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R Scripts\Dataset\"/>
    </mc:Choice>
  </mc:AlternateContent>
  <bookViews>
    <workbookView xWindow="0" yWindow="0" windowWidth="20460" windowHeight="7050" firstSheet="2" activeTab="10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r:id="rId5"/>
    <sheet name="issues_commit" sheetId="6" r:id="rId6"/>
    <sheet name="Plan3" sheetId="10" state="hidden" r:id="rId7"/>
    <sheet name="Plan1" sheetId="8" state="hidden" r:id="rId8"/>
    <sheet name="issues_tempo" sheetId="7" r:id="rId9"/>
    <sheet name="merges_branches" sheetId="3" r:id="rId10"/>
    <sheet name="resumo" sheetId="12" r:id="rId11"/>
  </sheets>
  <definedNames>
    <definedName name="_xlnm._FilterDatabase" localSheetId="0" hidden="1">commits!$A$1:$D$666</definedName>
    <definedName name="_xlnm._FilterDatabase" localSheetId="5" hidden="1">issues_commit!$A$1:$K$201</definedName>
    <definedName name="_xlnm._FilterDatabase" localSheetId="8" hidden="1">issues_tempo!$A$1:$E$231</definedName>
    <definedName name="_xlnm._FilterDatabase" localSheetId="3" hidden="1">merges!$P$883:$U$1040</definedName>
    <definedName name="_xlnm._FilterDatabase" localSheetId="6" hidden="1">Plan3!$H$1:$V$352</definedName>
    <definedName name="_xlnm._FilterDatabase" localSheetId="10" hidden="1">resumo!$A$1:$AJ$950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2" l="1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104" i="12"/>
  <c r="AD105" i="12"/>
  <c r="AD106" i="12"/>
  <c r="AD107" i="12"/>
  <c r="AD108" i="12"/>
  <c r="AD109" i="12"/>
  <c r="AD110" i="12"/>
  <c r="AD111" i="12"/>
  <c r="AD112" i="12"/>
  <c r="AD113" i="12"/>
  <c r="AD114" i="12"/>
  <c r="AD115" i="12"/>
  <c r="AD116" i="12"/>
  <c r="AD117" i="12"/>
  <c r="AD118" i="12"/>
  <c r="AD119" i="12"/>
  <c r="AD120" i="12"/>
  <c r="AD121" i="12"/>
  <c r="AD122" i="12"/>
  <c r="AD123" i="12"/>
  <c r="AD124" i="12"/>
  <c r="AD125" i="12"/>
  <c r="AD126" i="12"/>
  <c r="AD127" i="12"/>
  <c r="AD128" i="12"/>
  <c r="AD129" i="12"/>
  <c r="AD130" i="12"/>
  <c r="AD131" i="12"/>
  <c r="AD132" i="12"/>
  <c r="AD133" i="12"/>
  <c r="AD134" i="12"/>
  <c r="AD135" i="12"/>
  <c r="AD136" i="12"/>
  <c r="AD137" i="12"/>
  <c r="AD138" i="12"/>
  <c r="AD139" i="12"/>
  <c r="AD140" i="12"/>
  <c r="AD141" i="12"/>
  <c r="AD142" i="12"/>
  <c r="AD143" i="12"/>
  <c r="AD144" i="12"/>
  <c r="AD145" i="12"/>
  <c r="AD146" i="12"/>
  <c r="AD147" i="12"/>
  <c r="AD148" i="12"/>
  <c r="AD149" i="12"/>
  <c r="AD150" i="12"/>
  <c r="AD151" i="12"/>
  <c r="AD152" i="12"/>
  <c r="AD153" i="12"/>
  <c r="AD154" i="12"/>
  <c r="AD155" i="12"/>
  <c r="AD156" i="12"/>
  <c r="AD157" i="12"/>
  <c r="AD158" i="12"/>
  <c r="AD159" i="12"/>
  <c r="AD160" i="12"/>
  <c r="AD161" i="12"/>
  <c r="AD162" i="12"/>
  <c r="AD163" i="12"/>
  <c r="AD164" i="12"/>
  <c r="AD165" i="12"/>
  <c r="AD166" i="12"/>
  <c r="AD167" i="12"/>
  <c r="AD168" i="12"/>
  <c r="AD169" i="12"/>
  <c r="AD170" i="12"/>
  <c r="AD171" i="12"/>
  <c r="AD172" i="12"/>
  <c r="AD173" i="12"/>
  <c r="AD174" i="12"/>
  <c r="AD175" i="12"/>
  <c r="AD176" i="12"/>
  <c r="AD177" i="12"/>
  <c r="AD178" i="12"/>
  <c r="AD179" i="12"/>
  <c r="AD180" i="12"/>
  <c r="AD181" i="12"/>
  <c r="AD182" i="12"/>
  <c r="AD183" i="12"/>
  <c r="AD184" i="12"/>
  <c r="AD185" i="12"/>
  <c r="AD186" i="12"/>
  <c r="AD187" i="12"/>
  <c r="AD188" i="12"/>
  <c r="AD189" i="12"/>
  <c r="AD190" i="12"/>
  <c r="AD191" i="12"/>
  <c r="AD192" i="12"/>
  <c r="AD193" i="12"/>
  <c r="AD194" i="12"/>
  <c r="AD195" i="12"/>
  <c r="AD196" i="12"/>
  <c r="AD197" i="12"/>
  <c r="AD198" i="12"/>
  <c r="AD199" i="12"/>
  <c r="AD200" i="12"/>
  <c r="AD201" i="12"/>
  <c r="AD202" i="12"/>
  <c r="AD203" i="12"/>
  <c r="AD204" i="12"/>
  <c r="AD205" i="12"/>
  <c r="AD206" i="12"/>
  <c r="AD207" i="12"/>
  <c r="AD208" i="12"/>
  <c r="AD209" i="12"/>
  <c r="AD210" i="12"/>
  <c r="AD211" i="12"/>
  <c r="AD212" i="12"/>
  <c r="AD213" i="12"/>
  <c r="AD214" i="12"/>
  <c r="AD215" i="12"/>
  <c r="AD216" i="12"/>
  <c r="AD217" i="12"/>
  <c r="AD218" i="12"/>
  <c r="AD219" i="12"/>
  <c r="AD220" i="12"/>
  <c r="AD221" i="12"/>
  <c r="AD222" i="12"/>
  <c r="AD223" i="12"/>
  <c r="AD224" i="12"/>
  <c r="AD225" i="12"/>
  <c r="AD226" i="12"/>
  <c r="AD227" i="12"/>
  <c r="AD228" i="12"/>
  <c r="AD229" i="12"/>
  <c r="AD230" i="12"/>
  <c r="AD231" i="12"/>
  <c r="AD232" i="12"/>
  <c r="AD233" i="12"/>
  <c r="AD234" i="12"/>
  <c r="AD235" i="12"/>
  <c r="AD236" i="12"/>
  <c r="AD237" i="12"/>
  <c r="AD238" i="12"/>
  <c r="AD239" i="12"/>
  <c r="AD240" i="12"/>
  <c r="AD241" i="12"/>
  <c r="AD242" i="12"/>
  <c r="AD243" i="12"/>
  <c r="AD244" i="12"/>
  <c r="AD245" i="12"/>
  <c r="AD246" i="12"/>
  <c r="AD247" i="12"/>
  <c r="AD248" i="12"/>
  <c r="AD249" i="12"/>
  <c r="AD250" i="12"/>
  <c r="AD251" i="12"/>
  <c r="AD252" i="12"/>
  <c r="AD253" i="12"/>
  <c r="AD254" i="12"/>
  <c r="AD255" i="12"/>
  <c r="AD256" i="12"/>
  <c r="AD257" i="12"/>
  <c r="AD258" i="12"/>
  <c r="AD259" i="12"/>
  <c r="AD260" i="12"/>
  <c r="AD261" i="12"/>
  <c r="AD262" i="12"/>
  <c r="AD263" i="12"/>
  <c r="AD264" i="12"/>
  <c r="AD265" i="12"/>
  <c r="AD266" i="12"/>
  <c r="AD267" i="12"/>
  <c r="AD268" i="12"/>
  <c r="AD269" i="12"/>
  <c r="AD270" i="12"/>
  <c r="AD271" i="12"/>
  <c r="AD272" i="12"/>
  <c r="AD273" i="12"/>
  <c r="AD274" i="12"/>
  <c r="AD275" i="12"/>
  <c r="AD276" i="12"/>
  <c r="AD277" i="12"/>
  <c r="AD278" i="12"/>
  <c r="AD279" i="12"/>
  <c r="AD280" i="12"/>
  <c r="AD281" i="12"/>
  <c r="AD282" i="12"/>
  <c r="AD283" i="12"/>
  <c r="AD284" i="12"/>
  <c r="AD285" i="12"/>
  <c r="AD286" i="12"/>
  <c r="AD287" i="12"/>
  <c r="AD288" i="12"/>
  <c r="AD289" i="12"/>
  <c r="AD290" i="12"/>
  <c r="AD291" i="12"/>
  <c r="AD292" i="12"/>
  <c r="AD293" i="12"/>
  <c r="AD294" i="12"/>
  <c r="AD295" i="12"/>
  <c r="AD296" i="12"/>
  <c r="AD297" i="12"/>
  <c r="AD298" i="12"/>
  <c r="AD299" i="12"/>
  <c r="AD300" i="12"/>
  <c r="AD301" i="12"/>
  <c r="AD302" i="12"/>
  <c r="AD303" i="12"/>
  <c r="AD304" i="12"/>
  <c r="AD305" i="12"/>
  <c r="AD306" i="12"/>
  <c r="AD307" i="12"/>
  <c r="AD308" i="12"/>
  <c r="AD309" i="12"/>
  <c r="AD310" i="12"/>
  <c r="AD311" i="12"/>
  <c r="AD312" i="12"/>
  <c r="AD313" i="12"/>
  <c r="AD314" i="12"/>
  <c r="AD315" i="12"/>
  <c r="AD316" i="12"/>
  <c r="AD317" i="12"/>
  <c r="AD318" i="12"/>
  <c r="AD319" i="12"/>
  <c r="AD320" i="12"/>
  <c r="AD321" i="12"/>
  <c r="AD322" i="12"/>
  <c r="AD323" i="12"/>
  <c r="AD324" i="12"/>
  <c r="AD325" i="12"/>
  <c r="AD326" i="12"/>
  <c r="AD327" i="12"/>
  <c r="AD328" i="12"/>
  <c r="AD329" i="12"/>
  <c r="AD330" i="12"/>
  <c r="AD331" i="12"/>
  <c r="AD332" i="12"/>
  <c r="AD333" i="12"/>
  <c r="AD334" i="12"/>
  <c r="AD335" i="12"/>
  <c r="AD336" i="12"/>
  <c r="AD337" i="12"/>
  <c r="AD338" i="12"/>
  <c r="AD339" i="12"/>
  <c r="AD340" i="12"/>
  <c r="AD341" i="12"/>
  <c r="AD342" i="12"/>
  <c r="AD343" i="12"/>
  <c r="AD344" i="12"/>
  <c r="AD345" i="12"/>
  <c r="AD346" i="12"/>
  <c r="AD347" i="12"/>
  <c r="AD348" i="12"/>
  <c r="AD349" i="12"/>
  <c r="AD350" i="12"/>
  <c r="AD351" i="12"/>
  <c r="AD352" i="12"/>
  <c r="AD353" i="12"/>
  <c r="AD354" i="12"/>
  <c r="AD355" i="12"/>
  <c r="AD356" i="12"/>
  <c r="AD357" i="12"/>
  <c r="AD358" i="12"/>
  <c r="AD359" i="12"/>
  <c r="AD360" i="12"/>
  <c r="AD361" i="12"/>
  <c r="AD362" i="12"/>
  <c r="AD363" i="12"/>
  <c r="AD364" i="12"/>
  <c r="AD365" i="12"/>
  <c r="AD366" i="12"/>
  <c r="AD367" i="12"/>
  <c r="AD368" i="12"/>
  <c r="AD369" i="12"/>
  <c r="AD370" i="12"/>
  <c r="AD371" i="12"/>
  <c r="AD372" i="12"/>
  <c r="AD373" i="12"/>
  <c r="AD374" i="12"/>
  <c r="AD375" i="12"/>
  <c r="AD376" i="12"/>
  <c r="AD377" i="12"/>
  <c r="AD378" i="12"/>
  <c r="AD379" i="12"/>
  <c r="AD380" i="12"/>
  <c r="AD381" i="12"/>
  <c r="AD382" i="12"/>
  <c r="AD383" i="12"/>
  <c r="AD384" i="12"/>
  <c r="AD385" i="12"/>
  <c r="AD386" i="12"/>
  <c r="AD387" i="12"/>
  <c r="AD388" i="12"/>
  <c r="AD389" i="12"/>
  <c r="AD390" i="12"/>
  <c r="AD391" i="12"/>
  <c r="AD392" i="12"/>
  <c r="AD393" i="12"/>
  <c r="AD394" i="12"/>
  <c r="AD395" i="12"/>
  <c r="AD396" i="12"/>
  <c r="AD397" i="12"/>
  <c r="AD398" i="12"/>
  <c r="AD399" i="12"/>
  <c r="AD400" i="12"/>
  <c r="AD401" i="12"/>
  <c r="AD402" i="12"/>
  <c r="AD403" i="12"/>
  <c r="AD404" i="12"/>
  <c r="AD405" i="12"/>
  <c r="AD406" i="12"/>
  <c r="AD407" i="12"/>
  <c r="AD408" i="12"/>
  <c r="AD409" i="12"/>
  <c r="AD410" i="12"/>
  <c r="AD411" i="12"/>
  <c r="AD412" i="12"/>
  <c r="AD413" i="12"/>
  <c r="AD414" i="12"/>
  <c r="AD415" i="12"/>
  <c r="AD416" i="12"/>
  <c r="AD417" i="12"/>
  <c r="AD418" i="12"/>
  <c r="AD419" i="12"/>
  <c r="AD420" i="12"/>
  <c r="AD421" i="12"/>
  <c r="AD422" i="12"/>
  <c r="AD423" i="12"/>
  <c r="AD424" i="12"/>
  <c r="AD425" i="12"/>
  <c r="AD426" i="12"/>
  <c r="AD427" i="12"/>
  <c r="AD428" i="12"/>
  <c r="AD429" i="12"/>
  <c r="AD430" i="12"/>
  <c r="AD431" i="12"/>
  <c r="AD432" i="12"/>
  <c r="AD433" i="12"/>
  <c r="AD434" i="12"/>
  <c r="AD435" i="12"/>
  <c r="AD436" i="12"/>
  <c r="AD437" i="12"/>
  <c r="AD438" i="12"/>
  <c r="AD439" i="12"/>
  <c r="AD440" i="12"/>
  <c r="AD441" i="12"/>
  <c r="AD442" i="12"/>
  <c r="AD443" i="12"/>
  <c r="AD444" i="12"/>
  <c r="AD445" i="12"/>
  <c r="AD446" i="12"/>
  <c r="AD447" i="12"/>
  <c r="AD448" i="12"/>
  <c r="AD449" i="12"/>
  <c r="AD450" i="12"/>
  <c r="AD451" i="12"/>
  <c r="AD452" i="12"/>
  <c r="AD453" i="12"/>
  <c r="AD454" i="12"/>
  <c r="AD455" i="12"/>
  <c r="AD456" i="12"/>
  <c r="AD457" i="12"/>
  <c r="AD458" i="12"/>
  <c r="AD459" i="12"/>
  <c r="AD460" i="12"/>
  <c r="AD461" i="12"/>
  <c r="AD462" i="12"/>
  <c r="AD463" i="12"/>
  <c r="AD464" i="12"/>
  <c r="AD465" i="12"/>
  <c r="AD466" i="12"/>
  <c r="AD467" i="12"/>
  <c r="AD468" i="12"/>
  <c r="AD469" i="12"/>
  <c r="AD470" i="12"/>
  <c r="AD471" i="12"/>
  <c r="AD472" i="12"/>
  <c r="AD473" i="12"/>
  <c r="AD474" i="12"/>
  <c r="AD475" i="12"/>
  <c r="AD476" i="12"/>
  <c r="AD477" i="12"/>
  <c r="AD478" i="12"/>
  <c r="AD479" i="12"/>
  <c r="AD480" i="12"/>
  <c r="AD481" i="12"/>
  <c r="AD482" i="12"/>
  <c r="AD483" i="12"/>
  <c r="AD484" i="12"/>
  <c r="AD485" i="12"/>
  <c r="AD486" i="12"/>
  <c r="AD487" i="12"/>
  <c r="AD488" i="12"/>
  <c r="AD489" i="12"/>
  <c r="AD490" i="12"/>
  <c r="AD491" i="12"/>
  <c r="AD492" i="12"/>
  <c r="AD493" i="12"/>
  <c r="AD494" i="12"/>
  <c r="AD495" i="12"/>
  <c r="AD496" i="12"/>
  <c r="AD497" i="12"/>
  <c r="AD498" i="12"/>
  <c r="AD499" i="12"/>
  <c r="AD500" i="12"/>
  <c r="AD501" i="12"/>
  <c r="AD502" i="12"/>
  <c r="AD503" i="12"/>
  <c r="AD504" i="12"/>
  <c r="AD505" i="12"/>
  <c r="AD506" i="12"/>
  <c r="AD507" i="12"/>
  <c r="AD508" i="12"/>
  <c r="AD509" i="12"/>
  <c r="AD510" i="12"/>
  <c r="AD511" i="12"/>
  <c r="AD512" i="12"/>
  <c r="AD513" i="12"/>
  <c r="AD514" i="12"/>
  <c r="AD515" i="12"/>
  <c r="AD516" i="12"/>
  <c r="AD517" i="12"/>
  <c r="AD518" i="12"/>
  <c r="AD519" i="12"/>
  <c r="AD520" i="12"/>
  <c r="AD521" i="12"/>
  <c r="AD522" i="12"/>
  <c r="AD523" i="12"/>
  <c r="AD524" i="12"/>
  <c r="AD525" i="12"/>
  <c r="AD526" i="12"/>
  <c r="AD527" i="12"/>
  <c r="AD528" i="12"/>
  <c r="AD529" i="12"/>
  <c r="AD530" i="12"/>
  <c r="AD531" i="12"/>
  <c r="AD532" i="12"/>
  <c r="AD533" i="12"/>
  <c r="AD534" i="12"/>
  <c r="AD535" i="12"/>
  <c r="AD536" i="12"/>
  <c r="AD537" i="12"/>
  <c r="AD538" i="12"/>
  <c r="AD539" i="12"/>
  <c r="AD540" i="12"/>
  <c r="AD541" i="12"/>
  <c r="AD542" i="12"/>
  <c r="AD543" i="12"/>
  <c r="AD544" i="12"/>
  <c r="AD545" i="12"/>
  <c r="AD546" i="12"/>
  <c r="AD547" i="12"/>
  <c r="AD548" i="12"/>
  <c r="AD549" i="12"/>
  <c r="AD550" i="12"/>
  <c r="AD551" i="12"/>
  <c r="AD552" i="12"/>
  <c r="AD553" i="12"/>
  <c r="AD554" i="12"/>
  <c r="AD555" i="12"/>
  <c r="AD556" i="12"/>
  <c r="AD557" i="12"/>
  <c r="AD558" i="12"/>
  <c r="AD559" i="12"/>
  <c r="AD560" i="12"/>
  <c r="AD561" i="12"/>
  <c r="AD562" i="12"/>
  <c r="AD563" i="12"/>
  <c r="AD564" i="12"/>
  <c r="AD565" i="12"/>
  <c r="AD566" i="12"/>
  <c r="AD567" i="12"/>
  <c r="AD568" i="12"/>
  <c r="AD569" i="12"/>
  <c r="AD570" i="12"/>
  <c r="AD571" i="12"/>
  <c r="AD572" i="12"/>
  <c r="AD573" i="12"/>
  <c r="AD574" i="12"/>
  <c r="AD575" i="12"/>
  <c r="AD576" i="12"/>
  <c r="AD577" i="12"/>
  <c r="AD578" i="12"/>
  <c r="AD579" i="12"/>
  <c r="AD580" i="12"/>
  <c r="AD581" i="12"/>
  <c r="AD582" i="12"/>
  <c r="AD583" i="12"/>
  <c r="AD584" i="12"/>
  <c r="AD585" i="12"/>
  <c r="AD586" i="12"/>
  <c r="AD587" i="12"/>
  <c r="AD588" i="12"/>
  <c r="AD589" i="12"/>
  <c r="AD590" i="12"/>
  <c r="AD591" i="12"/>
  <c r="AD592" i="12"/>
  <c r="AD593" i="12"/>
  <c r="AD594" i="12"/>
  <c r="AD595" i="12"/>
  <c r="AD596" i="12"/>
  <c r="AD597" i="12"/>
  <c r="AD598" i="12"/>
  <c r="AD599" i="12"/>
  <c r="AD600" i="12"/>
  <c r="AD601" i="12"/>
  <c r="AD602" i="12"/>
  <c r="AD603" i="12"/>
  <c r="AD604" i="12"/>
  <c r="AD605" i="12"/>
  <c r="AD606" i="12"/>
  <c r="AD607" i="12"/>
  <c r="AD608" i="12"/>
  <c r="AD609" i="12"/>
  <c r="AD610" i="12"/>
  <c r="AD611" i="12"/>
  <c r="AD612" i="12"/>
  <c r="AD613" i="12"/>
  <c r="AD614" i="12"/>
  <c r="AD615" i="12"/>
  <c r="AD616" i="12"/>
  <c r="AD617" i="12"/>
  <c r="AD618" i="12"/>
  <c r="AD619" i="12"/>
  <c r="AD620" i="12"/>
  <c r="AD621" i="12"/>
  <c r="AD622" i="12"/>
  <c r="AD623" i="12"/>
  <c r="AD624" i="12"/>
  <c r="AD625" i="12"/>
  <c r="AD626" i="12"/>
  <c r="AD627" i="12"/>
  <c r="AD628" i="12"/>
  <c r="AD629" i="12"/>
  <c r="AD630" i="12"/>
  <c r="AD631" i="12"/>
  <c r="AD632" i="12"/>
  <c r="AD633" i="12"/>
  <c r="AD634" i="12"/>
  <c r="AD635" i="12"/>
  <c r="AD636" i="12"/>
  <c r="AD637" i="12"/>
  <c r="AD638" i="12"/>
  <c r="AD639" i="12"/>
  <c r="AD640" i="12"/>
  <c r="AD641" i="12"/>
  <c r="AD642" i="12"/>
  <c r="AD643" i="12"/>
  <c r="AD644" i="12"/>
  <c r="AD645" i="12"/>
  <c r="AD646" i="12"/>
  <c r="AD647" i="12"/>
  <c r="AD648" i="12"/>
  <c r="AD649" i="12"/>
  <c r="AD650" i="12"/>
  <c r="AD651" i="12"/>
  <c r="AD652" i="12"/>
  <c r="AD653" i="12"/>
  <c r="AD654" i="12"/>
  <c r="AD655" i="12"/>
  <c r="AD656" i="12"/>
  <c r="AD657" i="12"/>
  <c r="AD658" i="12"/>
  <c r="AD659" i="12"/>
  <c r="AD660" i="12"/>
  <c r="AD661" i="12"/>
  <c r="AD662" i="12"/>
  <c r="AD663" i="12"/>
  <c r="AD664" i="12"/>
  <c r="AD665" i="12"/>
  <c r="AD666" i="12"/>
  <c r="AD667" i="12"/>
  <c r="AD668" i="12"/>
  <c r="AD669" i="12"/>
  <c r="AD670" i="12"/>
  <c r="AD671" i="12"/>
  <c r="AD672" i="12"/>
  <c r="AD673" i="12"/>
  <c r="AD674" i="12"/>
  <c r="AD675" i="12"/>
  <c r="AD676" i="12"/>
  <c r="AD677" i="12"/>
  <c r="AD678" i="12"/>
  <c r="AD679" i="12"/>
  <c r="AD680" i="12"/>
  <c r="AD681" i="12"/>
  <c r="AD682" i="12"/>
  <c r="AD683" i="12"/>
  <c r="AD684" i="12"/>
  <c r="AD685" i="12"/>
  <c r="AD686" i="12"/>
  <c r="AD687" i="12"/>
  <c r="AD688" i="12"/>
  <c r="AD689" i="12"/>
  <c r="AD690" i="12"/>
  <c r="AD691" i="12"/>
  <c r="AD692" i="12"/>
  <c r="AD693" i="12"/>
  <c r="AD694" i="12"/>
  <c r="AD695" i="12"/>
  <c r="AD696" i="12"/>
  <c r="AD697" i="12"/>
  <c r="AD698" i="12"/>
  <c r="AD699" i="12"/>
  <c r="AD700" i="12"/>
  <c r="AD701" i="12"/>
  <c r="AD702" i="12"/>
  <c r="AD703" i="12"/>
  <c r="AD704" i="12"/>
  <c r="AD705" i="12"/>
  <c r="AD706" i="12"/>
  <c r="AD707" i="12"/>
  <c r="AD708" i="12"/>
  <c r="AD709" i="12"/>
  <c r="AD710" i="12"/>
  <c r="AD711" i="12"/>
  <c r="AD712" i="12"/>
  <c r="AD713" i="12"/>
  <c r="AD714" i="12"/>
  <c r="AD715" i="12"/>
  <c r="AD716" i="12"/>
  <c r="AD717" i="12"/>
  <c r="AD718" i="12"/>
  <c r="AD719" i="12"/>
  <c r="AD720" i="12"/>
  <c r="AD721" i="12"/>
  <c r="AD722" i="12"/>
  <c r="AD723" i="12"/>
  <c r="AD724" i="12"/>
  <c r="AD725" i="12"/>
  <c r="AD726" i="12"/>
  <c r="AD727" i="12"/>
  <c r="AD728" i="12"/>
  <c r="AD729" i="12"/>
  <c r="AD730" i="12"/>
  <c r="AD731" i="12"/>
  <c r="AD732" i="12"/>
  <c r="AD733" i="12"/>
  <c r="AD734" i="12"/>
  <c r="AD735" i="12"/>
  <c r="AD736" i="12"/>
  <c r="AD737" i="12"/>
  <c r="AD738" i="12"/>
  <c r="AD739" i="12"/>
  <c r="AD740" i="12"/>
  <c r="AD741" i="12"/>
  <c r="AD742" i="12"/>
  <c r="AD743" i="12"/>
  <c r="AD744" i="12"/>
  <c r="AD745" i="12"/>
  <c r="AD746" i="12"/>
  <c r="AD747" i="12"/>
  <c r="AD748" i="12"/>
  <c r="AD749" i="12"/>
  <c r="AD750" i="12"/>
  <c r="AD751" i="12"/>
  <c r="AD752" i="12"/>
  <c r="AD753" i="12"/>
  <c r="AD754" i="12"/>
  <c r="AD755" i="12"/>
  <c r="AD756" i="12"/>
  <c r="AD757" i="12"/>
  <c r="AD758" i="12"/>
  <c r="AD759" i="12"/>
  <c r="AD760" i="12"/>
  <c r="AD761" i="12"/>
  <c r="AD762" i="12"/>
  <c r="AD763" i="12"/>
  <c r="AD764" i="12"/>
  <c r="AD765" i="12"/>
  <c r="AD766" i="12"/>
  <c r="AD767" i="12"/>
  <c r="AD768" i="12"/>
  <c r="AD769" i="12"/>
  <c r="AD770" i="12"/>
  <c r="AD771" i="12"/>
  <c r="AD772" i="12"/>
  <c r="AD773" i="12"/>
  <c r="AD774" i="12"/>
  <c r="AD775" i="12"/>
  <c r="AD776" i="12"/>
  <c r="AD777" i="12"/>
  <c r="AD778" i="12"/>
  <c r="AD779" i="12"/>
  <c r="AD780" i="12"/>
  <c r="AD781" i="12"/>
  <c r="AD782" i="12"/>
  <c r="AD783" i="12"/>
  <c r="AD784" i="12"/>
  <c r="AD785" i="12"/>
  <c r="AD786" i="12"/>
  <c r="AD787" i="12"/>
  <c r="AD788" i="12"/>
  <c r="AD789" i="12"/>
  <c r="AD790" i="12"/>
  <c r="AD791" i="12"/>
  <c r="AD792" i="12"/>
  <c r="AD793" i="12"/>
  <c r="AD794" i="12"/>
  <c r="AD795" i="12"/>
  <c r="AD796" i="12"/>
  <c r="AD797" i="12"/>
  <c r="AD798" i="12"/>
  <c r="AD799" i="12"/>
  <c r="AD800" i="12"/>
  <c r="AD801" i="12"/>
  <c r="AD802" i="12"/>
  <c r="AD803" i="12"/>
  <c r="AD804" i="12"/>
  <c r="AD805" i="12"/>
  <c r="AD806" i="12"/>
  <c r="AD807" i="12"/>
  <c r="AD808" i="12"/>
  <c r="AD809" i="12"/>
  <c r="AD810" i="12"/>
  <c r="AD811" i="12"/>
  <c r="AD812" i="12"/>
  <c r="AD813" i="12"/>
  <c r="AD814" i="12"/>
  <c r="AD815" i="12"/>
  <c r="AD816" i="12"/>
  <c r="AD817" i="12"/>
  <c r="AD818" i="12"/>
  <c r="AD819" i="12"/>
  <c r="AD820" i="12"/>
  <c r="AD821" i="12"/>
  <c r="AD822" i="12"/>
  <c r="AD823" i="12"/>
  <c r="AD824" i="12"/>
  <c r="AD825" i="12"/>
  <c r="AD826" i="12"/>
  <c r="AD827" i="12"/>
  <c r="AD828" i="12"/>
  <c r="AD829" i="12"/>
  <c r="AD830" i="12"/>
  <c r="AD831" i="12"/>
  <c r="AD832" i="12"/>
  <c r="AD833" i="12"/>
  <c r="AD834" i="12"/>
  <c r="AD835" i="12"/>
  <c r="AD836" i="12"/>
  <c r="AD837" i="12"/>
  <c r="AD838" i="12"/>
  <c r="AD839" i="12"/>
  <c r="AD840" i="12"/>
  <c r="AD841" i="12"/>
  <c r="AD842" i="12"/>
  <c r="AD843" i="12"/>
  <c r="AD844" i="12"/>
  <c r="AD845" i="12"/>
  <c r="AD846" i="12"/>
  <c r="AD847" i="12"/>
  <c r="AD848" i="12"/>
  <c r="AD849" i="12"/>
  <c r="AD850" i="12"/>
  <c r="AD851" i="12"/>
  <c r="AD852" i="12"/>
  <c r="AD853" i="12"/>
  <c r="AD854" i="12"/>
  <c r="AD855" i="12"/>
  <c r="AD856" i="12"/>
  <c r="AD857" i="12"/>
  <c r="AD858" i="12"/>
  <c r="AD859" i="12"/>
  <c r="AD860" i="12"/>
  <c r="AD861" i="12"/>
  <c r="AD862" i="12"/>
  <c r="AD863" i="12"/>
  <c r="AD864" i="12"/>
  <c r="AD865" i="12"/>
  <c r="AD866" i="12"/>
  <c r="AD867" i="12"/>
  <c r="AD868" i="12"/>
  <c r="AD869" i="12"/>
  <c r="AD870" i="12"/>
  <c r="AD871" i="12"/>
  <c r="AD872" i="12"/>
  <c r="AD873" i="12"/>
  <c r="AD874" i="12"/>
  <c r="AD875" i="12"/>
  <c r="AD876" i="12"/>
  <c r="AD877" i="12"/>
  <c r="AD878" i="12"/>
  <c r="AD879" i="12"/>
  <c r="AD880" i="12"/>
  <c r="AD881" i="12"/>
  <c r="AD882" i="12"/>
  <c r="AD883" i="12"/>
  <c r="AD884" i="12"/>
  <c r="AD885" i="12"/>
  <c r="AD886" i="12"/>
  <c r="AD887" i="12"/>
  <c r="AD888" i="12"/>
  <c r="AD889" i="12"/>
  <c r="AD890" i="12"/>
  <c r="AD891" i="12"/>
  <c r="AD892" i="12"/>
  <c r="AD893" i="12"/>
  <c r="AD894" i="12"/>
  <c r="AD895" i="12"/>
  <c r="AD896" i="12"/>
  <c r="AD897" i="12"/>
  <c r="AD898" i="12"/>
  <c r="AD899" i="12"/>
  <c r="AD900" i="12"/>
  <c r="AD901" i="12"/>
  <c r="AD902" i="12"/>
  <c r="AD903" i="12"/>
  <c r="AD904" i="12"/>
  <c r="AD905" i="12"/>
  <c r="AD906" i="12"/>
  <c r="AD907" i="12"/>
  <c r="AD908" i="12"/>
  <c r="AD909" i="12"/>
  <c r="AD910" i="12"/>
  <c r="AD911" i="12"/>
  <c r="AD912" i="12"/>
  <c r="AD913" i="12"/>
  <c r="AD914" i="12"/>
  <c r="AD915" i="12"/>
  <c r="AD916" i="12"/>
  <c r="AD917" i="12"/>
  <c r="AD918" i="12"/>
  <c r="AD919" i="12"/>
  <c r="AD920" i="12"/>
  <c r="AD921" i="12"/>
  <c r="AD922" i="12"/>
  <c r="AD923" i="12"/>
  <c r="AD924" i="12"/>
  <c r="AD925" i="12"/>
  <c r="AD926" i="12"/>
  <c r="AD927" i="12"/>
  <c r="AD928" i="12"/>
  <c r="AD929" i="12"/>
  <c r="AD930" i="12"/>
  <c r="AD931" i="12"/>
  <c r="AD932" i="12"/>
  <c r="AD933" i="12"/>
  <c r="AD934" i="12"/>
  <c r="AD935" i="12"/>
  <c r="AD936" i="12"/>
  <c r="AD937" i="12"/>
  <c r="AD938" i="12"/>
  <c r="AD939" i="12"/>
  <c r="AD940" i="12"/>
  <c r="AD941" i="12"/>
  <c r="AD942" i="12"/>
  <c r="AD943" i="12"/>
  <c r="AD944" i="12"/>
  <c r="AD945" i="12"/>
  <c r="AD946" i="12"/>
  <c r="AD947" i="12"/>
  <c r="AD948" i="12"/>
  <c r="AD949" i="12"/>
  <c r="AD950" i="12"/>
  <c r="AD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C126" i="12"/>
  <c r="AC127" i="12"/>
  <c r="AC128" i="12"/>
  <c r="AC129" i="12"/>
  <c r="AC130" i="12"/>
  <c r="AC131" i="12"/>
  <c r="AC132" i="12"/>
  <c r="AC133" i="12"/>
  <c r="AC134" i="12"/>
  <c r="AC135" i="12"/>
  <c r="AC136" i="12"/>
  <c r="AC137" i="12"/>
  <c r="AC138" i="12"/>
  <c r="AC139" i="12"/>
  <c r="AC140" i="12"/>
  <c r="AC141" i="12"/>
  <c r="AC142" i="12"/>
  <c r="AC143" i="12"/>
  <c r="AC144" i="12"/>
  <c r="AC145" i="12"/>
  <c r="AC146" i="12"/>
  <c r="AC147" i="12"/>
  <c r="AC148" i="12"/>
  <c r="AC149" i="12"/>
  <c r="AC150" i="12"/>
  <c r="AC151" i="12"/>
  <c r="AC152" i="12"/>
  <c r="AC153" i="12"/>
  <c r="AC154" i="12"/>
  <c r="AC155" i="12"/>
  <c r="AC156" i="12"/>
  <c r="AC157" i="12"/>
  <c r="AC158" i="12"/>
  <c r="AC159" i="12"/>
  <c r="AC160" i="12"/>
  <c r="AC161" i="12"/>
  <c r="AC162" i="12"/>
  <c r="AC163" i="12"/>
  <c r="AC164" i="12"/>
  <c r="AC165" i="12"/>
  <c r="AC166" i="12"/>
  <c r="AC167" i="12"/>
  <c r="AC168" i="12"/>
  <c r="AC169" i="12"/>
  <c r="AC170" i="12"/>
  <c r="AC171" i="12"/>
  <c r="AC172" i="12"/>
  <c r="AC173" i="12"/>
  <c r="AC174" i="12"/>
  <c r="AC175" i="12"/>
  <c r="AC176" i="12"/>
  <c r="AC177" i="12"/>
  <c r="AC178" i="12"/>
  <c r="AC179" i="12"/>
  <c r="AC180" i="12"/>
  <c r="AC181" i="12"/>
  <c r="AC182" i="12"/>
  <c r="AC183" i="12"/>
  <c r="AC184" i="12"/>
  <c r="AC185" i="12"/>
  <c r="AC186" i="12"/>
  <c r="AC187" i="12"/>
  <c r="AC188" i="12"/>
  <c r="AC189" i="12"/>
  <c r="AC190" i="12"/>
  <c r="AC191" i="12"/>
  <c r="AC192" i="12"/>
  <c r="AC193" i="12"/>
  <c r="AC194" i="12"/>
  <c r="AC195" i="12"/>
  <c r="AC196" i="12"/>
  <c r="AC197" i="12"/>
  <c r="AC198" i="12"/>
  <c r="AC199" i="12"/>
  <c r="AC200" i="12"/>
  <c r="AC201" i="12"/>
  <c r="AC202" i="12"/>
  <c r="AC203" i="12"/>
  <c r="AC204" i="12"/>
  <c r="AC205" i="12"/>
  <c r="AC206" i="12"/>
  <c r="AC207" i="12"/>
  <c r="AC208" i="12"/>
  <c r="AC209" i="12"/>
  <c r="AC210" i="12"/>
  <c r="AC211" i="12"/>
  <c r="AC212" i="12"/>
  <c r="AC213" i="12"/>
  <c r="AC214" i="12"/>
  <c r="AC215" i="12"/>
  <c r="AC216" i="12"/>
  <c r="AC217" i="12"/>
  <c r="AC218" i="12"/>
  <c r="AC219" i="12"/>
  <c r="AC220" i="12"/>
  <c r="AC221" i="12"/>
  <c r="AC222" i="12"/>
  <c r="AC223" i="12"/>
  <c r="AC224" i="12"/>
  <c r="AC225" i="12"/>
  <c r="AC226" i="12"/>
  <c r="AC227" i="12"/>
  <c r="AC228" i="12"/>
  <c r="AC229" i="12"/>
  <c r="AC230" i="12"/>
  <c r="AC231" i="12"/>
  <c r="AC232" i="12"/>
  <c r="AC233" i="12"/>
  <c r="AC234" i="12"/>
  <c r="AC235" i="12"/>
  <c r="AC236" i="12"/>
  <c r="AC237" i="12"/>
  <c r="AC238" i="12"/>
  <c r="AC239" i="12"/>
  <c r="AC240" i="12"/>
  <c r="AC241" i="12"/>
  <c r="AC242" i="12"/>
  <c r="AC243" i="12"/>
  <c r="AC244" i="12"/>
  <c r="AC245" i="12"/>
  <c r="AC246" i="12"/>
  <c r="AC247" i="12"/>
  <c r="AC248" i="12"/>
  <c r="AC249" i="12"/>
  <c r="AC250" i="12"/>
  <c r="AC251" i="12"/>
  <c r="AC252" i="12"/>
  <c r="AC253" i="12"/>
  <c r="AC254" i="12"/>
  <c r="AC255" i="12"/>
  <c r="AC256" i="12"/>
  <c r="AC257" i="12"/>
  <c r="AC258" i="12"/>
  <c r="AC259" i="12"/>
  <c r="AC260" i="12"/>
  <c r="AC261" i="12"/>
  <c r="AC262" i="12"/>
  <c r="AC263" i="12"/>
  <c r="AC264" i="12"/>
  <c r="AC265" i="12"/>
  <c r="AC266" i="12"/>
  <c r="AC267" i="12"/>
  <c r="AC268" i="12"/>
  <c r="AC269" i="12"/>
  <c r="AC270" i="12"/>
  <c r="AC271" i="12"/>
  <c r="AC272" i="12"/>
  <c r="AC273" i="12"/>
  <c r="AC274" i="12"/>
  <c r="AC275" i="12"/>
  <c r="AC276" i="12"/>
  <c r="AC277" i="12"/>
  <c r="AC278" i="12"/>
  <c r="AC279" i="12"/>
  <c r="AC280" i="12"/>
  <c r="AC281" i="12"/>
  <c r="AC282" i="12"/>
  <c r="AC283" i="12"/>
  <c r="AC284" i="12"/>
  <c r="AC285" i="12"/>
  <c r="AC286" i="12"/>
  <c r="AC287" i="12"/>
  <c r="AC288" i="12"/>
  <c r="AC289" i="12"/>
  <c r="AC290" i="12"/>
  <c r="AC291" i="12"/>
  <c r="AC292" i="12"/>
  <c r="AC293" i="12"/>
  <c r="AC294" i="12"/>
  <c r="AC295" i="12"/>
  <c r="AC296" i="12"/>
  <c r="AC297" i="12"/>
  <c r="AC298" i="12"/>
  <c r="AC299" i="12"/>
  <c r="AC300" i="12"/>
  <c r="AC301" i="12"/>
  <c r="AC302" i="12"/>
  <c r="AC303" i="12"/>
  <c r="AC304" i="12"/>
  <c r="AC305" i="12"/>
  <c r="AC306" i="12"/>
  <c r="AC307" i="12"/>
  <c r="AC308" i="12"/>
  <c r="AC309" i="12"/>
  <c r="AC310" i="12"/>
  <c r="AC311" i="12"/>
  <c r="AC312" i="12"/>
  <c r="AC313" i="12"/>
  <c r="AC314" i="12"/>
  <c r="AC315" i="12"/>
  <c r="AC316" i="12"/>
  <c r="AC317" i="12"/>
  <c r="AC318" i="12"/>
  <c r="AC319" i="12"/>
  <c r="AC320" i="12"/>
  <c r="AC321" i="12"/>
  <c r="AC322" i="12"/>
  <c r="AC323" i="12"/>
  <c r="AC324" i="12"/>
  <c r="AC325" i="12"/>
  <c r="AC326" i="12"/>
  <c r="AC327" i="12"/>
  <c r="AC328" i="12"/>
  <c r="AC329" i="12"/>
  <c r="AC330" i="12"/>
  <c r="AC331" i="12"/>
  <c r="AC332" i="12"/>
  <c r="AC333" i="12"/>
  <c r="AC334" i="12"/>
  <c r="AC335" i="12"/>
  <c r="AC336" i="12"/>
  <c r="AC337" i="12"/>
  <c r="AC338" i="12"/>
  <c r="AC339" i="12"/>
  <c r="AC340" i="12"/>
  <c r="AC341" i="12"/>
  <c r="AC342" i="12"/>
  <c r="AC343" i="12"/>
  <c r="AC344" i="12"/>
  <c r="AC345" i="12"/>
  <c r="AC346" i="12"/>
  <c r="AC347" i="12"/>
  <c r="AC348" i="12"/>
  <c r="AC349" i="12"/>
  <c r="AC350" i="12"/>
  <c r="AC351" i="12"/>
  <c r="AC352" i="12"/>
  <c r="AC353" i="12"/>
  <c r="AC354" i="12"/>
  <c r="AC355" i="12"/>
  <c r="AC356" i="12"/>
  <c r="AC357" i="12"/>
  <c r="AC358" i="12"/>
  <c r="AC359" i="12"/>
  <c r="AC360" i="12"/>
  <c r="AC361" i="12"/>
  <c r="AC362" i="12"/>
  <c r="AC363" i="12"/>
  <c r="AC364" i="12"/>
  <c r="AC365" i="12"/>
  <c r="AC366" i="12"/>
  <c r="AC367" i="12"/>
  <c r="AC368" i="12"/>
  <c r="AC369" i="12"/>
  <c r="AC370" i="12"/>
  <c r="AC371" i="12"/>
  <c r="AC372" i="12"/>
  <c r="AC373" i="12"/>
  <c r="AC374" i="12"/>
  <c r="AC375" i="12"/>
  <c r="AC376" i="12"/>
  <c r="AC377" i="12"/>
  <c r="AC378" i="12"/>
  <c r="AC379" i="12"/>
  <c r="AC380" i="12"/>
  <c r="AC381" i="12"/>
  <c r="AC382" i="12"/>
  <c r="AC383" i="12"/>
  <c r="AC384" i="12"/>
  <c r="AC385" i="12"/>
  <c r="AC386" i="12"/>
  <c r="AC387" i="12"/>
  <c r="AC388" i="12"/>
  <c r="AC389" i="12"/>
  <c r="AC390" i="12"/>
  <c r="AC391" i="12"/>
  <c r="AC392" i="12"/>
  <c r="AC393" i="12"/>
  <c r="AC394" i="12"/>
  <c r="AC395" i="12"/>
  <c r="AC396" i="12"/>
  <c r="AC397" i="12"/>
  <c r="AC398" i="12"/>
  <c r="AC399" i="12"/>
  <c r="AC400" i="12"/>
  <c r="AC401" i="12"/>
  <c r="AC402" i="12"/>
  <c r="AC403" i="12"/>
  <c r="AC404" i="12"/>
  <c r="AC405" i="12"/>
  <c r="AC406" i="12"/>
  <c r="AC407" i="12"/>
  <c r="AC408" i="12"/>
  <c r="AC409" i="12"/>
  <c r="AC410" i="12"/>
  <c r="AC411" i="12"/>
  <c r="AC412" i="12"/>
  <c r="AC413" i="12"/>
  <c r="AC414" i="12"/>
  <c r="AC415" i="12"/>
  <c r="AC416" i="12"/>
  <c r="AC417" i="12"/>
  <c r="AC418" i="12"/>
  <c r="AC419" i="12"/>
  <c r="AC420" i="12"/>
  <c r="AC421" i="12"/>
  <c r="AC422" i="12"/>
  <c r="AC423" i="12"/>
  <c r="AC424" i="12"/>
  <c r="AC425" i="12"/>
  <c r="AC426" i="12"/>
  <c r="AC427" i="12"/>
  <c r="AC428" i="12"/>
  <c r="AC429" i="12"/>
  <c r="AC430" i="12"/>
  <c r="AC431" i="12"/>
  <c r="AC432" i="12"/>
  <c r="AC433" i="12"/>
  <c r="AC434" i="12"/>
  <c r="AC435" i="12"/>
  <c r="AC436" i="12"/>
  <c r="AC437" i="12"/>
  <c r="AC438" i="12"/>
  <c r="AC439" i="12"/>
  <c r="AC440" i="12"/>
  <c r="AC441" i="12"/>
  <c r="AC442" i="12"/>
  <c r="AC443" i="12"/>
  <c r="AC444" i="12"/>
  <c r="AC445" i="12"/>
  <c r="AC446" i="12"/>
  <c r="AC447" i="12"/>
  <c r="AC448" i="12"/>
  <c r="AC449" i="12"/>
  <c r="AC450" i="12"/>
  <c r="AC451" i="12"/>
  <c r="AC452" i="12"/>
  <c r="AC453" i="12"/>
  <c r="AC454" i="12"/>
  <c r="AC455" i="12"/>
  <c r="AC456" i="12"/>
  <c r="AC457" i="12"/>
  <c r="AC458" i="12"/>
  <c r="AC459" i="12"/>
  <c r="AC460" i="12"/>
  <c r="AC461" i="12"/>
  <c r="AC462" i="12"/>
  <c r="AC463" i="12"/>
  <c r="AC464" i="12"/>
  <c r="AC465" i="12"/>
  <c r="AC466" i="12"/>
  <c r="AC467" i="12"/>
  <c r="AC468" i="12"/>
  <c r="AC469" i="12"/>
  <c r="AC470" i="12"/>
  <c r="AC471" i="12"/>
  <c r="AC472" i="12"/>
  <c r="AC473" i="12"/>
  <c r="AC474" i="12"/>
  <c r="AC475" i="12"/>
  <c r="AC476" i="12"/>
  <c r="AC477" i="12"/>
  <c r="AC478" i="12"/>
  <c r="AC479" i="12"/>
  <c r="AC480" i="12"/>
  <c r="AC481" i="12"/>
  <c r="AC482" i="12"/>
  <c r="AC483" i="12"/>
  <c r="AC484" i="12"/>
  <c r="AC485" i="12"/>
  <c r="AC486" i="12"/>
  <c r="AC487" i="12"/>
  <c r="AC488" i="12"/>
  <c r="AC489" i="12"/>
  <c r="AC490" i="12"/>
  <c r="AC491" i="12"/>
  <c r="AC492" i="12"/>
  <c r="AC493" i="12"/>
  <c r="AC494" i="12"/>
  <c r="AC495" i="12"/>
  <c r="AC496" i="12"/>
  <c r="AC497" i="12"/>
  <c r="AC498" i="12"/>
  <c r="AC499" i="12"/>
  <c r="AC500" i="12"/>
  <c r="AC501" i="12"/>
  <c r="AC502" i="12"/>
  <c r="AC503" i="12"/>
  <c r="AC504" i="12"/>
  <c r="AC505" i="12"/>
  <c r="AC506" i="12"/>
  <c r="AC507" i="12"/>
  <c r="AC508" i="12"/>
  <c r="AC509" i="12"/>
  <c r="AC510" i="12"/>
  <c r="AC511" i="12"/>
  <c r="AC512" i="12"/>
  <c r="AC513" i="12"/>
  <c r="AC514" i="12"/>
  <c r="AC515" i="12"/>
  <c r="AC516" i="12"/>
  <c r="AC517" i="12"/>
  <c r="AC518" i="12"/>
  <c r="AC519" i="12"/>
  <c r="AC520" i="12"/>
  <c r="AC521" i="12"/>
  <c r="AC522" i="12"/>
  <c r="AC523" i="12"/>
  <c r="AC524" i="12"/>
  <c r="AC525" i="12"/>
  <c r="AC526" i="12"/>
  <c r="AC527" i="12"/>
  <c r="AC528" i="12"/>
  <c r="AC529" i="12"/>
  <c r="AC530" i="12"/>
  <c r="AC531" i="12"/>
  <c r="AC532" i="12"/>
  <c r="AC533" i="12"/>
  <c r="AC534" i="12"/>
  <c r="AC535" i="12"/>
  <c r="AC536" i="12"/>
  <c r="AC537" i="12"/>
  <c r="AC538" i="12"/>
  <c r="AC539" i="12"/>
  <c r="AC540" i="12"/>
  <c r="AC541" i="12"/>
  <c r="AC542" i="12"/>
  <c r="AC543" i="12"/>
  <c r="AC544" i="12"/>
  <c r="AC545" i="12"/>
  <c r="AC546" i="12"/>
  <c r="AC547" i="12"/>
  <c r="AC548" i="12"/>
  <c r="AC549" i="12"/>
  <c r="AC550" i="12"/>
  <c r="AC551" i="12"/>
  <c r="AC552" i="12"/>
  <c r="AC553" i="12"/>
  <c r="AC554" i="12"/>
  <c r="AC555" i="12"/>
  <c r="AC556" i="12"/>
  <c r="AC557" i="12"/>
  <c r="AC558" i="12"/>
  <c r="AC559" i="12"/>
  <c r="AC560" i="12"/>
  <c r="AC561" i="12"/>
  <c r="AC562" i="12"/>
  <c r="AC563" i="12"/>
  <c r="AC564" i="12"/>
  <c r="AC565" i="12"/>
  <c r="AC566" i="12"/>
  <c r="AC567" i="12"/>
  <c r="AC568" i="12"/>
  <c r="AC569" i="12"/>
  <c r="AC570" i="12"/>
  <c r="AC571" i="12"/>
  <c r="AC572" i="12"/>
  <c r="AC573" i="12"/>
  <c r="AC574" i="12"/>
  <c r="AC575" i="12"/>
  <c r="AC576" i="12"/>
  <c r="AC577" i="12"/>
  <c r="AC578" i="12"/>
  <c r="AC579" i="12"/>
  <c r="AC580" i="12"/>
  <c r="AC581" i="12"/>
  <c r="AC582" i="12"/>
  <c r="AC583" i="12"/>
  <c r="AC584" i="12"/>
  <c r="AC585" i="12"/>
  <c r="AC586" i="12"/>
  <c r="AC587" i="12"/>
  <c r="AC588" i="12"/>
  <c r="AC589" i="12"/>
  <c r="AC590" i="12"/>
  <c r="AC591" i="12"/>
  <c r="AC592" i="12"/>
  <c r="AC593" i="12"/>
  <c r="AC594" i="12"/>
  <c r="AC595" i="12"/>
  <c r="AC596" i="12"/>
  <c r="AC597" i="12"/>
  <c r="AC598" i="12"/>
  <c r="AC599" i="12"/>
  <c r="AC600" i="12"/>
  <c r="AC601" i="12"/>
  <c r="AC602" i="12"/>
  <c r="AC603" i="12"/>
  <c r="AC604" i="12"/>
  <c r="AC605" i="12"/>
  <c r="AC606" i="12"/>
  <c r="AC607" i="12"/>
  <c r="AC608" i="12"/>
  <c r="AC609" i="12"/>
  <c r="AC610" i="12"/>
  <c r="AC611" i="12"/>
  <c r="AC612" i="12"/>
  <c r="AC613" i="12"/>
  <c r="AC614" i="12"/>
  <c r="AC615" i="12"/>
  <c r="AC616" i="12"/>
  <c r="AC617" i="12"/>
  <c r="AC618" i="12"/>
  <c r="AC619" i="12"/>
  <c r="AC620" i="12"/>
  <c r="AC621" i="12"/>
  <c r="AC622" i="12"/>
  <c r="AC623" i="12"/>
  <c r="AC624" i="12"/>
  <c r="AC625" i="12"/>
  <c r="AC626" i="12"/>
  <c r="AC627" i="12"/>
  <c r="AC628" i="12"/>
  <c r="AC629" i="12"/>
  <c r="AC630" i="12"/>
  <c r="AC631" i="12"/>
  <c r="AC632" i="12"/>
  <c r="AC633" i="12"/>
  <c r="AC634" i="12"/>
  <c r="AC635" i="12"/>
  <c r="AC636" i="12"/>
  <c r="AC637" i="12"/>
  <c r="AC638" i="12"/>
  <c r="AC639" i="12"/>
  <c r="AC640" i="12"/>
  <c r="AC641" i="12"/>
  <c r="AC642" i="12"/>
  <c r="AC643" i="12"/>
  <c r="AC644" i="12"/>
  <c r="AC645" i="12"/>
  <c r="AC646" i="12"/>
  <c r="AC647" i="12"/>
  <c r="AC648" i="12"/>
  <c r="AC649" i="12"/>
  <c r="AC650" i="12"/>
  <c r="AC651" i="12"/>
  <c r="AC652" i="12"/>
  <c r="AC653" i="12"/>
  <c r="AC654" i="12"/>
  <c r="AC655" i="12"/>
  <c r="AC656" i="12"/>
  <c r="AC657" i="12"/>
  <c r="AC658" i="12"/>
  <c r="AC659" i="12"/>
  <c r="AC660" i="12"/>
  <c r="AC661" i="12"/>
  <c r="AC662" i="12"/>
  <c r="AC663" i="12"/>
  <c r="AC664" i="12"/>
  <c r="AC665" i="12"/>
  <c r="AC666" i="12"/>
  <c r="AC667" i="12"/>
  <c r="AC668" i="12"/>
  <c r="AC669" i="12"/>
  <c r="AC670" i="12"/>
  <c r="AC671" i="12"/>
  <c r="AC672" i="12"/>
  <c r="AC673" i="12"/>
  <c r="AC674" i="12"/>
  <c r="AC675" i="12"/>
  <c r="AC676" i="12"/>
  <c r="AC677" i="12"/>
  <c r="AC678" i="12"/>
  <c r="AC679" i="12"/>
  <c r="AC680" i="12"/>
  <c r="AC681" i="12"/>
  <c r="AC682" i="12"/>
  <c r="AC683" i="12"/>
  <c r="AC684" i="12"/>
  <c r="AC685" i="12"/>
  <c r="AC686" i="12"/>
  <c r="AC687" i="12"/>
  <c r="AC688" i="12"/>
  <c r="AC689" i="12"/>
  <c r="AC690" i="12"/>
  <c r="AC691" i="12"/>
  <c r="AC692" i="12"/>
  <c r="AC693" i="12"/>
  <c r="AC694" i="12"/>
  <c r="AC695" i="12"/>
  <c r="AC696" i="12"/>
  <c r="AC697" i="12"/>
  <c r="AC698" i="12"/>
  <c r="AC699" i="12"/>
  <c r="AC700" i="12"/>
  <c r="AC701" i="12"/>
  <c r="AC702" i="12"/>
  <c r="AC703" i="12"/>
  <c r="AC704" i="12"/>
  <c r="AC705" i="12"/>
  <c r="AC706" i="12"/>
  <c r="AC707" i="12"/>
  <c r="AC708" i="12"/>
  <c r="AC709" i="12"/>
  <c r="AC710" i="12"/>
  <c r="AC711" i="12"/>
  <c r="AC712" i="12"/>
  <c r="AC713" i="12"/>
  <c r="AC714" i="12"/>
  <c r="AC715" i="12"/>
  <c r="AC716" i="12"/>
  <c r="AC717" i="12"/>
  <c r="AC718" i="12"/>
  <c r="AC719" i="12"/>
  <c r="AC720" i="12"/>
  <c r="AC721" i="12"/>
  <c r="AC722" i="12"/>
  <c r="AC723" i="12"/>
  <c r="AC724" i="12"/>
  <c r="AC725" i="12"/>
  <c r="AC726" i="12"/>
  <c r="AC727" i="12"/>
  <c r="AC728" i="12"/>
  <c r="AC729" i="12"/>
  <c r="AC730" i="12"/>
  <c r="AC731" i="12"/>
  <c r="AC732" i="12"/>
  <c r="AC733" i="12"/>
  <c r="AC734" i="12"/>
  <c r="AC735" i="12"/>
  <c r="AC736" i="12"/>
  <c r="AC737" i="12"/>
  <c r="AC738" i="12"/>
  <c r="AC739" i="12"/>
  <c r="AC740" i="12"/>
  <c r="AC741" i="12"/>
  <c r="AC742" i="12"/>
  <c r="AC743" i="12"/>
  <c r="AC744" i="12"/>
  <c r="AC745" i="12"/>
  <c r="AC746" i="12"/>
  <c r="AC747" i="12"/>
  <c r="AC748" i="12"/>
  <c r="AC749" i="12"/>
  <c r="AC750" i="12"/>
  <c r="AC751" i="12"/>
  <c r="AC752" i="12"/>
  <c r="AC753" i="12"/>
  <c r="AC754" i="12"/>
  <c r="AC755" i="12"/>
  <c r="AC756" i="12"/>
  <c r="AC757" i="12"/>
  <c r="AC758" i="12"/>
  <c r="AC759" i="12"/>
  <c r="AC760" i="12"/>
  <c r="AC761" i="12"/>
  <c r="AC762" i="12"/>
  <c r="AC763" i="12"/>
  <c r="AC764" i="12"/>
  <c r="AC765" i="12"/>
  <c r="AC766" i="12"/>
  <c r="AC767" i="12"/>
  <c r="AC768" i="12"/>
  <c r="AC769" i="12"/>
  <c r="AC770" i="12"/>
  <c r="AC771" i="12"/>
  <c r="AC772" i="12"/>
  <c r="AC773" i="12"/>
  <c r="AC774" i="12"/>
  <c r="AC775" i="12"/>
  <c r="AC776" i="12"/>
  <c r="AC777" i="12"/>
  <c r="AC778" i="12"/>
  <c r="AC779" i="12"/>
  <c r="AC780" i="12"/>
  <c r="AC781" i="12"/>
  <c r="AC782" i="12"/>
  <c r="AC783" i="12"/>
  <c r="AC784" i="12"/>
  <c r="AC785" i="12"/>
  <c r="AC786" i="12"/>
  <c r="AC787" i="12"/>
  <c r="AC788" i="12"/>
  <c r="AC789" i="12"/>
  <c r="AC790" i="12"/>
  <c r="AC791" i="12"/>
  <c r="AC792" i="12"/>
  <c r="AC793" i="12"/>
  <c r="AC794" i="12"/>
  <c r="AC795" i="12"/>
  <c r="AC796" i="12"/>
  <c r="AC797" i="12"/>
  <c r="AC798" i="12"/>
  <c r="AC799" i="12"/>
  <c r="AC800" i="12"/>
  <c r="AC801" i="12"/>
  <c r="AC802" i="12"/>
  <c r="AC803" i="12"/>
  <c r="AC804" i="12"/>
  <c r="AC805" i="12"/>
  <c r="AC806" i="12"/>
  <c r="AC807" i="12"/>
  <c r="AC808" i="12"/>
  <c r="AC809" i="12"/>
  <c r="AC810" i="12"/>
  <c r="AC811" i="12"/>
  <c r="AC812" i="12"/>
  <c r="AC813" i="12"/>
  <c r="AC814" i="12"/>
  <c r="AC815" i="12"/>
  <c r="AC816" i="12"/>
  <c r="AC817" i="12"/>
  <c r="AC818" i="12"/>
  <c r="AC819" i="12"/>
  <c r="AC820" i="12"/>
  <c r="AC821" i="12"/>
  <c r="AC822" i="12"/>
  <c r="AC823" i="12"/>
  <c r="AC824" i="12"/>
  <c r="AC825" i="12"/>
  <c r="AC826" i="12"/>
  <c r="AC827" i="12"/>
  <c r="AC828" i="12"/>
  <c r="AC829" i="12"/>
  <c r="AC830" i="12"/>
  <c r="AC831" i="12"/>
  <c r="AC832" i="12"/>
  <c r="AC833" i="12"/>
  <c r="AC834" i="12"/>
  <c r="AC835" i="12"/>
  <c r="AC836" i="12"/>
  <c r="AC837" i="12"/>
  <c r="AC838" i="12"/>
  <c r="AC839" i="12"/>
  <c r="AC840" i="12"/>
  <c r="AC841" i="12"/>
  <c r="AC842" i="12"/>
  <c r="AC843" i="12"/>
  <c r="AC844" i="12"/>
  <c r="AC845" i="12"/>
  <c r="AC846" i="12"/>
  <c r="AC847" i="12"/>
  <c r="AC848" i="12"/>
  <c r="AC849" i="12"/>
  <c r="AC850" i="12"/>
  <c r="AC851" i="12"/>
  <c r="AC852" i="12"/>
  <c r="AC853" i="12"/>
  <c r="AC854" i="12"/>
  <c r="AC855" i="12"/>
  <c r="AC856" i="12"/>
  <c r="AC857" i="12"/>
  <c r="AC858" i="12"/>
  <c r="AC859" i="12"/>
  <c r="AC860" i="12"/>
  <c r="AC861" i="12"/>
  <c r="AC862" i="12"/>
  <c r="AC863" i="12"/>
  <c r="AC864" i="12"/>
  <c r="AC865" i="12"/>
  <c r="AC866" i="12"/>
  <c r="AC867" i="12"/>
  <c r="AC868" i="12"/>
  <c r="AC869" i="12"/>
  <c r="AC870" i="12"/>
  <c r="AC871" i="12"/>
  <c r="AC872" i="12"/>
  <c r="AC873" i="12"/>
  <c r="AC874" i="12"/>
  <c r="AC875" i="12"/>
  <c r="AC876" i="12"/>
  <c r="AC877" i="12"/>
  <c r="AC878" i="12"/>
  <c r="AC879" i="12"/>
  <c r="AC880" i="12"/>
  <c r="AC881" i="12"/>
  <c r="AC882" i="12"/>
  <c r="AC883" i="12"/>
  <c r="AC884" i="12"/>
  <c r="AC885" i="12"/>
  <c r="AC886" i="12"/>
  <c r="AC887" i="12"/>
  <c r="AC888" i="12"/>
  <c r="AC889" i="12"/>
  <c r="AC890" i="12"/>
  <c r="AC891" i="12"/>
  <c r="AC892" i="12"/>
  <c r="AC893" i="12"/>
  <c r="AC894" i="12"/>
  <c r="AC895" i="12"/>
  <c r="AC896" i="12"/>
  <c r="AC897" i="12"/>
  <c r="AC898" i="12"/>
  <c r="AC899" i="12"/>
  <c r="AC900" i="12"/>
  <c r="AC901" i="12"/>
  <c r="AC902" i="12"/>
  <c r="AC903" i="12"/>
  <c r="AC904" i="12"/>
  <c r="AC905" i="12"/>
  <c r="AC906" i="12"/>
  <c r="AC907" i="12"/>
  <c r="AC908" i="12"/>
  <c r="AC909" i="12"/>
  <c r="AC910" i="12"/>
  <c r="AC911" i="12"/>
  <c r="AC912" i="12"/>
  <c r="AC913" i="12"/>
  <c r="AC914" i="12"/>
  <c r="AC915" i="12"/>
  <c r="AC916" i="12"/>
  <c r="AC917" i="12"/>
  <c r="AC918" i="12"/>
  <c r="AC919" i="12"/>
  <c r="AC920" i="12"/>
  <c r="AC921" i="12"/>
  <c r="AC922" i="12"/>
  <c r="AC923" i="12"/>
  <c r="AC924" i="12"/>
  <c r="AC925" i="12"/>
  <c r="AC926" i="12"/>
  <c r="AC927" i="12"/>
  <c r="AC928" i="12"/>
  <c r="AC929" i="12"/>
  <c r="AC930" i="12"/>
  <c r="AC931" i="12"/>
  <c r="AC932" i="12"/>
  <c r="AC933" i="12"/>
  <c r="AC934" i="12"/>
  <c r="AC935" i="12"/>
  <c r="AC936" i="12"/>
  <c r="AC937" i="12"/>
  <c r="AC938" i="12"/>
  <c r="AC939" i="12"/>
  <c r="AC940" i="12"/>
  <c r="AC941" i="12"/>
  <c r="AC942" i="12"/>
  <c r="AC943" i="12"/>
  <c r="AC944" i="12"/>
  <c r="AC945" i="12"/>
  <c r="AC946" i="12"/>
  <c r="AC947" i="12"/>
  <c r="AC948" i="12"/>
  <c r="AC949" i="12"/>
  <c r="AC950" i="12"/>
  <c r="AC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Z218" i="12"/>
  <c r="Z219" i="12"/>
  <c r="Z220" i="12"/>
  <c r="Z221" i="12"/>
  <c r="Z222" i="12"/>
  <c r="Z223" i="12"/>
  <c r="Z224" i="12"/>
  <c r="Z225" i="12"/>
  <c r="Z226" i="12"/>
  <c r="Z227" i="12"/>
  <c r="Z228" i="12"/>
  <c r="Z229" i="12"/>
  <c r="Z230" i="12"/>
  <c r="Z231" i="12"/>
  <c r="Z232" i="12"/>
  <c r="Z233" i="12"/>
  <c r="Z234" i="12"/>
  <c r="Z235" i="12"/>
  <c r="Z236" i="12"/>
  <c r="Z237" i="12"/>
  <c r="Z238" i="12"/>
  <c r="Z239" i="12"/>
  <c r="Z240" i="12"/>
  <c r="Z241" i="12"/>
  <c r="Z242" i="12"/>
  <c r="Z243" i="12"/>
  <c r="Z244" i="12"/>
  <c r="Z245" i="12"/>
  <c r="Z246" i="12"/>
  <c r="Z247" i="12"/>
  <c r="Z248" i="12"/>
  <c r="Z249" i="12"/>
  <c r="Z250" i="12"/>
  <c r="Z251" i="12"/>
  <c r="Z252" i="12"/>
  <c r="Z253" i="12"/>
  <c r="Z254" i="12"/>
  <c r="Z255" i="12"/>
  <c r="Z256" i="12"/>
  <c r="Z257" i="12"/>
  <c r="Z258" i="12"/>
  <c r="Z259" i="12"/>
  <c r="Z260" i="12"/>
  <c r="Z261" i="12"/>
  <c r="Z262" i="12"/>
  <c r="Z263" i="12"/>
  <c r="Z264" i="12"/>
  <c r="Z265" i="12"/>
  <c r="Z266" i="12"/>
  <c r="Z267" i="12"/>
  <c r="Z268" i="12"/>
  <c r="Z269" i="12"/>
  <c r="Z270" i="12"/>
  <c r="Z271" i="12"/>
  <c r="Z272" i="12"/>
  <c r="Z273" i="12"/>
  <c r="Z274" i="12"/>
  <c r="Z275" i="12"/>
  <c r="Z276" i="12"/>
  <c r="Z277" i="12"/>
  <c r="Z278" i="12"/>
  <c r="Z279" i="12"/>
  <c r="Z280" i="12"/>
  <c r="Z281" i="12"/>
  <c r="Z282" i="12"/>
  <c r="Z283" i="12"/>
  <c r="Z284" i="12"/>
  <c r="Z285" i="12"/>
  <c r="Z286" i="12"/>
  <c r="Z287" i="12"/>
  <c r="Z288" i="12"/>
  <c r="Z289" i="12"/>
  <c r="Z290" i="12"/>
  <c r="Z291" i="12"/>
  <c r="Z292" i="12"/>
  <c r="Z293" i="12"/>
  <c r="Z294" i="12"/>
  <c r="Z295" i="12"/>
  <c r="Z296" i="12"/>
  <c r="Z297" i="12"/>
  <c r="Z298" i="12"/>
  <c r="Z299" i="12"/>
  <c r="Z300" i="12"/>
  <c r="Z301" i="12"/>
  <c r="Z302" i="12"/>
  <c r="Z303" i="12"/>
  <c r="Z304" i="12"/>
  <c r="Z305" i="12"/>
  <c r="Z306" i="12"/>
  <c r="Z307" i="12"/>
  <c r="Z308" i="12"/>
  <c r="Z309" i="12"/>
  <c r="Z310" i="12"/>
  <c r="Z311" i="12"/>
  <c r="Z312" i="12"/>
  <c r="Z313" i="12"/>
  <c r="Z314" i="12"/>
  <c r="Z315" i="12"/>
  <c r="Z316" i="12"/>
  <c r="Z317" i="12"/>
  <c r="Z318" i="12"/>
  <c r="Z319" i="12"/>
  <c r="Z320" i="12"/>
  <c r="Z321" i="12"/>
  <c r="Z322" i="12"/>
  <c r="Z323" i="12"/>
  <c r="Z324" i="12"/>
  <c r="Z325" i="12"/>
  <c r="Z326" i="12"/>
  <c r="Z327" i="12"/>
  <c r="Z328" i="12"/>
  <c r="Z329" i="12"/>
  <c r="Z330" i="12"/>
  <c r="Z331" i="12"/>
  <c r="Z332" i="12"/>
  <c r="Z333" i="12"/>
  <c r="Z334" i="12"/>
  <c r="Z335" i="12"/>
  <c r="Z336" i="12"/>
  <c r="Z337" i="12"/>
  <c r="Z338" i="12"/>
  <c r="Z339" i="12"/>
  <c r="Z340" i="12"/>
  <c r="Z341" i="12"/>
  <c r="Z342" i="12"/>
  <c r="Z343" i="12"/>
  <c r="Z344" i="12"/>
  <c r="Z345" i="12"/>
  <c r="Z346" i="12"/>
  <c r="Z347" i="12"/>
  <c r="Z348" i="12"/>
  <c r="Z349" i="12"/>
  <c r="Z350" i="12"/>
  <c r="Z351" i="12"/>
  <c r="Z352" i="12"/>
  <c r="Z353" i="12"/>
  <c r="Z354" i="12"/>
  <c r="Z355" i="12"/>
  <c r="Z356" i="12"/>
  <c r="Z357" i="12"/>
  <c r="Z358" i="12"/>
  <c r="Z359" i="12"/>
  <c r="Z360" i="12"/>
  <c r="Z361" i="12"/>
  <c r="Z362" i="12"/>
  <c r="Z363" i="12"/>
  <c r="Z364" i="12"/>
  <c r="Z365" i="12"/>
  <c r="Z366" i="12"/>
  <c r="Z367" i="12"/>
  <c r="Z368" i="12"/>
  <c r="Z369" i="12"/>
  <c r="Z370" i="12"/>
  <c r="Z371" i="12"/>
  <c r="Z372" i="12"/>
  <c r="Z373" i="12"/>
  <c r="Z374" i="12"/>
  <c r="Z375" i="12"/>
  <c r="Z376" i="12"/>
  <c r="Z377" i="12"/>
  <c r="Z378" i="12"/>
  <c r="Z379" i="12"/>
  <c r="Z380" i="12"/>
  <c r="Z381" i="12"/>
  <c r="Z382" i="12"/>
  <c r="Z383" i="12"/>
  <c r="Z384" i="12"/>
  <c r="Z385" i="12"/>
  <c r="Z386" i="12"/>
  <c r="Z387" i="12"/>
  <c r="Z388" i="12"/>
  <c r="Z389" i="12"/>
  <c r="Z390" i="12"/>
  <c r="Z391" i="12"/>
  <c r="Z392" i="12"/>
  <c r="Z393" i="12"/>
  <c r="Z394" i="12"/>
  <c r="Z395" i="12"/>
  <c r="Z396" i="12"/>
  <c r="Z397" i="12"/>
  <c r="Z398" i="12"/>
  <c r="Z399" i="12"/>
  <c r="Z400" i="12"/>
  <c r="Z401" i="12"/>
  <c r="Z402" i="12"/>
  <c r="Z403" i="12"/>
  <c r="Z404" i="12"/>
  <c r="Z405" i="12"/>
  <c r="Z406" i="12"/>
  <c r="Z407" i="12"/>
  <c r="Z408" i="12"/>
  <c r="Z409" i="12"/>
  <c r="Z410" i="12"/>
  <c r="Z411" i="12"/>
  <c r="Z412" i="12"/>
  <c r="Z413" i="12"/>
  <c r="Z414" i="12"/>
  <c r="Z415" i="12"/>
  <c r="Z416" i="12"/>
  <c r="Z417" i="12"/>
  <c r="Z418" i="12"/>
  <c r="Z419" i="12"/>
  <c r="Z420" i="12"/>
  <c r="Z421" i="12"/>
  <c r="Z422" i="12"/>
  <c r="Z423" i="12"/>
  <c r="Z424" i="12"/>
  <c r="Z425" i="12"/>
  <c r="Z426" i="12"/>
  <c r="Z427" i="12"/>
  <c r="Z428" i="12"/>
  <c r="Z429" i="12"/>
  <c r="Z430" i="12"/>
  <c r="Z431" i="12"/>
  <c r="Z432" i="12"/>
  <c r="Z433" i="12"/>
  <c r="Z434" i="12"/>
  <c r="Z435" i="12"/>
  <c r="Z436" i="12"/>
  <c r="Z437" i="12"/>
  <c r="Z438" i="12"/>
  <c r="Z439" i="12"/>
  <c r="Z440" i="12"/>
  <c r="Z441" i="12"/>
  <c r="Z442" i="12"/>
  <c r="Z443" i="12"/>
  <c r="Z444" i="12"/>
  <c r="Z445" i="12"/>
  <c r="Z446" i="12"/>
  <c r="Z447" i="12"/>
  <c r="Z448" i="12"/>
  <c r="Z449" i="12"/>
  <c r="Z450" i="12"/>
  <c r="Z451" i="12"/>
  <c r="Z452" i="12"/>
  <c r="Z453" i="12"/>
  <c r="Z454" i="12"/>
  <c r="Z455" i="12"/>
  <c r="Z456" i="12"/>
  <c r="Z457" i="12"/>
  <c r="Z458" i="12"/>
  <c r="Z459" i="12"/>
  <c r="Z460" i="12"/>
  <c r="Z461" i="12"/>
  <c r="Z462" i="12"/>
  <c r="Z463" i="12"/>
  <c r="Z464" i="12"/>
  <c r="Z465" i="12"/>
  <c r="Z466" i="12"/>
  <c r="Z467" i="12"/>
  <c r="Z468" i="12"/>
  <c r="Z469" i="12"/>
  <c r="Z470" i="12"/>
  <c r="Z471" i="12"/>
  <c r="Z472" i="12"/>
  <c r="Z473" i="12"/>
  <c r="Z474" i="12"/>
  <c r="Z475" i="12"/>
  <c r="Z476" i="12"/>
  <c r="Z477" i="12"/>
  <c r="Z478" i="12"/>
  <c r="Z479" i="12"/>
  <c r="Z480" i="12"/>
  <c r="Z481" i="12"/>
  <c r="Z482" i="12"/>
  <c r="Z483" i="12"/>
  <c r="Z484" i="12"/>
  <c r="Z485" i="12"/>
  <c r="Z486" i="12"/>
  <c r="Z487" i="12"/>
  <c r="Z488" i="12"/>
  <c r="Z489" i="12"/>
  <c r="Z490" i="12"/>
  <c r="Z491" i="12"/>
  <c r="Z492" i="12"/>
  <c r="Z493" i="12"/>
  <c r="Z494" i="12"/>
  <c r="Z495" i="12"/>
  <c r="Z496" i="12"/>
  <c r="Z497" i="12"/>
  <c r="Z498" i="12"/>
  <c r="Z499" i="12"/>
  <c r="Z500" i="12"/>
  <c r="Z501" i="12"/>
  <c r="Z502" i="12"/>
  <c r="Z503" i="12"/>
  <c r="Z504" i="12"/>
  <c r="Z505" i="12"/>
  <c r="Z506" i="12"/>
  <c r="Z507" i="12"/>
  <c r="Z508" i="12"/>
  <c r="Z509" i="12"/>
  <c r="Z510" i="12"/>
  <c r="Z511" i="12"/>
  <c r="Z512" i="12"/>
  <c r="Z513" i="12"/>
  <c r="Z514" i="12"/>
  <c r="Z515" i="12"/>
  <c r="Z516" i="12"/>
  <c r="Z517" i="12"/>
  <c r="Z518" i="12"/>
  <c r="Z519" i="12"/>
  <c r="Z520" i="12"/>
  <c r="Z521" i="12"/>
  <c r="Z522" i="12"/>
  <c r="Z523" i="12"/>
  <c r="Z524" i="12"/>
  <c r="Z525" i="12"/>
  <c r="Z526" i="12"/>
  <c r="Z527" i="12"/>
  <c r="Z528" i="12"/>
  <c r="Z529" i="12"/>
  <c r="Z530" i="12"/>
  <c r="Z531" i="12"/>
  <c r="Z532" i="12"/>
  <c r="Z533" i="12"/>
  <c r="Z534" i="12"/>
  <c r="Z535" i="12"/>
  <c r="Z536" i="12"/>
  <c r="Z537" i="12"/>
  <c r="Z538" i="12"/>
  <c r="Z539" i="12"/>
  <c r="Z540" i="12"/>
  <c r="Z541" i="12"/>
  <c r="Z542" i="12"/>
  <c r="Z543" i="12"/>
  <c r="Z544" i="12"/>
  <c r="Z545" i="12"/>
  <c r="Z546" i="12"/>
  <c r="Z547" i="12"/>
  <c r="Z548" i="12"/>
  <c r="Z549" i="12"/>
  <c r="Z550" i="12"/>
  <c r="Z551" i="12"/>
  <c r="Z552" i="12"/>
  <c r="Z553" i="12"/>
  <c r="Z554" i="12"/>
  <c r="Z555" i="12"/>
  <c r="Z556" i="12"/>
  <c r="Z557" i="12"/>
  <c r="Z558" i="12"/>
  <c r="Z559" i="12"/>
  <c r="Z560" i="12"/>
  <c r="Z561" i="12"/>
  <c r="Z562" i="12"/>
  <c r="Z563" i="12"/>
  <c r="Z564" i="12"/>
  <c r="Z565" i="12"/>
  <c r="Z566" i="12"/>
  <c r="Z567" i="12"/>
  <c r="Z568" i="12"/>
  <c r="Z569" i="12"/>
  <c r="Z570" i="12"/>
  <c r="Z571" i="12"/>
  <c r="Z572" i="12"/>
  <c r="Z573" i="12"/>
  <c r="Z574" i="12"/>
  <c r="Z575" i="12"/>
  <c r="Z576" i="12"/>
  <c r="Z577" i="12"/>
  <c r="Z578" i="12"/>
  <c r="Z579" i="12"/>
  <c r="Z580" i="12"/>
  <c r="Z581" i="12"/>
  <c r="Z582" i="12"/>
  <c r="Z583" i="12"/>
  <c r="Z584" i="12"/>
  <c r="Z585" i="12"/>
  <c r="Z586" i="12"/>
  <c r="Z587" i="12"/>
  <c r="Z588" i="12"/>
  <c r="Z589" i="12"/>
  <c r="Z590" i="12"/>
  <c r="Z591" i="12"/>
  <c r="Z592" i="12"/>
  <c r="Z593" i="12"/>
  <c r="Z594" i="12"/>
  <c r="Z595" i="12"/>
  <c r="Z596" i="12"/>
  <c r="Z597" i="12"/>
  <c r="Z598" i="12"/>
  <c r="Z599" i="12"/>
  <c r="Z600" i="12"/>
  <c r="Z601" i="12"/>
  <c r="Z602" i="12"/>
  <c r="Z603" i="12"/>
  <c r="Z604" i="12"/>
  <c r="Z605" i="12"/>
  <c r="Z606" i="12"/>
  <c r="Z607" i="12"/>
  <c r="Z608" i="12"/>
  <c r="Z609" i="12"/>
  <c r="Z610" i="12"/>
  <c r="Z611" i="12"/>
  <c r="Z612" i="12"/>
  <c r="Z613" i="12"/>
  <c r="Z614" i="12"/>
  <c r="Z615" i="12"/>
  <c r="Z616" i="12"/>
  <c r="Z617" i="12"/>
  <c r="Z618" i="12"/>
  <c r="Z619" i="12"/>
  <c r="Z620" i="12"/>
  <c r="Z621" i="12"/>
  <c r="Z622" i="12"/>
  <c r="Z623" i="12"/>
  <c r="Z624" i="12"/>
  <c r="Z625" i="12"/>
  <c r="Z626" i="12"/>
  <c r="Z627" i="12"/>
  <c r="Z628" i="12"/>
  <c r="Z629" i="12"/>
  <c r="Z630" i="12"/>
  <c r="Z631" i="12"/>
  <c r="Z632" i="12"/>
  <c r="Z633" i="12"/>
  <c r="Z634" i="12"/>
  <c r="Z635" i="12"/>
  <c r="Z636" i="12"/>
  <c r="Z637" i="12"/>
  <c r="Z638" i="12"/>
  <c r="Z639" i="12"/>
  <c r="Z640" i="12"/>
  <c r="Z641" i="12"/>
  <c r="Z642" i="12"/>
  <c r="Z643" i="12"/>
  <c r="Z644" i="12"/>
  <c r="Z645" i="12"/>
  <c r="Z646" i="12"/>
  <c r="Z647" i="12"/>
  <c r="Z648" i="12"/>
  <c r="Z649" i="12"/>
  <c r="Z650" i="12"/>
  <c r="Z651" i="12"/>
  <c r="Z652" i="12"/>
  <c r="Z653" i="12"/>
  <c r="Z654" i="12"/>
  <c r="Z655" i="12"/>
  <c r="Z656" i="12"/>
  <c r="Z657" i="12"/>
  <c r="Z658" i="12"/>
  <c r="Z659" i="12"/>
  <c r="Z660" i="12"/>
  <c r="Z661" i="12"/>
  <c r="Z662" i="12"/>
  <c r="Z663" i="12"/>
  <c r="Z664" i="12"/>
  <c r="Z665" i="12"/>
  <c r="Z666" i="12"/>
  <c r="Z667" i="12"/>
  <c r="Z668" i="12"/>
  <c r="Z669" i="12"/>
  <c r="Z670" i="12"/>
  <c r="Z671" i="12"/>
  <c r="Z672" i="12"/>
  <c r="Z673" i="12"/>
  <c r="Z674" i="12"/>
  <c r="Z675" i="12"/>
  <c r="Z676" i="12"/>
  <c r="Z677" i="12"/>
  <c r="Z678" i="12"/>
  <c r="Z679" i="12"/>
  <c r="Z680" i="12"/>
  <c r="Z681" i="12"/>
  <c r="Z682" i="12"/>
  <c r="Z683" i="12"/>
  <c r="Z684" i="12"/>
  <c r="Z685" i="12"/>
  <c r="Z686" i="12"/>
  <c r="Z687" i="12"/>
  <c r="Z688" i="12"/>
  <c r="Z689" i="12"/>
  <c r="Z690" i="12"/>
  <c r="Z691" i="12"/>
  <c r="Z692" i="12"/>
  <c r="Z693" i="12"/>
  <c r="Z694" i="12"/>
  <c r="Z695" i="12"/>
  <c r="Z696" i="12"/>
  <c r="Z697" i="12"/>
  <c r="Z698" i="12"/>
  <c r="Z699" i="12"/>
  <c r="Z700" i="12"/>
  <c r="Z701" i="12"/>
  <c r="Z702" i="12"/>
  <c r="Z703" i="12"/>
  <c r="Z704" i="12"/>
  <c r="Z705" i="12"/>
  <c r="Z706" i="12"/>
  <c r="Z707" i="12"/>
  <c r="Z708" i="12"/>
  <c r="Z709" i="12"/>
  <c r="Z710" i="12"/>
  <c r="Z711" i="12"/>
  <c r="Z712" i="12"/>
  <c r="Z713" i="12"/>
  <c r="Z714" i="12"/>
  <c r="Z715" i="12"/>
  <c r="Z716" i="12"/>
  <c r="Z717" i="12"/>
  <c r="Z718" i="12"/>
  <c r="Z719" i="12"/>
  <c r="Z720" i="12"/>
  <c r="Z721" i="12"/>
  <c r="Z722" i="12"/>
  <c r="Z723" i="12"/>
  <c r="Z724" i="12"/>
  <c r="Z725" i="12"/>
  <c r="Z726" i="12"/>
  <c r="Z727" i="12"/>
  <c r="Z728" i="12"/>
  <c r="Z729" i="12"/>
  <c r="Z730" i="12"/>
  <c r="Z731" i="12"/>
  <c r="Z732" i="12"/>
  <c r="Z733" i="12"/>
  <c r="Z734" i="12"/>
  <c r="Z735" i="12"/>
  <c r="Z736" i="12"/>
  <c r="Z737" i="12"/>
  <c r="Z738" i="12"/>
  <c r="Z739" i="12"/>
  <c r="Z740" i="12"/>
  <c r="Z741" i="12"/>
  <c r="Z742" i="12"/>
  <c r="Z743" i="12"/>
  <c r="Z744" i="12"/>
  <c r="Z745" i="12"/>
  <c r="Z746" i="12"/>
  <c r="Z747" i="12"/>
  <c r="Z748" i="12"/>
  <c r="Z749" i="12"/>
  <c r="Z750" i="12"/>
  <c r="Z751" i="12"/>
  <c r="Z752" i="12"/>
  <c r="Z753" i="12"/>
  <c r="Z754" i="12"/>
  <c r="Z755" i="12"/>
  <c r="Z756" i="12"/>
  <c r="Z757" i="12"/>
  <c r="Z758" i="12"/>
  <c r="Z759" i="12"/>
  <c r="Z760" i="12"/>
  <c r="Z761" i="12"/>
  <c r="Z762" i="12"/>
  <c r="Z763" i="12"/>
  <c r="Z764" i="12"/>
  <c r="Z765" i="12"/>
  <c r="Z766" i="12"/>
  <c r="Z767" i="12"/>
  <c r="Z768" i="12"/>
  <c r="Z769" i="12"/>
  <c r="Z770" i="12"/>
  <c r="Z771" i="12"/>
  <c r="Z772" i="12"/>
  <c r="Z773" i="12"/>
  <c r="Z774" i="12"/>
  <c r="Z775" i="12"/>
  <c r="Z776" i="12"/>
  <c r="Z777" i="12"/>
  <c r="Z778" i="12"/>
  <c r="Z779" i="12"/>
  <c r="Z780" i="12"/>
  <c r="Z781" i="12"/>
  <c r="Z782" i="12"/>
  <c r="Z783" i="12"/>
  <c r="Z784" i="12"/>
  <c r="Z785" i="12"/>
  <c r="Z786" i="12"/>
  <c r="Z787" i="12"/>
  <c r="Z788" i="12"/>
  <c r="Z789" i="12"/>
  <c r="Z790" i="12"/>
  <c r="Z791" i="12"/>
  <c r="Z792" i="12"/>
  <c r="Z793" i="12"/>
  <c r="Z794" i="12"/>
  <c r="Z795" i="12"/>
  <c r="Z796" i="12"/>
  <c r="Z797" i="12"/>
  <c r="Z798" i="12"/>
  <c r="Z799" i="12"/>
  <c r="Z800" i="12"/>
  <c r="Z801" i="12"/>
  <c r="Z802" i="12"/>
  <c r="Z803" i="12"/>
  <c r="Z804" i="12"/>
  <c r="Z805" i="12"/>
  <c r="Z806" i="12"/>
  <c r="Z807" i="12"/>
  <c r="Z808" i="12"/>
  <c r="Z809" i="12"/>
  <c r="Z810" i="12"/>
  <c r="Z811" i="12"/>
  <c r="Z812" i="12"/>
  <c r="Z813" i="12"/>
  <c r="Z814" i="12"/>
  <c r="Z815" i="12"/>
  <c r="Z816" i="12"/>
  <c r="Z817" i="12"/>
  <c r="Z818" i="12"/>
  <c r="Z819" i="12"/>
  <c r="Z820" i="12"/>
  <c r="Z821" i="12"/>
  <c r="Z822" i="12"/>
  <c r="Z823" i="12"/>
  <c r="Z824" i="12"/>
  <c r="Z825" i="12"/>
  <c r="Z826" i="12"/>
  <c r="Z827" i="12"/>
  <c r="Z828" i="12"/>
  <c r="Z829" i="12"/>
  <c r="Z830" i="12"/>
  <c r="Z831" i="12"/>
  <c r="Z832" i="12"/>
  <c r="Z833" i="12"/>
  <c r="Z834" i="12"/>
  <c r="Z835" i="12"/>
  <c r="Z836" i="12"/>
  <c r="Z837" i="12"/>
  <c r="Z838" i="12"/>
  <c r="Z839" i="12"/>
  <c r="Z840" i="12"/>
  <c r="Z841" i="12"/>
  <c r="Z842" i="12"/>
  <c r="Z843" i="12"/>
  <c r="Z844" i="12"/>
  <c r="Z845" i="12"/>
  <c r="Z846" i="12"/>
  <c r="Z847" i="12"/>
  <c r="Z848" i="12"/>
  <c r="Z849" i="12"/>
  <c r="Z850" i="12"/>
  <c r="Z851" i="12"/>
  <c r="Z852" i="12"/>
  <c r="Z853" i="12"/>
  <c r="Z854" i="12"/>
  <c r="Z855" i="12"/>
  <c r="Z856" i="12"/>
  <c r="Z857" i="12"/>
  <c r="Z858" i="12"/>
  <c r="Z859" i="12"/>
  <c r="Z860" i="12"/>
  <c r="Z861" i="12"/>
  <c r="Z862" i="12"/>
  <c r="Z863" i="12"/>
  <c r="Z864" i="12"/>
  <c r="Z865" i="12"/>
  <c r="Z866" i="12"/>
  <c r="Z867" i="12"/>
  <c r="Z868" i="12"/>
  <c r="Z869" i="12"/>
  <c r="Z870" i="12"/>
  <c r="Z871" i="12"/>
  <c r="Z872" i="12"/>
  <c r="Z873" i="12"/>
  <c r="Z874" i="12"/>
  <c r="Z875" i="12"/>
  <c r="Z876" i="12"/>
  <c r="Z877" i="12"/>
  <c r="Z878" i="12"/>
  <c r="Z879" i="12"/>
  <c r="Z880" i="12"/>
  <c r="Z881" i="12"/>
  <c r="Z882" i="12"/>
  <c r="Z883" i="12"/>
  <c r="Z884" i="12"/>
  <c r="Z885" i="12"/>
  <c r="Z886" i="12"/>
  <c r="Z887" i="12"/>
  <c r="Z888" i="12"/>
  <c r="Z889" i="12"/>
  <c r="Z890" i="12"/>
  <c r="Z891" i="12"/>
  <c r="Z892" i="12"/>
  <c r="Z893" i="12"/>
  <c r="Z894" i="12"/>
  <c r="Z895" i="12"/>
  <c r="Z896" i="12"/>
  <c r="Z897" i="12"/>
  <c r="Z898" i="12"/>
  <c r="Z899" i="12"/>
  <c r="Z900" i="12"/>
  <c r="Z901" i="12"/>
  <c r="Z902" i="12"/>
  <c r="Z903" i="12"/>
  <c r="Z904" i="12"/>
  <c r="Z905" i="12"/>
  <c r="Z906" i="12"/>
  <c r="Z907" i="12"/>
  <c r="Z908" i="12"/>
  <c r="Z909" i="12"/>
  <c r="Z910" i="12"/>
  <c r="Z911" i="12"/>
  <c r="Z912" i="12"/>
  <c r="Z913" i="12"/>
  <c r="Z914" i="12"/>
  <c r="Z915" i="12"/>
  <c r="Z916" i="12"/>
  <c r="Z917" i="12"/>
  <c r="Z918" i="12"/>
  <c r="Z919" i="12"/>
  <c r="Z920" i="12"/>
  <c r="Z921" i="12"/>
  <c r="Z922" i="12"/>
  <c r="Z923" i="12"/>
  <c r="Z924" i="12"/>
  <c r="Z925" i="12"/>
  <c r="Z926" i="12"/>
  <c r="Z927" i="12"/>
  <c r="Z928" i="12"/>
  <c r="Z929" i="12"/>
  <c r="Z930" i="12"/>
  <c r="Z931" i="12"/>
  <c r="Z932" i="12"/>
  <c r="Z933" i="12"/>
  <c r="Z934" i="12"/>
  <c r="Z935" i="12"/>
  <c r="Z936" i="12"/>
  <c r="Z937" i="12"/>
  <c r="Z938" i="12"/>
  <c r="Z939" i="12"/>
  <c r="Z940" i="12"/>
  <c r="Z941" i="12"/>
  <c r="Z942" i="12"/>
  <c r="Z943" i="12"/>
  <c r="Z944" i="12"/>
  <c r="Z945" i="12"/>
  <c r="Z946" i="12"/>
  <c r="Z947" i="12"/>
  <c r="Z948" i="12"/>
  <c r="Z949" i="12"/>
  <c r="Z950" i="12"/>
  <c r="Z2" i="12"/>
  <c r="Y3" i="12"/>
  <c r="AA3" i="12" s="1"/>
  <c r="Y4" i="12"/>
  <c r="Y5" i="12"/>
  <c r="Y6" i="12"/>
  <c r="AA6" i="12" s="1"/>
  <c r="Y7" i="12"/>
  <c r="AA7" i="12" s="1"/>
  <c r="Y8" i="12"/>
  <c r="Y9" i="12"/>
  <c r="Y10" i="12"/>
  <c r="AA10" i="12" s="1"/>
  <c r="Y11" i="12"/>
  <c r="AA11" i="12" s="1"/>
  <c r="Y12" i="12"/>
  <c r="Y13" i="12"/>
  <c r="Y14" i="12"/>
  <c r="AA14" i="12" s="1"/>
  <c r="Y15" i="12"/>
  <c r="AA15" i="12" s="1"/>
  <c r="Y16" i="12"/>
  <c r="Y17" i="12"/>
  <c r="Y18" i="12"/>
  <c r="AA18" i="12" s="1"/>
  <c r="Y19" i="12"/>
  <c r="AA19" i="12" s="1"/>
  <c r="Y20" i="12"/>
  <c r="Y21" i="12"/>
  <c r="Y22" i="12"/>
  <c r="AA22" i="12" s="1"/>
  <c r="Y23" i="12"/>
  <c r="AA23" i="12" s="1"/>
  <c r="Y24" i="12"/>
  <c r="Y25" i="12"/>
  <c r="Y26" i="12"/>
  <c r="AA26" i="12" s="1"/>
  <c r="Y27" i="12"/>
  <c r="AA27" i="12" s="1"/>
  <c r="Y28" i="12"/>
  <c r="Y29" i="12"/>
  <c r="Y30" i="12"/>
  <c r="AA30" i="12" s="1"/>
  <c r="Y31" i="12"/>
  <c r="AA31" i="12" s="1"/>
  <c r="Y32" i="12"/>
  <c r="Y33" i="12"/>
  <c r="Y34" i="12"/>
  <c r="AA34" i="12" s="1"/>
  <c r="Y35" i="12"/>
  <c r="AA35" i="12" s="1"/>
  <c r="Y36" i="12"/>
  <c r="Y37" i="12"/>
  <c r="Y38" i="12"/>
  <c r="AA38" i="12" s="1"/>
  <c r="Y39" i="12"/>
  <c r="AA39" i="12" s="1"/>
  <c r="Y40" i="12"/>
  <c r="Y41" i="12"/>
  <c r="Y42" i="12"/>
  <c r="AA42" i="12" s="1"/>
  <c r="Y43" i="12"/>
  <c r="AA43" i="12" s="1"/>
  <c r="Y44" i="12"/>
  <c r="Y45" i="12"/>
  <c r="Y46" i="12"/>
  <c r="AA46" i="12" s="1"/>
  <c r="Y47" i="12"/>
  <c r="AA47" i="12" s="1"/>
  <c r="Y48" i="12"/>
  <c r="Y49" i="12"/>
  <c r="Y50" i="12"/>
  <c r="AA50" i="12" s="1"/>
  <c r="Y51" i="12"/>
  <c r="AA51" i="12" s="1"/>
  <c r="Y52" i="12"/>
  <c r="Y53" i="12"/>
  <c r="Y54" i="12"/>
  <c r="AA54" i="12" s="1"/>
  <c r="Y55" i="12"/>
  <c r="AA55" i="12" s="1"/>
  <c r="Y56" i="12"/>
  <c r="Y57" i="12"/>
  <c r="Y58" i="12"/>
  <c r="AA58" i="12" s="1"/>
  <c r="Y59" i="12"/>
  <c r="AA59" i="12" s="1"/>
  <c r="Y60" i="12"/>
  <c r="Y61" i="12"/>
  <c r="Y62" i="12"/>
  <c r="AA62" i="12" s="1"/>
  <c r="Y63" i="12"/>
  <c r="AA63" i="12" s="1"/>
  <c r="Y64" i="12"/>
  <c r="Y65" i="12"/>
  <c r="Y66" i="12"/>
  <c r="AA66" i="12" s="1"/>
  <c r="Y67" i="12"/>
  <c r="AA67" i="12" s="1"/>
  <c r="Y68" i="12"/>
  <c r="Y69" i="12"/>
  <c r="Y70" i="12"/>
  <c r="AA70" i="12" s="1"/>
  <c r="Y71" i="12"/>
  <c r="AA71" i="12" s="1"/>
  <c r="Y72" i="12"/>
  <c r="Y73" i="12"/>
  <c r="Y74" i="12"/>
  <c r="AA74" i="12" s="1"/>
  <c r="Y75" i="12"/>
  <c r="AA75" i="12" s="1"/>
  <c r="Y76" i="12"/>
  <c r="Y77" i="12"/>
  <c r="Y78" i="12"/>
  <c r="AA78" i="12" s="1"/>
  <c r="Y79" i="12"/>
  <c r="AA79" i="12" s="1"/>
  <c r="Y80" i="12"/>
  <c r="Y81" i="12"/>
  <c r="Y82" i="12"/>
  <c r="AA82" i="12" s="1"/>
  <c r="Y83" i="12"/>
  <c r="AA83" i="12" s="1"/>
  <c r="Y84" i="12"/>
  <c r="Y85" i="12"/>
  <c r="Y86" i="12"/>
  <c r="AA86" i="12" s="1"/>
  <c r="Y87" i="12"/>
  <c r="AA87" i="12" s="1"/>
  <c r="Y88" i="12"/>
  <c r="Y89" i="12"/>
  <c r="Y90" i="12"/>
  <c r="AA90" i="12" s="1"/>
  <c r="Y91" i="12"/>
  <c r="AA91" i="12" s="1"/>
  <c r="Y92" i="12"/>
  <c r="Y93" i="12"/>
  <c r="Y94" i="12"/>
  <c r="AA94" i="12" s="1"/>
  <c r="Y95" i="12"/>
  <c r="AA95" i="12" s="1"/>
  <c r="Y96" i="12"/>
  <c r="Y97" i="12"/>
  <c r="Y98" i="12"/>
  <c r="AA98" i="12" s="1"/>
  <c r="Y99" i="12"/>
  <c r="AA99" i="12" s="1"/>
  <c r="Y100" i="12"/>
  <c r="Y101" i="12"/>
  <c r="Y102" i="12"/>
  <c r="AA102" i="12" s="1"/>
  <c r="Y103" i="12"/>
  <c r="AA103" i="12" s="1"/>
  <c r="Y104" i="12"/>
  <c r="Y105" i="12"/>
  <c r="Y106" i="12"/>
  <c r="AA106" i="12" s="1"/>
  <c r="Y107" i="12"/>
  <c r="AA107" i="12" s="1"/>
  <c r="Y108" i="12"/>
  <c r="Y109" i="12"/>
  <c r="Y110" i="12"/>
  <c r="AA110" i="12" s="1"/>
  <c r="Y111" i="12"/>
  <c r="AA111" i="12" s="1"/>
  <c r="Y112" i="12"/>
  <c r="Y113" i="12"/>
  <c r="Y114" i="12"/>
  <c r="AA114" i="12" s="1"/>
  <c r="Y115" i="12"/>
  <c r="AA115" i="12" s="1"/>
  <c r="Y116" i="12"/>
  <c r="Y117" i="12"/>
  <c r="Y118" i="12"/>
  <c r="AA118" i="12" s="1"/>
  <c r="Y119" i="12"/>
  <c r="AA119" i="12" s="1"/>
  <c r="Y120" i="12"/>
  <c r="Y121" i="12"/>
  <c r="Y122" i="12"/>
  <c r="AA122" i="12" s="1"/>
  <c r="Y123" i="12"/>
  <c r="AA123" i="12" s="1"/>
  <c r="Y124" i="12"/>
  <c r="Y125" i="12"/>
  <c r="Y126" i="12"/>
  <c r="AA126" i="12" s="1"/>
  <c r="Y127" i="12"/>
  <c r="AA127" i="12" s="1"/>
  <c r="Y128" i="12"/>
  <c r="Y129" i="12"/>
  <c r="Y130" i="12"/>
  <c r="AA130" i="12" s="1"/>
  <c r="Y131" i="12"/>
  <c r="AA131" i="12" s="1"/>
  <c r="Y132" i="12"/>
  <c r="Y133" i="12"/>
  <c r="Y134" i="12"/>
  <c r="AA134" i="12" s="1"/>
  <c r="Y135" i="12"/>
  <c r="AA135" i="12" s="1"/>
  <c r="Y136" i="12"/>
  <c r="Y137" i="12"/>
  <c r="Y138" i="12"/>
  <c r="AA138" i="12" s="1"/>
  <c r="Y139" i="12"/>
  <c r="AA139" i="12" s="1"/>
  <c r="Y140" i="12"/>
  <c r="Y141" i="12"/>
  <c r="Y142" i="12"/>
  <c r="AA142" i="12" s="1"/>
  <c r="Y143" i="12"/>
  <c r="AA143" i="12" s="1"/>
  <c r="Y144" i="12"/>
  <c r="Y145" i="12"/>
  <c r="Y146" i="12"/>
  <c r="AA146" i="12" s="1"/>
  <c r="Y147" i="12"/>
  <c r="AA147" i="12" s="1"/>
  <c r="Y148" i="12"/>
  <c r="Y149" i="12"/>
  <c r="Y150" i="12"/>
  <c r="AA150" i="12" s="1"/>
  <c r="Y151" i="12"/>
  <c r="AA151" i="12" s="1"/>
  <c r="Y152" i="12"/>
  <c r="Y153" i="12"/>
  <c r="Y154" i="12"/>
  <c r="AA154" i="12" s="1"/>
  <c r="Y155" i="12"/>
  <c r="AA155" i="12" s="1"/>
  <c r="Y156" i="12"/>
  <c r="Y157" i="12"/>
  <c r="Y158" i="12"/>
  <c r="AA158" i="12" s="1"/>
  <c r="Y159" i="12"/>
  <c r="AA159" i="12" s="1"/>
  <c r="Y160" i="12"/>
  <c r="Y161" i="12"/>
  <c r="Y162" i="12"/>
  <c r="AA162" i="12" s="1"/>
  <c r="Y163" i="12"/>
  <c r="AA163" i="12" s="1"/>
  <c r="Y164" i="12"/>
  <c r="Y165" i="12"/>
  <c r="Y166" i="12"/>
  <c r="AA166" i="12" s="1"/>
  <c r="Y167" i="12"/>
  <c r="AA167" i="12" s="1"/>
  <c r="Y168" i="12"/>
  <c r="Y169" i="12"/>
  <c r="Y170" i="12"/>
  <c r="AA170" i="12" s="1"/>
  <c r="Y171" i="12"/>
  <c r="AA171" i="12" s="1"/>
  <c r="Y172" i="12"/>
  <c r="Y173" i="12"/>
  <c r="Y174" i="12"/>
  <c r="AA174" i="12" s="1"/>
  <c r="Y175" i="12"/>
  <c r="AA175" i="12" s="1"/>
  <c r="Y176" i="12"/>
  <c r="Y177" i="12"/>
  <c r="Y178" i="12"/>
  <c r="AA178" i="12" s="1"/>
  <c r="Y179" i="12"/>
  <c r="AA179" i="12" s="1"/>
  <c r="Y180" i="12"/>
  <c r="Y181" i="12"/>
  <c r="Y182" i="12"/>
  <c r="AA182" i="12" s="1"/>
  <c r="Y183" i="12"/>
  <c r="AA183" i="12" s="1"/>
  <c r="Y184" i="12"/>
  <c r="Y185" i="12"/>
  <c r="Y186" i="12"/>
  <c r="AA186" i="12" s="1"/>
  <c r="Y187" i="12"/>
  <c r="AA187" i="12" s="1"/>
  <c r="Y188" i="12"/>
  <c r="Y189" i="12"/>
  <c r="Y190" i="12"/>
  <c r="AA190" i="12" s="1"/>
  <c r="Y191" i="12"/>
  <c r="AA191" i="12" s="1"/>
  <c r="Y192" i="12"/>
  <c r="Y193" i="12"/>
  <c r="Y194" i="12"/>
  <c r="AA194" i="12" s="1"/>
  <c r="Y195" i="12"/>
  <c r="AA195" i="12" s="1"/>
  <c r="Y196" i="12"/>
  <c r="Y197" i="12"/>
  <c r="Y198" i="12"/>
  <c r="AA198" i="12" s="1"/>
  <c r="Y199" i="12"/>
  <c r="AA199" i="12" s="1"/>
  <c r="Y200" i="12"/>
  <c r="Y201" i="12"/>
  <c r="Y202" i="12"/>
  <c r="AA202" i="12" s="1"/>
  <c r="Y203" i="12"/>
  <c r="AA203" i="12" s="1"/>
  <c r="Y204" i="12"/>
  <c r="Y205" i="12"/>
  <c r="Y206" i="12"/>
  <c r="AA206" i="12" s="1"/>
  <c r="Y207" i="12"/>
  <c r="AA207" i="12" s="1"/>
  <c r="Y208" i="12"/>
  <c r="Y209" i="12"/>
  <c r="Y210" i="12"/>
  <c r="AA210" i="12" s="1"/>
  <c r="Y211" i="12"/>
  <c r="AA211" i="12" s="1"/>
  <c r="Y212" i="12"/>
  <c r="Y213" i="12"/>
  <c r="Y214" i="12"/>
  <c r="AA214" i="12" s="1"/>
  <c r="Y215" i="12"/>
  <c r="AA215" i="12" s="1"/>
  <c r="Y216" i="12"/>
  <c r="Y217" i="12"/>
  <c r="Y218" i="12"/>
  <c r="AA218" i="12" s="1"/>
  <c r="Y219" i="12"/>
  <c r="AA219" i="12" s="1"/>
  <c r="Y220" i="12"/>
  <c r="Y221" i="12"/>
  <c r="Y222" i="12"/>
  <c r="AA222" i="12" s="1"/>
  <c r="Y223" i="12"/>
  <c r="AA223" i="12" s="1"/>
  <c r="Y224" i="12"/>
  <c r="Y225" i="12"/>
  <c r="Y226" i="12"/>
  <c r="AA226" i="12" s="1"/>
  <c r="Y227" i="12"/>
  <c r="AA227" i="12" s="1"/>
  <c r="Y228" i="12"/>
  <c r="Y229" i="12"/>
  <c r="Y230" i="12"/>
  <c r="AA230" i="12" s="1"/>
  <c r="Y231" i="12"/>
  <c r="AA231" i="12" s="1"/>
  <c r="Y232" i="12"/>
  <c r="Y233" i="12"/>
  <c r="Y234" i="12"/>
  <c r="AA234" i="12" s="1"/>
  <c r="Y235" i="12"/>
  <c r="AA235" i="12" s="1"/>
  <c r="Y236" i="12"/>
  <c r="Y237" i="12"/>
  <c r="Y238" i="12"/>
  <c r="AA238" i="12" s="1"/>
  <c r="Y239" i="12"/>
  <c r="AA239" i="12" s="1"/>
  <c r="Y240" i="12"/>
  <c r="Y241" i="12"/>
  <c r="Y242" i="12"/>
  <c r="AA242" i="12" s="1"/>
  <c r="Y243" i="12"/>
  <c r="AA243" i="12" s="1"/>
  <c r="Y244" i="12"/>
  <c r="Y245" i="12"/>
  <c r="Y246" i="12"/>
  <c r="AA246" i="12" s="1"/>
  <c r="Y247" i="12"/>
  <c r="AA247" i="12" s="1"/>
  <c r="Y248" i="12"/>
  <c r="Y249" i="12"/>
  <c r="Y250" i="12"/>
  <c r="AA250" i="12" s="1"/>
  <c r="Y251" i="12"/>
  <c r="AA251" i="12" s="1"/>
  <c r="Y252" i="12"/>
  <c r="Y253" i="12"/>
  <c r="Y254" i="12"/>
  <c r="AA254" i="12" s="1"/>
  <c r="Y255" i="12"/>
  <c r="AA255" i="12" s="1"/>
  <c r="Y256" i="12"/>
  <c r="Y257" i="12"/>
  <c r="Y258" i="12"/>
  <c r="AA258" i="12" s="1"/>
  <c r="Y259" i="12"/>
  <c r="AA259" i="12" s="1"/>
  <c r="Y260" i="12"/>
  <c r="Y261" i="12"/>
  <c r="Y262" i="12"/>
  <c r="AA262" i="12" s="1"/>
  <c r="Y263" i="12"/>
  <c r="AA263" i="12" s="1"/>
  <c r="Y264" i="12"/>
  <c r="Y265" i="12"/>
  <c r="Y266" i="12"/>
  <c r="AA266" i="12" s="1"/>
  <c r="Y267" i="12"/>
  <c r="AA267" i="12" s="1"/>
  <c r="Y268" i="12"/>
  <c r="Y269" i="12"/>
  <c r="Y270" i="12"/>
  <c r="AA270" i="12" s="1"/>
  <c r="Y271" i="12"/>
  <c r="AA271" i="12" s="1"/>
  <c r="Y272" i="12"/>
  <c r="Y273" i="12"/>
  <c r="Y274" i="12"/>
  <c r="AA274" i="12" s="1"/>
  <c r="Y275" i="12"/>
  <c r="AA275" i="12" s="1"/>
  <c r="Y276" i="12"/>
  <c r="Y277" i="12"/>
  <c r="Y278" i="12"/>
  <c r="AA278" i="12" s="1"/>
  <c r="Y279" i="12"/>
  <c r="AA279" i="12" s="1"/>
  <c r="Y280" i="12"/>
  <c r="Y281" i="12"/>
  <c r="Y282" i="12"/>
  <c r="AA282" i="12" s="1"/>
  <c r="Y283" i="12"/>
  <c r="AA283" i="12" s="1"/>
  <c r="Y284" i="12"/>
  <c r="Y285" i="12"/>
  <c r="Y286" i="12"/>
  <c r="AA286" i="12" s="1"/>
  <c r="Y287" i="12"/>
  <c r="AA287" i="12" s="1"/>
  <c r="Y288" i="12"/>
  <c r="Y289" i="12"/>
  <c r="Y290" i="12"/>
  <c r="AA290" i="12" s="1"/>
  <c r="Y291" i="12"/>
  <c r="AA291" i="12" s="1"/>
  <c r="Y292" i="12"/>
  <c r="Y293" i="12"/>
  <c r="Y294" i="12"/>
  <c r="AA294" i="12" s="1"/>
  <c r="Y295" i="12"/>
  <c r="AA295" i="12" s="1"/>
  <c r="Y296" i="12"/>
  <c r="Y297" i="12"/>
  <c r="Y298" i="12"/>
  <c r="AA298" i="12" s="1"/>
  <c r="Y299" i="12"/>
  <c r="AA299" i="12" s="1"/>
  <c r="Y300" i="12"/>
  <c r="Y301" i="12"/>
  <c r="Y302" i="12"/>
  <c r="AA302" i="12" s="1"/>
  <c r="Y303" i="12"/>
  <c r="AA303" i="12" s="1"/>
  <c r="Y304" i="12"/>
  <c r="Y305" i="12"/>
  <c r="Y306" i="12"/>
  <c r="AA306" i="12" s="1"/>
  <c r="Y307" i="12"/>
  <c r="AA307" i="12" s="1"/>
  <c r="Y308" i="12"/>
  <c r="Y309" i="12"/>
  <c r="Y310" i="12"/>
  <c r="AA310" i="12" s="1"/>
  <c r="Y311" i="12"/>
  <c r="AA311" i="12" s="1"/>
  <c r="Y312" i="12"/>
  <c r="Y313" i="12"/>
  <c r="Y314" i="12"/>
  <c r="AA314" i="12" s="1"/>
  <c r="Y315" i="12"/>
  <c r="AA315" i="12" s="1"/>
  <c r="Y316" i="12"/>
  <c r="Y317" i="12"/>
  <c r="Y318" i="12"/>
  <c r="AA318" i="12" s="1"/>
  <c r="Y319" i="12"/>
  <c r="AA319" i="12" s="1"/>
  <c r="Y320" i="12"/>
  <c r="Y321" i="12"/>
  <c r="Y322" i="12"/>
  <c r="AA322" i="12" s="1"/>
  <c r="Y323" i="12"/>
  <c r="AA323" i="12" s="1"/>
  <c r="Y324" i="12"/>
  <c r="Y325" i="12"/>
  <c r="Y326" i="12"/>
  <c r="AA326" i="12" s="1"/>
  <c r="Y327" i="12"/>
  <c r="AA327" i="12" s="1"/>
  <c r="Y328" i="12"/>
  <c r="Y329" i="12"/>
  <c r="Y330" i="12"/>
  <c r="AA330" i="12" s="1"/>
  <c r="Y331" i="12"/>
  <c r="AA331" i="12" s="1"/>
  <c r="Y332" i="12"/>
  <c r="Y333" i="12"/>
  <c r="Y334" i="12"/>
  <c r="AA334" i="12" s="1"/>
  <c r="Y335" i="12"/>
  <c r="AA335" i="12" s="1"/>
  <c r="Y336" i="12"/>
  <c r="Y337" i="12"/>
  <c r="Y338" i="12"/>
  <c r="AA338" i="12" s="1"/>
  <c r="Y339" i="12"/>
  <c r="AA339" i="12" s="1"/>
  <c r="Y340" i="12"/>
  <c r="Y341" i="12"/>
  <c r="Y342" i="12"/>
  <c r="AA342" i="12" s="1"/>
  <c r="Y343" i="12"/>
  <c r="AA343" i="12" s="1"/>
  <c r="Y344" i="12"/>
  <c r="Y345" i="12"/>
  <c r="Y346" i="12"/>
  <c r="AA346" i="12" s="1"/>
  <c r="Y347" i="12"/>
  <c r="AA347" i="12" s="1"/>
  <c r="Y348" i="12"/>
  <c r="Y349" i="12"/>
  <c r="Y350" i="12"/>
  <c r="AA350" i="12" s="1"/>
  <c r="Y351" i="12"/>
  <c r="AA351" i="12" s="1"/>
  <c r="Y352" i="12"/>
  <c r="Y353" i="12"/>
  <c r="Y354" i="12"/>
  <c r="AA354" i="12" s="1"/>
  <c r="Y355" i="12"/>
  <c r="AA355" i="12" s="1"/>
  <c r="Y356" i="12"/>
  <c r="Y357" i="12"/>
  <c r="Y358" i="12"/>
  <c r="AA358" i="12" s="1"/>
  <c r="Y359" i="12"/>
  <c r="AA359" i="12" s="1"/>
  <c r="Y360" i="12"/>
  <c r="Y361" i="12"/>
  <c r="Y362" i="12"/>
  <c r="AA362" i="12" s="1"/>
  <c r="Y363" i="12"/>
  <c r="AA363" i="12" s="1"/>
  <c r="Y364" i="12"/>
  <c r="Y365" i="12"/>
  <c r="Y366" i="12"/>
  <c r="AA366" i="12" s="1"/>
  <c r="Y367" i="12"/>
  <c r="AA367" i="12" s="1"/>
  <c r="Y368" i="12"/>
  <c r="Y369" i="12"/>
  <c r="Y370" i="12"/>
  <c r="AA370" i="12" s="1"/>
  <c r="Y371" i="12"/>
  <c r="AA371" i="12" s="1"/>
  <c r="Y372" i="12"/>
  <c r="Y373" i="12"/>
  <c r="Y374" i="12"/>
  <c r="AA374" i="12" s="1"/>
  <c r="Y375" i="12"/>
  <c r="AA375" i="12" s="1"/>
  <c r="Y376" i="12"/>
  <c r="Y377" i="12"/>
  <c r="Y378" i="12"/>
  <c r="AA378" i="12" s="1"/>
  <c r="Y379" i="12"/>
  <c r="AA379" i="12" s="1"/>
  <c r="Y380" i="12"/>
  <c r="Y381" i="12"/>
  <c r="Y382" i="12"/>
  <c r="AA382" i="12" s="1"/>
  <c r="Y383" i="12"/>
  <c r="AA383" i="12" s="1"/>
  <c r="Y384" i="12"/>
  <c r="Y385" i="12"/>
  <c r="Y386" i="12"/>
  <c r="AA386" i="12" s="1"/>
  <c r="Y387" i="12"/>
  <c r="AA387" i="12" s="1"/>
  <c r="Y388" i="12"/>
  <c r="Y389" i="12"/>
  <c r="Y390" i="12"/>
  <c r="AA390" i="12" s="1"/>
  <c r="Y391" i="12"/>
  <c r="AA391" i="12" s="1"/>
  <c r="Y392" i="12"/>
  <c r="Y393" i="12"/>
  <c r="Y394" i="12"/>
  <c r="AA394" i="12" s="1"/>
  <c r="Y395" i="12"/>
  <c r="AA395" i="12" s="1"/>
  <c r="Y396" i="12"/>
  <c r="Y397" i="12"/>
  <c r="Y398" i="12"/>
  <c r="AA398" i="12" s="1"/>
  <c r="Y399" i="12"/>
  <c r="AA399" i="12" s="1"/>
  <c r="Y400" i="12"/>
  <c r="Y401" i="12"/>
  <c r="Y402" i="12"/>
  <c r="AA402" i="12" s="1"/>
  <c r="Y403" i="12"/>
  <c r="AA403" i="12" s="1"/>
  <c r="Y404" i="12"/>
  <c r="Y405" i="12"/>
  <c r="Y406" i="12"/>
  <c r="AA406" i="12" s="1"/>
  <c r="Y407" i="12"/>
  <c r="AA407" i="12" s="1"/>
  <c r="Y408" i="12"/>
  <c r="Y409" i="12"/>
  <c r="Y410" i="12"/>
  <c r="AA410" i="12" s="1"/>
  <c r="Y411" i="12"/>
  <c r="AA411" i="12" s="1"/>
  <c r="Y412" i="12"/>
  <c r="Y413" i="12"/>
  <c r="Y414" i="12"/>
  <c r="AA414" i="12" s="1"/>
  <c r="Y415" i="12"/>
  <c r="AA415" i="12" s="1"/>
  <c r="Y416" i="12"/>
  <c r="Y417" i="12"/>
  <c r="Y418" i="12"/>
  <c r="AA418" i="12" s="1"/>
  <c r="Y419" i="12"/>
  <c r="AA419" i="12" s="1"/>
  <c r="Y420" i="12"/>
  <c r="Y421" i="12"/>
  <c r="Y422" i="12"/>
  <c r="AA422" i="12" s="1"/>
  <c r="Y423" i="12"/>
  <c r="AA423" i="12" s="1"/>
  <c r="Y424" i="12"/>
  <c r="Y425" i="12"/>
  <c r="Y426" i="12"/>
  <c r="AA426" i="12" s="1"/>
  <c r="Y427" i="12"/>
  <c r="AA427" i="12" s="1"/>
  <c r="Y428" i="12"/>
  <c r="Y429" i="12"/>
  <c r="Y430" i="12"/>
  <c r="AA430" i="12" s="1"/>
  <c r="Y431" i="12"/>
  <c r="AA431" i="12" s="1"/>
  <c r="Y432" i="12"/>
  <c r="Y433" i="12"/>
  <c r="Y434" i="12"/>
  <c r="AA434" i="12" s="1"/>
  <c r="Y435" i="12"/>
  <c r="AA435" i="12" s="1"/>
  <c r="Y436" i="12"/>
  <c r="Y437" i="12"/>
  <c r="Y438" i="12"/>
  <c r="AA438" i="12" s="1"/>
  <c r="Y439" i="12"/>
  <c r="AA439" i="12" s="1"/>
  <c r="Y440" i="12"/>
  <c r="Y441" i="12"/>
  <c r="Y442" i="12"/>
  <c r="AA442" i="12" s="1"/>
  <c r="Y443" i="12"/>
  <c r="AA443" i="12" s="1"/>
  <c r="Y444" i="12"/>
  <c r="Y445" i="12"/>
  <c r="Y446" i="12"/>
  <c r="AA446" i="12" s="1"/>
  <c r="Y447" i="12"/>
  <c r="AA447" i="12" s="1"/>
  <c r="Y448" i="12"/>
  <c r="Y449" i="12"/>
  <c r="Y450" i="12"/>
  <c r="AA450" i="12" s="1"/>
  <c r="Y451" i="12"/>
  <c r="AA451" i="12" s="1"/>
  <c r="Y452" i="12"/>
  <c r="Y453" i="12"/>
  <c r="Y454" i="12"/>
  <c r="AA454" i="12" s="1"/>
  <c r="Y455" i="12"/>
  <c r="AA455" i="12" s="1"/>
  <c r="Y456" i="12"/>
  <c r="Y457" i="12"/>
  <c r="Y458" i="12"/>
  <c r="AA458" i="12" s="1"/>
  <c r="Y459" i="12"/>
  <c r="AA459" i="12" s="1"/>
  <c r="Y460" i="12"/>
  <c r="Y461" i="12"/>
  <c r="Y462" i="12"/>
  <c r="AA462" i="12" s="1"/>
  <c r="Y463" i="12"/>
  <c r="AA463" i="12" s="1"/>
  <c r="Y464" i="12"/>
  <c r="Y465" i="12"/>
  <c r="Y466" i="12"/>
  <c r="AA466" i="12" s="1"/>
  <c r="Y467" i="12"/>
  <c r="AA467" i="12" s="1"/>
  <c r="Y468" i="12"/>
  <c r="Y469" i="12"/>
  <c r="Y470" i="12"/>
  <c r="AA470" i="12" s="1"/>
  <c r="Y471" i="12"/>
  <c r="AA471" i="12" s="1"/>
  <c r="Y472" i="12"/>
  <c r="Y473" i="12"/>
  <c r="Y474" i="12"/>
  <c r="AA474" i="12" s="1"/>
  <c r="Y475" i="12"/>
  <c r="AA475" i="12" s="1"/>
  <c r="Y476" i="12"/>
  <c r="Y477" i="12"/>
  <c r="Y478" i="12"/>
  <c r="AA478" i="12" s="1"/>
  <c r="Y479" i="12"/>
  <c r="AA479" i="12" s="1"/>
  <c r="Y480" i="12"/>
  <c r="Y481" i="12"/>
  <c r="Y482" i="12"/>
  <c r="AA482" i="12" s="1"/>
  <c r="Y483" i="12"/>
  <c r="AA483" i="12" s="1"/>
  <c r="Y484" i="12"/>
  <c r="Y485" i="12"/>
  <c r="Y486" i="12"/>
  <c r="AA486" i="12" s="1"/>
  <c r="Y487" i="12"/>
  <c r="AA487" i="12" s="1"/>
  <c r="Y488" i="12"/>
  <c r="Y489" i="12"/>
  <c r="Y490" i="12"/>
  <c r="AA490" i="12" s="1"/>
  <c r="Y491" i="12"/>
  <c r="AA491" i="12" s="1"/>
  <c r="Y492" i="12"/>
  <c r="Y493" i="12"/>
  <c r="Y494" i="12"/>
  <c r="AA494" i="12" s="1"/>
  <c r="Y495" i="12"/>
  <c r="AA495" i="12" s="1"/>
  <c r="Y496" i="12"/>
  <c r="Y497" i="12"/>
  <c r="Y498" i="12"/>
  <c r="AA498" i="12" s="1"/>
  <c r="Y499" i="12"/>
  <c r="AA499" i="12" s="1"/>
  <c r="Y500" i="12"/>
  <c r="Y501" i="12"/>
  <c r="Y502" i="12"/>
  <c r="AA502" i="12" s="1"/>
  <c r="Y503" i="12"/>
  <c r="AA503" i="12" s="1"/>
  <c r="Y504" i="12"/>
  <c r="Y505" i="12"/>
  <c r="Y506" i="12"/>
  <c r="AA506" i="12" s="1"/>
  <c r="Y507" i="12"/>
  <c r="AA507" i="12" s="1"/>
  <c r="Y508" i="12"/>
  <c r="Y509" i="12"/>
  <c r="Y510" i="12"/>
  <c r="AA510" i="12" s="1"/>
  <c r="Y511" i="12"/>
  <c r="AA511" i="12" s="1"/>
  <c r="Y512" i="12"/>
  <c r="Y513" i="12"/>
  <c r="Y514" i="12"/>
  <c r="AA514" i="12" s="1"/>
  <c r="Y515" i="12"/>
  <c r="AA515" i="12" s="1"/>
  <c r="Y516" i="12"/>
  <c r="Y517" i="12"/>
  <c r="Y518" i="12"/>
  <c r="AA518" i="12" s="1"/>
  <c r="Y519" i="12"/>
  <c r="AA519" i="12" s="1"/>
  <c r="Y520" i="12"/>
  <c r="Y521" i="12"/>
  <c r="Y522" i="12"/>
  <c r="AA522" i="12" s="1"/>
  <c r="Y523" i="12"/>
  <c r="AA523" i="12" s="1"/>
  <c r="Y524" i="12"/>
  <c r="Y525" i="12"/>
  <c r="Y526" i="12"/>
  <c r="AA526" i="12" s="1"/>
  <c r="Y527" i="12"/>
  <c r="AA527" i="12" s="1"/>
  <c r="Y528" i="12"/>
  <c r="Y529" i="12"/>
  <c r="Y530" i="12"/>
  <c r="AA530" i="12" s="1"/>
  <c r="Y531" i="12"/>
  <c r="AA531" i="12" s="1"/>
  <c r="Y532" i="12"/>
  <c r="Y533" i="12"/>
  <c r="Y534" i="12"/>
  <c r="AA534" i="12" s="1"/>
  <c r="Y535" i="12"/>
  <c r="AA535" i="12" s="1"/>
  <c r="Y536" i="12"/>
  <c r="Y537" i="12"/>
  <c r="Y538" i="12"/>
  <c r="AA538" i="12" s="1"/>
  <c r="Y539" i="12"/>
  <c r="AA539" i="12" s="1"/>
  <c r="Y540" i="12"/>
  <c r="Y541" i="12"/>
  <c r="Y542" i="12"/>
  <c r="AA542" i="12" s="1"/>
  <c r="Y543" i="12"/>
  <c r="AA543" i="12" s="1"/>
  <c r="Y544" i="12"/>
  <c r="Y545" i="12"/>
  <c r="Y546" i="12"/>
  <c r="AA546" i="12" s="1"/>
  <c r="Y547" i="12"/>
  <c r="AA547" i="12" s="1"/>
  <c r="Y548" i="12"/>
  <c r="Y549" i="12"/>
  <c r="Y550" i="12"/>
  <c r="AA550" i="12" s="1"/>
  <c r="Y551" i="12"/>
  <c r="AA551" i="12" s="1"/>
  <c r="Y552" i="12"/>
  <c r="Y553" i="12"/>
  <c r="Y554" i="12"/>
  <c r="AA554" i="12" s="1"/>
  <c r="Y555" i="12"/>
  <c r="AA555" i="12" s="1"/>
  <c r="Y556" i="12"/>
  <c r="Y557" i="12"/>
  <c r="Y558" i="12"/>
  <c r="AA558" i="12" s="1"/>
  <c r="Y559" i="12"/>
  <c r="AA559" i="12" s="1"/>
  <c r="Y560" i="12"/>
  <c r="Y561" i="12"/>
  <c r="Y562" i="12"/>
  <c r="AA562" i="12" s="1"/>
  <c r="Y563" i="12"/>
  <c r="AA563" i="12" s="1"/>
  <c r="Y564" i="12"/>
  <c r="Y565" i="12"/>
  <c r="Y566" i="12"/>
  <c r="AA566" i="12" s="1"/>
  <c r="Y567" i="12"/>
  <c r="AA567" i="12" s="1"/>
  <c r="Y568" i="12"/>
  <c r="Y569" i="12"/>
  <c r="Y570" i="12"/>
  <c r="AA570" i="12" s="1"/>
  <c r="Y571" i="12"/>
  <c r="AA571" i="12" s="1"/>
  <c r="Y572" i="12"/>
  <c r="Y573" i="12"/>
  <c r="Y574" i="12"/>
  <c r="AA574" i="12" s="1"/>
  <c r="Y575" i="12"/>
  <c r="AA575" i="12" s="1"/>
  <c r="Y576" i="12"/>
  <c r="Y577" i="12"/>
  <c r="Y578" i="12"/>
  <c r="AA578" i="12" s="1"/>
  <c r="Y579" i="12"/>
  <c r="AA579" i="12" s="1"/>
  <c r="Y580" i="12"/>
  <c r="Y581" i="12"/>
  <c r="Y582" i="12"/>
  <c r="AA582" i="12" s="1"/>
  <c r="Y583" i="12"/>
  <c r="AA583" i="12" s="1"/>
  <c r="Y584" i="12"/>
  <c r="Y585" i="12"/>
  <c r="Y586" i="12"/>
  <c r="AA586" i="12" s="1"/>
  <c r="Y587" i="12"/>
  <c r="AA587" i="12" s="1"/>
  <c r="Y588" i="12"/>
  <c r="Y589" i="12"/>
  <c r="Y590" i="12"/>
  <c r="AA590" i="12" s="1"/>
  <c r="Y591" i="12"/>
  <c r="AA591" i="12" s="1"/>
  <c r="Y592" i="12"/>
  <c r="Y593" i="12"/>
  <c r="Y594" i="12"/>
  <c r="AA594" i="12" s="1"/>
  <c r="Y595" i="12"/>
  <c r="AA595" i="12" s="1"/>
  <c r="Y596" i="12"/>
  <c r="Y597" i="12"/>
  <c r="Y598" i="12"/>
  <c r="AA598" i="12" s="1"/>
  <c r="Y599" i="12"/>
  <c r="AA599" i="12" s="1"/>
  <c r="Y600" i="12"/>
  <c r="Y601" i="12"/>
  <c r="Y602" i="12"/>
  <c r="AA602" i="12" s="1"/>
  <c r="Y603" i="12"/>
  <c r="AA603" i="12" s="1"/>
  <c r="Y604" i="12"/>
  <c r="Y605" i="12"/>
  <c r="Y606" i="12"/>
  <c r="AA606" i="12" s="1"/>
  <c r="Y607" i="12"/>
  <c r="AA607" i="12" s="1"/>
  <c r="Y608" i="12"/>
  <c r="Y609" i="12"/>
  <c r="Y610" i="12"/>
  <c r="AA610" i="12" s="1"/>
  <c r="Y611" i="12"/>
  <c r="AA611" i="12" s="1"/>
  <c r="Y612" i="12"/>
  <c r="Y613" i="12"/>
  <c r="Y614" i="12"/>
  <c r="AA614" i="12" s="1"/>
  <c r="Y615" i="12"/>
  <c r="AA615" i="12" s="1"/>
  <c r="Y616" i="12"/>
  <c r="Y617" i="12"/>
  <c r="Y618" i="12"/>
  <c r="AA618" i="12" s="1"/>
  <c r="Y619" i="12"/>
  <c r="AA619" i="12" s="1"/>
  <c r="Y620" i="12"/>
  <c r="Y621" i="12"/>
  <c r="Y622" i="12"/>
  <c r="AA622" i="12" s="1"/>
  <c r="Y623" i="12"/>
  <c r="AA623" i="12" s="1"/>
  <c r="Y624" i="12"/>
  <c r="Y625" i="12"/>
  <c r="Y626" i="12"/>
  <c r="AA626" i="12" s="1"/>
  <c r="Y627" i="12"/>
  <c r="AA627" i="12" s="1"/>
  <c r="Y628" i="12"/>
  <c r="Y629" i="12"/>
  <c r="Y630" i="12"/>
  <c r="AA630" i="12" s="1"/>
  <c r="Y631" i="12"/>
  <c r="AA631" i="12" s="1"/>
  <c r="Y632" i="12"/>
  <c r="Y633" i="12"/>
  <c r="Y634" i="12"/>
  <c r="AA634" i="12" s="1"/>
  <c r="Y635" i="12"/>
  <c r="AA635" i="12" s="1"/>
  <c r="Y636" i="12"/>
  <c r="Y637" i="12"/>
  <c r="Y638" i="12"/>
  <c r="AA638" i="12" s="1"/>
  <c r="Y639" i="12"/>
  <c r="AA639" i="12" s="1"/>
  <c r="Y640" i="12"/>
  <c r="Y641" i="12"/>
  <c r="Y642" i="12"/>
  <c r="AA642" i="12" s="1"/>
  <c r="Y643" i="12"/>
  <c r="AA643" i="12" s="1"/>
  <c r="Y644" i="12"/>
  <c r="Y645" i="12"/>
  <c r="Y646" i="12"/>
  <c r="AA646" i="12" s="1"/>
  <c r="Y647" i="12"/>
  <c r="AA647" i="12" s="1"/>
  <c r="Y648" i="12"/>
  <c r="Y649" i="12"/>
  <c r="Y650" i="12"/>
  <c r="AA650" i="12" s="1"/>
  <c r="Y651" i="12"/>
  <c r="AA651" i="12" s="1"/>
  <c r="Y652" i="12"/>
  <c r="Y653" i="12"/>
  <c r="Y654" i="12"/>
  <c r="AA654" i="12" s="1"/>
  <c r="Y655" i="12"/>
  <c r="AA655" i="12" s="1"/>
  <c r="Y656" i="12"/>
  <c r="Y657" i="12"/>
  <c r="Y658" i="12"/>
  <c r="AA658" i="12" s="1"/>
  <c r="Y659" i="12"/>
  <c r="AA659" i="12" s="1"/>
  <c r="Y660" i="12"/>
  <c r="Y661" i="12"/>
  <c r="Y662" i="12"/>
  <c r="AA662" i="12" s="1"/>
  <c r="Y663" i="12"/>
  <c r="AA663" i="12" s="1"/>
  <c r="Y664" i="12"/>
  <c r="Y665" i="12"/>
  <c r="Y666" i="12"/>
  <c r="AA666" i="12" s="1"/>
  <c r="Y667" i="12"/>
  <c r="AA667" i="12" s="1"/>
  <c r="Y668" i="12"/>
  <c r="Y669" i="12"/>
  <c r="Y670" i="12"/>
  <c r="AA670" i="12" s="1"/>
  <c r="Y671" i="12"/>
  <c r="AA671" i="12" s="1"/>
  <c r="Y672" i="12"/>
  <c r="Y673" i="12"/>
  <c r="Y674" i="12"/>
  <c r="AA674" i="12" s="1"/>
  <c r="Y675" i="12"/>
  <c r="AA675" i="12" s="1"/>
  <c r="Y676" i="12"/>
  <c r="Y677" i="12"/>
  <c r="Y678" i="12"/>
  <c r="AA678" i="12" s="1"/>
  <c r="Y679" i="12"/>
  <c r="AA679" i="12" s="1"/>
  <c r="Y680" i="12"/>
  <c r="Y681" i="12"/>
  <c r="Y682" i="12"/>
  <c r="AA682" i="12" s="1"/>
  <c r="Y683" i="12"/>
  <c r="AA683" i="12" s="1"/>
  <c r="Y684" i="12"/>
  <c r="Y685" i="12"/>
  <c r="Y686" i="12"/>
  <c r="AA686" i="12" s="1"/>
  <c r="Y687" i="12"/>
  <c r="AA687" i="12" s="1"/>
  <c r="Y688" i="12"/>
  <c r="Y689" i="12"/>
  <c r="Y690" i="12"/>
  <c r="AA690" i="12" s="1"/>
  <c r="Y691" i="12"/>
  <c r="AA691" i="12" s="1"/>
  <c r="Y692" i="12"/>
  <c r="Y693" i="12"/>
  <c r="Y694" i="12"/>
  <c r="AA694" i="12" s="1"/>
  <c r="Y695" i="12"/>
  <c r="AA695" i="12" s="1"/>
  <c r="Y696" i="12"/>
  <c r="Y697" i="12"/>
  <c r="Y698" i="12"/>
  <c r="AA698" i="12" s="1"/>
  <c r="Y699" i="12"/>
  <c r="AA699" i="12" s="1"/>
  <c r="Y700" i="12"/>
  <c r="Y701" i="12"/>
  <c r="Y702" i="12"/>
  <c r="AA702" i="12" s="1"/>
  <c r="Y703" i="12"/>
  <c r="AA703" i="12" s="1"/>
  <c r="Y704" i="12"/>
  <c r="Y705" i="12"/>
  <c r="Y706" i="12"/>
  <c r="AA706" i="12" s="1"/>
  <c r="Y707" i="12"/>
  <c r="AA707" i="12" s="1"/>
  <c r="Y708" i="12"/>
  <c r="Y709" i="12"/>
  <c r="Y710" i="12"/>
  <c r="AA710" i="12" s="1"/>
  <c r="Y711" i="12"/>
  <c r="AA711" i="12" s="1"/>
  <c r="Y712" i="12"/>
  <c r="Y713" i="12"/>
  <c r="Y714" i="12"/>
  <c r="AA714" i="12" s="1"/>
  <c r="Y715" i="12"/>
  <c r="AA715" i="12" s="1"/>
  <c r="Y716" i="12"/>
  <c r="Y717" i="12"/>
  <c r="Y718" i="12"/>
  <c r="AA718" i="12" s="1"/>
  <c r="Y719" i="12"/>
  <c r="AA719" i="12" s="1"/>
  <c r="Y720" i="12"/>
  <c r="Y721" i="12"/>
  <c r="Y722" i="12"/>
  <c r="AA722" i="12" s="1"/>
  <c r="Y723" i="12"/>
  <c r="AA723" i="12" s="1"/>
  <c r="Y724" i="12"/>
  <c r="Y725" i="12"/>
  <c r="Y726" i="12"/>
  <c r="AA726" i="12" s="1"/>
  <c r="Y727" i="12"/>
  <c r="AA727" i="12" s="1"/>
  <c r="Y728" i="12"/>
  <c r="Y729" i="12"/>
  <c r="Y730" i="12"/>
  <c r="AA730" i="12" s="1"/>
  <c r="Y731" i="12"/>
  <c r="AA731" i="12" s="1"/>
  <c r="Y732" i="12"/>
  <c r="Y733" i="12"/>
  <c r="Y734" i="12"/>
  <c r="AA734" i="12" s="1"/>
  <c r="Y735" i="12"/>
  <c r="AA735" i="12" s="1"/>
  <c r="Y736" i="12"/>
  <c r="Y737" i="12"/>
  <c r="Y738" i="12"/>
  <c r="AA738" i="12" s="1"/>
  <c r="Y739" i="12"/>
  <c r="AA739" i="12" s="1"/>
  <c r="Y740" i="12"/>
  <c r="Y741" i="12"/>
  <c r="Y742" i="12"/>
  <c r="AA742" i="12" s="1"/>
  <c r="Y743" i="12"/>
  <c r="AA743" i="12" s="1"/>
  <c r="Y744" i="12"/>
  <c r="Y745" i="12"/>
  <c r="Y746" i="12"/>
  <c r="AA746" i="12" s="1"/>
  <c r="Y747" i="12"/>
  <c r="AA747" i="12" s="1"/>
  <c r="Y748" i="12"/>
  <c r="Y749" i="12"/>
  <c r="Y750" i="12"/>
  <c r="AA750" i="12" s="1"/>
  <c r="Y751" i="12"/>
  <c r="AA751" i="12" s="1"/>
  <c r="Y752" i="12"/>
  <c r="Y753" i="12"/>
  <c r="Y754" i="12"/>
  <c r="AA754" i="12" s="1"/>
  <c r="Y755" i="12"/>
  <c r="AA755" i="12" s="1"/>
  <c r="Y756" i="12"/>
  <c r="Y757" i="12"/>
  <c r="Y758" i="12"/>
  <c r="AA758" i="12" s="1"/>
  <c r="Y759" i="12"/>
  <c r="AA759" i="12" s="1"/>
  <c r="Y760" i="12"/>
  <c r="Y761" i="12"/>
  <c r="Y762" i="12"/>
  <c r="AA762" i="12" s="1"/>
  <c r="Y763" i="12"/>
  <c r="AA763" i="12" s="1"/>
  <c r="Y764" i="12"/>
  <c r="Y765" i="12"/>
  <c r="Y766" i="12"/>
  <c r="AA766" i="12" s="1"/>
  <c r="Y767" i="12"/>
  <c r="AA767" i="12" s="1"/>
  <c r="Y768" i="12"/>
  <c r="Y769" i="12"/>
  <c r="Y770" i="12"/>
  <c r="AA770" i="12" s="1"/>
  <c r="Y771" i="12"/>
  <c r="AA771" i="12" s="1"/>
  <c r="Y772" i="12"/>
  <c r="Y773" i="12"/>
  <c r="Y774" i="12"/>
  <c r="AA774" i="12" s="1"/>
  <c r="Y775" i="12"/>
  <c r="AA775" i="12" s="1"/>
  <c r="Y776" i="12"/>
  <c r="Y777" i="12"/>
  <c r="Y778" i="12"/>
  <c r="AA778" i="12" s="1"/>
  <c r="Y779" i="12"/>
  <c r="AA779" i="12" s="1"/>
  <c r="Y780" i="12"/>
  <c r="Y781" i="12"/>
  <c r="Y782" i="12"/>
  <c r="AA782" i="12" s="1"/>
  <c r="Y783" i="12"/>
  <c r="AA783" i="12" s="1"/>
  <c r="Y784" i="12"/>
  <c r="Y785" i="12"/>
  <c r="Y786" i="12"/>
  <c r="AA786" i="12" s="1"/>
  <c r="Y787" i="12"/>
  <c r="AA787" i="12" s="1"/>
  <c r="Y788" i="12"/>
  <c r="Y789" i="12"/>
  <c r="Y790" i="12"/>
  <c r="AA790" i="12" s="1"/>
  <c r="Y791" i="12"/>
  <c r="AA791" i="12" s="1"/>
  <c r="Y792" i="12"/>
  <c r="Y793" i="12"/>
  <c r="Y794" i="12"/>
  <c r="AA794" i="12" s="1"/>
  <c r="Y795" i="12"/>
  <c r="AA795" i="12" s="1"/>
  <c r="Y796" i="12"/>
  <c r="Y797" i="12"/>
  <c r="Y798" i="12"/>
  <c r="AA798" i="12" s="1"/>
  <c r="Y799" i="12"/>
  <c r="AA799" i="12" s="1"/>
  <c r="Y800" i="12"/>
  <c r="Y801" i="12"/>
  <c r="Y802" i="12"/>
  <c r="AA802" i="12" s="1"/>
  <c r="Y803" i="12"/>
  <c r="AA803" i="12" s="1"/>
  <c r="Y804" i="12"/>
  <c r="Y805" i="12"/>
  <c r="Y806" i="12"/>
  <c r="AA806" i="12" s="1"/>
  <c r="Y807" i="12"/>
  <c r="AA807" i="12" s="1"/>
  <c r="Y808" i="12"/>
  <c r="Y809" i="12"/>
  <c r="Y810" i="12"/>
  <c r="AA810" i="12" s="1"/>
  <c r="Y811" i="12"/>
  <c r="AA811" i="12" s="1"/>
  <c r="Y812" i="12"/>
  <c r="Y813" i="12"/>
  <c r="Y814" i="12"/>
  <c r="AA814" i="12" s="1"/>
  <c r="Y815" i="12"/>
  <c r="AA815" i="12" s="1"/>
  <c r="Y816" i="12"/>
  <c r="Y817" i="12"/>
  <c r="Y818" i="12"/>
  <c r="AA818" i="12" s="1"/>
  <c r="Y819" i="12"/>
  <c r="AA819" i="12" s="1"/>
  <c r="Y820" i="12"/>
  <c r="Y821" i="12"/>
  <c r="Y822" i="12"/>
  <c r="AA822" i="12" s="1"/>
  <c r="Y823" i="12"/>
  <c r="AA823" i="12" s="1"/>
  <c r="Y824" i="12"/>
  <c r="Y825" i="12"/>
  <c r="Y826" i="12"/>
  <c r="AA826" i="12" s="1"/>
  <c r="Y827" i="12"/>
  <c r="AA827" i="12" s="1"/>
  <c r="Y828" i="12"/>
  <c r="Y829" i="12"/>
  <c r="Y830" i="12"/>
  <c r="AA830" i="12" s="1"/>
  <c r="Y831" i="12"/>
  <c r="AA831" i="12" s="1"/>
  <c r="Y832" i="12"/>
  <c r="Y833" i="12"/>
  <c r="Y834" i="12"/>
  <c r="AA834" i="12" s="1"/>
  <c r="Y835" i="12"/>
  <c r="AA835" i="12" s="1"/>
  <c r="Y836" i="12"/>
  <c r="Y837" i="12"/>
  <c r="Y838" i="12"/>
  <c r="AA838" i="12" s="1"/>
  <c r="Y839" i="12"/>
  <c r="AA839" i="12" s="1"/>
  <c r="Y840" i="12"/>
  <c r="Y841" i="12"/>
  <c r="Y842" i="12"/>
  <c r="AA842" i="12" s="1"/>
  <c r="Y843" i="12"/>
  <c r="AA843" i="12" s="1"/>
  <c r="Y844" i="12"/>
  <c r="Y845" i="12"/>
  <c r="Y846" i="12"/>
  <c r="AA846" i="12" s="1"/>
  <c r="Y847" i="12"/>
  <c r="AA847" i="12" s="1"/>
  <c r="Y848" i="12"/>
  <c r="Y849" i="12"/>
  <c r="Y850" i="12"/>
  <c r="AA850" i="12" s="1"/>
  <c r="Y851" i="12"/>
  <c r="AA851" i="12" s="1"/>
  <c r="Y852" i="12"/>
  <c r="Y853" i="12"/>
  <c r="Y854" i="12"/>
  <c r="AA854" i="12" s="1"/>
  <c r="Y855" i="12"/>
  <c r="AA855" i="12" s="1"/>
  <c r="Y856" i="12"/>
  <c r="Y857" i="12"/>
  <c r="Y858" i="12"/>
  <c r="AA858" i="12" s="1"/>
  <c r="Y859" i="12"/>
  <c r="AA859" i="12" s="1"/>
  <c r="Y860" i="12"/>
  <c r="Y861" i="12"/>
  <c r="Y862" i="12"/>
  <c r="AA862" i="12" s="1"/>
  <c r="Y863" i="12"/>
  <c r="AA863" i="12" s="1"/>
  <c r="Y864" i="12"/>
  <c r="Y865" i="12"/>
  <c r="Y866" i="12"/>
  <c r="AA866" i="12" s="1"/>
  <c r="Y867" i="12"/>
  <c r="AA867" i="12" s="1"/>
  <c r="Y868" i="12"/>
  <c r="Y869" i="12"/>
  <c r="Y870" i="12"/>
  <c r="AA870" i="12" s="1"/>
  <c r="Y871" i="12"/>
  <c r="AA871" i="12" s="1"/>
  <c r="Y872" i="12"/>
  <c r="Y873" i="12"/>
  <c r="Y874" i="12"/>
  <c r="AA874" i="12" s="1"/>
  <c r="Y875" i="12"/>
  <c r="AA875" i="12" s="1"/>
  <c r="Y876" i="12"/>
  <c r="Y877" i="12"/>
  <c r="Y878" i="12"/>
  <c r="AA878" i="12" s="1"/>
  <c r="Y879" i="12"/>
  <c r="AA879" i="12" s="1"/>
  <c r="Y880" i="12"/>
  <c r="Y881" i="12"/>
  <c r="Y882" i="12"/>
  <c r="AA882" i="12" s="1"/>
  <c r="Y883" i="12"/>
  <c r="AA883" i="12" s="1"/>
  <c r="Y884" i="12"/>
  <c r="Y885" i="12"/>
  <c r="Y886" i="12"/>
  <c r="AA886" i="12" s="1"/>
  <c r="Y887" i="12"/>
  <c r="AA887" i="12" s="1"/>
  <c r="Y888" i="12"/>
  <c r="Y889" i="12"/>
  <c r="Y890" i="12"/>
  <c r="AA890" i="12" s="1"/>
  <c r="Y891" i="12"/>
  <c r="AA891" i="12" s="1"/>
  <c r="Y892" i="12"/>
  <c r="Y893" i="12"/>
  <c r="Y894" i="12"/>
  <c r="AA894" i="12" s="1"/>
  <c r="Y895" i="12"/>
  <c r="AA895" i="12" s="1"/>
  <c r="Y896" i="12"/>
  <c r="Y897" i="12"/>
  <c r="Y898" i="12"/>
  <c r="AA898" i="12" s="1"/>
  <c r="Y899" i="12"/>
  <c r="AA899" i="12" s="1"/>
  <c r="Y900" i="12"/>
  <c r="Y901" i="12"/>
  <c r="Y902" i="12"/>
  <c r="AA902" i="12" s="1"/>
  <c r="Y903" i="12"/>
  <c r="AA903" i="12" s="1"/>
  <c r="Y904" i="12"/>
  <c r="Y905" i="12"/>
  <c r="Y906" i="12"/>
  <c r="AA906" i="12" s="1"/>
  <c r="Y907" i="12"/>
  <c r="AA907" i="12" s="1"/>
  <c r="Y908" i="12"/>
  <c r="Y909" i="12"/>
  <c r="Y910" i="12"/>
  <c r="AA910" i="12" s="1"/>
  <c r="Y911" i="12"/>
  <c r="AA911" i="12" s="1"/>
  <c r="Y912" i="12"/>
  <c r="Y913" i="12"/>
  <c r="Y914" i="12"/>
  <c r="AA914" i="12" s="1"/>
  <c r="Y915" i="12"/>
  <c r="AA915" i="12" s="1"/>
  <c r="Y916" i="12"/>
  <c r="Y917" i="12"/>
  <c r="Y918" i="12"/>
  <c r="AA918" i="12" s="1"/>
  <c r="Y919" i="12"/>
  <c r="AA919" i="12" s="1"/>
  <c r="Y920" i="12"/>
  <c r="Y921" i="12"/>
  <c r="Y922" i="12"/>
  <c r="AA922" i="12" s="1"/>
  <c r="Y923" i="12"/>
  <c r="AA923" i="12" s="1"/>
  <c r="Y924" i="12"/>
  <c r="Y925" i="12"/>
  <c r="Y926" i="12"/>
  <c r="AA926" i="12" s="1"/>
  <c r="Y927" i="12"/>
  <c r="AA927" i="12" s="1"/>
  <c r="Y928" i="12"/>
  <c r="Y929" i="12"/>
  <c r="Y930" i="12"/>
  <c r="AA930" i="12" s="1"/>
  <c r="Y931" i="12"/>
  <c r="AA931" i="12" s="1"/>
  <c r="Y932" i="12"/>
  <c r="Y933" i="12"/>
  <c r="Y934" i="12"/>
  <c r="AA934" i="12" s="1"/>
  <c r="Y935" i="12"/>
  <c r="AA935" i="12" s="1"/>
  <c r="Y936" i="12"/>
  <c r="Y937" i="12"/>
  <c r="Y938" i="12"/>
  <c r="AA938" i="12" s="1"/>
  <c r="Y939" i="12"/>
  <c r="AA939" i="12" s="1"/>
  <c r="Y940" i="12"/>
  <c r="Y941" i="12"/>
  <c r="Y942" i="12"/>
  <c r="AA942" i="12" s="1"/>
  <c r="Y943" i="12"/>
  <c r="AA943" i="12" s="1"/>
  <c r="Y944" i="12"/>
  <c r="Y945" i="12"/>
  <c r="Y946" i="12"/>
  <c r="AA946" i="12" s="1"/>
  <c r="Y947" i="12"/>
  <c r="AA947" i="12" s="1"/>
  <c r="Y948" i="12"/>
  <c r="Y949" i="12"/>
  <c r="Y950" i="12"/>
  <c r="AA950" i="12" s="1"/>
  <c r="Y2" i="12"/>
  <c r="AA949" i="12" l="1"/>
  <c r="AA945" i="12"/>
  <c r="AA941" i="12"/>
  <c r="AA937" i="12"/>
  <c r="AA933" i="12"/>
  <c r="AA929" i="12"/>
  <c r="AA925" i="12"/>
  <c r="AA921" i="12"/>
  <c r="AA917" i="12"/>
  <c r="AA913" i="12"/>
  <c r="AA909" i="12"/>
  <c r="AA905" i="12"/>
  <c r="AA901" i="12"/>
  <c r="AA897" i="12"/>
  <c r="AA893" i="12"/>
  <c r="AA889" i="12"/>
  <c r="AA885" i="12"/>
  <c r="AA881" i="12"/>
  <c r="AA877" i="12"/>
  <c r="AA873" i="12"/>
  <c r="AA869" i="12"/>
  <c r="AA865" i="12"/>
  <c r="AA861" i="12"/>
  <c r="AA857" i="12"/>
  <c r="AA853" i="12"/>
  <c r="AA849" i="12"/>
  <c r="AA845" i="12"/>
  <c r="AA841" i="12"/>
  <c r="AA837" i="12"/>
  <c r="AA833" i="12"/>
  <c r="AA829" i="12"/>
  <c r="AA825" i="12"/>
  <c r="AA821" i="12"/>
  <c r="AA817" i="12"/>
  <c r="AA813" i="12"/>
  <c r="AA809" i="12"/>
  <c r="AA805" i="12"/>
  <c r="AA801" i="12"/>
  <c r="AA797" i="12"/>
  <c r="AA793" i="12"/>
  <c r="AA789" i="12"/>
  <c r="AA785" i="12"/>
  <c r="AA781" i="12"/>
  <c r="AA777" i="12"/>
  <c r="AA773" i="12"/>
  <c r="AA769" i="12"/>
  <c r="AA765" i="12"/>
  <c r="AA761" i="12"/>
  <c r="AA757" i="12"/>
  <c r="AA753" i="12"/>
  <c r="AA749" i="12"/>
  <c r="AA745" i="12"/>
  <c r="AA741" i="12"/>
  <c r="AA737" i="12"/>
  <c r="AA733" i="12"/>
  <c r="AA729" i="12"/>
  <c r="AA725" i="12"/>
  <c r="AA721" i="12"/>
  <c r="AA717" i="12"/>
  <c r="AA713" i="12"/>
  <c r="AA709" i="12"/>
  <c r="AA705" i="12"/>
  <c r="AA701" i="12"/>
  <c r="AA697" i="12"/>
  <c r="AA693" i="12"/>
  <c r="AA689" i="12"/>
  <c r="AA685" i="12"/>
  <c r="AA681" i="12"/>
  <c r="AA677" i="12"/>
  <c r="AA673" i="12"/>
  <c r="AA669" i="12"/>
  <c r="AA665" i="12"/>
  <c r="AA661" i="12"/>
  <c r="AA657" i="12"/>
  <c r="AA653" i="12"/>
  <c r="AA649" i="12"/>
  <c r="AA645" i="12"/>
  <c r="AA641" i="12"/>
  <c r="AA637" i="12"/>
  <c r="AA633" i="12"/>
  <c r="AA629" i="12"/>
  <c r="AA625" i="12"/>
  <c r="AA621" i="12"/>
  <c r="AA617" i="12"/>
  <c r="AA613" i="12"/>
  <c r="AA609" i="12"/>
  <c r="AA605" i="12"/>
  <c r="AA601" i="12"/>
  <c r="AA597" i="12"/>
  <c r="AA593" i="12"/>
  <c r="AA589" i="12"/>
  <c r="AA585" i="12"/>
  <c r="AA581" i="12"/>
  <c r="AA577" i="12"/>
  <c r="AA573" i="12"/>
  <c r="AA569" i="12"/>
  <c r="AA565" i="12"/>
  <c r="AA561" i="12"/>
  <c r="AA557" i="12"/>
  <c r="AA553" i="12"/>
  <c r="AA549" i="12"/>
  <c r="AA545" i="12"/>
  <c r="AA541" i="12"/>
  <c r="AA537" i="12"/>
  <c r="AA533" i="12"/>
  <c r="AA529" i="12"/>
  <c r="AA525" i="12"/>
  <c r="AA521" i="12"/>
  <c r="AA517" i="12"/>
  <c r="AA513" i="12"/>
  <c r="AA509" i="12"/>
  <c r="AA505" i="12"/>
  <c r="AA501" i="12"/>
  <c r="AA497" i="12"/>
  <c r="AA493" i="12"/>
  <c r="AA489" i="12"/>
  <c r="AA485" i="12"/>
  <c r="AA481" i="12"/>
  <c r="AA477" i="12"/>
  <c r="AA473" i="12"/>
  <c r="AA469" i="12"/>
  <c r="AA465" i="12"/>
  <c r="AA461" i="12"/>
  <c r="AA457" i="12"/>
  <c r="AA453" i="12"/>
  <c r="AA449" i="12"/>
  <c r="AA445" i="12"/>
  <c r="AA441" i="12"/>
  <c r="AA437" i="12"/>
  <c r="AA433" i="12"/>
  <c r="AA429" i="12"/>
  <c r="AA425" i="12"/>
  <c r="AA421" i="12"/>
  <c r="AA417" i="12"/>
  <c r="AA413" i="12"/>
  <c r="AA409" i="12"/>
  <c r="AA405" i="12"/>
  <c r="AA401" i="12"/>
  <c r="AA397" i="12"/>
  <c r="AA393" i="12"/>
  <c r="AA389" i="12"/>
  <c r="AA385" i="12"/>
  <c r="AA381" i="12"/>
  <c r="AA377" i="12"/>
  <c r="AA373" i="12"/>
  <c r="AA369" i="12"/>
  <c r="AA365" i="12"/>
  <c r="AA361" i="12"/>
  <c r="AA357" i="12"/>
  <c r="AA353" i="12"/>
  <c r="AA349" i="12"/>
  <c r="AA345" i="12"/>
  <c r="AA341" i="12"/>
  <c r="AA337" i="12"/>
  <c r="AA333" i="12"/>
  <c r="AA329" i="12"/>
  <c r="AA325" i="12"/>
  <c r="AA321" i="12"/>
  <c r="AA317" i="12"/>
  <c r="AA313" i="12"/>
  <c r="AA309" i="12"/>
  <c r="AA305" i="12"/>
  <c r="AA301" i="12"/>
  <c r="AA297" i="12"/>
  <c r="AA293" i="12"/>
  <c r="AA289" i="12"/>
  <c r="AA285" i="12"/>
  <c r="AA281" i="12"/>
  <c r="AA277" i="12"/>
  <c r="AA273" i="12"/>
  <c r="AA269" i="12"/>
  <c r="AA265" i="12"/>
  <c r="AA261" i="12"/>
  <c r="AA257" i="12"/>
  <c r="AA253" i="12"/>
  <c r="AA249" i="12"/>
  <c r="AA245" i="12"/>
  <c r="AA241" i="12"/>
  <c r="AA237" i="12"/>
  <c r="AA233" i="12"/>
  <c r="AA229" i="12"/>
  <c r="AA225" i="12"/>
  <c r="AA221" i="12"/>
  <c r="AA217" i="12"/>
  <c r="AA213" i="12"/>
  <c r="AA209" i="12"/>
  <c r="AA205" i="12"/>
  <c r="AA201" i="12"/>
  <c r="AA197" i="12"/>
  <c r="AA193" i="12"/>
  <c r="AA189" i="12"/>
  <c r="AA185" i="12"/>
  <c r="AA181" i="12"/>
  <c r="AA177" i="12"/>
  <c r="AA173" i="12"/>
  <c r="AA169" i="12"/>
  <c r="AA165" i="12"/>
  <c r="AA161" i="12"/>
  <c r="AA157" i="12"/>
  <c r="AA153" i="12"/>
  <c r="AA149" i="12"/>
  <c r="AA145" i="12"/>
  <c r="AA141" i="12"/>
  <c r="AA137" i="12"/>
  <c r="AA133" i="12"/>
  <c r="AA129" i="12"/>
  <c r="AA125" i="12"/>
  <c r="AA121" i="12"/>
  <c r="AA117" i="12"/>
  <c r="AA113" i="12"/>
  <c r="AA109" i="12"/>
  <c r="AA105" i="12"/>
  <c r="AA101" i="12"/>
  <c r="AA97" i="12"/>
  <c r="AA93" i="12"/>
  <c r="AA89" i="12"/>
  <c r="AA85" i="12"/>
  <c r="AA81" i="12"/>
  <c r="AA77" i="12"/>
  <c r="AA73" i="12"/>
  <c r="AA69" i="12"/>
  <c r="AA65" i="12"/>
  <c r="AA61" i="12"/>
  <c r="AA57" i="12"/>
  <c r="AA53" i="12"/>
  <c r="AA49" i="12"/>
  <c r="AA45" i="12"/>
  <c r="AA41" i="12"/>
  <c r="AA37" i="12"/>
  <c r="AA33" i="12"/>
  <c r="AA29" i="12"/>
  <c r="AA25" i="12"/>
  <c r="AA21" i="12"/>
  <c r="AA17" i="12"/>
  <c r="AA13" i="12"/>
  <c r="AA9" i="12"/>
  <c r="AA5" i="12"/>
  <c r="AA948" i="12"/>
  <c r="AA944" i="12"/>
  <c r="AA940" i="12"/>
  <c r="AA936" i="12"/>
  <c r="AA932" i="12"/>
  <c r="AA928" i="12"/>
  <c r="AA924" i="12"/>
  <c r="AA920" i="12"/>
  <c r="AA916" i="12"/>
  <c r="AA912" i="12"/>
  <c r="AA908" i="12"/>
  <c r="AA904" i="12"/>
  <c r="AA900" i="12"/>
  <c r="AA896" i="12"/>
  <c r="AA892" i="12"/>
  <c r="AA888" i="12"/>
  <c r="AA884" i="12"/>
  <c r="AA880" i="12"/>
  <c r="AA876" i="12"/>
  <c r="AA872" i="12"/>
  <c r="AA868" i="12"/>
  <c r="AA864" i="12"/>
  <c r="AA860" i="12"/>
  <c r="AA856" i="12"/>
  <c r="AA852" i="12"/>
  <c r="AA848" i="12"/>
  <c r="AA844" i="12"/>
  <c r="AA840" i="12"/>
  <c r="AA836" i="12"/>
  <c r="AA832" i="12"/>
  <c r="AA828" i="12"/>
  <c r="AA824" i="12"/>
  <c r="AA820" i="12"/>
  <c r="AA816" i="12"/>
  <c r="AA812" i="12"/>
  <c r="AA808" i="12"/>
  <c r="AA804" i="12"/>
  <c r="AA800" i="12"/>
  <c r="AA796" i="12"/>
  <c r="AA792" i="12"/>
  <c r="AA788" i="12"/>
  <c r="AA784" i="12"/>
  <c r="AA780" i="12"/>
  <c r="AA776" i="12"/>
  <c r="AA772" i="12"/>
  <c r="AA768" i="12"/>
  <c r="AA764" i="12"/>
  <c r="AA760" i="12"/>
  <c r="AA756" i="12"/>
  <c r="AA752" i="12"/>
  <c r="AA748" i="12"/>
  <c r="AA744" i="12"/>
  <c r="AA740" i="12"/>
  <c r="AA736" i="12"/>
  <c r="AA732" i="12"/>
  <c r="AA728" i="12"/>
  <c r="AA724" i="12"/>
  <c r="AA720" i="12"/>
  <c r="AA716" i="12"/>
  <c r="AA712" i="12"/>
  <c r="AA708" i="12"/>
  <c r="AA704" i="12"/>
  <c r="AA700" i="12"/>
  <c r="AA696" i="12"/>
  <c r="AA692" i="12"/>
  <c r="AA688" i="12"/>
  <c r="AA684" i="12"/>
  <c r="AA680" i="12"/>
  <c r="AA676" i="12"/>
  <c r="AA672" i="12"/>
  <c r="AA668" i="12"/>
  <c r="AA664" i="12"/>
  <c r="AA660" i="12"/>
  <c r="AA656" i="12"/>
  <c r="AA652" i="12"/>
  <c r="AA648" i="12"/>
  <c r="AA644" i="12"/>
  <c r="AA640" i="12"/>
  <c r="AA636" i="12"/>
  <c r="AA632" i="12"/>
  <c r="AA628" i="12"/>
  <c r="AA624" i="12"/>
  <c r="AA620" i="12"/>
  <c r="AA616" i="12"/>
  <c r="AA612" i="12"/>
  <c r="AA608" i="12"/>
  <c r="AA604" i="12"/>
  <c r="AA600" i="12"/>
  <c r="AA596" i="12"/>
  <c r="AA592" i="12"/>
  <c r="AA588" i="12"/>
  <c r="AA584" i="12"/>
  <c r="AA580" i="12"/>
  <c r="AA576" i="12"/>
  <c r="AA572" i="12"/>
  <c r="AA568" i="12"/>
  <c r="AA564" i="12"/>
  <c r="AA560" i="12"/>
  <c r="AA556" i="12"/>
  <c r="AA552" i="12"/>
  <c r="AA548" i="12"/>
  <c r="AA544" i="12"/>
  <c r="AA540" i="12"/>
  <c r="AA536" i="12"/>
  <c r="AA532" i="12"/>
  <c r="AA528" i="12"/>
  <c r="AA524" i="12"/>
  <c r="AA520" i="12"/>
  <c r="AA516" i="12"/>
  <c r="AA512" i="12"/>
  <c r="AA508" i="12"/>
  <c r="AA504" i="12"/>
  <c r="AA500" i="12"/>
  <c r="AA496" i="12"/>
  <c r="AA492" i="12"/>
  <c r="AA488" i="12"/>
  <c r="AA484" i="12"/>
  <c r="AA480" i="12"/>
  <c r="AA476" i="12"/>
  <c r="AA472" i="12"/>
  <c r="AA468" i="12"/>
  <c r="AA464" i="12"/>
  <c r="AA460" i="12"/>
  <c r="AA456" i="12"/>
  <c r="AA452" i="12"/>
  <c r="AA448" i="12"/>
  <c r="AA444" i="12"/>
  <c r="AA440" i="12"/>
  <c r="AA436" i="12"/>
  <c r="AA432" i="12"/>
  <c r="AA428" i="12"/>
  <c r="AA424" i="12"/>
  <c r="AA420" i="12"/>
  <c r="AA416" i="12"/>
  <c r="AA412" i="12"/>
  <c r="AA408" i="12"/>
  <c r="AA404" i="12"/>
  <c r="AA400" i="12"/>
  <c r="AA396" i="12"/>
  <c r="AA392" i="12"/>
  <c r="AA388" i="12"/>
  <c r="AA384" i="12"/>
  <c r="AA380" i="12"/>
  <c r="AA376" i="12"/>
  <c r="AA372" i="12"/>
  <c r="AA368" i="12"/>
  <c r="AA364" i="12"/>
  <c r="AA360" i="12"/>
  <c r="AA356" i="12"/>
  <c r="AA352" i="12"/>
  <c r="AA348" i="12"/>
  <c r="AA344" i="12"/>
  <c r="AA340" i="12"/>
  <c r="AA336" i="12"/>
  <c r="AA332" i="12"/>
  <c r="AA328" i="12"/>
  <c r="AA324" i="12"/>
  <c r="AA320" i="12"/>
  <c r="AA316" i="12"/>
  <c r="AA312" i="12"/>
  <c r="AA308" i="12"/>
  <c r="AA304" i="12"/>
  <c r="AA300" i="12"/>
  <c r="AA296" i="12"/>
  <c r="AA292" i="12"/>
  <c r="AA288" i="12"/>
  <c r="AA284" i="12"/>
  <c r="AA280" i="12"/>
  <c r="AA276" i="12"/>
  <c r="AA272" i="12"/>
  <c r="AA268" i="12"/>
  <c r="AA264" i="12"/>
  <c r="AA260" i="12"/>
  <c r="AA256" i="12"/>
  <c r="AA252" i="12"/>
  <c r="AA248" i="12"/>
  <c r="AA244" i="12"/>
  <c r="AA240" i="12"/>
  <c r="AA236" i="12"/>
  <c r="AA232" i="12"/>
  <c r="AA228" i="12"/>
  <c r="AA224" i="12"/>
  <c r="AA220" i="12"/>
  <c r="AA216" i="12"/>
  <c r="AA212" i="12"/>
  <c r="AA208" i="12"/>
  <c r="AA204" i="12"/>
  <c r="AA200" i="12"/>
  <c r="AA196" i="12"/>
  <c r="AA192" i="12"/>
  <c r="AA188" i="12"/>
  <c r="AA184" i="12"/>
  <c r="AA180" i="12"/>
  <c r="AA176" i="12"/>
  <c r="AA172" i="12"/>
  <c r="AA168" i="12"/>
  <c r="AA164" i="12"/>
  <c r="AA160" i="12"/>
  <c r="AA156" i="12"/>
  <c r="AA152" i="12"/>
  <c r="AA148" i="12"/>
  <c r="AA144" i="12"/>
  <c r="AA140" i="12"/>
  <c r="AA136" i="12"/>
  <c r="AA132" i="12"/>
  <c r="AA128" i="12"/>
  <c r="AA124" i="12"/>
  <c r="AA120" i="12"/>
  <c r="AA116" i="12"/>
  <c r="AA112" i="12"/>
  <c r="AA108" i="12"/>
  <c r="AA104" i="12"/>
  <c r="AA100" i="12"/>
  <c r="AA96" i="12"/>
  <c r="AA92" i="12"/>
  <c r="AA88" i="12"/>
  <c r="AA84" i="12"/>
  <c r="AA80" i="12"/>
  <c r="AA76" i="12"/>
  <c r="AA72" i="12"/>
  <c r="AA68" i="12"/>
  <c r="AA64" i="12"/>
  <c r="AA60" i="12"/>
  <c r="AA56" i="12"/>
  <c r="AA52" i="12"/>
  <c r="AA48" i="12"/>
  <c r="AA44" i="12"/>
  <c r="AA40" i="12"/>
  <c r="AA36" i="12"/>
  <c r="AA32" i="12"/>
  <c r="AA28" i="12"/>
  <c r="AA24" i="12"/>
  <c r="AA20" i="12"/>
  <c r="AA16" i="12"/>
  <c r="AA12" i="12"/>
  <c r="AA8" i="12"/>
  <c r="AA4" i="12"/>
  <c r="D949" i="12"/>
  <c r="E949" i="12"/>
  <c r="F949" i="12"/>
  <c r="U949" i="12" s="1"/>
  <c r="G949" i="12"/>
  <c r="V949" i="12" s="1"/>
  <c r="O949" i="12"/>
  <c r="P949" i="12"/>
  <c r="S949" i="12"/>
  <c r="T949" i="12"/>
  <c r="AH949" i="12"/>
  <c r="AG949" i="12"/>
  <c r="D950" i="12"/>
  <c r="E950" i="12"/>
  <c r="F950" i="12"/>
  <c r="M950" i="12" s="1"/>
  <c r="G950" i="12"/>
  <c r="V950" i="12" s="1"/>
  <c r="O950" i="12"/>
  <c r="P950" i="12"/>
  <c r="S950" i="12"/>
  <c r="T950" i="12"/>
  <c r="AB950" i="12"/>
  <c r="AF950" i="12"/>
  <c r="AG950" i="12"/>
  <c r="AH950" i="12"/>
  <c r="C949" i="12"/>
  <c r="C950" i="12"/>
  <c r="B949" i="12"/>
  <c r="B950" i="12"/>
  <c r="A949" i="12"/>
  <c r="A950" i="12"/>
  <c r="E950" i="2"/>
  <c r="E949" i="2"/>
  <c r="AJ950" i="12" l="1"/>
  <c r="U950" i="12"/>
  <c r="H950" i="12"/>
  <c r="I950" i="12" s="1"/>
  <c r="L950" i="12"/>
  <c r="X950" i="12" s="1"/>
  <c r="K950" i="12"/>
  <c r="N950" i="12"/>
  <c r="AF949" i="12"/>
  <c r="AJ949" i="12" s="1"/>
  <c r="AB949" i="12"/>
  <c r="H949" i="12"/>
  <c r="J949" i="12" s="1"/>
  <c r="K949" i="12"/>
  <c r="W949" i="12" s="1"/>
  <c r="J950" i="12"/>
  <c r="AE949" i="12"/>
  <c r="AI949" i="12" s="1"/>
  <c r="M949" i="12"/>
  <c r="N949" i="12"/>
  <c r="AE950" i="12"/>
  <c r="AI950" i="12" s="1"/>
  <c r="L949" i="12"/>
  <c r="X949" i="12" s="1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W950" i="12" l="1"/>
  <c r="I949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G668" i="12" s="1"/>
  <c r="V668" i="12" s="1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F716" i="12" s="1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G732" i="12" s="1"/>
  <c r="V732" i="12" s="1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F748" i="12" s="1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G796" i="12" s="1"/>
  <c r="V796" i="12" s="1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G828" i="12" s="1"/>
  <c r="V828" i="12" s="1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G860" i="12" s="1"/>
  <c r="V860" i="12" s="1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M716" i="12" l="1"/>
  <c r="U716" i="12"/>
  <c r="M748" i="12"/>
  <c r="U748" i="12"/>
  <c r="F813" i="12"/>
  <c r="F749" i="12"/>
  <c r="G944" i="12"/>
  <c r="G936" i="12"/>
  <c r="V936" i="12" s="1"/>
  <c r="G928" i="12"/>
  <c r="G904" i="12"/>
  <c r="V904" i="12" s="1"/>
  <c r="G880" i="12"/>
  <c r="G844" i="12"/>
  <c r="F824" i="12"/>
  <c r="F792" i="12"/>
  <c r="G748" i="12"/>
  <c r="F935" i="12"/>
  <c r="F927" i="12"/>
  <c r="F919" i="12"/>
  <c r="M919" i="12" s="1"/>
  <c r="F903" i="12"/>
  <c r="F895" i="12"/>
  <c r="F887" i="12"/>
  <c r="K887" i="12" s="1"/>
  <c r="G875" i="12"/>
  <c r="F871" i="12"/>
  <c r="G867" i="12"/>
  <c r="F863" i="12"/>
  <c r="G859" i="12"/>
  <c r="F855" i="12"/>
  <c r="G851" i="12"/>
  <c r="G843" i="12"/>
  <c r="G835" i="12"/>
  <c r="G827" i="12"/>
  <c r="G819" i="12"/>
  <c r="G811" i="12"/>
  <c r="V811" i="12" s="1"/>
  <c r="G803" i="12"/>
  <c r="G795" i="12"/>
  <c r="G787" i="12"/>
  <c r="G779" i="12"/>
  <c r="G771" i="12"/>
  <c r="G763" i="12"/>
  <c r="G755" i="12"/>
  <c r="G747" i="12"/>
  <c r="G739" i="12"/>
  <c r="G731" i="12"/>
  <c r="G723" i="12"/>
  <c r="G715" i="12"/>
  <c r="G707" i="12"/>
  <c r="G699" i="12"/>
  <c r="G691" i="12"/>
  <c r="G683" i="12"/>
  <c r="G675" i="12"/>
  <c r="G667" i="12"/>
  <c r="G896" i="12"/>
  <c r="G912" i="12"/>
  <c r="G876" i="12"/>
  <c r="V876" i="12" s="1"/>
  <c r="G812" i="12"/>
  <c r="G780" i="12"/>
  <c r="G716" i="12"/>
  <c r="L716" i="12" s="1"/>
  <c r="G684" i="12"/>
  <c r="V684" i="12" s="1"/>
  <c r="G920" i="12"/>
  <c r="G70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V834" i="12" s="1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N876" i="12"/>
  <c r="N828" i="12"/>
  <c r="N668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V845" i="12" s="1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N796" i="12"/>
  <c r="N732" i="12"/>
  <c r="N716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V708" i="12" s="1"/>
  <c r="G692" i="12"/>
  <c r="G676" i="12"/>
  <c r="F943" i="12"/>
  <c r="F911" i="12"/>
  <c r="U911" i="12" s="1"/>
  <c r="F879" i="12"/>
  <c r="F845" i="12"/>
  <c r="F812" i="12"/>
  <c r="F760" i="12"/>
  <c r="F717" i="12"/>
  <c r="N811" i="12"/>
  <c r="N747" i="12"/>
  <c r="F750" i="12"/>
  <c r="U750" i="12" s="1"/>
  <c r="G750" i="12"/>
  <c r="V750" i="12" s="1"/>
  <c r="F846" i="12"/>
  <c r="U846" i="12" s="1"/>
  <c r="G846" i="12"/>
  <c r="V846" i="12" s="1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V714" i="12" s="1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V815" i="12" s="1"/>
  <c r="G807" i="12"/>
  <c r="V807" i="12" s="1"/>
  <c r="G799" i="12"/>
  <c r="V799" i="12" s="1"/>
  <c r="G791" i="12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G679" i="12"/>
  <c r="V679" i="12" s="1"/>
  <c r="G671" i="12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L920" i="12"/>
  <c r="K748" i="12"/>
  <c r="K716" i="12"/>
  <c r="L813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V687" i="12" l="1"/>
  <c r="V745" i="12"/>
  <c r="N904" i="12"/>
  <c r="V923" i="12"/>
  <c r="V791" i="12"/>
  <c r="V914" i="12"/>
  <c r="V674" i="12"/>
  <c r="N684" i="12"/>
  <c r="V671" i="12"/>
  <c r="N724" i="12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X680" i="12" s="1"/>
  <c r="U680" i="12"/>
  <c r="L732" i="12"/>
  <c r="U732" i="12"/>
  <c r="M752" i="12"/>
  <c r="U752" i="12"/>
  <c r="M788" i="12"/>
  <c r="U788" i="12"/>
  <c r="L860" i="12"/>
  <c r="X860" i="12" s="1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N844" i="12"/>
  <c r="V844" i="12"/>
  <c r="V695" i="12"/>
  <c r="N676" i="12"/>
  <c r="V676" i="12"/>
  <c r="N804" i="12"/>
  <c r="V804" i="12"/>
  <c r="N905" i="12"/>
  <c r="V905" i="12"/>
  <c r="X905" i="12" s="1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X920" i="12" s="1"/>
  <c r="N699" i="12"/>
  <c r="V699" i="12"/>
  <c r="N763" i="12"/>
  <c r="V763" i="12"/>
  <c r="N827" i="12"/>
  <c r="V827" i="12"/>
  <c r="K855" i="12"/>
  <c r="U855" i="12"/>
  <c r="M903" i="12"/>
  <c r="U903" i="12"/>
  <c r="L748" i="12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X727" i="12" s="1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N760" i="12"/>
  <c r="V760" i="12"/>
  <c r="L776" i="12"/>
  <c r="X776" i="12" s="1"/>
  <c r="U776" i="12"/>
  <c r="H796" i="12"/>
  <c r="J796" i="12" s="1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X712" i="12" s="1"/>
  <c r="U712" i="12"/>
  <c r="M768" i="12"/>
  <c r="U768" i="12"/>
  <c r="K804" i="12"/>
  <c r="U804" i="12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X899" i="12" s="1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L736" i="12"/>
  <c r="X736" i="12" s="1"/>
  <c r="U736" i="12"/>
  <c r="N785" i="12"/>
  <c r="V785" i="12"/>
  <c r="K885" i="12"/>
  <c r="U885" i="12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U676" i="12"/>
  <c r="M692" i="12"/>
  <c r="U692" i="12"/>
  <c r="M708" i="12"/>
  <c r="U708" i="12"/>
  <c r="N728" i="12"/>
  <c r="V728" i="12"/>
  <c r="M744" i="12"/>
  <c r="U744" i="12"/>
  <c r="L764" i="12"/>
  <c r="U764" i="12"/>
  <c r="K784" i="12"/>
  <c r="U784" i="12"/>
  <c r="L800" i="12"/>
  <c r="X800" i="12" s="1"/>
  <c r="U800" i="12"/>
  <c r="M820" i="12"/>
  <c r="U820" i="12"/>
  <c r="M836" i="12"/>
  <c r="U836" i="12"/>
  <c r="K856" i="12"/>
  <c r="U856" i="12"/>
  <c r="M872" i="12"/>
  <c r="U872" i="12"/>
  <c r="L888" i="12"/>
  <c r="U888" i="12"/>
  <c r="K904" i="12"/>
  <c r="U904" i="12"/>
  <c r="K920" i="12"/>
  <c r="U920" i="12"/>
  <c r="K936" i="12"/>
  <c r="U936" i="12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X716" i="12" s="1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16" i="12"/>
  <c r="W748" i="12"/>
  <c r="X732" i="12"/>
  <c r="AE925" i="12"/>
  <c r="AG925" i="12"/>
  <c r="AE941" i="12"/>
  <c r="AG941" i="12"/>
  <c r="AE933" i="12"/>
  <c r="AG933" i="12"/>
  <c r="AE674" i="12"/>
  <c r="AG674" i="12"/>
  <c r="AE682" i="12"/>
  <c r="AG682" i="12"/>
  <c r="AF694" i="12"/>
  <c r="AH694" i="12"/>
  <c r="AE706" i="12"/>
  <c r="AG706" i="12"/>
  <c r="AE710" i="12"/>
  <c r="AG710" i="12"/>
  <c r="AE718" i="12"/>
  <c r="AG718" i="12"/>
  <c r="AE734" i="12"/>
  <c r="AG734" i="12"/>
  <c r="AF750" i="12"/>
  <c r="AH750" i="12"/>
  <c r="AF758" i="12"/>
  <c r="AH758" i="12"/>
  <c r="AF766" i="12"/>
  <c r="AH766" i="12"/>
  <c r="AE774" i="12"/>
  <c r="AG774" i="12"/>
  <c r="AE790" i="12"/>
  <c r="AG790" i="12"/>
  <c r="AF806" i="12"/>
  <c r="AH806" i="12"/>
  <c r="AF814" i="12"/>
  <c r="AH814" i="12"/>
  <c r="AF822" i="12"/>
  <c r="AH822" i="12"/>
  <c r="AF830" i="12"/>
  <c r="AH830" i="12"/>
  <c r="AE838" i="12"/>
  <c r="AG838" i="12"/>
  <c r="AE846" i="12"/>
  <c r="AG846" i="12"/>
  <c r="AE854" i="12"/>
  <c r="AG854" i="12"/>
  <c r="AF858" i="12"/>
  <c r="AH858" i="12"/>
  <c r="AE866" i="12"/>
  <c r="AG866" i="12"/>
  <c r="AE886" i="12"/>
  <c r="AG886" i="12"/>
  <c r="AE902" i="12"/>
  <c r="AG902" i="12"/>
  <c r="AF906" i="12"/>
  <c r="AH906" i="12"/>
  <c r="AE914" i="12"/>
  <c r="AG914" i="12"/>
  <c r="AF922" i="12"/>
  <c r="AH922" i="12"/>
  <c r="AE930" i="12"/>
  <c r="AG930" i="12"/>
  <c r="AE938" i="12"/>
  <c r="AG938" i="12"/>
  <c r="AF692" i="12"/>
  <c r="AH692" i="12"/>
  <c r="AE708" i="12"/>
  <c r="AG708" i="12"/>
  <c r="AF724" i="12"/>
  <c r="AH724" i="12"/>
  <c r="AE744" i="12"/>
  <c r="AG744" i="12"/>
  <c r="AE760" i="12"/>
  <c r="AG760" i="12"/>
  <c r="AF772" i="12"/>
  <c r="AH772" i="12"/>
  <c r="AF780" i="12"/>
  <c r="AH780" i="12"/>
  <c r="AE892" i="12"/>
  <c r="AG892" i="12"/>
  <c r="AF912" i="12"/>
  <c r="AH912" i="12"/>
  <c r="AE920" i="12"/>
  <c r="AG920" i="12"/>
  <c r="AE940" i="12"/>
  <c r="AG940" i="12"/>
  <c r="AE673" i="12"/>
  <c r="AG673" i="12"/>
  <c r="AF681" i="12"/>
  <c r="AH681" i="12"/>
  <c r="AE693" i="12"/>
  <c r="AG693" i="12"/>
  <c r="AE701" i="12"/>
  <c r="AG701" i="12"/>
  <c r="AF721" i="12"/>
  <c r="AH721" i="12"/>
  <c r="AE733" i="12"/>
  <c r="AG733" i="12"/>
  <c r="AF745" i="12"/>
  <c r="AH745" i="12"/>
  <c r="AE761" i="12"/>
  <c r="AG761" i="12"/>
  <c r="AE777" i="12"/>
  <c r="AG777" i="12"/>
  <c r="AE797" i="12"/>
  <c r="AG797" i="12"/>
  <c r="AE817" i="12"/>
  <c r="AG817" i="12"/>
  <c r="AF837" i="12"/>
  <c r="AH837" i="12"/>
  <c r="AF849" i="12"/>
  <c r="AH849" i="12"/>
  <c r="AF865" i="12"/>
  <c r="AH865" i="12"/>
  <c r="AE885" i="12"/>
  <c r="AG885" i="12"/>
  <c r="AE905" i="12"/>
  <c r="AG905" i="12"/>
  <c r="AF921" i="12"/>
  <c r="AH921" i="12"/>
  <c r="AF937" i="12"/>
  <c r="AH937" i="12"/>
  <c r="AE945" i="12"/>
  <c r="AG945" i="12"/>
  <c r="AF667" i="12"/>
  <c r="AH667" i="12"/>
  <c r="AF671" i="12"/>
  <c r="AH671" i="12"/>
  <c r="AE687" i="12"/>
  <c r="AG687" i="12"/>
  <c r="AF699" i="12"/>
  <c r="AH699" i="12"/>
  <c r="AE719" i="12"/>
  <c r="AG719" i="12"/>
  <c r="AF735" i="12"/>
  <c r="AH735" i="12"/>
  <c r="AF763" i="12"/>
  <c r="AH763" i="12"/>
  <c r="AF799" i="12"/>
  <c r="AH799" i="12"/>
  <c r="AE815" i="12"/>
  <c r="AG815" i="12"/>
  <c r="AF831" i="12"/>
  <c r="AH831" i="12"/>
  <c r="AE839" i="12"/>
  <c r="AG839" i="12"/>
  <c r="AE863" i="12"/>
  <c r="AG863" i="12"/>
  <c r="AE887" i="12"/>
  <c r="AG887" i="12"/>
  <c r="AF899" i="12"/>
  <c r="AH899" i="12"/>
  <c r="AF907" i="12"/>
  <c r="AH907" i="12"/>
  <c r="AF915" i="12"/>
  <c r="AH915" i="12"/>
  <c r="AF943" i="12"/>
  <c r="AH943" i="12"/>
  <c r="AF808" i="12"/>
  <c r="AH808" i="12"/>
  <c r="AF824" i="12"/>
  <c r="AH824" i="12"/>
  <c r="AF888" i="12"/>
  <c r="AH888" i="12"/>
  <c r="AF904" i="12"/>
  <c r="AH904" i="12"/>
  <c r="AE916" i="12"/>
  <c r="AG916" i="12"/>
  <c r="AF948" i="12"/>
  <c r="AH948" i="12"/>
  <c r="AF749" i="12"/>
  <c r="AH749" i="12"/>
  <c r="AF765" i="12"/>
  <c r="AH765" i="12"/>
  <c r="AE793" i="12"/>
  <c r="AG793" i="12"/>
  <c r="AE809" i="12"/>
  <c r="AG809" i="12"/>
  <c r="AE833" i="12"/>
  <c r="AG833" i="12"/>
  <c r="AE845" i="12"/>
  <c r="AG845" i="12"/>
  <c r="AE909" i="12"/>
  <c r="AG909" i="12"/>
  <c r="AF941" i="12"/>
  <c r="AH941" i="12"/>
  <c r="AF678" i="12"/>
  <c r="AH678" i="12"/>
  <c r="AF686" i="12"/>
  <c r="AH686" i="12"/>
  <c r="AE690" i="12"/>
  <c r="AG690" i="12"/>
  <c r="AE698" i="12"/>
  <c r="AG698" i="12"/>
  <c r="AF702" i="12"/>
  <c r="AH702" i="12"/>
  <c r="AE714" i="12"/>
  <c r="AG714" i="12"/>
  <c r="AE722" i="12"/>
  <c r="AG722" i="12"/>
  <c r="AE730" i="12"/>
  <c r="AG730" i="12"/>
  <c r="AE738" i="12"/>
  <c r="AG738" i="12"/>
  <c r="AE746" i="12"/>
  <c r="AG746" i="12"/>
  <c r="AE762" i="12"/>
  <c r="AG762" i="12"/>
  <c r="AF778" i="12"/>
  <c r="AH778" i="12"/>
  <c r="AE786" i="12"/>
  <c r="AG786" i="12"/>
  <c r="AF794" i="12"/>
  <c r="AH794" i="12"/>
  <c r="AE802" i="12"/>
  <c r="AG802" i="12"/>
  <c r="AE810" i="12"/>
  <c r="AG810" i="12"/>
  <c r="AE818" i="12"/>
  <c r="AG818" i="12"/>
  <c r="AE826" i="12"/>
  <c r="AG826" i="12"/>
  <c r="AE834" i="12"/>
  <c r="AG834" i="12"/>
  <c r="AE842" i="12"/>
  <c r="AG842" i="12"/>
  <c r="AE850" i="12"/>
  <c r="AG850" i="12"/>
  <c r="AE870" i="12"/>
  <c r="AG870" i="12"/>
  <c r="AE874" i="12"/>
  <c r="AG874" i="12"/>
  <c r="AE882" i="12"/>
  <c r="AG882" i="12"/>
  <c r="AE890" i="12"/>
  <c r="AG890" i="12"/>
  <c r="AE898" i="12"/>
  <c r="AG898" i="12"/>
  <c r="AE910" i="12"/>
  <c r="AG910" i="12"/>
  <c r="AE918" i="12"/>
  <c r="AG918" i="12"/>
  <c r="AF934" i="12"/>
  <c r="AH934" i="12"/>
  <c r="AE942" i="12"/>
  <c r="AG942" i="12"/>
  <c r="AE946" i="12"/>
  <c r="AG946" i="12"/>
  <c r="AF700" i="12"/>
  <c r="AH700" i="12"/>
  <c r="AF716" i="12"/>
  <c r="AH716" i="12"/>
  <c r="AF736" i="12"/>
  <c r="AH736" i="12"/>
  <c r="AF752" i="12"/>
  <c r="AH752" i="12"/>
  <c r="AF840" i="12"/>
  <c r="AH840" i="12"/>
  <c r="AF856" i="12"/>
  <c r="AH856" i="12"/>
  <c r="AF884" i="12"/>
  <c r="AH884" i="12"/>
  <c r="AF900" i="12"/>
  <c r="AH900" i="12"/>
  <c r="AE677" i="12"/>
  <c r="AG677" i="12"/>
  <c r="AE689" i="12"/>
  <c r="AG689" i="12"/>
  <c r="AE717" i="12"/>
  <c r="AG717" i="12"/>
  <c r="AF729" i="12"/>
  <c r="AH729" i="12"/>
  <c r="AE741" i="12"/>
  <c r="AG741" i="12"/>
  <c r="AE753" i="12"/>
  <c r="AG753" i="12"/>
  <c r="AE769" i="12"/>
  <c r="AG769" i="12"/>
  <c r="AE789" i="12"/>
  <c r="AG789" i="12"/>
  <c r="AE805" i="12"/>
  <c r="AG805" i="12"/>
  <c r="AE877" i="12"/>
  <c r="AG877" i="12"/>
  <c r="AE897" i="12"/>
  <c r="AG897" i="12"/>
  <c r="AE913" i="12"/>
  <c r="AG913" i="12"/>
  <c r="AE929" i="12"/>
  <c r="AG929" i="12"/>
  <c r="AE675" i="12"/>
  <c r="AG675" i="12"/>
  <c r="AF703" i="12"/>
  <c r="AH703" i="12"/>
  <c r="AE711" i="12"/>
  <c r="AG711" i="12"/>
  <c r="AF731" i="12"/>
  <c r="AH731" i="12"/>
  <c r="AE747" i="12"/>
  <c r="AG747" i="12"/>
  <c r="AE751" i="12"/>
  <c r="AG751" i="12"/>
  <c r="AF767" i="12"/>
  <c r="AH767" i="12"/>
  <c r="AE775" i="12"/>
  <c r="AG775" i="12"/>
  <c r="AF795" i="12"/>
  <c r="AH795" i="12"/>
  <c r="AE803" i="12"/>
  <c r="AG803" i="12"/>
  <c r="AF827" i="12"/>
  <c r="AH827" i="12"/>
  <c r="AE843" i="12"/>
  <c r="AG843" i="12"/>
  <c r="AE859" i="12"/>
  <c r="AG859" i="12"/>
  <c r="AE875" i="12"/>
  <c r="AG875" i="12"/>
  <c r="AF919" i="12"/>
  <c r="AH919" i="12"/>
  <c r="AF939" i="12"/>
  <c r="AH939" i="12"/>
  <c r="AF947" i="12"/>
  <c r="AH947" i="12"/>
  <c r="AF800" i="12"/>
  <c r="AH800" i="12"/>
  <c r="AF816" i="12"/>
  <c r="AH816" i="12"/>
  <c r="AE832" i="12"/>
  <c r="AG832" i="12"/>
  <c r="AF844" i="12"/>
  <c r="AH844" i="12"/>
  <c r="AE908" i="12"/>
  <c r="AG908" i="12"/>
  <c r="AE924" i="12"/>
  <c r="AG924" i="12"/>
  <c r="AF928" i="12"/>
  <c r="AH928" i="12"/>
  <c r="AF685" i="12"/>
  <c r="AH685" i="12"/>
  <c r="AF725" i="12"/>
  <c r="AH725" i="12"/>
  <c r="AF757" i="12"/>
  <c r="AH757" i="12"/>
  <c r="AF773" i="12"/>
  <c r="AH773" i="12"/>
  <c r="AE785" i="12"/>
  <c r="AG785" i="12"/>
  <c r="AF801" i="12"/>
  <c r="AH801" i="12"/>
  <c r="AE813" i="12"/>
  <c r="AG813" i="12"/>
  <c r="AE829" i="12"/>
  <c r="AG829" i="12"/>
  <c r="AE853" i="12"/>
  <c r="AG853" i="12"/>
  <c r="AE861" i="12"/>
  <c r="AG861" i="12"/>
  <c r="AE869" i="12"/>
  <c r="AG869" i="12"/>
  <c r="AF873" i="12"/>
  <c r="AH873" i="12"/>
  <c r="AE881" i="12"/>
  <c r="AG881" i="12"/>
  <c r="AE889" i="12"/>
  <c r="AG889" i="12"/>
  <c r="AE893" i="12"/>
  <c r="AG893" i="12"/>
  <c r="AF901" i="12"/>
  <c r="AH901" i="12"/>
  <c r="AE678" i="12"/>
  <c r="AG678" i="12"/>
  <c r="AF682" i="12"/>
  <c r="AH682" i="12"/>
  <c r="AE694" i="12"/>
  <c r="AG694" i="12"/>
  <c r="AF698" i="12"/>
  <c r="AH698" i="12"/>
  <c r="AE702" i="12"/>
  <c r="AG702" i="12"/>
  <c r="AF710" i="12"/>
  <c r="AH710" i="12"/>
  <c r="AF714" i="12"/>
  <c r="AH714" i="12"/>
  <c r="AF722" i="12"/>
  <c r="AH722" i="12"/>
  <c r="AF730" i="12"/>
  <c r="AH730" i="12"/>
  <c r="AF734" i="12"/>
  <c r="AH734" i="12"/>
  <c r="AE750" i="12"/>
  <c r="AG750" i="12"/>
  <c r="AE754" i="12"/>
  <c r="AG754" i="12"/>
  <c r="AE758" i="12"/>
  <c r="AG758" i="12"/>
  <c r="AE766" i="12"/>
  <c r="AG766" i="12"/>
  <c r="AE770" i="12"/>
  <c r="AG770" i="12"/>
  <c r="AE778" i="12"/>
  <c r="AG778" i="12"/>
  <c r="AF786" i="12"/>
  <c r="AH786" i="12"/>
  <c r="AF790" i="12"/>
  <c r="AH790" i="12"/>
  <c r="AE794" i="12"/>
  <c r="AG794" i="12"/>
  <c r="AE798" i="12"/>
  <c r="AG798" i="12"/>
  <c r="AE806" i="12"/>
  <c r="AG806" i="12"/>
  <c r="AF810" i="12"/>
  <c r="AH810" i="12"/>
  <c r="AE814" i="12"/>
  <c r="AG814" i="12"/>
  <c r="AE822" i="12"/>
  <c r="AG822" i="12"/>
  <c r="AF826" i="12"/>
  <c r="AH826" i="12"/>
  <c r="AE830" i="12"/>
  <c r="AG830" i="12"/>
  <c r="AF842" i="12"/>
  <c r="AH842" i="12"/>
  <c r="AF854" i="12"/>
  <c r="AH854" i="12"/>
  <c r="AE858" i="12"/>
  <c r="AG858" i="12"/>
  <c r="AE862" i="12"/>
  <c r="AG862" i="12"/>
  <c r="AF870" i="12"/>
  <c r="AH870" i="12"/>
  <c r="AF874" i="12"/>
  <c r="AH874" i="12"/>
  <c r="AF878" i="12"/>
  <c r="AH878" i="12"/>
  <c r="AF886" i="12"/>
  <c r="AH886" i="12"/>
  <c r="AF890" i="12"/>
  <c r="AH890" i="12"/>
  <c r="AF894" i="12"/>
  <c r="AH894" i="12"/>
  <c r="AF902" i="12"/>
  <c r="AH902" i="12"/>
  <c r="AE906" i="12"/>
  <c r="AG906" i="12"/>
  <c r="AF918" i="12"/>
  <c r="AH918" i="12"/>
  <c r="AE922" i="12"/>
  <c r="AG922" i="12"/>
  <c r="AE926" i="12"/>
  <c r="AG926" i="12"/>
  <c r="AE934" i="12"/>
  <c r="AG934" i="12"/>
  <c r="AF938" i="12"/>
  <c r="AH938" i="12"/>
  <c r="AF942" i="12"/>
  <c r="AH942" i="12"/>
  <c r="AE724" i="12"/>
  <c r="AG724" i="12"/>
  <c r="AE736" i="12"/>
  <c r="AG736" i="12"/>
  <c r="AF744" i="12"/>
  <c r="AH744" i="12"/>
  <c r="AE752" i="12"/>
  <c r="AG752" i="12"/>
  <c r="AF760" i="12"/>
  <c r="AH760" i="12"/>
  <c r="AE772" i="12"/>
  <c r="AG772" i="12"/>
  <c r="AE780" i="12"/>
  <c r="AG780" i="12"/>
  <c r="AF788" i="12"/>
  <c r="AH788" i="12"/>
  <c r="AE796" i="12"/>
  <c r="AG796" i="12"/>
  <c r="AE804" i="12"/>
  <c r="AG804" i="12"/>
  <c r="AE812" i="12"/>
  <c r="AG812" i="12"/>
  <c r="AE932" i="12"/>
  <c r="AG932" i="12"/>
  <c r="AF940" i="12"/>
  <c r="AH940" i="12"/>
  <c r="AE669" i="12"/>
  <c r="AG669" i="12"/>
  <c r="AF673" i="12"/>
  <c r="AH673" i="12"/>
  <c r="AF677" i="12"/>
  <c r="AH677" i="12"/>
  <c r="AE681" i="12"/>
  <c r="AG681" i="12"/>
  <c r="AF693" i="12"/>
  <c r="AH693" i="12"/>
  <c r="AE697" i="12"/>
  <c r="AG697" i="12"/>
  <c r="AF701" i="12"/>
  <c r="AH701" i="12"/>
  <c r="AE705" i="12"/>
  <c r="AG705" i="12"/>
  <c r="AE713" i="12"/>
  <c r="AG713" i="12"/>
  <c r="AE721" i="12"/>
  <c r="AG721" i="12"/>
  <c r="AE729" i="12"/>
  <c r="AG729" i="12"/>
  <c r="AF741" i="12"/>
  <c r="AH741" i="12"/>
  <c r="AE745" i="12"/>
  <c r="AG745" i="12"/>
  <c r="AF753" i="12"/>
  <c r="AH753" i="12"/>
  <c r="AF761" i="12"/>
  <c r="AH761" i="12"/>
  <c r="AF777" i="12"/>
  <c r="AH777" i="12"/>
  <c r="AF789" i="12"/>
  <c r="AH789" i="12"/>
  <c r="AF805" i="12"/>
  <c r="AH805" i="12"/>
  <c r="AF817" i="12"/>
  <c r="AH817" i="12"/>
  <c r="AE825" i="12"/>
  <c r="AG825" i="12"/>
  <c r="AE837" i="12"/>
  <c r="AG837" i="12"/>
  <c r="AE849" i="12"/>
  <c r="AG849" i="12"/>
  <c r="AF857" i="12"/>
  <c r="AH857" i="12"/>
  <c r="AE865" i="12"/>
  <c r="AG865" i="12"/>
  <c r="AF877" i="12"/>
  <c r="AH877" i="12"/>
  <c r="AF885" i="12"/>
  <c r="AH885" i="12"/>
  <c r="AF905" i="12"/>
  <c r="AH905" i="12"/>
  <c r="AF913" i="12"/>
  <c r="AH913" i="12"/>
  <c r="AE921" i="12"/>
  <c r="AG921" i="12"/>
  <c r="AF929" i="12"/>
  <c r="AH929" i="12"/>
  <c r="AE937" i="12"/>
  <c r="AG937" i="12"/>
  <c r="AF945" i="12"/>
  <c r="AH945" i="12"/>
  <c r="AF675" i="12"/>
  <c r="AH675" i="12"/>
  <c r="AF679" i="12"/>
  <c r="AH679" i="12"/>
  <c r="AE683" i="12"/>
  <c r="AG683" i="12"/>
  <c r="AF687" i="12"/>
  <c r="AH687" i="12"/>
  <c r="AE691" i="12"/>
  <c r="AG691" i="12"/>
  <c r="AF707" i="12"/>
  <c r="AH707" i="12"/>
  <c r="AF711" i="12"/>
  <c r="AH711" i="12"/>
  <c r="AF715" i="12"/>
  <c r="AH715" i="12"/>
  <c r="AE723" i="12"/>
  <c r="AG723" i="12"/>
  <c r="AF739" i="12"/>
  <c r="AH739" i="12"/>
  <c r="AF743" i="12"/>
  <c r="AH743" i="12"/>
  <c r="AF751" i="12"/>
  <c r="AH751" i="12"/>
  <c r="AF771" i="12"/>
  <c r="AH771" i="12"/>
  <c r="AF775" i="12"/>
  <c r="AH775" i="12"/>
  <c r="AF779" i="12"/>
  <c r="AH779" i="12"/>
  <c r="AE783" i="12"/>
  <c r="AG783" i="12"/>
  <c r="AE787" i="12"/>
  <c r="AG787" i="12"/>
  <c r="AF803" i="12"/>
  <c r="AH803" i="12"/>
  <c r="AF807" i="12"/>
  <c r="AH807" i="12"/>
  <c r="AE811" i="12"/>
  <c r="AG811" i="12"/>
  <c r="AF815" i="12"/>
  <c r="AH815" i="12"/>
  <c r="AF835" i="12"/>
  <c r="AH835" i="12"/>
  <c r="AF839" i="12"/>
  <c r="AH839" i="12"/>
  <c r="AF843" i="12"/>
  <c r="AH843" i="12"/>
  <c r="AE847" i="12"/>
  <c r="AG847" i="12"/>
  <c r="AE851" i="12"/>
  <c r="AG851" i="12"/>
  <c r="AF859" i="12"/>
  <c r="AH859" i="12"/>
  <c r="AF875" i="12"/>
  <c r="AH875" i="12"/>
  <c r="AF879" i="12"/>
  <c r="AH879" i="12"/>
  <c r="AE883" i="12"/>
  <c r="AG883" i="12"/>
  <c r="AF887" i="12"/>
  <c r="AH887" i="12"/>
  <c r="AE895" i="12"/>
  <c r="AG895" i="12"/>
  <c r="AF911" i="12"/>
  <c r="AH911" i="12"/>
  <c r="AE923" i="12"/>
  <c r="AG923" i="12"/>
  <c r="AE935" i="12"/>
  <c r="AG935" i="12"/>
  <c r="AE943" i="12"/>
  <c r="AG943" i="12"/>
  <c r="AE672" i="12"/>
  <c r="AG672" i="12"/>
  <c r="AE680" i="12"/>
  <c r="AG680" i="12"/>
  <c r="AE688" i="12"/>
  <c r="AG688" i="12"/>
  <c r="AE696" i="12"/>
  <c r="AG696" i="12"/>
  <c r="AE704" i="12"/>
  <c r="AG704" i="12"/>
  <c r="AE712" i="12"/>
  <c r="AG712" i="12"/>
  <c r="AE720" i="12"/>
  <c r="AG720" i="12"/>
  <c r="AE728" i="12"/>
  <c r="AG728" i="12"/>
  <c r="AE732" i="12"/>
  <c r="AG732" i="12"/>
  <c r="AE740" i="12"/>
  <c r="AG740" i="12"/>
  <c r="AE748" i="12"/>
  <c r="AG748" i="12"/>
  <c r="AF832" i="12"/>
  <c r="AH832" i="12"/>
  <c r="AE844" i="12"/>
  <c r="AG844" i="12"/>
  <c r="AF852" i="12"/>
  <c r="AH852" i="12"/>
  <c r="AF864" i="12"/>
  <c r="AH864" i="12"/>
  <c r="AF880" i="12"/>
  <c r="AH880" i="12"/>
  <c r="AF924" i="12"/>
  <c r="AH924" i="12"/>
  <c r="AE936" i="12"/>
  <c r="AG936" i="12"/>
  <c r="AF944" i="12"/>
  <c r="AH944" i="12"/>
  <c r="AF781" i="12"/>
  <c r="AH781" i="12"/>
  <c r="AF785" i="12"/>
  <c r="AH785" i="12"/>
  <c r="AF813" i="12"/>
  <c r="AH813" i="12"/>
  <c r="AF821" i="12"/>
  <c r="AH821" i="12"/>
  <c r="AF829" i="12"/>
  <c r="AH829" i="12"/>
  <c r="AF833" i="12"/>
  <c r="AH833" i="12"/>
  <c r="AE841" i="12"/>
  <c r="AG841" i="12"/>
  <c r="AF845" i="12"/>
  <c r="AH845" i="12"/>
  <c r="AF853" i="12"/>
  <c r="AH853" i="12"/>
  <c r="AF861" i="12"/>
  <c r="AH861" i="12"/>
  <c r="AF869" i="12"/>
  <c r="AH869" i="12"/>
  <c r="AE873" i="12"/>
  <c r="AG873" i="12"/>
  <c r="AF881" i="12"/>
  <c r="AH881" i="12"/>
  <c r="AF893" i="12"/>
  <c r="AH893" i="12"/>
  <c r="AE901" i="12"/>
  <c r="AG901" i="12"/>
  <c r="AF909" i="12"/>
  <c r="AH909" i="12"/>
  <c r="AE917" i="12"/>
  <c r="AG917" i="12"/>
  <c r="AF925" i="12"/>
  <c r="AH925" i="12"/>
  <c r="AE670" i="12"/>
  <c r="AG670" i="12"/>
  <c r="AF674" i="12"/>
  <c r="AH674" i="12"/>
  <c r="AE686" i="12"/>
  <c r="AG686" i="12"/>
  <c r="AF690" i="12"/>
  <c r="AH690" i="12"/>
  <c r="AF706" i="12"/>
  <c r="AH706" i="12"/>
  <c r="AF718" i="12"/>
  <c r="AH718" i="12"/>
  <c r="AE726" i="12"/>
  <c r="AG726" i="12"/>
  <c r="AF738" i="12"/>
  <c r="AH738" i="12"/>
  <c r="AE742" i="12"/>
  <c r="AG742" i="12"/>
  <c r="AF746" i="12"/>
  <c r="AH746" i="12"/>
  <c r="AF754" i="12"/>
  <c r="AH754" i="12"/>
  <c r="AF762" i="12"/>
  <c r="AH762" i="12"/>
  <c r="AF770" i="12"/>
  <c r="AH770" i="12"/>
  <c r="AF774" i="12"/>
  <c r="AH774" i="12"/>
  <c r="AE782" i="12"/>
  <c r="AG782" i="12"/>
  <c r="AF798" i="12"/>
  <c r="AH798" i="12"/>
  <c r="AF802" i="12"/>
  <c r="AH802" i="12"/>
  <c r="AF818" i="12"/>
  <c r="AH818" i="12"/>
  <c r="AF834" i="12"/>
  <c r="AH834" i="12"/>
  <c r="AF838" i="12"/>
  <c r="AH838" i="12"/>
  <c r="AF846" i="12"/>
  <c r="AH846" i="12"/>
  <c r="AF850" i="12"/>
  <c r="AH850" i="12"/>
  <c r="AF862" i="12"/>
  <c r="AH862" i="12"/>
  <c r="AF866" i="12"/>
  <c r="AH866" i="12"/>
  <c r="AE878" i="12"/>
  <c r="AG878" i="12"/>
  <c r="AF882" i="12"/>
  <c r="AH882" i="12"/>
  <c r="AE894" i="12"/>
  <c r="AG894" i="12"/>
  <c r="AF898" i="12"/>
  <c r="AH898" i="12"/>
  <c r="AF910" i="12"/>
  <c r="AH910" i="12"/>
  <c r="AF914" i="12"/>
  <c r="AH914" i="12"/>
  <c r="AF926" i="12"/>
  <c r="AH926" i="12"/>
  <c r="AF930" i="12"/>
  <c r="AH930" i="12"/>
  <c r="AF946" i="12"/>
  <c r="AH946" i="12"/>
  <c r="AE668" i="12"/>
  <c r="AG668" i="12"/>
  <c r="AE676" i="12"/>
  <c r="AG676" i="12"/>
  <c r="AE684" i="12"/>
  <c r="AG684" i="12"/>
  <c r="AE788" i="12"/>
  <c r="AG788" i="12"/>
  <c r="AF796" i="12"/>
  <c r="AH796" i="12"/>
  <c r="AF804" i="12"/>
  <c r="AH804" i="12"/>
  <c r="AF812" i="12"/>
  <c r="AH812" i="12"/>
  <c r="AE820" i="12"/>
  <c r="AG820" i="12"/>
  <c r="AE828" i="12"/>
  <c r="AG828" i="12"/>
  <c r="AF836" i="12"/>
  <c r="AH836" i="12"/>
  <c r="AE848" i="12"/>
  <c r="AG848" i="12"/>
  <c r="AE856" i="12"/>
  <c r="AG856" i="12"/>
  <c r="AE868" i="12"/>
  <c r="AG868" i="12"/>
  <c r="AE876" i="12"/>
  <c r="AG876" i="12"/>
  <c r="AF920" i="12"/>
  <c r="AH920" i="12"/>
  <c r="AF932" i="12"/>
  <c r="AH932" i="12"/>
  <c r="AF669" i="12"/>
  <c r="AH669" i="12"/>
  <c r="AF689" i="12"/>
  <c r="AH689" i="12"/>
  <c r="AF697" i="12"/>
  <c r="AH697" i="12"/>
  <c r="AF705" i="12"/>
  <c r="AH705" i="12"/>
  <c r="AF713" i="12"/>
  <c r="AH713" i="12"/>
  <c r="AF717" i="12"/>
  <c r="AH717" i="12"/>
  <c r="AF733" i="12"/>
  <c r="AH733" i="12"/>
  <c r="AF769" i="12"/>
  <c r="AH769" i="12"/>
  <c r="AF797" i="12"/>
  <c r="AH797" i="12"/>
  <c r="AF825" i="12"/>
  <c r="AH825" i="12"/>
  <c r="AE857" i="12"/>
  <c r="AG857" i="12"/>
  <c r="AF897" i="12"/>
  <c r="AH897" i="12"/>
  <c r="AE671" i="12"/>
  <c r="AG671" i="12"/>
  <c r="AF683" i="12"/>
  <c r="AH683" i="12"/>
  <c r="AE695" i="12"/>
  <c r="AG695" i="12"/>
  <c r="AE699" i="12"/>
  <c r="AG699" i="12"/>
  <c r="AF719" i="12"/>
  <c r="AH719" i="12"/>
  <c r="AF723" i="12"/>
  <c r="AH723" i="12"/>
  <c r="AE727" i="12"/>
  <c r="AG727" i="12"/>
  <c r="AF747" i="12"/>
  <c r="AH747" i="12"/>
  <c r="AE755" i="12"/>
  <c r="AG755" i="12"/>
  <c r="AE759" i="12"/>
  <c r="AG759" i="12"/>
  <c r="AE767" i="12"/>
  <c r="AG767" i="12"/>
  <c r="AF783" i="12"/>
  <c r="AH783" i="12"/>
  <c r="AF787" i="12"/>
  <c r="AH787" i="12"/>
  <c r="AE791" i="12"/>
  <c r="AG791" i="12"/>
  <c r="AE795" i="12"/>
  <c r="AG795" i="12"/>
  <c r="AF811" i="12"/>
  <c r="AH811" i="12"/>
  <c r="AE819" i="12"/>
  <c r="AG819" i="12"/>
  <c r="AE823" i="12"/>
  <c r="AG823" i="12"/>
  <c r="AF851" i="12"/>
  <c r="AH851" i="12"/>
  <c r="AE855" i="12"/>
  <c r="AG855" i="12"/>
  <c r="AF863" i="12"/>
  <c r="AH863" i="12"/>
  <c r="AE867" i="12"/>
  <c r="AG867" i="12"/>
  <c r="AE871" i="12"/>
  <c r="AG871" i="12"/>
  <c r="AF883" i="12"/>
  <c r="AH883" i="12"/>
  <c r="AE891" i="12"/>
  <c r="AG891" i="12"/>
  <c r="AE899" i="12"/>
  <c r="AG899" i="12"/>
  <c r="AE903" i="12"/>
  <c r="AG903" i="12"/>
  <c r="AF923" i="12"/>
  <c r="AH923" i="12"/>
  <c r="AF927" i="12"/>
  <c r="AH927" i="12"/>
  <c r="AE931" i="12"/>
  <c r="AG931" i="12"/>
  <c r="AF935" i="12"/>
  <c r="AH935" i="12"/>
  <c r="AF672" i="12"/>
  <c r="AH672" i="12"/>
  <c r="AF680" i="12"/>
  <c r="AH680" i="12"/>
  <c r="AF688" i="12"/>
  <c r="AH688" i="12"/>
  <c r="AF696" i="12"/>
  <c r="AH696" i="12"/>
  <c r="AF704" i="12"/>
  <c r="AH704" i="12"/>
  <c r="AF712" i="12"/>
  <c r="AH712" i="12"/>
  <c r="AF720" i="12"/>
  <c r="AH720" i="12"/>
  <c r="AF728" i="12"/>
  <c r="AH728" i="12"/>
  <c r="AF732" i="12"/>
  <c r="AH732" i="12"/>
  <c r="AF740" i="12"/>
  <c r="AH740" i="12"/>
  <c r="AF748" i="12"/>
  <c r="AH748" i="12"/>
  <c r="AE756" i="12"/>
  <c r="AG756" i="12"/>
  <c r="AF764" i="12"/>
  <c r="AH764" i="12"/>
  <c r="AE768" i="12"/>
  <c r="AG768" i="12"/>
  <c r="AE776" i="12"/>
  <c r="AG776" i="12"/>
  <c r="AE784" i="12"/>
  <c r="AG784" i="12"/>
  <c r="AE792" i="12"/>
  <c r="AG792" i="12"/>
  <c r="AE852" i="12"/>
  <c r="AG852" i="12"/>
  <c r="AE860" i="12"/>
  <c r="AG860" i="12"/>
  <c r="AE864" i="12"/>
  <c r="AG864" i="12"/>
  <c r="AE872" i="12"/>
  <c r="AG872" i="12"/>
  <c r="AE880" i="12"/>
  <c r="AG880" i="12"/>
  <c r="AE888" i="12"/>
  <c r="AG888" i="12"/>
  <c r="AE896" i="12"/>
  <c r="AG896" i="12"/>
  <c r="AE904" i="12"/>
  <c r="AG904" i="12"/>
  <c r="AF936" i="12"/>
  <c r="AH936" i="12"/>
  <c r="AE944" i="12"/>
  <c r="AG944" i="12"/>
  <c r="AE685" i="12"/>
  <c r="AG685" i="12"/>
  <c r="AF709" i="12"/>
  <c r="AH709" i="12"/>
  <c r="AE725" i="12"/>
  <c r="AG725" i="12"/>
  <c r="AF737" i="12"/>
  <c r="AH737" i="12"/>
  <c r="AE749" i="12"/>
  <c r="AG749" i="12"/>
  <c r="AE821" i="12"/>
  <c r="AG821" i="12"/>
  <c r="AF841" i="12"/>
  <c r="AH841" i="12"/>
  <c r="AF889" i="12"/>
  <c r="AH889" i="12"/>
  <c r="AF917" i="12"/>
  <c r="AH917" i="12"/>
  <c r="AF933" i="12"/>
  <c r="AH933" i="12"/>
  <c r="AF670" i="12"/>
  <c r="AH670" i="12"/>
  <c r="AF726" i="12"/>
  <c r="AH726" i="12"/>
  <c r="AF742" i="12"/>
  <c r="AH742" i="12"/>
  <c r="AF782" i="12"/>
  <c r="AH782" i="12"/>
  <c r="AF668" i="12"/>
  <c r="AH668" i="12"/>
  <c r="AF676" i="12"/>
  <c r="AH676" i="12"/>
  <c r="AF684" i="12"/>
  <c r="AH684" i="12"/>
  <c r="AE692" i="12"/>
  <c r="AG692" i="12"/>
  <c r="AE700" i="12"/>
  <c r="AG700" i="12"/>
  <c r="AF708" i="12"/>
  <c r="AH708" i="12"/>
  <c r="AE716" i="12"/>
  <c r="AG716" i="12"/>
  <c r="AF820" i="12"/>
  <c r="AH820" i="12"/>
  <c r="AF828" i="12"/>
  <c r="AH828" i="12"/>
  <c r="AE836" i="12"/>
  <c r="AG836" i="12"/>
  <c r="AE840" i="12"/>
  <c r="AG840" i="12"/>
  <c r="AF848" i="12"/>
  <c r="AH848" i="12"/>
  <c r="AF868" i="12"/>
  <c r="AH868" i="12"/>
  <c r="AF876" i="12"/>
  <c r="AH876" i="12"/>
  <c r="AE884" i="12"/>
  <c r="AG884" i="12"/>
  <c r="AF892" i="12"/>
  <c r="AH892" i="12"/>
  <c r="AE900" i="12"/>
  <c r="AG900" i="12"/>
  <c r="AE912" i="12"/>
  <c r="AG912" i="12"/>
  <c r="AE667" i="12"/>
  <c r="AG667" i="12"/>
  <c r="AE679" i="12"/>
  <c r="AG679" i="12"/>
  <c r="AF691" i="12"/>
  <c r="AH691" i="12"/>
  <c r="AF695" i="12"/>
  <c r="AH695" i="12"/>
  <c r="AE703" i="12"/>
  <c r="AG703" i="12"/>
  <c r="AE707" i="12"/>
  <c r="AG707" i="12"/>
  <c r="AE715" i="12"/>
  <c r="AG715" i="12"/>
  <c r="AF727" i="12"/>
  <c r="AH727" i="12"/>
  <c r="AE731" i="12"/>
  <c r="AG731" i="12"/>
  <c r="AE735" i="12"/>
  <c r="AG735" i="12"/>
  <c r="AE739" i="12"/>
  <c r="AG739" i="12"/>
  <c r="AE743" i="12"/>
  <c r="AG743" i="12"/>
  <c r="AF755" i="12"/>
  <c r="AH755" i="12"/>
  <c r="AF759" i="12"/>
  <c r="AH759" i="12"/>
  <c r="AE763" i="12"/>
  <c r="AG763" i="12"/>
  <c r="AE771" i="12"/>
  <c r="AG771" i="12"/>
  <c r="AE779" i="12"/>
  <c r="AG779" i="12"/>
  <c r="AF791" i="12"/>
  <c r="AH791" i="12"/>
  <c r="AE799" i="12"/>
  <c r="AG799" i="12"/>
  <c r="AE807" i="12"/>
  <c r="AG807" i="12"/>
  <c r="AF819" i="12"/>
  <c r="AH819" i="12"/>
  <c r="AF823" i="12"/>
  <c r="AH823" i="12"/>
  <c r="AE827" i="12"/>
  <c r="AG827" i="12"/>
  <c r="AE831" i="12"/>
  <c r="AG831" i="12"/>
  <c r="AE835" i="12"/>
  <c r="AG835" i="12"/>
  <c r="AF847" i="12"/>
  <c r="AH847" i="12"/>
  <c r="AF855" i="12"/>
  <c r="AH855" i="12"/>
  <c r="AF867" i="12"/>
  <c r="AH867" i="12"/>
  <c r="AF871" i="12"/>
  <c r="AH871" i="12"/>
  <c r="AE879" i="12"/>
  <c r="AG879" i="12"/>
  <c r="AF891" i="12"/>
  <c r="AH891" i="12"/>
  <c r="AF895" i="12"/>
  <c r="AH895" i="12"/>
  <c r="AF903" i="12"/>
  <c r="AH903" i="12"/>
  <c r="AE907" i="12"/>
  <c r="AG907" i="12"/>
  <c r="AE911" i="12"/>
  <c r="AG911" i="12"/>
  <c r="AE915" i="12"/>
  <c r="AG915" i="12"/>
  <c r="AE919" i="12"/>
  <c r="AG919" i="12"/>
  <c r="AE927" i="12"/>
  <c r="AG927" i="12"/>
  <c r="AF931" i="12"/>
  <c r="AH931" i="12"/>
  <c r="AE939" i="12"/>
  <c r="AG939" i="12"/>
  <c r="AE947" i="12"/>
  <c r="AG947" i="12"/>
  <c r="AF756" i="12"/>
  <c r="AH756" i="12"/>
  <c r="AE764" i="12"/>
  <c r="AG764" i="12"/>
  <c r="AF768" i="12"/>
  <c r="AH768" i="12"/>
  <c r="AF776" i="12"/>
  <c r="AH776" i="12"/>
  <c r="AF784" i="12"/>
  <c r="AH784" i="12"/>
  <c r="AF792" i="12"/>
  <c r="AH792" i="12"/>
  <c r="AE800" i="12"/>
  <c r="AG800" i="12"/>
  <c r="AE808" i="12"/>
  <c r="AG808" i="12"/>
  <c r="AE816" i="12"/>
  <c r="AG816" i="12"/>
  <c r="AE824" i="12"/>
  <c r="AG824" i="12"/>
  <c r="AF860" i="12"/>
  <c r="AH860" i="12"/>
  <c r="AF872" i="12"/>
  <c r="AH872" i="12"/>
  <c r="AF896" i="12"/>
  <c r="AH896" i="12"/>
  <c r="AF908" i="12"/>
  <c r="AH908" i="12"/>
  <c r="AF916" i="12"/>
  <c r="AH916" i="12"/>
  <c r="AE928" i="12"/>
  <c r="AG928" i="12"/>
  <c r="AE948" i="12"/>
  <c r="AG948" i="12"/>
  <c r="AE709" i="12"/>
  <c r="AG709" i="12"/>
  <c r="AE737" i="12"/>
  <c r="AG737" i="12"/>
  <c r="AE757" i="12"/>
  <c r="AG757" i="12"/>
  <c r="AE765" i="12"/>
  <c r="AG765" i="12"/>
  <c r="AE773" i="12"/>
  <c r="AG773" i="12"/>
  <c r="AE781" i="12"/>
  <c r="AG781" i="12"/>
  <c r="AF793" i="12"/>
  <c r="AH793" i="12"/>
  <c r="AE801" i="12"/>
  <c r="AG801" i="12"/>
  <c r="AF809" i="12"/>
  <c r="AH809" i="12"/>
  <c r="L792" i="12"/>
  <c r="K744" i="12"/>
  <c r="H824" i="12"/>
  <c r="I824" i="12" s="1"/>
  <c r="K863" i="12"/>
  <c r="K927" i="12"/>
  <c r="K824" i="12"/>
  <c r="L929" i="12"/>
  <c r="L887" i="12"/>
  <c r="H936" i="12"/>
  <c r="J936" i="12" s="1"/>
  <c r="K813" i="12"/>
  <c r="L863" i="12"/>
  <c r="L927" i="12"/>
  <c r="L836" i="12"/>
  <c r="L824" i="12"/>
  <c r="AB909" i="12"/>
  <c r="AB925" i="12"/>
  <c r="AB941" i="12"/>
  <c r="AB933" i="12"/>
  <c r="AB674" i="12"/>
  <c r="AB682" i="12"/>
  <c r="AB690" i="12"/>
  <c r="AB698" i="12"/>
  <c r="AB710" i="12"/>
  <c r="AB718" i="12"/>
  <c r="AB734" i="12"/>
  <c r="AB774" i="12"/>
  <c r="AB790" i="12"/>
  <c r="AB838" i="12"/>
  <c r="AB846" i="12"/>
  <c r="AB854" i="12"/>
  <c r="AB870" i="12"/>
  <c r="AB886" i="12"/>
  <c r="AB902" i="12"/>
  <c r="AB910" i="12"/>
  <c r="AB918" i="12"/>
  <c r="AB920" i="12"/>
  <c r="AB940" i="12"/>
  <c r="AB673" i="12"/>
  <c r="AB693" i="12"/>
  <c r="AB701" i="12"/>
  <c r="AB733" i="12"/>
  <c r="AB753" i="12"/>
  <c r="AB769" i="12"/>
  <c r="AB789" i="12"/>
  <c r="AB805" i="12"/>
  <c r="AB885" i="12"/>
  <c r="AB905" i="12"/>
  <c r="AB945" i="12"/>
  <c r="AB675" i="12"/>
  <c r="AB719" i="12"/>
  <c r="AB803" i="12"/>
  <c r="AB815" i="12"/>
  <c r="AB839" i="12"/>
  <c r="AB859" i="12"/>
  <c r="AB863" i="12"/>
  <c r="AB887" i="12"/>
  <c r="AB916" i="12"/>
  <c r="AB785" i="12"/>
  <c r="AB893" i="12"/>
  <c r="AB932" i="12"/>
  <c r="AB706" i="12"/>
  <c r="AB714" i="12"/>
  <c r="AB722" i="12"/>
  <c r="AB730" i="12"/>
  <c r="AB738" i="12"/>
  <c r="AB746" i="12"/>
  <c r="AB762" i="12"/>
  <c r="AB786" i="12"/>
  <c r="AB802" i="12"/>
  <c r="AB810" i="12"/>
  <c r="AB818" i="12"/>
  <c r="AB826" i="12"/>
  <c r="AB834" i="12"/>
  <c r="AB842" i="12"/>
  <c r="AB850" i="12"/>
  <c r="AB866" i="12"/>
  <c r="AB874" i="12"/>
  <c r="AB882" i="12"/>
  <c r="AB890" i="12"/>
  <c r="AB898" i="12"/>
  <c r="AB914" i="12"/>
  <c r="AB930" i="12"/>
  <c r="AB938" i="12"/>
  <c r="AB942" i="12"/>
  <c r="AB946" i="12"/>
  <c r="AB708" i="12"/>
  <c r="AB744" i="12"/>
  <c r="AB760" i="12"/>
  <c r="AB892" i="12"/>
  <c r="AB677" i="12"/>
  <c r="AB689" i="12"/>
  <c r="AB717" i="12"/>
  <c r="AB741" i="12"/>
  <c r="AB761" i="12"/>
  <c r="AB777" i="12"/>
  <c r="AB797" i="12"/>
  <c r="AB817" i="12"/>
  <c r="AB877" i="12"/>
  <c r="AB897" i="12"/>
  <c r="AB913" i="12"/>
  <c r="AB929" i="12"/>
  <c r="AB687" i="12"/>
  <c r="AB711" i="12"/>
  <c r="AB747" i="12"/>
  <c r="AB751" i="12"/>
  <c r="AB775" i="12"/>
  <c r="AB843" i="12"/>
  <c r="AB875" i="12"/>
  <c r="AB832" i="12"/>
  <c r="AB908" i="12"/>
  <c r="AB924" i="12"/>
  <c r="AB793" i="12"/>
  <c r="AB809" i="12"/>
  <c r="AB813" i="12"/>
  <c r="AB829" i="12"/>
  <c r="AB833" i="12"/>
  <c r="AB845" i="12"/>
  <c r="AB853" i="12"/>
  <c r="AB861" i="12"/>
  <c r="AB869" i="12"/>
  <c r="AB881" i="12"/>
  <c r="AB889" i="12"/>
  <c r="AB754" i="12"/>
  <c r="AB770" i="12"/>
  <c r="AB798" i="12"/>
  <c r="AB862" i="12"/>
  <c r="AB926" i="12"/>
  <c r="AB796" i="12"/>
  <c r="AB804" i="12"/>
  <c r="AB812" i="12"/>
  <c r="AB669" i="12"/>
  <c r="AB697" i="12"/>
  <c r="AB705" i="12"/>
  <c r="AB713" i="12"/>
  <c r="AB825" i="12"/>
  <c r="AB683" i="12"/>
  <c r="AB691" i="12"/>
  <c r="AB723" i="12"/>
  <c r="AB783" i="12"/>
  <c r="AB787" i="12"/>
  <c r="AB811" i="12"/>
  <c r="AB847" i="12"/>
  <c r="AB851" i="12"/>
  <c r="AB883" i="12"/>
  <c r="AB895" i="12"/>
  <c r="AB923" i="12"/>
  <c r="AB935" i="12"/>
  <c r="AB672" i="12"/>
  <c r="AB680" i="12"/>
  <c r="AB688" i="12"/>
  <c r="AB696" i="12"/>
  <c r="AB704" i="12"/>
  <c r="AB712" i="12"/>
  <c r="AB720" i="12"/>
  <c r="AB728" i="12"/>
  <c r="AB732" i="12"/>
  <c r="AB740" i="12"/>
  <c r="AB748" i="12"/>
  <c r="AB936" i="12"/>
  <c r="AB841" i="12"/>
  <c r="AB917" i="12"/>
  <c r="AB670" i="12"/>
  <c r="AB726" i="12"/>
  <c r="AB742" i="12"/>
  <c r="AB782" i="12"/>
  <c r="AB668" i="12"/>
  <c r="AB676" i="12"/>
  <c r="AB684" i="12"/>
  <c r="AB820" i="12"/>
  <c r="AB828" i="12"/>
  <c r="AB848" i="12"/>
  <c r="AB868" i="12"/>
  <c r="AB876" i="12"/>
  <c r="AB695" i="12"/>
  <c r="AB727" i="12"/>
  <c r="AB755" i="12"/>
  <c r="AB759" i="12"/>
  <c r="AB791" i="12"/>
  <c r="AB819" i="12"/>
  <c r="AB867" i="12"/>
  <c r="AB871" i="12"/>
  <c r="AB891" i="12"/>
  <c r="AB931" i="12"/>
  <c r="AB756" i="12"/>
  <c r="AB768" i="12"/>
  <c r="AB776" i="12"/>
  <c r="AB784" i="12"/>
  <c r="AB792" i="12"/>
  <c r="AB860" i="12"/>
  <c r="AB872" i="12"/>
  <c r="K680" i="12"/>
  <c r="L919" i="12"/>
  <c r="K903" i="12"/>
  <c r="K876" i="12"/>
  <c r="M804" i="12"/>
  <c r="K752" i="12"/>
  <c r="K908" i="12"/>
  <c r="K712" i="12"/>
  <c r="H732" i="12"/>
  <c r="J732" i="12" s="1"/>
  <c r="K788" i="12"/>
  <c r="K940" i="12"/>
  <c r="M680" i="12"/>
  <c r="K749" i="12"/>
  <c r="K905" i="12"/>
  <c r="K732" i="12"/>
  <c r="L735" i="12"/>
  <c r="X735" i="12" s="1"/>
  <c r="K792" i="12"/>
  <c r="AB927" i="12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H944" i="12"/>
  <c r="J944" i="12" s="1"/>
  <c r="AB709" i="12"/>
  <c r="AB737" i="12"/>
  <c r="AB678" i="12"/>
  <c r="AB694" i="12"/>
  <c r="AB750" i="12"/>
  <c r="AB758" i="12"/>
  <c r="AB766" i="12"/>
  <c r="AB806" i="12"/>
  <c r="AB814" i="12"/>
  <c r="AB822" i="12"/>
  <c r="AB830" i="12"/>
  <c r="AB934" i="12"/>
  <c r="AB736" i="12"/>
  <c r="AB752" i="12"/>
  <c r="AB772" i="12"/>
  <c r="AB729" i="12"/>
  <c r="AB745" i="12"/>
  <c r="AB849" i="12"/>
  <c r="AB865" i="12"/>
  <c r="AB921" i="12"/>
  <c r="AB937" i="12"/>
  <c r="AB943" i="12"/>
  <c r="AB844" i="12"/>
  <c r="AB873" i="12"/>
  <c r="AB901" i="12"/>
  <c r="L938" i="12"/>
  <c r="K847" i="12"/>
  <c r="K935" i="12"/>
  <c r="K851" i="12"/>
  <c r="H723" i="12"/>
  <c r="J723" i="12" s="1"/>
  <c r="H748" i="12"/>
  <c r="J748" i="12" s="1"/>
  <c r="M855" i="12"/>
  <c r="AB686" i="12"/>
  <c r="AB878" i="12"/>
  <c r="AB894" i="12"/>
  <c r="AB788" i="12"/>
  <c r="AB856" i="12"/>
  <c r="AB857" i="12"/>
  <c r="AB671" i="12"/>
  <c r="AB699" i="12"/>
  <c r="AB767" i="12"/>
  <c r="AB795" i="12"/>
  <c r="AB823" i="12"/>
  <c r="AB855" i="12"/>
  <c r="AB899" i="12"/>
  <c r="AB903" i="12"/>
  <c r="AB852" i="12"/>
  <c r="AB864" i="12"/>
  <c r="AB880" i="12"/>
  <c r="AB888" i="12"/>
  <c r="AB896" i="12"/>
  <c r="AB904" i="12"/>
  <c r="AB944" i="12"/>
  <c r="AB685" i="12"/>
  <c r="AB725" i="12"/>
  <c r="AB749" i="12"/>
  <c r="AB821" i="12"/>
  <c r="L799" i="12"/>
  <c r="X799" i="12" s="1"/>
  <c r="H895" i="12"/>
  <c r="J895" i="12" s="1"/>
  <c r="H867" i="12"/>
  <c r="I867" i="12" s="1"/>
  <c r="AB702" i="12"/>
  <c r="AB778" i="12"/>
  <c r="AB794" i="12"/>
  <c r="AB858" i="12"/>
  <c r="AB906" i="12"/>
  <c r="AB922" i="12"/>
  <c r="AB724" i="12"/>
  <c r="AB780" i="12"/>
  <c r="AB681" i="12"/>
  <c r="AB721" i="12"/>
  <c r="AB837" i="12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AB692" i="12"/>
  <c r="AB700" i="12"/>
  <c r="AB716" i="12"/>
  <c r="AB836" i="12"/>
  <c r="AB840" i="12"/>
  <c r="AB884" i="12"/>
  <c r="AB900" i="12"/>
  <c r="AB912" i="12"/>
  <c r="AB667" i="12"/>
  <c r="AB679" i="12"/>
  <c r="AB703" i="12"/>
  <c r="AB707" i="12"/>
  <c r="AB715" i="12"/>
  <c r="AB731" i="12"/>
  <c r="AB735" i="12"/>
  <c r="AB739" i="12"/>
  <c r="AB743" i="12"/>
  <c r="AB763" i="12"/>
  <c r="AB771" i="12"/>
  <c r="AB779" i="12"/>
  <c r="AB799" i="12"/>
  <c r="AB807" i="12"/>
  <c r="AB827" i="12"/>
  <c r="AB831" i="12"/>
  <c r="AB835" i="12"/>
  <c r="AB879" i="12"/>
  <c r="AB907" i="12"/>
  <c r="AB911" i="12"/>
  <c r="AB915" i="12"/>
  <c r="AB919" i="12"/>
  <c r="AB939" i="12"/>
  <c r="AB947" i="12"/>
  <c r="AB764" i="12"/>
  <c r="AB800" i="12"/>
  <c r="AB808" i="12"/>
  <c r="AB816" i="12"/>
  <c r="AB824" i="12"/>
  <c r="AB928" i="12"/>
  <c r="AB948" i="12"/>
  <c r="AB757" i="12"/>
  <c r="AB765" i="12"/>
  <c r="AB773" i="12"/>
  <c r="AB781" i="12"/>
  <c r="AB801" i="12"/>
  <c r="K867" i="12"/>
  <c r="K755" i="12"/>
  <c r="L752" i="12"/>
  <c r="L940" i="12"/>
  <c r="L829" i="12"/>
  <c r="M845" i="12"/>
  <c r="M905" i="12"/>
  <c r="M732" i="12"/>
  <c r="M860" i="12"/>
  <c r="M892" i="12"/>
  <c r="M924" i="12"/>
  <c r="M696" i="12"/>
  <c r="H845" i="12"/>
  <c r="I845" i="12" s="1"/>
  <c r="K901" i="12"/>
  <c r="L933" i="12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X947" i="12" s="1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K933" i="12"/>
  <c r="K906" i="12"/>
  <c r="L707" i="12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L692" i="12"/>
  <c r="K783" i="12"/>
  <c r="L856" i="12"/>
  <c r="H888" i="12"/>
  <c r="J888" i="12" s="1"/>
  <c r="H929" i="12"/>
  <c r="I929" i="12" s="1"/>
  <c r="M904" i="12"/>
  <c r="K893" i="12"/>
  <c r="L897" i="12"/>
  <c r="K719" i="12"/>
  <c r="K764" i="12"/>
  <c r="L872" i="12"/>
  <c r="H812" i="12"/>
  <c r="J812" i="12" s="1"/>
  <c r="H897" i="12"/>
  <c r="J897" i="12" s="1"/>
  <c r="M856" i="12"/>
  <c r="M900" i="12"/>
  <c r="K831" i="12"/>
  <c r="K943" i="12"/>
  <c r="K780" i="12"/>
  <c r="K812" i="12"/>
  <c r="L767" i="12"/>
  <c r="L893" i="12"/>
  <c r="H788" i="12"/>
  <c r="I788" i="12" s="1"/>
  <c r="H904" i="12"/>
  <c r="J904" i="12" s="1"/>
  <c r="H901" i="12"/>
  <c r="J901" i="12" s="1"/>
  <c r="H863" i="12"/>
  <c r="J863" i="12" s="1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M843" i="12"/>
  <c r="H843" i="12"/>
  <c r="J843" i="12" s="1"/>
  <c r="M875" i="12"/>
  <c r="K875" i="12"/>
  <c r="M891" i="12"/>
  <c r="K891" i="12"/>
  <c r="N862" i="12"/>
  <c r="M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L890" i="12"/>
  <c r="X890" i="12" s="1"/>
  <c r="K911" i="12"/>
  <c r="K760" i="12"/>
  <c r="K945" i="12"/>
  <c r="L827" i="12"/>
  <c r="L875" i="12"/>
  <c r="K728" i="12"/>
  <c r="K776" i="12"/>
  <c r="K948" i="12"/>
  <c r="L889" i="12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7" i="4"/>
  <c r="X378" i="4"/>
  <c r="X385" i="4"/>
  <c r="X386" i="4"/>
  <c r="X393" i="4"/>
  <c r="X394" i="4"/>
  <c r="X401" i="4"/>
  <c r="X402" i="4"/>
  <c r="X409" i="4"/>
  <c r="X410" i="4"/>
  <c r="W373" i="4"/>
  <c r="W374" i="4"/>
  <c r="W378" i="4"/>
  <c r="W381" i="4"/>
  <c r="W382" i="4"/>
  <c r="W386" i="4"/>
  <c r="W389" i="4"/>
  <c r="W390" i="4"/>
  <c r="W394" i="4"/>
  <c r="W397" i="4"/>
  <c r="W398" i="4"/>
  <c r="W402" i="4"/>
  <c r="W405" i="4"/>
  <c r="W406" i="4"/>
  <c r="W410" i="4"/>
  <c r="W413" i="4"/>
  <c r="W414" i="4"/>
  <c r="V377" i="4"/>
  <c r="V385" i="4"/>
  <c r="V386" i="4"/>
  <c r="V393" i="4"/>
  <c r="V401" i="4"/>
  <c r="V409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X371" i="4" s="1"/>
  <c r="R372" i="4"/>
  <c r="X372" i="4" s="1"/>
  <c r="R373" i="4"/>
  <c r="X373" i="4" s="1"/>
  <c r="R374" i="4"/>
  <c r="X374" i="4" s="1"/>
  <c r="R375" i="4"/>
  <c r="X375" i="4" s="1"/>
  <c r="R376" i="4"/>
  <c r="X376" i="4" s="1"/>
  <c r="R377" i="4"/>
  <c r="R378" i="4"/>
  <c r="R379" i="4"/>
  <c r="X379" i="4" s="1"/>
  <c r="R380" i="4"/>
  <c r="X380" i="4" s="1"/>
  <c r="R381" i="4"/>
  <c r="X381" i="4" s="1"/>
  <c r="R382" i="4"/>
  <c r="S382" i="4" s="1"/>
  <c r="V382" i="4" s="1"/>
  <c r="R383" i="4"/>
  <c r="X383" i="4" s="1"/>
  <c r="R384" i="4"/>
  <c r="X384" i="4" s="1"/>
  <c r="R385" i="4"/>
  <c r="R386" i="4"/>
  <c r="S386" i="4" s="1"/>
  <c r="R387" i="4"/>
  <c r="X387" i="4" s="1"/>
  <c r="R388" i="4"/>
  <c r="X388" i="4" s="1"/>
  <c r="R389" i="4"/>
  <c r="X389" i="4" s="1"/>
  <c r="R390" i="4"/>
  <c r="X390" i="4" s="1"/>
  <c r="R391" i="4"/>
  <c r="X391" i="4" s="1"/>
  <c r="R392" i="4"/>
  <c r="X392" i="4" s="1"/>
  <c r="R393" i="4"/>
  <c r="R394" i="4"/>
  <c r="R395" i="4"/>
  <c r="X395" i="4" s="1"/>
  <c r="R396" i="4"/>
  <c r="X396" i="4" s="1"/>
  <c r="R397" i="4"/>
  <c r="X397" i="4" s="1"/>
  <c r="R398" i="4"/>
  <c r="X398" i="4" s="1"/>
  <c r="R399" i="4"/>
  <c r="X399" i="4" s="1"/>
  <c r="R400" i="4"/>
  <c r="X400" i="4" s="1"/>
  <c r="R401" i="4"/>
  <c r="R402" i="4"/>
  <c r="R403" i="4"/>
  <c r="X403" i="4" s="1"/>
  <c r="R404" i="4"/>
  <c r="X404" i="4" s="1"/>
  <c r="R405" i="4"/>
  <c r="X405" i="4" s="1"/>
  <c r="R406" i="4"/>
  <c r="X406" i="4" s="1"/>
  <c r="R407" i="4"/>
  <c r="X407" i="4" s="1"/>
  <c r="R408" i="4"/>
  <c r="X408" i="4" s="1"/>
  <c r="R409" i="4"/>
  <c r="R410" i="4"/>
  <c r="R411" i="4"/>
  <c r="X411" i="4" s="1"/>
  <c r="R412" i="4"/>
  <c r="X412" i="4" s="1"/>
  <c r="R413" i="4"/>
  <c r="X413" i="4" s="1"/>
  <c r="R414" i="4"/>
  <c r="X414" i="4" s="1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S276" i="4" s="1"/>
  <c r="Q277" i="4"/>
  <c r="S277" i="4" s="1"/>
  <c r="Q278" i="4"/>
  <c r="Q279" i="4"/>
  <c r="S279" i="4" s="1"/>
  <c r="Q280" i="4"/>
  <c r="S280" i="4" s="1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S292" i="4" s="1"/>
  <c r="Q293" i="4"/>
  <c r="Q294" i="4"/>
  <c r="Q295" i="4"/>
  <c r="S295" i="4" s="1"/>
  <c r="Q296" i="4"/>
  <c r="S296" i="4" s="1"/>
  <c r="Q297" i="4"/>
  <c r="S297" i="4" s="1"/>
  <c r="Q298" i="4"/>
  <c r="Q299" i="4"/>
  <c r="Q300" i="4"/>
  <c r="S300" i="4" s="1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S309" i="4" s="1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S324" i="4" s="1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S336" i="4" s="1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S352" i="4" s="1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S368" i="4" s="1"/>
  <c r="Q369" i="4"/>
  <c r="S369" i="4" s="1"/>
  <c r="Q370" i="4"/>
  <c r="Q371" i="4"/>
  <c r="W371" i="4" s="1"/>
  <c r="Q372" i="4"/>
  <c r="Q373" i="4"/>
  <c r="S373" i="4" s="1"/>
  <c r="V373" i="4" s="1"/>
  <c r="Q374" i="4"/>
  <c r="Q375" i="4"/>
  <c r="W375" i="4" s="1"/>
  <c r="Q376" i="4"/>
  <c r="Q377" i="4"/>
  <c r="S377" i="4" s="1"/>
  <c r="Q378" i="4"/>
  <c r="Q379" i="4"/>
  <c r="W379" i="4" s="1"/>
  <c r="Q380" i="4"/>
  <c r="Q381" i="4"/>
  <c r="S381" i="4" s="1"/>
  <c r="V381" i="4" s="1"/>
  <c r="Q382" i="4"/>
  <c r="Q383" i="4"/>
  <c r="W383" i="4" s="1"/>
  <c r="Q384" i="4"/>
  <c r="W384" i="4" s="1"/>
  <c r="Q385" i="4"/>
  <c r="S385" i="4" s="1"/>
  <c r="Q386" i="4"/>
  <c r="Q387" i="4"/>
  <c r="W387" i="4" s="1"/>
  <c r="Q388" i="4"/>
  <c r="Q389" i="4"/>
  <c r="S389" i="4" s="1"/>
  <c r="V389" i="4" s="1"/>
  <c r="Q390" i="4"/>
  <c r="Q391" i="4"/>
  <c r="W391" i="4" s="1"/>
  <c r="Q392" i="4"/>
  <c r="Q393" i="4"/>
  <c r="S393" i="4" s="1"/>
  <c r="Q394" i="4"/>
  <c r="Q395" i="4"/>
  <c r="W395" i="4" s="1"/>
  <c r="Q396" i="4"/>
  <c r="W396" i="4" s="1"/>
  <c r="Q397" i="4"/>
  <c r="S397" i="4" s="1"/>
  <c r="V397" i="4" s="1"/>
  <c r="Q398" i="4"/>
  <c r="Q399" i="4"/>
  <c r="S399" i="4" s="1"/>
  <c r="V399" i="4" s="1"/>
  <c r="Q400" i="4"/>
  <c r="Q401" i="4"/>
  <c r="S401" i="4" s="1"/>
  <c r="Q402" i="4"/>
  <c r="Q403" i="4"/>
  <c r="W403" i="4" s="1"/>
  <c r="Q404" i="4"/>
  <c r="Q405" i="4"/>
  <c r="S405" i="4" s="1"/>
  <c r="V405" i="4" s="1"/>
  <c r="Q406" i="4"/>
  <c r="Q407" i="4"/>
  <c r="S407" i="4" s="1"/>
  <c r="V407" i="4" s="1"/>
  <c r="Q408" i="4"/>
  <c r="Q409" i="4"/>
  <c r="S409" i="4" s="1"/>
  <c r="Q410" i="4"/>
  <c r="Q411" i="4"/>
  <c r="S411" i="4" s="1"/>
  <c r="V411" i="4" s="1"/>
  <c r="Q412" i="4"/>
  <c r="Q413" i="4"/>
  <c r="S413" i="4" s="1"/>
  <c r="V413" i="4" s="1"/>
  <c r="Q414" i="4"/>
  <c r="S328" i="4"/>
  <c r="S330" i="4"/>
  <c r="Q258" i="4"/>
  <c r="S259" i="4"/>
  <c r="S263" i="4"/>
  <c r="S267" i="4"/>
  <c r="S268" i="4"/>
  <c r="S275" i="4"/>
  <c r="S283" i="4"/>
  <c r="S284" i="4"/>
  <c r="S287" i="4"/>
  <c r="S291" i="4"/>
  <c r="S293" i="4"/>
  <c r="S299" i="4"/>
  <c r="S303" i="4"/>
  <c r="S307" i="4"/>
  <c r="S308" i="4"/>
  <c r="S315" i="4"/>
  <c r="S316" i="4"/>
  <c r="S319" i="4"/>
  <c r="S323" i="4"/>
  <c r="S327" i="4"/>
  <c r="S335" i="4"/>
  <c r="S343" i="4"/>
  <c r="S347" i="4"/>
  <c r="S351" i="4"/>
  <c r="S355" i="4"/>
  <c r="S359" i="4"/>
  <c r="S363" i="4"/>
  <c r="S367" i="4"/>
  <c r="S371" i="4"/>
  <c r="V371" i="4" s="1"/>
  <c r="S375" i="4"/>
  <c r="V375" i="4" s="1"/>
  <c r="S379" i="4"/>
  <c r="V379" i="4" s="1"/>
  <c r="S383" i="4"/>
  <c r="V383" i="4" s="1"/>
  <c r="S384" i="4"/>
  <c r="V384" i="4" s="1"/>
  <c r="S387" i="4"/>
  <c r="V387" i="4" s="1"/>
  <c r="S391" i="4"/>
  <c r="V391" i="4" s="1"/>
  <c r="S395" i="4"/>
  <c r="V395" i="4" s="1"/>
  <c r="S396" i="4"/>
  <c r="V396" i="4" s="1"/>
  <c r="S403" i="4"/>
  <c r="V403" i="4" s="1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W804" i="12" l="1"/>
  <c r="X870" i="12"/>
  <c r="X780" i="12"/>
  <c r="X885" i="12"/>
  <c r="X897" i="12"/>
  <c r="X707" i="12"/>
  <c r="X829" i="12"/>
  <c r="X771" i="12"/>
  <c r="W712" i="12"/>
  <c r="X932" i="12"/>
  <c r="W936" i="12"/>
  <c r="I796" i="12"/>
  <c r="X889" i="12"/>
  <c r="X728" i="12"/>
  <c r="X781" i="12"/>
  <c r="X772" i="12"/>
  <c r="W885" i="12"/>
  <c r="W845" i="12"/>
  <c r="W937" i="12"/>
  <c r="W868" i="12"/>
  <c r="W890" i="12"/>
  <c r="W889" i="12"/>
  <c r="X893" i="12"/>
  <c r="X933" i="12"/>
  <c r="X887" i="12"/>
  <c r="W863" i="12"/>
  <c r="X779" i="12"/>
  <c r="W920" i="12"/>
  <c r="X888" i="12"/>
  <c r="W856" i="12"/>
  <c r="W784" i="12"/>
  <c r="W676" i="12"/>
  <c r="X924" i="12"/>
  <c r="W919" i="12"/>
  <c r="W740" i="12"/>
  <c r="X748" i="12"/>
  <c r="W855" i="12"/>
  <c r="X912" i="12"/>
  <c r="W935" i="12"/>
  <c r="X382" i="4"/>
  <c r="W412" i="4"/>
  <c r="S412" i="4"/>
  <c r="V412" i="4" s="1"/>
  <c r="S408" i="4"/>
  <c r="V408" i="4" s="1"/>
  <c r="W408" i="4"/>
  <c r="S404" i="4"/>
  <c r="V404" i="4" s="1"/>
  <c r="W404" i="4"/>
  <c r="S400" i="4"/>
  <c r="V400" i="4" s="1"/>
  <c r="W400" i="4"/>
  <c r="S392" i="4"/>
  <c r="V392" i="4" s="1"/>
  <c r="W392" i="4"/>
  <c r="S388" i="4"/>
  <c r="V388" i="4" s="1"/>
  <c r="W388" i="4"/>
  <c r="S380" i="4"/>
  <c r="V380" i="4" s="1"/>
  <c r="W380" i="4"/>
  <c r="S376" i="4"/>
  <c r="V376" i="4" s="1"/>
  <c r="W376" i="4"/>
  <c r="S372" i="4"/>
  <c r="V372" i="4" s="1"/>
  <c r="W372" i="4"/>
  <c r="W409" i="4"/>
  <c r="W401" i="4"/>
  <c r="W393" i="4"/>
  <c r="W385" i="4"/>
  <c r="W377" i="4"/>
  <c r="X764" i="12"/>
  <c r="W411" i="4"/>
  <c r="W407" i="4"/>
  <c r="W399" i="4"/>
  <c r="W668" i="12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AI895" i="12"/>
  <c r="AJ685" i="12"/>
  <c r="AJ729" i="12"/>
  <c r="AI933" i="12"/>
  <c r="AI941" i="12"/>
  <c r="AI927" i="12"/>
  <c r="AI707" i="12"/>
  <c r="AI944" i="12"/>
  <c r="AJ875" i="12"/>
  <c r="AI849" i="12"/>
  <c r="AI681" i="12"/>
  <c r="AI785" i="12"/>
  <c r="AJ919" i="12"/>
  <c r="AI877" i="12"/>
  <c r="AJ905" i="12"/>
  <c r="AJ881" i="12"/>
  <c r="AJ829" i="12"/>
  <c r="AJ813" i="12"/>
  <c r="AI936" i="12"/>
  <c r="AJ880" i="12"/>
  <c r="AJ852" i="12"/>
  <c r="AI740" i="12"/>
  <c r="AI728" i="12"/>
  <c r="AI712" i="12"/>
  <c r="AI696" i="12"/>
  <c r="AI680" i="12"/>
  <c r="AI943" i="12"/>
  <c r="AI883" i="12"/>
  <c r="AJ707" i="12"/>
  <c r="AI865" i="12"/>
  <c r="AI770" i="12"/>
  <c r="AI758" i="12"/>
  <c r="AI750" i="12"/>
  <c r="AI702" i="12"/>
  <c r="AI678" i="12"/>
  <c r="AI893" i="12"/>
  <c r="AI813" i="12"/>
  <c r="AJ757" i="12"/>
  <c r="AI924" i="12"/>
  <c r="AJ947" i="12"/>
  <c r="AI859" i="12"/>
  <c r="AJ795" i="12"/>
  <c r="AI747" i="12"/>
  <c r="AI711" i="12"/>
  <c r="AI675" i="12"/>
  <c r="AI913" i="12"/>
  <c r="AI689" i="12"/>
  <c r="AJ900" i="12"/>
  <c r="AJ856" i="12"/>
  <c r="AJ752" i="12"/>
  <c r="AJ716" i="12"/>
  <c r="AI946" i="12"/>
  <c r="AJ934" i="12"/>
  <c r="AI910" i="12"/>
  <c r="AI890" i="12"/>
  <c r="AI874" i="12"/>
  <c r="AI850" i="12"/>
  <c r="AI834" i="12"/>
  <c r="AI818" i="12"/>
  <c r="AI802" i="12"/>
  <c r="AI786" i="12"/>
  <c r="AI738" i="12"/>
  <c r="AI722" i="12"/>
  <c r="AI793" i="12"/>
  <c r="AI863" i="12"/>
  <c r="AJ699" i="12"/>
  <c r="AJ671" i="12"/>
  <c r="AI945" i="12"/>
  <c r="AJ921" i="12"/>
  <c r="AI885" i="12"/>
  <c r="AJ849" i="12"/>
  <c r="AI817" i="12"/>
  <c r="AI777" i="12"/>
  <c r="AI920" i="12"/>
  <c r="AJ772" i="12"/>
  <c r="AI744" i="12"/>
  <c r="AI708" i="12"/>
  <c r="AI938" i="12"/>
  <c r="AJ922" i="12"/>
  <c r="AJ906" i="12"/>
  <c r="AI886" i="12"/>
  <c r="AJ858" i="12"/>
  <c r="AI790" i="12"/>
  <c r="AJ766" i="12"/>
  <c r="AJ750" i="12"/>
  <c r="AI718" i="12"/>
  <c r="AI706" i="12"/>
  <c r="AI682" i="12"/>
  <c r="AI925" i="12"/>
  <c r="AI704" i="12"/>
  <c r="AI683" i="12"/>
  <c r="AI804" i="12"/>
  <c r="AI772" i="12"/>
  <c r="AI906" i="12"/>
  <c r="AJ854" i="12"/>
  <c r="AI717" i="12"/>
  <c r="AJ700" i="12"/>
  <c r="AI730" i="12"/>
  <c r="AI815" i="12"/>
  <c r="AI854" i="12"/>
  <c r="AI799" i="12"/>
  <c r="AJ691" i="12"/>
  <c r="AJ828" i="12"/>
  <c r="AJ684" i="12"/>
  <c r="AJ927" i="12"/>
  <c r="AI871" i="12"/>
  <c r="AJ925" i="12"/>
  <c r="AJ944" i="12"/>
  <c r="AI720" i="12"/>
  <c r="AI688" i="12"/>
  <c r="AJ859" i="12"/>
  <c r="AJ743" i="12"/>
  <c r="AJ675" i="12"/>
  <c r="AI937" i="12"/>
  <c r="AJ761" i="12"/>
  <c r="AI729" i="12"/>
  <c r="AJ677" i="12"/>
  <c r="AI932" i="12"/>
  <c r="AI752" i="12"/>
  <c r="AJ942" i="12"/>
  <c r="AI922" i="12"/>
  <c r="AJ894" i="12"/>
  <c r="AJ874" i="12"/>
  <c r="AI822" i="12"/>
  <c r="AI766" i="12"/>
  <c r="AJ722" i="12"/>
  <c r="AJ698" i="12"/>
  <c r="AI889" i="12"/>
  <c r="AI829" i="12"/>
  <c r="AJ773" i="12"/>
  <c r="AJ928" i="12"/>
  <c r="AI908" i="12"/>
  <c r="AJ800" i="12"/>
  <c r="AJ939" i="12"/>
  <c r="AI875" i="12"/>
  <c r="AI843" i="12"/>
  <c r="AI751" i="12"/>
  <c r="AJ731" i="12"/>
  <c r="AI929" i="12"/>
  <c r="AI805" i="12"/>
  <c r="AI677" i="12"/>
  <c r="AJ884" i="12"/>
  <c r="AI882" i="12"/>
  <c r="AI842" i="12"/>
  <c r="AJ778" i="12"/>
  <c r="AJ941" i="12"/>
  <c r="AI809" i="12"/>
  <c r="AJ904" i="12"/>
  <c r="AJ907" i="12"/>
  <c r="AI905" i="12"/>
  <c r="AI797" i="12"/>
  <c r="AI761" i="12"/>
  <c r="AJ681" i="12"/>
  <c r="AI940" i="12"/>
  <c r="AI930" i="12"/>
  <c r="AI866" i="12"/>
  <c r="AI838" i="12"/>
  <c r="AJ822" i="12"/>
  <c r="AJ806" i="12"/>
  <c r="AI774" i="12"/>
  <c r="AJ758" i="12"/>
  <c r="AI734" i="12"/>
  <c r="AI710" i="12"/>
  <c r="AJ694" i="12"/>
  <c r="AJ931" i="12"/>
  <c r="AI840" i="12"/>
  <c r="AJ733" i="12"/>
  <c r="AJ914" i="12"/>
  <c r="AJ882" i="12"/>
  <c r="AJ924" i="12"/>
  <c r="AI748" i="12"/>
  <c r="AJ839" i="12"/>
  <c r="AJ807" i="12"/>
  <c r="AI921" i="12"/>
  <c r="AI736" i="12"/>
  <c r="AI934" i="12"/>
  <c r="AJ886" i="12"/>
  <c r="AJ682" i="12"/>
  <c r="AI674" i="12"/>
  <c r="AI781" i="12"/>
  <c r="AJ756" i="12"/>
  <c r="AJ835" i="12"/>
  <c r="AI811" i="12"/>
  <c r="AJ803" i="12"/>
  <c r="AI783" i="12"/>
  <c r="AJ775" i="12"/>
  <c r="AJ751" i="12"/>
  <c r="AJ715" i="12"/>
  <c r="AJ793" i="12"/>
  <c r="AI773" i="12"/>
  <c r="AI757" i="12"/>
  <c r="AI824" i="12"/>
  <c r="AJ792" i="12"/>
  <c r="AI764" i="12"/>
  <c r="AI947" i="12"/>
  <c r="AI919" i="12"/>
  <c r="AJ903" i="12"/>
  <c r="AJ891" i="12"/>
  <c r="AJ871" i="12"/>
  <c r="AJ855" i="12"/>
  <c r="AJ774" i="12"/>
  <c r="AJ887" i="12"/>
  <c r="AJ879" i="12"/>
  <c r="AI847" i="12"/>
  <c r="AJ815" i="12"/>
  <c r="AJ771" i="12"/>
  <c r="AI691" i="12"/>
  <c r="AJ703" i="12"/>
  <c r="AI769" i="12"/>
  <c r="AI741" i="12"/>
  <c r="AJ736" i="12"/>
  <c r="AI942" i="12"/>
  <c r="AI918" i="12"/>
  <c r="AI898" i="12"/>
  <c r="AI870" i="12"/>
  <c r="AI826" i="12"/>
  <c r="AI810" i="12"/>
  <c r="AJ794" i="12"/>
  <c r="AI746" i="12"/>
  <c r="AI714" i="12"/>
  <c r="AI698" i="12"/>
  <c r="AJ686" i="12"/>
  <c r="AI845" i="12"/>
  <c r="AJ765" i="12"/>
  <c r="AJ948" i="12"/>
  <c r="AJ824" i="12"/>
  <c r="AJ943" i="12"/>
  <c r="AJ730" i="12"/>
  <c r="AJ844" i="12"/>
  <c r="AJ816" i="12"/>
  <c r="AJ827" i="12"/>
  <c r="AJ767" i="12"/>
  <c r="AI789" i="12"/>
  <c r="AI753" i="12"/>
  <c r="AJ702" i="12"/>
  <c r="AI690" i="12"/>
  <c r="AJ678" i="12"/>
  <c r="AI909" i="12"/>
  <c r="AI833" i="12"/>
  <c r="AJ749" i="12"/>
  <c r="AI916" i="12"/>
  <c r="AJ888" i="12"/>
  <c r="AJ808" i="12"/>
  <c r="AJ915" i="12"/>
  <c r="AJ899" i="12"/>
  <c r="AJ831" i="12"/>
  <c r="AJ799" i="12"/>
  <c r="AJ911" i="12"/>
  <c r="AJ895" i="12"/>
  <c r="AJ867" i="12"/>
  <c r="AJ791" i="12"/>
  <c r="AJ876" i="12"/>
  <c r="AI788" i="12"/>
  <c r="AJ770" i="12"/>
  <c r="AI917" i="12"/>
  <c r="AJ869" i="12"/>
  <c r="AJ853" i="12"/>
  <c r="AI841" i="12"/>
  <c r="AJ781" i="12"/>
  <c r="AI923" i="12"/>
  <c r="AJ877" i="12"/>
  <c r="AI837" i="12"/>
  <c r="AJ789" i="12"/>
  <c r="AI745" i="12"/>
  <c r="AI713" i="12"/>
  <c r="AJ693" i="12"/>
  <c r="AI830" i="12"/>
  <c r="AJ810" i="12"/>
  <c r="AI798" i="12"/>
  <c r="AJ790" i="12"/>
  <c r="AI778" i="12"/>
  <c r="AI839" i="12"/>
  <c r="AJ763" i="12"/>
  <c r="AJ819" i="12"/>
  <c r="AI739" i="12"/>
  <c r="AI731" i="12"/>
  <c r="AI703" i="12"/>
  <c r="AI667" i="12"/>
  <c r="AI884" i="12"/>
  <c r="AJ868" i="12"/>
  <c r="AI716" i="12"/>
  <c r="AI700" i="12"/>
  <c r="AJ742" i="12"/>
  <c r="AI725" i="12"/>
  <c r="AI685" i="12"/>
  <c r="AI864" i="12"/>
  <c r="AI852" i="12"/>
  <c r="AI768" i="12"/>
  <c r="AI756" i="12"/>
  <c r="AJ935" i="12"/>
  <c r="AI903" i="12"/>
  <c r="AJ863" i="12"/>
  <c r="AJ851" i="12"/>
  <c r="AI755" i="12"/>
  <c r="AJ719" i="12"/>
  <c r="AI695" i="12"/>
  <c r="AJ797" i="12"/>
  <c r="AJ697" i="12"/>
  <c r="AJ920" i="12"/>
  <c r="AI868" i="12"/>
  <c r="AI828" i="12"/>
  <c r="AJ898" i="12"/>
  <c r="AJ866" i="12"/>
  <c r="AJ818" i="12"/>
  <c r="AJ746" i="12"/>
  <c r="AJ738" i="12"/>
  <c r="AJ893" i="12"/>
  <c r="AJ864" i="12"/>
  <c r="AI844" i="12"/>
  <c r="AI732" i="12"/>
  <c r="AI672" i="12"/>
  <c r="AI935" i="12"/>
  <c r="AJ687" i="12"/>
  <c r="AJ945" i="12"/>
  <c r="AJ929" i="12"/>
  <c r="AJ913" i="12"/>
  <c r="AJ885" i="12"/>
  <c r="AI825" i="12"/>
  <c r="AJ805" i="12"/>
  <c r="AJ777" i="12"/>
  <c r="AJ753" i="12"/>
  <c r="AJ741" i="12"/>
  <c r="AI721" i="12"/>
  <c r="AI705" i="12"/>
  <c r="AI697" i="12"/>
  <c r="AJ673" i="12"/>
  <c r="AI812" i="12"/>
  <c r="AI796" i="12"/>
  <c r="AI780" i="12"/>
  <c r="AJ760" i="12"/>
  <c r="AJ744" i="12"/>
  <c r="AI724" i="12"/>
  <c r="AJ938" i="12"/>
  <c r="AI926" i="12"/>
  <c r="AJ918" i="12"/>
  <c r="AJ902" i="12"/>
  <c r="AJ890" i="12"/>
  <c r="AJ878" i="12"/>
  <c r="AJ870" i="12"/>
  <c r="AI858" i="12"/>
  <c r="AJ842" i="12"/>
  <c r="AJ826" i="12"/>
  <c r="AI814" i="12"/>
  <c r="AI806" i="12"/>
  <c r="AI794" i="12"/>
  <c r="AJ786" i="12"/>
  <c r="AJ840" i="12"/>
  <c r="AI687" i="12"/>
  <c r="AJ667" i="12"/>
  <c r="AJ937" i="12"/>
  <c r="AJ865" i="12"/>
  <c r="AJ837" i="12"/>
  <c r="AI733" i="12"/>
  <c r="AI701" i="12"/>
  <c r="AJ912" i="12"/>
  <c r="AI914" i="12"/>
  <c r="AI902" i="12"/>
  <c r="AJ832" i="12"/>
  <c r="AJ679" i="12"/>
  <c r="AJ940" i="12"/>
  <c r="AJ745" i="12"/>
  <c r="AJ721" i="12"/>
  <c r="AI693" i="12"/>
  <c r="AI673" i="12"/>
  <c r="AJ734" i="12"/>
  <c r="AJ710" i="12"/>
  <c r="AJ901" i="12"/>
  <c r="AJ873" i="12"/>
  <c r="AI861" i="12"/>
  <c r="AJ801" i="12"/>
  <c r="AJ725" i="12"/>
  <c r="AI832" i="12"/>
  <c r="AJ809" i="12"/>
  <c r="AI928" i="12"/>
  <c r="AJ908" i="12"/>
  <c r="AI808" i="12"/>
  <c r="AJ776" i="12"/>
  <c r="AI911" i="12"/>
  <c r="AI835" i="12"/>
  <c r="AI827" i="12"/>
  <c r="AI779" i="12"/>
  <c r="AI763" i="12"/>
  <c r="AJ755" i="12"/>
  <c r="AI715" i="12"/>
  <c r="AI900" i="12"/>
  <c r="AJ668" i="12"/>
  <c r="AJ670" i="12"/>
  <c r="AI749" i="12"/>
  <c r="AJ936" i="12"/>
  <c r="AI880" i="12"/>
  <c r="AJ712" i="12"/>
  <c r="AJ696" i="12"/>
  <c r="AI819" i="12"/>
  <c r="AI795" i="12"/>
  <c r="AJ787" i="12"/>
  <c r="AI767" i="12"/>
  <c r="AI671" i="12"/>
  <c r="AI857" i="12"/>
  <c r="AJ713" i="12"/>
  <c r="AJ669" i="12"/>
  <c r="AI684" i="12"/>
  <c r="AI668" i="12"/>
  <c r="AJ930" i="12"/>
  <c r="AJ850" i="12"/>
  <c r="AJ798" i="12"/>
  <c r="AJ718" i="12"/>
  <c r="AJ690" i="12"/>
  <c r="AJ674" i="12"/>
  <c r="AJ909" i="12"/>
  <c r="AI873" i="12"/>
  <c r="AJ861" i="12"/>
  <c r="AJ845" i="12"/>
  <c r="AJ833" i="12"/>
  <c r="AJ821" i="12"/>
  <c r="AJ785" i="12"/>
  <c r="AI787" i="12"/>
  <c r="AJ779" i="12"/>
  <c r="AI887" i="12"/>
  <c r="AI719" i="12"/>
  <c r="AI801" i="12"/>
  <c r="AI765" i="12"/>
  <c r="AI737" i="12"/>
  <c r="AI948" i="12"/>
  <c r="AJ916" i="12"/>
  <c r="AJ896" i="12"/>
  <c r="AJ860" i="12"/>
  <c r="AI816" i="12"/>
  <c r="AI800" i="12"/>
  <c r="AJ784" i="12"/>
  <c r="AJ768" i="12"/>
  <c r="AI939" i="12"/>
  <c r="AI915" i="12"/>
  <c r="AI907" i="12"/>
  <c r="AI879" i="12"/>
  <c r="AJ847" i="12"/>
  <c r="AI831" i="12"/>
  <c r="AJ823" i="12"/>
  <c r="AI807" i="12"/>
  <c r="AI771" i="12"/>
  <c r="AJ759" i="12"/>
  <c r="AI743" i="12"/>
  <c r="AI735" i="12"/>
  <c r="AJ727" i="12"/>
  <c r="AJ695" i="12"/>
  <c r="AI679" i="12"/>
  <c r="AI912" i="12"/>
  <c r="AJ892" i="12"/>
  <c r="AJ848" i="12"/>
  <c r="AI836" i="12"/>
  <c r="AJ820" i="12"/>
  <c r="AJ708" i="12"/>
  <c r="AI692" i="12"/>
  <c r="AJ676" i="12"/>
  <c r="AJ782" i="12"/>
  <c r="AJ726" i="12"/>
  <c r="AJ933" i="12"/>
  <c r="AJ889" i="12"/>
  <c r="AI821" i="12"/>
  <c r="AI754" i="12"/>
  <c r="AJ737" i="12"/>
  <c r="AJ709" i="12"/>
  <c r="AI904" i="12"/>
  <c r="AI888" i="12"/>
  <c r="AI872" i="12"/>
  <c r="AI860" i="12"/>
  <c r="AI792" i="12"/>
  <c r="AI776" i="12"/>
  <c r="AJ764" i="12"/>
  <c r="AJ748" i="12"/>
  <c r="AJ732" i="12"/>
  <c r="AJ720" i="12"/>
  <c r="AJ704" i="12"/>
  <c r="AJ688" i="12"/>
  <c r="AJ672" i="12"/>
  <c r="AI931" i="12"/>
  <c r="AJ923" i="12"/>
  <c r="AI899" i="12"/>
  <c r="AJ883" i="12"/>
  <c r="AI867" i="12"/>
  <c r="AI855" i="12"/>
  <c r="AI823" i="12"/>
  <c r="AJ811" i="12"/>
  <c r="AI791" i="12"/>
  <c r="AJ783" i="12"/>
  <c r="AI759" i="12"/>
  <c r="AJ747" i="12"/>
  <c r="AJ723" i="12"/>
  <c r="AI699" i="12"/>
  <c r="AJ683" i="12"/>
  <c r="AJ897" i="12"/>
  <c r="AJ825" i="12"/>
  <c r="AJ769" i="12"/>
  <c r="AJ717" i="12"/>
  <c r="AJ705" i="12"/>
  <c r="AJ689" i="12"/>
  <c r="AJ932" i="12"/>
  <c r="AI876" i="12"/>
  <c r="AI856" i="12"/>
  <c r="AJ836" i="12"/>
  <c r="AI820" i="12"/>
  <c r="AJ804" i="12"/>
  <c r="AI676" i="12"/>
  <c r="AJ946" i="12"/>
  <c r="AJ926" i="12"/>
  <c r="AJ910" i="12"/>
  <c r="AI894" i="12"/>
  <c r="AI878" i="12"/>
  <c r="AJ862" i="12"/>
  <c r="AJ846" i="12"/>
  <c r="AJ834" i="12"/>
  <c r="AJ802" i="12"/>
  <c r="AI782" i="12"/>
  <c r="AJ754" i="12"/>
  <c r="AI742" i="12"/>
  <c r="AI726" i="12"/>
  <c r="AJ706" i="12"/>
  <c r="AI686" i="12"/>
  <c r="AI670" i="12"/>
  <c r="AI901" i="12"/>
  <c r="AI851" i="12"/>
  <c r="AJ843" i="12"/>
  <c r="AJ739" i="12"/>
  <c r="AJ711" i="12"/>
  <c r="AJ857" i="12"/>
  <c r="AI669" i="12"/>
  <c r="AJ788" i="12"/>
  <c r="AI862" i="12"/>
  <c r="AJ714" i="12"/>
  <c r="AI694" i="12"/>
  <c r="AI881" i="12"/>
  <c r="AI869" i="12"/>
  <c r="AI853" i="12"/>
  <c r="AI803" i="12"/>
  <c r="AI775" i="12"/>
  <c r="AI762" i="12"/>
  <c r="AJ735" i="12"/>
  <c r="AJ780" i="12"/>
  <c r="AI760" i="12"/>
  <c r="AJ724" i="12"/>
  <c r="AJ692" i="12"/>
  <c r="AI709" i="12"/>
  <c r="AJ872" i="12"/>
  <c r="AJ917" i="12"/>
  <c r="AJ841" i="12"/>
  <c r="AI896" i="12"/>
  <c r="AI784" i="12"/>
  <c r="AJ740" i="12"/>
  <c r="AJ728" i="12"/>
  <c r="AJ680" i="12"/>
  <c r="AI891" i="12"/>
  <c r="AI727" i="12"/>
  <c r="AI848" i="12"/>
  <c r="AJ812" i="12"/>
  <c r="AJ796" i="12"/>
  <c r="AJ838" i="12"/>
  <c r="AJ762" i="12"/>
  <c r="AI723" i="12"/>
  <c r="AI897" i="12"/>
  <c r="AJ817" i="12"/>
  <c r="AJ701" i="12"/>
  <c r="AI892" i="12"/>
  <c r="AI846" i="12"/>
  <c r="AJ830" i="12"/>
  <c r="AJ814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V394" i="4" s="1"/>
  <c r="S361" i="4"/>
  <c r="S349" i="4"/>
  <c r="S285" i="4"/>
  <c r="S414" i="4"/>
  <c r="V414" i="4" s="1"/>
  <c r="S410" i="4"/>
  <c r="V410" i="4" s="1"/>
  <c r="S406" i="4"/>
  <c r="V406" i="4" s="1"/>
  <c r="S402" i="4"/>
  <c r="V402" i="4" s="1"/>
  <c r="S398" i="4"/>
  <c r="V398" i="4" s="1"/>
  <c r="S390" i="4"/>
  <c r="V390" i="4" s="1"/>
  <c r="S378" i="4"/>
  <c r="V378" i="4" s="1"/>
  <c r="S374" i="4"/>
  <c r="V374" i="4" s="1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D196" i="13" s="1"/>
  <c r="C197" i="13"/>
  <c r="D197" i="13" s="1"/>
  <c r="C198" i="13"/>
  <c r="D198" i="13" s="1"/>
  <c r="C199" i="13"/>
  <c r="D199" i="13" s="1"/>
  <c r="C200" i="13"/>
  <c r="D200" i="13" s="1"/>
  <c r="C201" i="13"/>
  <c r="D201" i="13" s="1"/>
  <c r="C202" i="13"/>
  <c r="D202" i="13" s="1"/>
  <c r="C203" i="13"/>
  <c r="D203" i="13" s="1"/>
  <c r="C204" i="13"/>
  <c r="D204" i="13" s="1"/>
  <c r="C205" i="13"/>
  <c r="D205" i="13" s="1"/>
  <c r="C206" i="13"/>
  <c r="D206" i="13" s="1"/>
  <c r="C207" i="13"/>
  <c r="D207" i="13" s="1"/>
  <c r="C208" i="13"/>
  <c r="D208" i="13" s="1"/>
  <c r="C209" i="13"/>
  <c r="D209" i="13" s="1"/>
  <c r="C210" i="13"/>
  <c r="D210" i="13" s="1"/>
  <c r="C211" i="13"/>
  <c r="D211" i="13" s="1"/>
  <c r="C212" i="13"/>
  <c r="D212" i="13" s="1"/>
  <c r="C213" i="13"/>
  <c r="D213" i="13" s="1"/>
  <c r="C214" i="13"/>
  <c r="D214" i="13" s="1"/>
  <c r="C215" i="13"/>
  <c r="D215" i="13" s="1"/>
  <c r="C216" i="13"/>
  <c r="D216" i="13" s="1"/>
  <c r="C217" i="13"/>
  <c r="D217" i="13" s="1"/>
  <c r="C218" i="13"/>
  <c r="D218" i="13" s="1"/>
  <c r="C219" i="13"/>
  <c r="D219" i="13" s="1"/>
  <c r="C220" i="13"/>
  <c r="D220" i="13" s="1"/>
  <c r="C221" i="13"/>
  <c r="D221" i="13" s="1"/>
  <c r="C222" i="13"/>
  <c r="D222" i="13" s="1"/>
  <c r="C223" i="13"/>
  <c r="D223" i="13" s="1"/>
  <c r="C224" i="13"/>
  <c r="D224" i="13" s="1"/>
  <c r="C225" i="13"/>
  <c r="D225" i="13" s="1"/>
  <c r="C226" i="13"/>
  <c r="D226" i="13" s="1"/>
  <c r="C227" i="13"/>
  <c r="D227" i="13" s="1"/>
  <c r="C228" i="13"/>
  <c r="D228" i="13" s="1"/>
  <c r="C229" i="13"/>
  <c r="D229" i="13" s="1"/>
  <c r="C230" i="13"/>
  <c r="D230" i="13" s="1"/>
  <c r="C231" i="13"/>
  <c r="D231" i="13" s="1"/>
  <c r="C232" i="13"/>
  <c r="D232" i="13" s="1"/>
  <c r="C233" i="13"/>
  <c r="D233" i="13" s="1"/>
  <c r="C234" i="13"/>
  <c r="D234" i="13" s="1"/>
  <c r="C235" i="13"/>
  <c r="D235" i="13" s="1"/>
  <c r="C236" i="13"/>
  <c r="D236" i="13" s="1"/>
  <c r="C237" i="13"/>
  <c r="D237" i="13" s="1"/>
  <c r="C238" i="13"/>
  <c r="D238" i="13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188" i="13" l="1"/>
  <c r="D176" i="13"/>
  <c r="D164" i="13"/>
  <c r="D152" i="13"/>
  <c r="D140" i="13"/>
  <c r="D128" i="13"/>
  <c r="D116" i="13"/>
  <c r="D104" i="13"/>
  <c r="D92" i="13"/>
  <c r="D80" i="13"/>
  <c r="D68" i="13"/>
  <c r="D56" i="13"/>
  <c r="D44" i="13"/>
  <c r="D32" i="13"/>
  <c r="D20" i="13"/>
  <c r="D8" i="13"/>
  <c r="D195" i="13"/>
  <c r="D191" i="13"/>
  <c r="D187" i="13"/>
  <c r="D183" i="13"/>
  <c r="D179" i="13"/>
  <c r="D175" i="13"/>
  <c r="D171" i="13"/>
  <c r="D167" i="13"/>
  <c r="D163" i="13"/>
  <c r="D159" i="13"/>
  <c r="D155" i="13"/>
  <c r="D151" i="13"/>
  <c r="D147" i="13"/>
  <c r="D143" i="13"/>
  <c r="D139" i="13"/>
  <c r="D135" i="13"/>
  <c r="D131" i="13"/>
  <c r="D127" i="13"/>
  <c r="D123" i="13"/>
  <c r="D119" i="13"/>
  <c r="D115" i="13"/>
  <c r="D111" i="13"/>
  <c r="D107" i="13"/>
  <c r="D103" i="13"/>
  <c r="D99" i="13"/>
  <c r="D95" i="13"/>
  <c r="D91" i="13"/>
  <c r="D87" i="13"/>
  <c r="D83" i="13"/>
  <c r="D79" i="13"/>
  <c r="D75" i="13"/>
  <c r="D71" i="13"/>
  <c r="D67" i="13"/>
  <c r="D63" i="13"/>
  <c r="D59" i="13"/>
  <c r="D55" i="13"/>
  <c r="D51" i="13"/>
  <c r="D47" i="13"/>
  <c r="D43" i="13"/>
  <c r="D39" i="13"/>
  <c r="D35" i="13"/>
  <c r="D31" i="13"/>
  <c r="D27" i="13"/>
  <c r="D23" i="13"/>
  <c r="D19" i="13"/>
  <c r="D15" i="13"/>
  <c r="D11" i="13"/>
  <c r="D7" i="13"/>
  <c r="D3" i="13"/>
  <c r="D192" i="13"/>
  <c r="D180" i="13"/>
  <c r="D168" i="13"/>
  <c r="D156" i="13"/>
  <c r="D144" i="13"/>
  <c r="D132" i="13"/>
  <c r="D120" i="13"/>
  <c r="D108" i="13"/>
  <c r="D96" i="13"/>
  <c r="D84" i="13"/>
  <c r="D72" i="13"/>
  <c r="D60" i="13"/>
  <c r="D48" i="13"/>
  <c r="D36" i="13"/>
  <c r="D24" i="13"/>
  <c r="D12" i="13"/>
  <c r="D194" i="13"/>
  <c r="D190" i="13"/>
  <c r="D186" i="13"/>
  <c r="D182" i="13"/>
  <c r="D178" i="13"/>
  <c r="D174" i="13"/>
  <c r="D170" i="13"/>
  <c r="D166" i="13"/>
  <c r="D162" i="13"/>
  <c r="D158" i="13"/>
  <c r="D154" i="13"/>
  <c r="D150" i="13"/>
  <c r="D146" i="13"/>
  <c r="D142" i="13"/>
  <c r="D138" i="13"/>
  <c r="D134" i="13"/>
  <c r="D130" i="13"/>
  <c r="D126" i="13"/>
  <c r="D122" i="13"/>
  <c r="D118" i="13"/>
  <c r="D114" i="13"/>
  <c r="D110" i="13"/>
  <c r="D106" i="13"/>
  <c r="D102" i="13"/>
  <c r="D98" i="13"/>
  <c r="D94" i="13"/>
  <c r="D90" i="13"/>
  <c r="D86" i="13"/>
  <c r="D82" i="13"/>
  <c r="D78" i="13"/>
  <c r="D74" i="13"/>
  <c r="D70" i="13"/>
  <c r="D66" i="13"/>
  <c r="D62" i="13"/>
  <c r="D58" i="13"/>
  <c r="D54" i="13"/>
  <c r="D50" i="13"/>
  <c r="D46" i="13"/>
  <c r="D42" i="13"/>
  <c r="D38" i="13"/>
  <c r="D34" i="13"/>
  <c r="D30" i="13"/>
  <c r="D26" i="13"/>
  <c r="D22" i="13"/>
  <c r="D18" i="13"/>
  <c r="D14" i="13"/>
  <c r="D10" i="13"/>
  <c r="D6" i="13"/>
  <c r="D184" i="13"/>
  <c r="D172" i="13"/>
  <c r="D160" i="13"/>
  <c r="D148" i="13"/>
  <c r="D136" i="13"/>
  <c r="D124" i="13"/>
  <c r="D112" i="13"/>
  <c r="D100" i="13"/>
  <c r="D88" i="13"/>
  <c r="D76" i="13"/>
  <c r="D64" i="13"/>
  <c r="D52" i="13"/>
  <c r="D40" i="13"/>
  <c r="D28" i="13"/>
  <c r="D16" i="13"/>
  <c r="D4" i="13"/>
  <c r="D193" i="13"/>
  <c r="D189" i="13"/>
  <c r="D185" i="13"/>
  <c r="D181" i="13"/>
  <c r="D177" i="13"/>
  <c r="D173" i="13"/>
  <c r="D169" i="13"/>
  <c r="D165" i="13"/>
  <c r="D161" i="13"/>
  <c r="D157" i="13"/>
  <c r="D153" i="13"/>
  <c r="D149" i="13"/>
  <c r="D145" i="13"/>
  <c r="D141" i="13"/>
  <c r="D137" i="13"/>
  <c r="D133" i="13"/>
  <c r="D129" i="13"/>
  <c r="D125" i="13"/>
  <c r="D121" i="13"/>
  <c r="D117" i="13"/>
  <c r="D113" i="13"/>
  <c r="D109" i="13"/>
  <c r="D105" i="13"/>
  <c r="D101" i="13"/>
  <c r="D97" i="13"/>
  <c r="D93" i="13"/>
  <c r="D89" i="13"/>
  <c r="D85" i="13"/>
  <c r="D81" i="13"/>
  <c r="D77" i="13"/>
  <c r="D73" i="13"/>
  <c r="D69" i="13"/>
  <c r="D65" i="13"/>
  <c r="D61" i="13"/>
  <c r="D57" i="13"/>
  <c r="D53" i="13"/>
  <c r="D49" i="13"/>
  <c r="D45" i="13"/>
  <c r="D41" i="13"/>
  <c r="D37" i="13"/>
  <c r="D33" i="13"/>
  <c r="D29" i="13"/>
  <c r="D25" i="13"/>
  <c r="D21" i="13"/>
  <c r="D17" i="13"/>
  <c r="D13" i="13"/>
  <c r="D9" i="13"/>
  <c r="D5" i="13"/>
  <c r="D2" i="13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F657" i="12" l="1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G467" i="12"/>
  <c r="V467" i="12" s="1"/>
  <c r="G463" i="12"/>
  <c r="V463" i="12" s="1"/>
  <c r="G459" i="12"/>
  <c r="V459" i="12" s="1"/>
  <c r="G455" i="12"/>
  <c r="G451" i="12"/>
  <c r="G447" i="12"/>
  <c r="G443" i="12"/>
  <c r="V443" i="12" s="1"/>
  <c r="G439" i="12"/>
  <c r="G435" i="12"/>
  <c r="G431" i="12"/>
  <c r="V431" i="12" s="1"/>
  <c r="G427" i="12"/>
  <c r="G423" i="12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G339" i="12"/>
  <c r="V339" i="12" s="1"/>
  <c r="G335" i="12"/>
  <c r="G331" i="12"/>
  <c r="V331" i="12" s="1"/>
  <c r="G327" i="12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G291" i="12"/>
  <c r="V291" i="12" s="1"/>
  <c r="G287" i="12"/>
  <c r="V287" i="12" s="1"/>
  <c r="G283" i="12"/>
  <c r="V283" i="12" s="1"/>
  <c r="G279" i="12"/>
  <c r="G275" i="12"/>
  <c r="V275" i="12" s="1"/>
  <c r="G271" i="12"/>
  <c r="G267" i="12"/>
  <c r="G263" i="12"/>
  <c r="G259" i="12"/>
  <c r="V259" i="12" s="1"/>
  <c r="G255" i="12"/>
  <c r="V255" i="12" s="1"/>
  <c r="G251" i="12"/>
  <c r="G247" i="12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G195" i="12"/>
  <c r="V195" i="12" s="1"/>
  <c r="G191" i="12"/>
  <c r="G187" i="12"/>
  <c r="V187" i="12" s="1"/>
  <c r="G183" i="12"/>
  <c r="G179" i="12"/>
  <c r="V179" i="12" s="1"/>
  <c r="G175" i="12"/>
  <c r="G171" i="12"/>
  <c r="G167" i="12"/>
  <c r="V167" i="12" s="1"/>
  <c r="G163" i="12"/>
  <c r="G159" i="12"/>
  <c r="G155" i="12"/>
  <c r="G151" i="12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G99" i="12"/>
  <c r="G95" i="12"/>
  <c r="G91" i="12"/>
  <c r="V91" i="12" s="1"/>
  <c r="G87" i="12"/>
  <c r="G83" i="12"/>
  <c r="V83" i="12" s="1"/>
  <c r="G79" i="12"/>
  <c r="G75" i="12"/>
  <c r="G71" i="12"/>
  <c r="G67" i="12"/>
  <c r="G63" i="12"/>
  <c r="V63" i="12" s="1"/>
  <c r="G59" i="12"/>
  <c r="V59" i="12" s="1"/>
  <c r="G55" i="12"/>
  <c r="G51" i="12"/>
  <c r="G47" i="12"/>
  <c r="V47" i="12" s="1"/>
  <c r="G43" i="12"/>
  <c r="G39" i="12"/>
  <c r="V39" i="12" s="1"/>
  <c r="G35" i="12"/>
  <c r="G31" i="12"/>
  <c r="G27" i="12"/>
  <c r="G23" i="12"/>
  <c r="G19" i="12"/>
  <c r="G15" i="12"/>
  <c r="G11" i="12"/>
  <c r="V11" i="12" s="1"/>
  <c r="G7" i="12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G162" i="12"/>
  <c r="G158" i="12"/>
  <c r="G154" i="12"/>
  <c r="V154" i="12" s="1"/>
  <c r="G150" i="12"/>
  <c r="G146" i="12"/>
  <c r="G142" i="12"/>
  <c r="G138" i="12"/>
  <c r="G134" i="12"/>
  <c r="V134" i="12" s="1"/>
  <c r="G130" i="12"/>
  <c r="G126" i="12"/>
  <c r="G122" i="12"/>
  <c r="G118" i="12"/>
  <c r="G114" i="12"/>
  <c r="V114" i="12" s="1"/>
  <c r="G110" i="12"/>
  <c r="V110" i="12" s="1"/>
  <c r="G106" i="12"/>
  <c r="V106" i="12" s="1"/>
  <c r="G102" i="12"/>
  <c r="G98" i="12"/>
  <c r="G94" i="12"/>
  <c r="V94" i="12" s="1"/>
  <c r="G90" i="12"/>
  <c r="G86" i="12"/>
  <c r="G82" i="12"/>
  <c r="G78" i="12"/>
  <c r="V78" i="12" s="1"/>
  <c r="G74" i="12"/>
  <c r="V74" i="12" s="1"/>
  <c r="G70" i="12"/>
  <c r="G66" i="12"/>
  <c r="V66" i="12" s="1"/>
  <c r="G62" i="12"/>
  <c r="V62" i="12" s="1"/>
  <c r="G58" i="12"/>
  <c r="G54" i="12"/>
  <c r="G50" i="12"/>
  <c r="G46" i="12"/>
  <c r="V46" i="12" s="1"/>
  <c r="G42" i="12"/>
  <c r="V42" i="12" s="1"/>
  <c r="G38" i="12"/>
  <c r="G34" i="12"/>
  <c r="G30" i="12"/>
  <c r="V30" i="12" s="1"/>
  <c r="G26" i="12"/>
  <c r="G22" i="12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V22" i="12" l="1"/>
  <c r="V38" i="12"/>
  <c r="V54" i="12"/>
  <c r="V70" i="12"/>
  <c r="V86" i="12"/>
  <c r="V102" i="12"/>
  <c r="V118" i="12"/>
  <c r="V150" i="12"/>
  <c r="V166" i="12"/>
  <c r="V358" i="12"/>
  <c r="V486" i="12"/>
  <c r="V550" i="12"/>
  <c r="V598" i="12"/>
  <c r="V630" i="12"/>
  <c r="V144" i="12"/>
  <c r="V109" i="12"/>
  <c r="V7" i="12"/>
  <c r="V23" i="12"/>
  <c r="V55" i="12"/>
  <c r="V71" i="12"/>
  <c r="V87" i="12"/>
  <c r="V103" i="12"/>
  <c r="V151" i="12"/>
  <c r="V183" i="12"/>
  <c r="V199" i="12"/>
  <c r="V247" i="12"/>
  <c r="V263" i="12"/>
  <c r="V279" i="12"/>
  <c r="V295" i="12"/>
  <c r="V327" i="12"/>
  <c r="V343" i="12"/>
  <c r="V391" i="12"/>
  <c r="V423" i="12"/>
  <c r="V439" i="12"/>
  <c r="V455" i="12"/>
  <c r="V471" i="12"/>
  <c r="V519" i="12"/>
  <c r="V551" i="12"/>
  <c r="V583" i="12"/>
  <c r="V615" i="12"/>
  <c r="V647" i="12"/>
  <c r="V368" i="12"/>
  <c r="V420" i="12"/>
  <c r="V13" i="12"/>
  <c r="V393" i="12"/>
  <c r="V18" i="12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AG4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AG2" i="12"/>
  <c r="AG3" i="12"/>
  <c r="AF637" i="12"/>
  <c r="AH637" i="12"/>
  <c r="AE660" i="12"/>
  <c r="AG660" i="12"/>
  <c r="AF6" i="12"/>
  <c r="AH6" i="12"/>
  <c r="AE18" i="12"/>
  <c r="AG18" i="12"/>
  <c r="AF38" i="12"/>
  <c r="AH38" i="12"/>
  <c r="AE46" i="12"/>
  <c r="AG46" i="12"/>
  <c r="AE50" i="12"/>
  <c r="AG50" i="12"/>
  <c r="AE58" i="12"/>
  <c r="AG58" i="12"/>
  <c r="AE62" i="12"/>
  <c r="AG62" i="12"/>
  <c r="AF70" i="12"/>
  <c r="AH70" i="12"/>
  <c r="AE74" i="12"/>
  <c r="AG74" i="12"/>
  <c r="AE82" i="12"/>
  <c r="AG82" i="12"/>
  <c r="AE90" i="12"/>
  <c r="AG90" i="12"/>
  <c r="AE98" i="12"/>
  <c r="AG98" i="12"/>
  <c r="AE122" i="12"/>
  <c r="AG122" i="12"/>
  <c r="AE126" i="12"/>
  <c r="AG126" i="12"/>
  <c r="AF134" i="12"/>
  <c r="AH134" i="12"/>
  <c r="AF150" i="12"/>
  <c r="AH150" i="12"/>
  <c r="AF166" i="12"/>
  <c r="AH166" i="12"/>
  <c r="AF170" i="12"/>
  <c r="AH170" i="12"/>
  <c r="AE178" i="12"/>
  <c r="AG178" i="12"/>
  <c r="AE186" i="12"/>
  <c r="AG186" i="12"/>
  <c r="AE194" i="12"/>
  <c r="AG194" i="12"/>
  <c r="AE206" i="12"/>
  <c r="AG206" i="12"/>
  <c r="AF214" i="12"/>
  <c r="AH214" i="12"/>
  <c r="AE218" i="12"/>
  <c r="AG218" i="12"/>
  <c r="AE226" i="12"/>
  <c r="AG226" i="12"/>
  <c r="AF234" i="12"/>
  <c r="AH234" i="12"/>
  <c r="AF246" i="12"/>
  <c r="AH246" i="12"/>
  <c r="AE250" i="12"/>
  <c r="AG250" i="12"/>
  <c r="AE266" i="12"/>
  <c r="AG266" i="12"/>
  <c r="AE274" i="12"/>
  <c r="AG274" i="12"/>
  <c r="AE282" i="12"/>
  <c r="AG282" i="12"/>
  <c r="AE290" i="12"/>
  <c r="AG290" i="12"/>
  <c r="AF298" i="12"/>
  <c r="AH298" i="12"/>
  <c r="AE306" i="12"/>
  <c r="AG306" i="12"/>
  <c r="AE314" i="12"/>
  <c r="AG314" i="12"/>
  <c r="AE322" i="12"/>
  <c r="AG322" i="12"/>
  <c r="AF326" i="12"/>
  <c r="AH326" i="12"/>
  <c r="AE334" i="12"/>
  <c r="AG334" i="12"/>
  <c r="AF342" i="12"/>
  <c r="AH342" i="12"/>
  <c r="AE350" i="12"/>
  <c r="AG350" i="12"/>
  <c r="AF374" i="12"/>
  <c r="AH374" i="12"/>
  <c r="AE378" i="12"/>
  <c r="AG378" i="12"/>
  <c r="AE402" i="12"/>
  <c r="AG402" i="12"/>
  <c r="AF422" i="12"/>
  <c r="AH422" i="12"/>
  <c r="AE430" i="12"/>
  <c r="AG430" i="12"/>
  <c r="AE450" i="12"/>
  <c r="AG450" i="12"/>
  <c r="AE458" i="12"/>
  <c r="AG458" i="12"/>
  <c r="AE466" i="12"/>
  <c r="AG466" i="12"/>
  <c r="AE474" i="12"/>
  <c r="AG474" i="12"/>
  <c r="AE482" i="12"/>
  <c r="AG482" i="12"/>
  <c r="AE490" i="12"/>
  <c r="AG490" i="12"/>
  <c r="AE494" i="12"/>
  <c r="AG494" i="12"/>
  <c r="AF502" i="12"/>
  <c r="AH502" i="12"/>
  <c r="AE510" i="12"/>
  <c r="AG510" i="12"/>
  <c r="AE526" i="12"/>
  <c r="AG526" i="12"/>
  <c r="AF534" i="12"/>
  <c r="AH534" i="12"/>
  <c r="AF550" i="12"/>
  <c r="AH550" i="12"/>
  <c r="AE558" i="12"/>
  <c r="AG558" i="12"/>
  <c r="AF566" i="12"/>
  <c r="AH566" i="12"/>
  <c r="AE574" i="12"/>
  <c r="AG574" i="12"/>
  <c r="AF582" i="12"/>
  <c r="AH582" i="12"/>
  <c r="AE590" i="12"/>
  <c r="AG590" i="12"/>
  <c r="AF598" i="12"/>
  <c r="AH598" i="12"/>
  <c r="AE606" i="12"/>
  <c r="AG606" i="12"/>
  <c r="AE622" i="12"/>
  <c r="AG622" i="12"/>
  <c r="AE634" i="12"/>
  <c r="AG634" i="12"/>
  <c r="AF650" i="12"/>
  <c r="AH650" i="12"/>
  <c r="AE658" i="12"/>
  <c r="AG658" i="12"/>
  <c r="AF666" i="12"/>
  <c r="AH666" i="12"/>
  <c r="AF48" i="12"/>
  <c r="AH48" i="12"/>
  <c r="AE56" i="12"/>
  <c r="AG56" i="12"/>
  <c r="AF80" i="12"/>
  <c r="AH80" i="12"/>
  <c r="AF112" i="12"/>
  <c r="AH112" i="12"/>
  <c r="AF128" i="12"/>
  <c r="AH128" i="12"/>
  <c r="AF144" i="12"/>
  <c r="AH144" i="12"/>
  <c r="AF160" i="12"/>
  <c r="AH160" i="12"/>
  <c r="AF176" i="12"/>
  <c r="AH176" i="12"/>
  <c r="AE200" i="12"/>
  <c r="AG200" i="12"/>
  <c r="AE216" i="12"/>
  <c r="AG216" i="12"/>
  <c r="AE232" i="12"/>
  <c r="AG232" i="12"/>
  <c r="AF256" i="12"/>
  <c r="AH256" i="12"/>
  <c r="AF272" i="12"/>
  <c r="AH272" i="12"/>
  <c r="AE292" i="12"/>
  <c r="AG292" i="12"/>
  <c r="AE312" i="12"/>
  <c r="AG312" i="12"/>
  <c r="AE340" i="12"/>
  <c r="AG340" i="12"/>
  <c r="AF364" i="12"/>
  <c r="AH364" i="12"/>
  <c r="AE388" i="12"/>
  <c r="AG388" i="12"/>
  <c r="AE396" i="12"/>
  <c r="AG396" i="12"/>
  <c r="AE408" i="12"/>
  <c r="AG408" i="12"/>
  <c r="AF416" i="12"/>
  <c r="AH416" i="12"/>
  <c r="AF428" i="12"/>
  <c r="AH428" i="12"/>
  <c r="AE440" i="12"/>
  <c r="AG440" i="12"/>
  <c r="AE452" i="12"/>
  <c r="AG452" i="12"/>
  <c r="AF464" i="12"/>
  <c r="AH464" i="12"/>
  <c r="AF480" i="12"/>
  <c r="AH480" i="12"/>
  <c r="AF496" i="12"/>
  <c r="AH496" i="12"/>
  <c r="AE508" i="12"/>
  <c r="AG508" i="12"/>
  <c r="AF528" i="12"/>
  <c r="AH528" i="12"/>
  <c r="AF544" i="12"/>
  <c r="AH544" i="12"/>
  <c r="AF556" i="12"/>
  <c r="AH556" i="12"/>
  <c r="AE572" i="12"/>
  <c r="AG572" i="12"/>
  <c r="AE588" i="12"/>
  <c r="AG588" i="12"/>
  <c r="AE600" i="12"/>
  <c r="AG600" i="12"/>
  <c r="AE616" i="12"/>
  <c r="AG616" i="12"/>
  <c r="AE628" i="12"/>
  <c r="AG628" i="12"/>
  <c r="AE644" i="12"/>
  <c r="AG644" i="12"/>
  <c r="AF660" i="12"/>
  <c r="AH660" i="12"/>
  <c r="AF41" i="12"/>
  <c r="AH41" i="12"/>
  <c r="AF101" i="12"/>
  <c r="AH101" i="12"/>
  <c r="AF189" i="12"/>
  <c r="AH189" i="12"/>
  <c r="AF217" i="12"/>
  <c r="AH217" i="12"/>
  <c r="AF245" i="12"/>
  <c r="AH245" i="12"/>
  <c r="AF261" i="12"/>
  <c r="AH261" i="12"/>
  <c r="AF277" i="12"/>
  <c r="AH277" i="12"/>
  <c r="AF305" i="12"/>
  <c r="AH305" i="12"/>
  <c r="AF321" i="12"/>
  <c r="AH321" i="12"/>
  <c r="AF341" i="12"/>
  <c r="AH341" i="12"/>
  <c r="AF373" i="12"/>
  <c r="AH373" i="12"/>
  <c r="AF389" i="12"/>
  <c r="AH389" i="12"/>
  <c r="AF405" i="12"/>
  <c r="AH405" i="12"/>
  <c r="AF473" i="12"/>
  <c r="AH473" i="12"/>
  <c r="AF501" i="12"/>
  <c r="AH501" i="12"/>
  <c r="AF513" i="12"/>
  <c r="AH513" i="12"/>
  <c r="AF533" i="12"/>
  <c r="AH533" i="12"/>
  <c r="AF549" i="12"/>
  <c r="AH549" i="12"/>
  <c r="AF561" i="12"/>
  <c r="AH561" i="12"/>
  <c r="AF577" i="12"/>
  <c r="AH577" i="12"/>
  <c r="AF609" i="12"/>
  <c r="AH609" i="12"/>
  <c r="AF625" i="12"/>
  <c r="AH625" i="12"/>
  <c r="AE661" i="12"/>
  <c r="AG661" i="12"/>
  <c r="AE7" i="12"/>
  <c r="AG7" i="12"/>
  <c r="AE15" i="12"/>
  <c r="AG15" i="12"/>
  <c r="AE35" i="12"/>
  <c r="AG35" i="12"/>
  <c r="AE39" i="12"/>
  <c r="AG39" i="12"/>
  <c r="AE47" i="12"/>
  <c r="AG47" i="12"/>
  <c r="AE55" i="12"/>
  <c r="AG55" i="12"/>
  <c r="AE63" i="12"/>
  <c r="AG63" i="12"/>
  <c r="AE79" i="12"/>
  <c r="AG79" i="12"/>
  <c r="AE95" i="12"/>
  <c r="AG95" i="12"/>
  <c r="AE103" i="12"/>
  <c r="AG103" i="12"/>
  <c r="AE111" i="12"/>
  <c r="AG111" i="12"/>
  <c r="AE119" i="12"/>
  <c r="AG119" i="12"/>
  <c r="AE127" i="12"/>
  <c r="AG127" i="12"/>
  <c r="AE139" i="12"/>
  <c r="AG139" i="12"/>
  <c r="AE147" i="12"/>
  <c r="AG147" i="12"/>
  <c r="AE163" i="12"/>
  <c r="AG163" i="12"/>
  <c r="AE167" i="12"/>
  <c r="AG167" i="12"/>
  <c r="AE175" i="12"/>
  <c r="AG175" i="12"/>
  <c r="AE183" i="12"/>
  <c r="AG183" i="12"/>
  <c r="AE191" i="12"/>
  <c r="AG191" i="12"/>
  <c r="AE207" i="12"/>
  <c r="AG207" i="12"/>
  <c r="AE223" i="12"/>
  <c r="AG223" i="12"/>
  <c r="AE231" i="12"/>
  <c r="AG231" i="12"/>
  <c r="AE239" i="12"/>
  <c r="AG239" i="12"/>
  <c r="AE247" i="12"/>
  <c r="AG247" i="12"/>
  <c r="AE255" i="12"/>
  <c r="AG255" i="12"/>
  <c r="AE263" i="12"/>
  <c r="AG263" i="12"/>
  <c r="AE271" i="12"/>
  <c r="AG271" i="12"/>
  <c r="AE291" i="12"/>
  <c r="AG291" i="12"/>
  <c r="AE311" i="12"/>
  <c r="AG311" i="12"/>
  <c r="AE387" i="12"/>
  <c r="AG387" i="12"/>
  <c r="AE395" i="12"/>
  <c r="AG395" i="12"/>
  <c r="AE403" i="12"/>
  <c r="AG403" i="12"/>
  <c r="AE419" i="12"/>
  <c r="AG419" i="12"/>
  <c r="AE435" i="12"/>
  <c r="AG435" i="12"/>
  <c r="AE451" i="12"/>
  <c r="AG451" i="12"/>
  <c r="AE459" i="12"/>
  <c r="AG459" i="12"/>
  <c r="AE467" i="12"/>
  <c r="AG467" i="12"/>
  <c r="AE483" i="12"/>
  <c r="AG483" i="12"/>
  <c r="AE523" i="12"/>
  <c r="AG523" i="12"/>
  <c r="AE531" i="12"/>
  <c r="AG531" i="12"/>
  <c r="AE547" i="12"/>
  <c r="AG547" i="12"/>
  <c r="AE563" i="12"/>
  <c r="AG563" i="12"/>
  <c r="AE579" i="12"/>
  <c r="AG579" i="12"/>
  <c r="AE587" i="12"/>
  <c r="AG587" i="12"/>
  <c r="AE595" i="12"/>
  <c r="AG595" i="12"/>
  <c r="AE643" i="12"/>
  <c r="AG643" i="12"/>
  <c r="AE651" i="12"/>
  <c r="AG651" i="12"/>
  <c r="AE8" i="12"/>
  <c r="AG8" i="12"/>
  <c r="AE12" i="12"/>
  <c r="AG12" i="12"/>
  <c r="AF32" i="12"/>
  <c r="AH32" i="12"/>
  <c r="AF44" i="12"/>
  <c r="AH44" i="12"/>
  <c r="AE60" i="12"/>
  <c r="AG60" i="12"/>
  <c r="AF64" i="12"/>
  <c r="AH64" i="12"/>
  <c r="AE72" i="12"/>
  <c r="AG72" i="12"/>
  <c r="AE84" i="12"/>
  <c r="AG84" i="12"/>
  <c r="AE100" i="12"/>
  <c r="AG100" i="12"/>
  <c r="AE116" i="12"/>
  <c r="AG116" i="12"/>
  <c r="AE124" i="12"/>
  <c r="AG124" i="12"/>
  <c r="AE140" i="12"/>
  <c r="AG140" i="12"/>
  <c r="AF156" i="12"/>
  <c r="AH156" i="12"/>
  <c r="AF172" i="12"/>
  <c r="AH172" i="12"/>
  <c r="AE184" i="12"/>
  <c r="AG184" i="12"/>
  <c r="AE196" i="12"/>
  <c r="AG196" i="12"/>
  <c r="AE212" i="12"/>
  <c r="AG212" i="12"/>
  <c r="AE228" i="12"/>
  <c r="AG228" i="12"/>
  <c r="AF240" i="12"/>
  <c r="AH240" i="12"/>
  <c r="AE252" i="12"/>
  <c r="AG252" i="12"/>
  <c r="AE268" i="12"/>
  <c r="AG268" i="12"/>
  <c r="AE280" i="12"/>
  <c r="AG280" i="12"/>
  <c r="AE296" i="12"/>
  <c r="AG296" i="12"/>
  <c r="AE308" i="12"/>
  <c r="AG308" i="12"/>
  <c r="AE324" i="12"/>
  <c r="AG324" i="12"/>
  <c r="AE344" i="12"/>
  <c r="AG344" i="12"/>
  <c r="AE356" i="12"/>
  <c r="AG356" i="12"/>
  <c r="AF368" i="12"/>
  <c r="AH368" i="12"/>
  <c r="AF384" i="12"/>
  <c r="AH384" i="12"/>
  <c r="AE444" i="12"/>
  <c r="AG444" i="12"/>
  <c r="AE468" i="12"/>
  <c r="AG468" i="12"/>
  <c r="AE484" i="12"/>
  <c r="AG484" i="12"/>
  <c r="AE504" i="12"/>
  <c r="AG504" i="12"/>
  <c r="AE520" i="12"/>
  <c r="AG520" i="12"/>
  <c r="AE532" i="12"/>
  <c r="AG532" i="12"/>
  <c r="AE548" i="12"/>
  <c r="AG548" i="12"/>
  <c r="AE568" i="12"/>
  <c r="AG568" i="12"/>
  <c r="AE584" i="12"/>
  <c r="AG584" i="12"/>
  <c r="AE604" i="12"/>
  <c r="AG604" i="12"/>
  <c r="AF620" i="12"/>
  <c r="AH620" i="12"/>
  <c r="AF640" i="12"/>
  <c r="AH640" i="12"/>
  <c r="AE656" i="12"/>
  <c r="AG656" i="12"/>
  <c r="AF61" i="12"/>
  <c r="AH61" i="12"/>
  <c r="AF65" i="12"/>
  <c r="AH65" i="12"/>
  <c r="AF81" i="12"/>
  <c r="AH81" i="12"/>
  <c r="AF89" i="12"/>
  <c r="AH89" i="12"/>
  <c r="AF105" i="12"/>
  <c r="AH105" i="12"/>
  <c r="AF125" i="12"/>
  <c r="AH125" i="12"/>
  <c r="AF149" i="12"/>
  <c r="AH149" i="12"/>
  <c r="AF161" i="12"/>
  <c r="AH161" i="12"/>
  <c r="AF177" i="12"/>
  <c r="AH177" i="12"/>
  <c r="AF213" i="12"/>
  <c r="AH213" i="12"/>
  <c r="AF253" i="12"/>
  <c r="AH253" i="12"/>
  <c r="AF293" i="12"/>
  <c r="AH293" i="12"/>
  <c r="AF309" i="12"/>
  <c r="AH309" i="12"/>
  <c r="AF361" i="12"/>
  <c r="AH361" i="12"/>
  <c r="AF425" i="12"/>
  <c r="AH425" i="12"/>
  <c r="AF437" i="12"/>
  <c r="AH437" i="12"/>
  <c r="AF453" i="12"/>
  <c r="AH453" i="12"/>
  <c r="AF469" i="12"/>
  <c r="AH469" i="12"/>
  <c r="AF509" i="12"/>
  <c r="AH509" i="12"/>
  <c r="AF565" i="12"/>
  <c r="AH565" i="12"/>
  <c r="AF573" i="12"/>
  <c r="AH573" i="12"/>
  <c r="AF581" i="12"/>
  <c r="AH581" i="12"/>
  <c r="AF597" i="12"/>
  <c r="AH597" i="12"/>
  <c r="AF10" i="12"/>
  <c r="AH10" i="12"/>
  <c r="AE14" i="12"/>
  <c r="AG14" i="12"/>
  <c r="AF26" i="12"/>
  <c r="AH26" i="12"/>
  <c r="AF46" i="12"/>
  <c r="AH46" i="12"/>
  <c r="AF58" i="12"/>
  <c r="AH58" i="12"/>
  <c r="AF62" i="12"/>
  <c r="AH62" i="12"/>
  <c r="AE106" i="12"/>
  <c r="AG106" i="12"/>
  <c r="AE114" i="12"/>
  <c r="AG114" i="12"/>
  <c r="AE130" i="12"/>
  <c r="AG130" i="12"/>
  <c r="AF138" i="12"/>
  <c r="AH138" i="12"/>
  <c r="AF154" i="12"/>
  <c r="AH154" i="12"/>
  <c r="AE170" i="12"/>
  <c r="AG170" i="12"/>
  <c r="AF186" i="12"/>
  <c r="AH186" i="12"/>
  <c r="AE210" i="12"/>
  <c r="AG210" i="12"/>
  <c r="AE234" i="12"/>
  <c r="AG234" i="12"/>
  <c r="AF250" i="12"/>
  <c r="AH250" i="12"/>
  <c r="AE270" i="12"/>
  <c r="AG270" i="12"/>
  <c r="AF282" i="12"/>
  <c r="AH282" i="12"/>
  <c r="AE298" i="12"/>
  <c r="AG298" i="12"/>
  <c r="AF314" i="12"/>
  <c r="AH314" i="12"/>
  <c r="AF346" i="12"/>
  <c r="AH346" i="12"/>
  <c r="AE362" i="12"/>
  <c r="AG362" i="12"/>
  <c r="AE370" i="12"/>
  <c r="AG370" i="12"/>
  <c r="AF382" i="12"/>
  <c r="AH382" i="12"/>
  <c r="AE398" i="12"/>
  <c r="AG398" i="12"/>
  <c r="AE414" i="12"/>
  <c r="AG414" i="12"/>
  <c r="AE442" i="12"/>
  <c r="AG442" i="12"/>
  <c r="AF486" i="12"/>
  <c r="AH486" i="12"/>
  <c r="AE498" i="12"/>
  <c r="AG498" i="12"/>
  <c r="AF506" i="12"/>
  <c r="AH506" i="12"/>
  <c r="AE514" i="12"/>
  <c r="AG514" i="12"/>
  <c r="AF522" i="12"/>
  <c r="AH522" i="12"/>
  <c r="AF530" i="12"/>
  <c r="AH530" i="12"/>
  <c r="AF538" i="12"/>
  <c r="AH538" i="12"/>
  <c r="AE554" i="12"/>
  <c r="AG554" i="12"/>
  <c r="AF570" i="12"/>
  <c r="AH570" i="12"/>
  <c r="AF586" i="12"/>
  <c r="AH586" i="12"/>
  <c r="AF594" i="12"/>
  <c r="AH594" i="12"/>
  <c r="AF602" i="12"/>
  <c r="AH602" i="12"/>
  <c r="AE618" i="12"/>
  <c r="AG618" i="12"/>
  <c r="AE630" i="12"/>
  <c r="AG630" i="12"/>
  <c r="AE642" i="12"/>
  <c r="AG642" i="12"/>
  <c r="AE650" i="12"/>
  <c r="AG650" i="12"/>
  <c r="AF658" i="12"/>
  <c r="AH658" i="12"/>
  <c r="AE666" i="12"/>
  <c r="AG666" i="12"/>
  <c r="AF20" i="12"/>
  <c r="AH20" i="12"/>
  <c r="AF40" i="12"/>
  <c r="AH40" i="12"/>
  <c r="AF68" i="12"/>
  <c r="AH68" i="12"/>
  <c r="AE92" i="12"/>
  <c r="AG92" i="12"/>
  <c r="AF104" i="12"/>
  <c r="AH104" i="12"/>
  <c r="AF120" i="12"/>
  <c r="AH120" i="12"/>
  <c r="AF136" i="12"/>
  <c r="AH136" i="12"/>
  <c r="AF152" i="12"/>
  <c r="AH152" i="12"/>
  <c r="AF168" i="12"/>
  <c r="AH168" i="12"/>
  <c r="AF188" i="12"/>
  <c r="AH188" i="12"/>
  <c r="AE208" i="12"/>
  <c r="AG208" i="12"/>
  <c r="AE224" i="12"/>
  <c r="AG224" i="12"/>
  <c r="AF244" i="12"/>
  <c r="AH244" i="12"/>
  <c r="AF264" i="12"/>
  <c r="AH264" i="12"/>
  <c r="AE284" i="12"/>
  <c r="AG284" i="12"/>
  <c r="AE300" i="12"/>
  <c r="AG300" i="12"/>
  <c r="AE320" i="12"/>
  <c r="AG320" i="12"/>
  <c r="AF328" i="12"/>
  <c r="AH328" i="12"/>
  <c r="AF376" i="12"/>
  <c r="AH376" i="12"/>
  <c r="AF392" i="12"/>
  <c r="AH392" i="12"/>
  <c r="AE400" i="12"/>
  <c r="AG400" i="12"/>
  <c r="AE412" i="12"/>
  <c r="AG412" i="12"/>
  <c r="AF424" i="12"/>
  <c r="AH424" i="12"/>
  <c r="AF436" i="12"/>
  <c r="AH436" i="12"/>
  <c r="AF460" i="12"/>
  <c r="AH460" i="12"/>
  <c r="AF472" i="12"/>
  <c r="AH472" i="12"/>
  <c r="AF488" i="12"/>
  <c r="AH488" i="12"/>
  <c r="AF500" i="12"/>
  <c r="AH500" i="12"/>
  <c r="AF516" i="12"/>
  <c r="AH516" i="12"/>
  <c r="AF536" i="12"/>
  <c r="AH536" i="12"/>
  <c r="AF552" i="12"/>
  <c r="AH552" i="12"/>
  <c r="AF564" i="12"/>
  <c r="AH564" i="12"/>
  <c r="AF580" i="12"/>
  <c r="AH580" i="12"/>
  <c r="AE592" i="12"/>
  <c r="AG592" i="12"/>
  <c r="AE608" i="12"/>
  <c r="AG608" i="12"/>
  <c r="AE624" i="12"/>
  <c r="AG624" i="12"/>
  <c r="AF636" i="12"/>
  <c r="AH636" i="12"/>
  <c r="AF17" i="12"/>
  <c r="AH17" i="12"/>
  <c r="AE10" i="12"/>
  <c r="AG10" i="12"/>
  <c r="AF22" i="12"/>
  <c r="AH22" i="12"/>
  <c r="AE26" i="12"/>
  <c r="AG26" i="12"/>
  <c r="AE34" i="12"/>
  <c r="AG34" i="12"/>
  <c r="AF42" i="12"/>
  <c r="AH42" i="12"/>
  <c r="AF54" i="12"/>
  <c r="AH54" i="12"/>
  <c r="AE66" i="12"/>
  <c r="AG66" i="12"/>
  <c r="AE78" i="12"/>
  <c r="AG78" i="12"/>
  <c r="AF86" i="12"/>
  <c r="AH86" i="12"/>
  <c r="AE94" i="12"/>
  <c r="AG94" i="12"/>
  <c r="AF106" i="12"/>
  <c r="AH106" i="12"/>
  <c r="AF118" i="12"/>
  <c r="AH118" i="12"/>
  <c r="AE138" i="12"/>
  <c r="AG138" i="12"/>
  <c r="AE146" i="12"/>
  <c r="AG146" i="12"/>
  <c r="AE154" i="12"/>
  <c r="AG154" i="12"/>
  <c r="AE162" i="12"/>
  <c r="AG162" i="12"/>
  <c r="AE174" i="12"/>
  <c r="AG174" i="12"/>
  <c r="AF182" i="12"/>
  <c r="AH182" i="12"/>
  <c r="AE190" i="12"/>
  <c r="AG190" i="12"/>
  <c r="AF198" i="12"/>
  <c r="AH198" i="12"/>
  <c r="AE202" i="12"/>
  <c r="AG202" i="12"/>
  <c r="AE222" i="12"/>
  <c r="AG222" i="12"/>
  <c r="AE238" i="12"/>
  <c r="AG238" i="12"/>
  <c r="AE254" i="12"/>
  <c r="AG254" i="12"/>
  <c r="AF262" i="12"/>
  <c r="AH262" i="12"/>
  <c r="AF278" i="12"/>
  <c r="AH278" i="12"/>
  <c r="AF294" i="12"/>
  <c r="AH294" i="12"/>
  <c r="AE302" i="12"/>
  <c r="AG302" i="12"/>
  <c r="AF310" i="12"/>
  <c r="AH310" i="12"/>
  <c r="AE318" i="12"/>
  <c r="AG318" i="12"/>
  <c r="AE330" i="12"/>
  <c r="AG330" i="12"/>
  <c r="AE338" i="12"/>
  <c r="AG338" i="12"/>
  <c r="AE346" i="12"/>
  <c r="AG346" i="12"/>
  <c r="AE354" i="12"/>
  <c r="AG354" i="12"/>
  <c r="AF362" i="12"/>
  <c r="AH362" i="12"/>
  <c r="AE382" i="12"/>
  <c r="AG382" i="12"/>
  <c r="AF390" i="12"/>
  <c r="AH390" i="12"/>
  <c r="AF406" i="12"/>
  <c r="AH406" i="12"/>
  <c r="AE410" i="12"/>
  <c r="AG410" i="12"/>
  <c r="AE418" i="12"/>
  <c r="AG418" i="12"/>
  <c r="AE426" i="12"/>
  <c r="AG426" i="12"/>
  <c r="AE434" i="12"/>
  <c r="AG434" i="12"/>
  <c r="AF438" i="12"/>
  <c r="AH438" i="12"/>
  <c r="AE446" i="12"/>
  <c r="AG446" i="12"/>
  <c r="AF454" i="12"/>
  <c r="AH454" i="12"/>
  <c r="AE462" i="12"/>
  <c r="AG462" i="12"/>
  <c r="AF470" i="12"/>
  <c r="AH470" i="12"/>
  <c r="AE478" i="12"/>
  <c r="AG478" i="12"/>
  <c r="AE506" i="12"/>
  <c r="AG506" i="12"/>
  <c r="AE522" i="12"/>
  <c r="AG522" i="12"/>
  <c r="AE530" i="12"/>
  <c r="AG530" i="12"/>
  <c r="AE538" i="12"/>
  <c r="AG538" i="12"/>
  <c r="AE546" i="12"/>
  <c r="AG546" i="12"/>
  <c r="AF554" i="12"/>
  <c r="AH554" i="12"/>
  <c r="AE562" i="12"/>
  <c r="AG562" i="12"/>
  <c r="AE570" i="12"/>
  <c r="AG570" i="12"/>
  <c r="AE578" i="12"/>
  <c r="AG578" i="12"/>
  <c r="AE586" i="12"/>
  <c r="AG586" i="12"/>
  <c r="AE594" i="12"/>
  <c r="AG594" i="12"/>
  <c r="AE602" i="12"/>
  <c r="AG602" i="12"/>
  <c r="AE610" i="12"/>
  <c r="AG610" i="12"/>
  <c r="AF618" i="12"/>
  <c r="AH618" i="12"/>
  <c r="AE626" i="12"/>
  <c r="AG626" i="12"/>
  <c r="AF630" i="12"/>
  <c r="AH630" i="12"/>
  <c r="AF638" i="12"/>
  <c r="AH638" i="12"/>
  <c r="AF646" i="12"/>
  <c r="AH646" i="12"/>
  <c r="AE662" i="12"/>
  <c r="AG662" i="12"/>
  <c r="AE20" i="12"/>
  <c r="AG20" i="12"/>
  <c r="AE40" i="12"/>
  <c r="AG40" i="12"/>
  <c r="AE68" i="12"/>
  <c r="AG68" i="12"/>
  <c r="AF92" i="12"/>
  <c r="AH92" i="12"/>
  <c r="AE104" i="12"/>
  <c r="AG104" i="12"/>
  <c r="AE120" i="12"/>
  <c r="AG120" i="12"/>
  <c r="AE136" i="12"/>
  <c r="AG136" i="12"/>
  <c r="AE152" i="12"/>
  <c r="AG152" i="12"/>
  <c r="AE168" i="12"/>
  <c r="AG168" i="12"/>
  <c r="AE188" i="12"/>
  <c r="AG188" i="12"/>
  <c r="AF208" i="12"/>
  <c r="AH208" i="12"/>
  <c r="AF224" i="12"/>
  <c r="AH224" i="12"/>
  <c r="AE244" i="12"/>
  <c r="AG244" i="12"/>
  <c r="AE264" i="12"/>
  <c r="AG264" i="12"/>
  <c r="AF284" i="12"/>
  <c r="AH284" i="12"/>
  <c r="AF300" i="12"/>
  <c r="AH300" i="12"/>
  <c r="AF320" i="12"/>
  <c r="AH320" i="12"/>
  <c r="AE328" i="12"/>
  <c r="AG328" i="12"/>
  <c r="AF352" i="12"/>
  <c r="AH352" i="12"/>
  <c r="AE376" i="12"/>
  <c r="AG376" i="12"/>
  <c r="AE392" i="12"/>
  <c r="AG392" i="12"/>
  <c r="AF400" i="12"/>
  <c r="AH400" i="12"/>
  <c r="AF412" i="12"/>
  <c r="AH412" i="12"/>
  <c r="AE424" i="12"/>
  <c r="AG424" i="12"/>
  <c r="AE436" i="12"/>
  <c r="AG436" i="12"/>
  <c r="AF448" i="12"/>
  <c r="AH448" i="12"/>
  <c r="AE460" i="12"/>
  <c r="AG460" i="12"/>
  <c r="AE472" i="12"/>
  <c r="AG472" i="12"/>
  <c r="AE488" i="12"/>
  <c r="AG488" i="12"/>
  <c r="AE500" i="12"/>
  <c r="AG500" i="12"/>
  <c r="AE516" i="12"/>
  <c r="AG516" i="12"/>
  <c r="AE536" i="12"/>
  <c r="AG536" i="12"/>
  <c r="AE552" i="12"/>
  <c r="AG552" i="12"/>
  <c r="AE564" i="12"/>
  <c r="AG564" i="12"/>
  <c r="AE580" i="12"/>
  <c r="AG580" i="12"/>
  <c r="AF592" i="12"/>
  <c r="AH592" i="12"/>
  <c r="AF608" i="12"/>
  <c r="AH608" i="12"/>
  <c r="AF624" i="12"/>
  <c r="AH624" i="12"/>
  <c r="AE636" i="12"/>
  <c r="AG636" i="12"/>
  <c r="AF652" i="12"/>
  <c r="AH652" i="12"/>
  <c r="AF21" i="12"/>
  <c r="AH21" i="12"/>
  <c r="AF37" i="12"/>
  <c r="AH37" i="12"/>
  <c r="AF49" i="12"/>
  <c r="AH49" i="12"/>
  <c r="AF69" i="12"/>
  <c r="AH69" i="12"/>
  <c r="AF85" i="12"/>
  <c r="AH85" i="12"/>
  <c r="AF117" i="12"/>
  <c r="AH117" i="12"/>
  <c r="AF129" i="12"/>
  <c r="AH129" i="12"/>
  <c r="AF165" i="12"/>
  <c r="AH165" i="12"/>
  <c r="AF181" i="12"/>
  <c r="AH181" i="12"/>
  <c r="AF197" i="12"/>
  <c r="AH197" i="12"/>
  <c r="AF209" i="12"/>
  <c r="AH209" i="12"/>
  <c r="AF225" i="12"/>
  <c r="AH225" i="12"/>
  <c r="AF289" i="12"/>
  <c r="AH289" i="12"/>
  <c r="AF297" i="12"/>
  <c r="AH297" i="12"/>
  <c r="AF381" i="12"/>
  <c r="AH381" i="12"/>
  <c r="AF449" i="12"/>
  <c r="AH449" i="12"/>
  <c r="AF465" i="12"/>
  <c r="AH465" i="12"/>
  <c r="AF553" i="12"/>
  <c r="AH553" i="12"/>
  <c r="AF617" i="12"/>
  <c r="AH617" i="12"/>
  <c r="AE657" i="12"/>
  <c r="AG657" i="12"/>
  <c r="AE11" i="12"/>
  <c r="AG11" i="12"/>
  <c r="AE19" i="12"/>
  <c r="AG19" i="12"/>
  <c r="AE23" i="12"/>
  <c r="AG23" i="12"/>
  <c r="AE31" i="12"/>
  <c r="AG31" i="12"/>
  <c r="AE51" i="12"/>
  <c r="AG51" i="12"/>
  <c r="AE67" i="12"/>
  <c r="AG67" i="12"/>
  <c r="AE75" i="12"/>
  <c r="AG75" i="12"/>
  <c r="AE83" i="12"/>
  <c r="AG83" i="12"/>
  <c r="AE131" i="12"/>
  <c r="AG131" i="12"/>
  <c r="AE135" i="12"/>
  <c r="AG135" i="12"/>
  <c r="AE143" i="12"/>
  <c r="AG143" i="12"/>
  <c r="AE151" i="12"/>
  <c r="AG151" i="12"/>
  <c r="AE159" i="12"/>
  <c r="AG159" i="12"/>
  <c r="AE179" i="12"/>
  <c r="AG179" i="12"/>
  <c r="AE195" i="12"/>
  <c r="AG195" i="12"/>
  <c r="AE203" i="12"/>
  <c r="AG203" i="12"/>
  <c r="AE211" i="12"/>
  <c r="AG211" i="12"/>
  <c r="AE259" i="12"/>
  <c r="AG259" i="12"/>
  <c r="AE267" i="12"/>
  <c r="AG267" i="12"/>
  <c r="AE275" i="12"/>
  <c r="AG275" i="12"/>
  <c r="AE279" i="12"/>
  <c r="AG279" i="12"/>
  <c r="AE287" i="12"/>
  <c r="AG287" i="12"/>
  <c r="AE295" i="12"/>
  <c r="AG295" i="12"/>
  <c r="AE303" i="12"/>
  <c r="AG303" i="12"/>
  <c r="AE307" i="12"/>
  <c r="AG307" i="12"/>
  <c r="AE319" i="12"/>
  <c r="AG319" i="12"/>
  <c r="AE323" i="12"/>
  <c r="AG323" i="12"/>
  <c r="AE335" i="12"/>
  <c r="AG335" i="12"/>
  <c r="AE339" i="12"/>
  <c r="AG339" i="12"/>
  <c r="AE351" i="12"/>
  <c r="AG351" i="12"/>
  <c r="AE359" i="12"/>
  <c r="AG359" i="12"/>
  <c r="AE367" i="12"/>
  <c r="AG367" i="12"/>
  <c r="AE375" i="12"/>
  <c r="AG375" i="12"/>
  <c r="AE383" i="12"/>
  <c r="AG383" i="12"/>
  <c r="AE391" i="12"/>
  <c r="AG391" i="12"/>
  <c r="AE399" i="12"/>
  <c r="AG399" i="12"/>
  <c r="AE407" i="12"/>
  <c r="AG407" i="12"/>
  <c r="AE415" i="12"/>
  <c r="AG415" i="12"/>
  <c r="AE423" i="12"/>
  <c r="AG423" i="12"/>
  <c r="AE431" i="12"/>
  <c r="AG431" i="12"/>
  <c r="AE439" i="12"/>
  <c r="AG439" i="12"/>
  <c r="AE447" i="12"/>
  <c r="AG447" i="12"/>
  <c r="AE455" i="12"/>
  <c r="AG455" i="12"/>
  <c r="AE463" i="12"/>
  <c r="AG463" i="12"/>
  <c r="AE479" i="12"/>
  <c r="AG479" i="12"/>
  <c r="AE487" i="12"/>
  <c r="AG487" i="12"/>
  <c r="AE495" i="12"/>
  <c r="AG495" i="12"/>
  <c r="AE503" i="12"/>
  <c r="AG503" i="12"/>
  <c r="AE511" i="12"/>
  <c r="AG511" i="12"/>
  <c r="AE519" i="12"/>
  <c r="AG519" i="12"/>
  <c r="AE527" i="12"/>
  <c r="AG527" i="12"/>
  <c r="AE535" i="12"/>
  <c r="AG535" i="12"/>
  <c r="AE543" i="12"/>
  <c r="AG543" i="12"/>
  <c r="AE551" i="12"/>
  <c r="AG551" i="12"/>
  <c r="AE559" i="12"/>
  <c r="AG559" i="12"/>
  <c r="AE567" i="12"/>
  <c r="AG567" i="12"/>
  <c r="AE583" i="12"/>
  <c r="AG583" i="12"/>
  <c r="AE607" i="12"/>
  <c r="AG607" i="12"/>
  <c r="AE615" i="12"/>
  <c r="AG615" i="12"/>
  <c r="AE623" i="12"/>
  <c r="AG623" i="12"/>
  <c r="AE631" i="12"/>
  <c r="AG631" i="12"/>
  <c r="AE639" i="12"/>
  <c r="AG639" i="12"/>
  <c r="AE647" i="12"/>
  <c r="AG647" i="12"/>
  <c r="AF16" i="12"/>
  <c r="AH16" i="12"/>
  <c r="AE24" i="12"/>
  <c r="AG24" i="12"/>
  <c r="AF28" i="12"/>
  <c r="AH28" i="12"/>
  <c r="AE36" i="12"/>
  <c r="AG36" i="12"/>
  <c r="AE52" i="12"/>
  <c r="AG52" i="12"/>
  <c r="AF76" i="12"/>
  <c r="AH76" i="12"/>
  <c r="AE88" i="12"/>
  <c r="AG88" i="12"/>
  <c r="AF96" i="12"/>
  <c r="AH96" i="12"/>
  <c r="AF108" i="12"/>
  <c r="AH108" i="12"/>
  <c r="AE132" i="12"/>
  <c r="AG132" i="12"/>
  <c r="AE148" i="12"/>
  <c r="AG148" i="12"/>
  <c r="AE164" i="12"/>
  <c r="AG164" i="12"/>
  <c r="AE180" i="12"/>
  <c r="AG180" i="12"/>
  <c r="AF192" i="12"/>
  <c r="AH192" i="12"/>
  <c r="AE204" i="12"/>
  <c r="AG204" i="12"/>
  <c r="AF220" i="12"/>
  <c r="AH220" i="12"/>
  <c r="AF236" i="12"/>
  <c r="AH236" i="12"/>
  <c r="AE248" i="12"/>
  <c r="AG248" i="12"/>
  <c r="AE260" i="12"/>
  <c r="AG260" i="12"/>
  <c r="AE276" i="12"/>
  <c r="AG276" i="12"/>
  <c r="AF288" i="12"/>
  <c r="AH288" i="12"/>
  <c r="AF304" i="12"/>
  <c r="AH304" i="12"/>
  <c r="AE316" i="12"/>
  <c r="AG316" i="12"/>
  <c r="AE332" i="12"/>
  <c r="AG332" i="12"/>
  <c r="AF336" i="12"/>
  <c r="AH336" i="12"/>
  <c r="AF348" i="12"/>
  <c r="AH348" i="12"/>
  <c r="AE360" i="12"/>
  <c r="AG360" i="12"/>
  <c r="AE404" i="12"/>
  <c r="AG404" i="12"/>
  <c r="AF432" i="12"/>
  <c r="AH432" i="12"/>
  <c r="AE456" i="12"/>
  <c r="AG456" i="12"/>
  <c r="AE476" i="12"/>
  <c r="AG476" i="12"/>
  <c r="AF492" i="12"/>
  <c r="AH492" i="12"/>
  <c r="AF512" i="12"/>
  <c r="AH512" i="12"/>
  <c r="AF524" i="12"/>
  <c r="AH524" i="12"/>
  <c r="AE540" i="12"/>
  <c r="AG540" i="12"/>
  <c r="AF560" i="12"/>
  <c r="AH560" i="12"/>
  <c r="AF576" i="12"/>
  <c r="AH576" i="12"/>
  <c r="AE596" i="12"/>
  <c r="AG596" i="12"/>
  <c r="AE612" i="12"/>
  <c r="AG612" i="12"/>
  <c r="AE632" i="12"/>
  <c r="AG632" i="12"/>
  <c r="AE648" i="12"/>
  <c r="AG648" i="12"/>
  <c r="AE664" i="12"/>
  <c r="AG664" i="12"/>
  <c r="AF5" i="12"/>
  <c r="AH5" i="12"/>
  <c r="AF33" i="12"/>
  <c r="AH33" i="12"/>
  <c r="AF53" i="12"/>
  <c r="AH53" i="12"/>
  <c r="AF97" i="12"/>
  <c r="AH97" i="12"/>
  <c r="AF113" i="12"/>
  <c r="AH113" i="12"/>
  <c r="AF133" i="12"/>
  <c r="AH133" i="12"/>
  <c r="AF169" i="12"/>
  <c r="AH169" i="12"/>
  <c r="AF193" i="12"/>
  <c r="AH193" i="12"/>
  <c r="AF229" i="12"/>
  <c r="AH229" i="12"/>
  <c r="AF241" i="12"/>
  <c r="AH241" i="12"/>
  <c r="AF257" i="12"/>
  <c r="AH257" i="12"/>
  <c r="AF317" i="12"/>
  <c r="AH317" i="12"/>
  <c r="AF325" i="12"/>
  <c r="AH325" i="12"/>
  <c r="AF337" i="12"/>
  <c r="AH337" i="12"/>
  <c r="AF353" i="12"/>
  <c r="AH353" i="12"/>
  <c r="AF369" i="12"/>
  <c r="AH369" i="12"/>
  <c r="AF385" i="12"/>
  <c r="AH385" i="12"/>
  <c r="AF417" i="12"/>
  <c r="AH417" i="12"/>
  <c r="AF433" i="12"/>
  <c r="AH433" i="12"/>
  <c r="AF445" i="12"/>
  <c r="AH445" i="12"/>
  <c r="AF481" i="12"/>
  <c r="AH481" i="12"/>
  <c r="AF517" i="12"/>
  <c r="AH517" i="12"/>
  <c r="AF545" i="12"/>
  <c r="AH545" i="12"/>
  <c r="AE30" i="12"/>
  <c r="AG30" i="12"/>
  <c r="AE42" i="12"/>
  <c r="AG42" i="12"/>
  <c r="AF74" i="12"/>
  <c r="AH74" i="12"/>
  <c r="AF90" i="12"/>
  <c r="AH90" i="12"/>
  <c r="AF102" i="12"/>
  <c r="AH102" i="12"/>
  <c r="AE110" i="12"/>
  <c r="AG110" i="12"/>
  <c r="AF122" i="12"/>
  <c r="AH122" i="12"/>
  <c r="AE142" i="12"/>
  <c r="AG142" i="12"/>
  <c r="AE182" i="12"/>
  <c r="AG182" i="12"/>
  <c r="AF190" i="12"/>
  <c r="AH190" i="12"/>
  <c r="AF218" i="12"/>
  <c r="AH218" i="12"/>
  <c r="AF230" i="12"/>
  <c r="AH230" i="12"/>
  <c r="AF238" i="12"/>
  <c r="AH238" i="12"/>
  <c r="AE242" i="12"/>
  <c r="AG242" i="12"/>
  <c r="AF266" i="12"/>
  <c r="AH266" i="12"/>
  <c r="AF274" i="12"/>
  <c r="AH274" i="12"/>
  <c r="AE286" i="12"/>
  <c r="AG286" i="12"/>
  <c r="AF318" i="12"/>
  <c r="AH318" i="12"/>
  <c r="AF330" i="12"/>
  <c r="AH330" i="12"/>
  <c r="AF338" i="12"/>
  <c r="AH338" i="12"/>
  <c r="AF358" i="12"/>
  <c r="AH358" i="12"/>
  <c r="AE366" i="12"/>
  <c r="AG366" i="12"/>
  <c r="AE374" i="12"/>
  <c r="AG374" i="12"/>
  <c r="AF378" i="12"/>
  <c r="AH378" i="12"/>
  <c r="AE386" i="12"/>
  <c r="AG386" i="12"/>
  <c r="AE394" i="12"/>
  <c r="AG394" i="12"/>
  <c r="AF402" i="12"/>
  <c r="AH402" i="12"/>
  <c r="AF410" i="12"/>
  <c r="AH410" i="12"/>
  <c r="AF426" i="12"/>
  <c r="AH426" i="12"/>
  <c r="AE438" i="12"/>
  <c r="AG438" i="12"/>
  <c r="AF446" i="12"/>
  <c r="AH446" i="12"/>
  <c r="AF458" i="12"/>
  <c r="AH458" i="12"/>
  <c r="AF466" i="12"/>
  <c r="AH466" i="12"/>
  <c r="AF474" i="12"/>
  <c r="AH474" i="12"/>
  <c r="AF490" i="12"/>
  <c r="AH490" i="12"/>
  <c r="AE502" i="12"/>
  <c r="AG502" i="12"/>
  <c r="AF510" i="12"/>
  <c r="AH510" i="12"/>
  <c r="AF518" i="12"/>
  <c r="AH518" i="12"/>
  <c r="AE542" i="12"/>
  <c r="AG542" i="12"/>
  <c r="AF558" i="12"/>
  <c r="AH558" i="12"/>
  <c r="AE566" i="12"/>
  <c r="AG566" i="12"/>
  <c r="AF614" i="12"/>
  <c r="AH614" i="12"/>
  <c r="AF634" i="12"/>
  <c r="AH634" i="12"/>
  <c r="AE638" i="12"/>
  <c r="AG638" i="12"/>
  <c r="AE654" i="12"/>
  <c r="AG654" i="12"/>
  <c r="AF662" i="12"/>
  <c r="AH662" i="12"/>
  <c r="AE48" i="12"/>
  <c r="AG48" i="12"/>
  <c r="AF56" i="12"/>
  <c r="AH56" i="12"/>
  <c r="AE80" i="12"/>
  <c r="AG80" i="12"/>
  <c r="AE112" i="12"/>
  <c r="AG112" i="12"/>
  <c r="AE128" i="12"/>
  <c r="AG128" i="12"/>
  <c r="AE144" i="12"/>
  <c r="AG144" i="12"/>
  <c r="AE160" i="12"/>
  <c r="AG160" i="12"/>
  <c r="AE176" i="12"/>
  <c r="AG176" i="12"/>
  <c r="AF200" i="12"/>
  <c r="AH200" i="12"/>
  <c r="AF216" i="12"/>
  <c r="AH216" i="12"/>
  <c r="AF232" i="12"/>
  <c r="AH232" i="12"/>
  <c r="AE256" i="12"/>
  <c r="AG256" i="12"/>
  <c r="AE272" i="12"/>
  <c r="AG272" i="12"/>
  <c r="AF292" i="12"/>
  <c r="AH292" i="12"/>
  <c r="AF312" i="12"/>
  <c r="AH312" i="12"/>
  <c r="AF340" i="12"/>
  <c r="AH340" i="12"/>
  <c r="AE364" i="12"/>
  <c r="AG364" i="12"/>
  <c r="AF388" i="12"/>
  <c r="AH388" i="12"/>
  <c r="AF396" i="12"/>
  <c r="AH396" i="12"/>
  <c r="AF408" i="12"/>
  <c r="AH408" i="12"/>
  <c r="AE416" i="12"/>
  <c r="AG416" i="12"/>
  <c r="AE428" i="12"/>
  <c r="AG428" i="12"/>
  <c r="AF440" i="12"/>
  <c r="AH440" i="12"/>
  <c r="AF452" i="12"/>
  <c r="AH452" i="12"/>
  <c r="AE464" i="12"/>
  <c r="AG464" i="12"/>
  <c r="AE496" i="12"/>
  <c r="AG496" i="12"/>
  <c r="AF508" i="12"/>
  <c r="AH508" i="12"/>
  <c r="AE528" i="12"/>
  <c r="AG528" i="12"/>
  <c r="AE544" i="12"/>
  <c r="AG544" i="12"/>
  <c r="AE556" i="12"/>
  <c r="AG556" i="12"/>
  <c r="AF572" i="12"/>
  <c r="AH572" i="12"/>
  <c r="AF588" i="12"/>
  <c r="AH588" i="12"/>
  <c r="AF600" i="12"/>
  <c r="AH600" i="12"/>
  <c r="AF616" i="12"/>
  <c r="AH616" i="12"/>
  <c r="AF628" i="12"/>
  <c r="AH628" i="12"/>
  <c r="AF644" i="12"/>
  <c r="AH644" i="12"/>
  <c r="AE652" i="12"/>
  <c r="AG652" i="12"/>
  <c r="AF9" i="12"/>
  <c r="AH9" i="12"/>
  <c r="AF645" i="12"/>
  <c r="AH645" i="12"/>
  <c r="AE653" i="12"/>
  <c r="AG653" i="12"/>
  <c r="AF665" i="12"/>
  <c r="AH665" i="12"/>
  <c r="AE380" i="12"/>
  <c r="AG380" i="12"/>
  <c r="AF319" i="12"/>
  <c r="AH319" i="12"/>
  <c r="AE665" i="12"/>
  <c r="AG665" i="12"/>
  <c r="AF380" i="12"/>
  <c r="AH380" i="12"/>
  <c r="AE21" i="12"/>
  <c r="AG21" i="12"/>
  <c r="AE37" i="12"/>
  <c r="AG37" i="12"/>
  <c r="AE69" i="12"/>
  <c r="AG69" i="12"/>
  <c r="AF77" i="12"/>
  <c r="AH77" i="12"/>
  <c r="AE101" i="12"/>
  <c r="AG101" i="12"/>
  <c r="AF109" i="12"/>
  <c r="AH109" i="12"/>
  <c r="AF121" i="12"/>
  <c r="AH121" i="12"/>
  <c r="AF137" i="12"/>
  <c r="AH137" i="12"/>
  <c r="AF153" i="12"/>
  <c r="AH153" i="12"/>
  <c r="AF173" i="12"/>
  <c r="AH173" i="12"/>
  <c r="AF205" i="12"/>
  <c r="AH205" i="12"/>
  <c r="AF237" i="12"/>
  <c r="AH237" i="12"/>
  <c r="AE245" i="12"/>
  <c r="AG245" i="12"/>
  <c r="AF269" i="12"/>
  <c r="AH269" i="12"/>
  <c r="AE341" i="12"/>
  <c r="AG341" i="12"/>
  <c r="AF357" i="12"/>
  <c r="AH357" i="12"/>
  <c r="AE389" i="12"/>
  <c r="AG389" i="12"/>
  <c r="AF421" i="12"/>
  <c r="AH421" i="12"/>
  <c r="AF485" i="12"/>
  <c r="AH485" i="12"/>
  <c r="AE501" i="12"/>
  <c r="AG501" i="12"/>
  <c r="AF569" i="12"/>
  <c r="AH569" i="12"/>
  <c r="AF601" i="12"/>
  <c r="AH601" i="12"/>
  <c r="AF633" i="12"/>
  <c r="AH633" i="12"/>
  <c r="AF649" i="12"/>
  <c r="AH649" i="12"/>
  <c r="AF15" i="12"/>
  <c r="AH15" i="12"/>
  <c r="AE27" i="12"/>
  <c r="AG27" i="12"/>
  <c r="AF31" i="12"/>
  <c r="AH31" i="12"/>
  <c r="AF47" i="12"/>
  <c r="AH47" i="12"/>
  <c r="AF63" i="12"/>
  <c r="AH63" i="12"/>
  <c r="AE71" i="12"/>
  <c r="AG71" i="12"/>
  <c r="AE87" i="12"/>
  <c r="AG87" i="12"/>
  <c r="AF95" i="12"/>
  <c r="AH95" i="12"/>
  <c r="AF111" i="12"/>
  <c r="AH111" i="12"/>
  <c r="AF127" i="12"/>
  <c r="AH127" i="12"/>
  <c r="AF143" i="12"/>
  <c r="AH143" i="12"/>
  <c r="AF159" i="12"/>
  <c r="AH159" i="12"/>
  <c r="AF175" i="12"/>
  <c r="AH175" i="12"/>
  <c r="AE219" i="12"/>
  <c r="AG219" i="12"/>
  <c r="AE227" i="12"/>
  <c r="AG227" i="12"/>
  <c r="AE235" i="12"/>
  <c r="AG235" i="12"/>
  <c r="AE243" i="12"/>
  <c r="AG243" i="12"/>
  <c r="AE251" i="12"/>
  <c r="AG251" i="12"/>
  <c r="AE283" i="12"/>
  <c r="AG283" i="12"/>
  <c r="AE299" i="12"/>
  <c r="AG299" i="12"/>
  <c r="AE315" i="12"/>
  <c r="AG315" i="12"/>
  <c r="AE331" i="12"/>
  <c r="AG331" i="12"/>
  <c r="AE343" i="12"/>
  <c r="AG343" i="12"/>
  <c r="AF351" i="12"/>
  <c r="AH351" i="12"/>
  <c r="AF367" i="12"/>
  <c r="AH367" i="12"/>
  <c r="AF383" i="12"/>
  <c r="AH383" i="12"/>
  <c r="AF399" i="12"/>
  <c r="AH399" i="12"/>
  <c r="AF415" i="12"/>
  <c r="AH415" i="12"/>
  <c r="AF431" i="12"/>
  <c r="AH431" i="12"/>
  <c r="AF447" i="12"/>
  <c r="AH447" i="12"/>
  <c r="AE475" i="12"/>
  <c r="AG475" i="12"/>
  <c r="AE491" i="12"/>
  <c r="AG491" i="12"/>
  <c r="AE499" i="12"/>
  <c r="AG499" i="12"/>
  <c r="AF559" i="12"/>
  <c r="AH559" i="12"/>
  <c r="AE575" i="12"/>
  <c r="AG575" i="12"/>
  <c r="AE591" i="12"/>
  <c r="AG591" i="12"/>
  <c r="AE599" i="12"/>
  <c r="AG599" i="12"/>
  <c r="AF623" i="12"/>
  <c r="AH623" i="12"/>
  <c r="AE655" i="12"/>
  <c r="AG655" i="12"/>
  <c r="AE663" i="12"/>
  <c r="AG663" i="12"/>
  <c r="AE16" i="12"/>
  <c r="AG16" i="12"/>
  <c r="AF24" i="12"/>
  <c r="AH24" i="12"/>
  <c r="AE28" i="12"/>
  <c r="AG28" i="12"/>
  <c r="AF36" i="12"/>
  <c r="AH36" i="12"/>
  <c r="AF60" i="12"/>
  <c r="AH60" i="12"/>
  <c r="AE76" i="12"/>
  <c r="AG76" i="12"/>
  <c r="AF88" i="12"/>
  <c r="AH88" i="12"/>
  <c r="AE96" i="12"/>
  <c r="AG96" i="12"/>
  <c r="AE108" i="12"/>
  <c r="AG108" i="12"/>
  <c r="AF132" i="12"/>
  <c r="AH132" i="12"/>
  <c r="AF148" i="12"/>
  <c r="AH148" i="12"/>
  <c r="AF164" i="12"/>
  <c r="AH164" i="12"/>
  <c r="AF180" i="12"/>
  <c r="AH180" i="12"/>
  <c r="AE192" i="12"/>
  <c r="AG192" i="12"/>
  <c r="AF204" i="12"/>
  <c r="AH204" i="12"/>
  <c r="AE220" i="12"/>
  <c r="AG220" i="12"/>
  <c r="AE236" i="12"/>
  <c r="AG236" i="12"/>
  <c r="AF248" i="12"/>
  <c r="AH248" i="12"/>
  <c r="AF260" i="12"/>
  <c r="AH260" i="12"/>
  <c r="AF276" i="12"/>
  <c r="AH276" i="12"/>
  <c r="AE288" i="12"/>
  <c r="AG288" i="12"/>
  <c r="AE304" i="12"/>
  <c r="AG304" i="12"/>
  <c r="AF316" i="12"/>
  <c r="AH316" i="12"/>
  <c r="AF332" i="12"/>
  <c r="AH332" i="12"/>
  <c r="AE336" i="12"/>
  <c r="AG336" i="12"/>
  <c r="AE348" i="12"/>
  <c r="AG348" i="12"/>
  <c r="AF360" i="12"/>
  <c r="AH360" i="12"/>
  <c r="AE372" i="12"/>
  <c r="AG372" i="12"/>
  <c r="AF404" i="12"/>
  <c r="AH404" i="12"/>
  <c r="AE432" i="12"/>
  <c r="AG432" i="12"/>
  <c r="AF456" i="12"/>
  <c r="AH456" i="12"/>
  <c r="AF476" i="12"/>
  <c r="AH476" i="12"/>
  <c r="AE492" i="12"/>
  <c r="AG492" i="12"/>
  <c r="AE512" i="12"/>
  <c r="AG512" i="12"/>
  <c r="AE524" i="12"/>
  <c r="AG524" i="12"/>
  <c r="AF540" i="12"/>
  <c r="AH540" i="12"/>
  <c r="AE560" i="12"/>
  <c r="AG560" i="12"/>
  <c r="AE576" i="12"/>
  <c r="AG576" i="12"/>
  <c r="AF596" i="12"/>
  <c r="AH596" i="12"/>
  <c r="AF612" i="12"/>
  <c r="AH612" i="12"/>
  <c r="AF632" i="12"/>
  <c r="AH632" i="12"/>
  <c r="AF648" i="12"/>
  <c r="AH648" i="12"/>
  <c r="AF664" i="12"/>
  <c r="AH664" i="12"/>
  <c r="AE5" i="12"/>
  <c r="AG5" i="12"/>
  <c r="AF25" i="12"/>
  <c r="AH25" i="12"/>
  <c r="AF141" i="12"/>
  <c r="AH141" i="12"/>
  <c r="AF157" i="12"/>
  <c r="AH157" i="12"/>
  <c r="AE213" i="12"/>
  <c r="AG213" i="12"/>
  <c r="AE229" i="12"/>
  <c r="AG229" i="12"/>
  <c r="AF273" i="12"/>
  <c r="AH273" i="12"/>
  <c r="AF285" i="12"/>
  <c r="AH285" i="12"/>
  <c r="AF301" i="12"/>
  <c r="AH301" i="12"/>
  <c r="AF401" i="12"/>
  <c r="AH401" i="12"/>
  <c r="AE453" i="12"/>
  <c r="AG453" i="12"/>
  <c r="AF489" i="12"/>
  <c r="AH489" i="12"/>
  <c r="AF525" i="12"/>
  <c r="AH525" i="12"/>
  <c r="AF537" i="12"/>
  <c r="AH537" i="12"/>
  <c r="AF557" i="12"/>
  <c r="AH557" i="12"/>
  <c r="AF589" i="12"/>
  <c r="AH589" i="12"/>
  <c r="AF605" i="12"/>
  <c r="AH605" i="12"/>
  <c r="AF613" i="12"/>
  <c r="AH613" i="12"/>
  <c r="AF621" i="12"/>
  <c r="AH621" i="12"/>
  <c r="AF629" i="12"/>
  <c r="AH629" i="12"/>
  <c r="AE645" i="12"/>
  <c r="AG645" i="12"/>
  <c r="AE6" i="12"/>
  <c r="AG6" i="12"/>
  <c r="AF14" i="12"/>
  <c r="AH14" i="12"/>
  <c r="AF18" i="12"/>
  <c r="AH18" i="12"/>
  <c r="AE22" i="12"/>
  <c r="AG22" i="12"/>
  <c r="AF30" i="12"/>
  <c r="AH30" i="12"/>
  <c r="AF34" i="12"/>
  <c r="AH34" i="12"/>
  <c r="AE38" i="12"/>
  <c r="AG38" i="12"/>
  <c r="AF50" i="12"/>
  <c r="AH50" i="12"/>
  <c r="AE54" i="12"/>
  <c r="AG54" i="12"/>
  <c r="AF66" i="12"/>
  <c r="AH66" i="12"/>
  <c r="AE70" i="12"/>
  <c r="AG70" i="12"/>
  <c r="AF78" i="12"/>
  <c r="AH78" i="12"/>
  <c r="AF82" i="12"/>
  <c r="AH82" i="12"/>
  <c r="AE86" i="12"/>
  <c r="AG86" i="12"/>
  <c r="AF94" i="12"/>
  <c r="AH94" i="12"/>
  <c r="AE102" i="12"/>
  <c r="AG102" i="12"/>
  <c r="AF110" i="12"/>
  <c r="AH110" i="12"/>
  <c r="AF114" i="12"/>
  <c r="AH114" i="12"/>
  <c r="AE118" i="12"/>
  <c r="AG118" i="12"/>
  <c r="AF126" i="12"/>
  <c r="AH126" i="12"/>
  <c r="AE134" i="12"/>
  <c r="AG134" i="12"/>
  <c r="AF142" i="12"/>
  <c r="AH142" i="12"/>
  <c r="AF146" i="12"/>
  <c r="AH146" i="12"/>
  <c r="AE150" i="12"/>
  <c r="AG150" i="12"/>
  <c r="AE158" i="12"/>
  <c r="AG158" i="12"/>
  <c r="AF162" i="12"/>
  <c r="AH162" i="12"/>
  <c r="AE166" i="12"/>
  <c r="AG166" i="12"/>
  <c r="AF174" i="12"/>
  <c r="AH174" i="12"/>
  <c r="AF178" i="12"/>
  <c r="AH178" i="12"/>
  <c r="AE198" i="12"/>
  <c r="AG198" i="12"/>
  <c r="AF202" i="12"/>
  <c r="AH202" i="12"/>
  <c r="AF206" i="12"/>
  <c r="AH206" i="12"/>
  <c r="AF210" i="12"/>
  <c r="AH210" i="12"/>
  <c r="AE214" i="12"/>
  <c r="AG214" i="12"/>
  <c r="AF222" i="12"/>
  <c r="AH222" i="12"/>
  <c r="AE230" i="12"/>
  <c r="AG230" i="12"/>
  <c r="AF242" i="12"/>
  <c r="AH242" i="12"/>
  <c r="AE246" i="12"/>
  <c r="AG246" i="12"/>
  <c r="AF254" i="12"/>
  <c r="AH254" i="12"/>
  <c r="AE258" i="12"/>
  <c r="AG258" i="12"/>
  <c r="AE262" i="12"/>
  <c r="AG262" i="12"/>
  <c r="AF270" i="12"/>
  <c r="AH270" i="12"/>
  <c r="AE278" i="12"/>
  <c r="AG278" i="12"/>
  <c r="AF290" i="12"/>
  <c r="AH290" i="12"/>
  <c r="AE294" i="12"/>
  <c r="AG294" i="12"/>
  <c r="AF302" i="12"/>
  <c r="AH302" i="12"/>
  <c r="AF306" i="12"/>
  <c r="AH306" i="12"/>
  <c r="AE310" i="12"/>
  <c r="AG310" i="12"/>
  <c r="AF322" i="12"/>
  <c r="AH322" i="12"/>
  <c r="AE326" i="12"/>
  <c r="AG326" i="12"/>
  <c r="AF334" i="12"/>
  <c r="AH334" i="12"/>
  <c r="AF350" i="12"/>
  <c r="AH350" i="12"/>
  <c r="AF354" i="12"/>
  <c r="AH354" i="12"/>
  <c r="AE358" i="12"/>
  <c r="AG358" i="12"/>
  <c r="AF366" i="12"/>
  <c r="AH366" i="12"/>
  <c r="AF370" i="12"/>
  <c r="AH370" i="12"/>
  <c r="AF386" i="12"/>
  <c r="AH386" i="12"/>
  <c r="AF394" i="12"/>
  <c r="AH394" i="12"/>
  <c r="AF398" i="12"/>
  <c r="AH398" i="12"/>
  <c r="AE406" i="12"/>
  <c r="AG406" i="12"/>
  <c r="AF414" i="12"/>
  <c r="AH414" i="12"/>
  <c r="AF418" i="12"/>
  <c r="AH418" i="12"/>
  <c r="AE422" i="12"/>
  <c r="AG422" i="12"/>
  <c r="AF430" i="12"/>
  <c r="AH430" i="12"/>
  <c r="AF434" i="12"/>
  <c r="AH434" i="12"/>
  <c r="AF442" i="12"/>
  <c r="AH442" i="12"/>
  <c r="AF450" i="12"/>
  <c r="AH450" i="12"/>
  <c r="AE454" i="12"/>
  <c r="AG454" i="12"/>
  <c r="AF462" i="12"/>
  <c r="AH462" i="12"/>
  <c r="AF482" i="12"/>
  <c r="AH482" i="12"/>
  <c r="AE486" i="12"/>
  <c r="AG486" i="12"/>
  <c r="AF494" i="12"/>
  <c r="AH494" i="12"/>
  <c r="AF498" i="12"/>
  <c r="AH498" i="12"/>
  <c r="AF514" i="12"/>
  <c r="AH514" i="12"/>
  <c r="AF542" i="12"/>
  <c r="AH542" i="12"/>
  <c r="AF546" i="12"/>
  <c r="AH546" i="12"/>
  <c r="AF562" i="12"/>
  <c r="AH562" i="12"/>
  <c r="AF574" i="12"/>
  <c r="AH574" i="12"/>
  <c r="AF578" i="12"/>
  <c r="AH578" i="12"/>
  <c r="AF606" i="12"/>
  <c r="AH606" i="12"/>
  <c r="AF610" i="12"/>
  <c r="AH610" i="12"/>
  <c r="AE614" i="12"/>
  <c r="AG614" i="12"/>
  <c r="AF622" i="12"/>
  <c r="AH622" i="12"/>
  <c r="AF626" i="12"/>
  <c r="AH626" i="12"/>
  <c r="AF642" i="12"/>
  <c r="AH642" i="12"/>
  <c r="AF654" i="12"/>
  <c r="AH654" i="12"/>
  <c r="AE352" i="12"/>
  <c r="AG352" i="12"/>
  <c r="AE448" i="12"/>
  <c r="AG448" i="12"/>
  <c r="AE480" i="12"/>
  <c r="AG480" i="12"/>
  <c r="AE9" i="12"/>
  <c r="AG9" i="12"/>
  <c r="AE17" i="12"/>
  <c r="AG17" i="12"/>
  <c r="AE29" i="12"/>
  <c r="AG29" i="12"/>
  <c r="AE49" i="12"/>
  <c r="AG49" i="12"/>
  <c r="AF57" i="12"/>
  <c r="AH57" i="12"/>
  <c r="AE77" i="12"/>
  <c r="AG77" i="12"/>
  <c r="AE93" i="12"/>
  <c r="AG93" i="12"/>
  <c r="AE109" i="12"/>
  <c r="AG109" i="12"/>
  <c r="AE121" i="12"/>
  <c r="AG121" i="12"/>
  <c r="AE137" i="12"/>
  <c r="AG137" i="12"/>
  <c r="AE145" i="12"/>
  <c r="AG145" i="12"/>
  <c r="AE173" i="12"/>
  <c r="AG173" i="12"/>
  <c r="AE189" i="12"/>
  <c r="AG189" i="12"/>
  <c r="AE205" i="12"/>
  <c r="AG205" i="12"/>
  <c r="AE209" i="12"/>
  <c r="AG209" i="12"/>
  <c r="AE217" i="12"/>
  <c r="AG217" i="12"/>
  <c r="AE237" i="12"/>
  <c r="AG237" i="12"/>
  <c r="AE249" i="12"/>
  <c r="AG249" i="12"/>
  <c r="AE269" i="12"/>
  <c r="AG269" i="12"/>
  <c r="AE297" i="12"/>
  <c r="AG297" i="12"/>
  <c r="AE305" i="12"/>
  <c r="AG305" i="12"/>
  <c r="AE313" i="12"/>
  <c r="AG313" i="12"/>
  <c r="AE333" i="12"/>
  <c r="AG333" i="12"/>
  <c r="AE349" i="12"/>
  <c r="AG349" i="12"/>
  <c r="AE357" i="12"/>
  <c r="AG357" i="12"/>
  <c r="AE365" i="12"/>
  <c r="AG365" i="12"/>
  <c r="AE373" i="12"/>
  <c r="AG373" i="12"/>
  <c r="AE381" i="12"/>
  <c r="AG381" i="12"/>
  <c r="AE397" i="12"/>
  <c r="AG397" i="12"/>
  <c r="AE405" i="12"/>
  <c r="AG405" i="12"/>
  <c r="AE413" i="12"/>
  <c r="AG413" i="12"/>
  <c r="AE421" i="12"/>
  <c r="AG421" i="12"/>
  <c r="AE429" i="12"/>
  <c r="AG429" i="12"/>
  <c r="AF441" i="12"/>
  <c r="AH441" i="12"/>
  <c r="AF457" i="12"/>
  <c r="AH457" i="12"/>
  <c r="AE473" i="12"/>
  <c r="AG473" i="12"/>
  <c r="AE477" i="12"/>
  <c r="AG477" i="12"/>
  <c r="AE485" i="12"/>
  <c r="AG485" i="12"/>
  <c r="AE493" i="12"/>
  <c r="AG493" i="12"/>
  <c r="AF505" i="12"/>
  <c r="AH505" i="12"/>
  <c r="AE533" i="12"/>
  <c r="AG533" i="12"/>
  <c r="AE541" i="12"/>
  <c r="AG541" i="12"/>
  <c r="AE549" i="12"/>
  <c r="AG549" i="12"/>
  <c r="AE553" i="12"/>
  <c r="AG553" i="12"/>
  <c r="AF585" i="12"/>
  <c r="AH585" i="12"/>
  <c r="AE609" i="12"/>
  <c r="AG609" i="12"/>
  <c r="AE617" i="12"/>
  <c r="AG617" i="12"/>
  <c r="AF657" i="12"/>
  <c r="AH657" i="12"/>
  <c r="AF661" i="12"/>
  <c r="AH661" i="12"/>
  <c r="AF3" i="12"/>
  <c r="AH3" i="12"/>
  <c r="AF7" i="12"/>
  <c r="AH7" i="12"/>
  <c r="AF11" i="12"/>
  <c r="AH11" i="12"/>
  <c r="AF19" i="12"/>
  <c r="AH19" i="12"/>
  <c r="AF23" i="12"/>
  <c r="AH23" i="12"/>
  <c r="AF27" i="12"/>
  <c r="AH27" i="12"/>
  <c r="AF35" i="12"/>
  <c r="AH35" i="12"/>
  <c r="AF39" i="12"/>
  <c r="AH39" i="12"/>
  <c r="AF43" i="12"/>
  <c r="AH43" i="12"/>
  <c r="AF51" i="12"/>
  <c r="AH51" i="12"/>
  <c r="AF55" i="12"/>
  <c r="AH55" i="12"/>
  <c r="AF59" i="12"/>
  <c r="AH59" i="12"/>
  <c r="AF67" i="12"/>
  <c r="AH67" i="12"/>
  <c r="AF71" i="12"/>
  <c r="AH71" i="12"/>
  <c r="AF75" i="12"/>
  <c r="AH75" i="12"/>
  <c r="AF83" i="12"/>
  <c r="AH83" i="12"/>
  <c r="AF87" i="12"/>
  <c r="AH87" i="12"/>
  <c r="AF91" i="12"/>
  <c r="AH91" i="12"/>
  <c r="AF99" i="12"/>
  <c r="AH99" i="12"/>
  <c r="AF103" i="12"/>
  <c r="AH103" i="12"/>
  <c r="AF107" i="12"/>
  <c r="AH107" i="12"/>
  <c r="AF115" i="12"/>
  <c r="AH115" i="12"/>
  <c r="AF119" i="12"/>
  <c r="AH119" i="12"/>
  <c r="AF123" i="12"/>
  <c r="AH123" i="12"/>
  <c r="AF131" i="12"/>
  <c r="AH131" i="12"/>
  <c r="AF135" i="12"/>
  <c r="AH135" i="12"/>
  <c r="AF139" i="12"/>
  <c r="AH139" i="12"/>
  <c r="AF147" i="12"/>
  <c r="AH147" i="12"/>
  <c r="AF151" i="12"/>
  <c r="AH151" i="12"/>
  <c r="AF155" i="12"/>
  <c r="AH155" i="12"/>
  <c r="AF163" i="12"/>
  <c r="AH163" i="12"/>
  <c r="AF167" i="12"/>
  <c r="AH167" i="12"/>
  <c r="AF171" i="12"/>
  <c r="AH171" i="12"/>
  <c r="AF179" i="12"/>
  <c r="AH179" i="12"/>
  <c r="AF183" i="12"/>
  <c r="AH183" i="12"/>
  <c r="AF187" i="12"/>
  <c r="AH187" i="12"/>
  <c r="AF195" i="12"/>
  <c r="AH195" i="12"/>
  <c r="AF199" i="12"/>
  <c r="AH199" i="12"/>
  <c r="AF203" i="12"/>
  <c r="AH203" i="12"/>
  <c r="AF211" i="12"/>
  <c r="AH211" i="12"/>
  <c r="AF215" i="12"/>
  <c r="AH215" i="12"/>
  <c r="AF219" i="12"/>
  <c r="AH219" i="12"/>
  <c r="AF227" i="12"/>
  <c r="AH227" i="12"/>
  <c r="AF231" i="12"/>
  <c r="AH231" i="12"/>
  <c r="AF235" i="12"/>
  <c r="AH235" i="12"/>
  <c r="AF243" i="12"/>
  <c r="AH243" i="12"/>
  <c r="AF247" i="12"/>
  <c r="AH247" i="12"/>
  <c r="AF251" i="12"/>
  <c r="AH251" i="12"/>
  <c r="AF259" i="12"/>
  <c r="AH259" i="12"/>
  <c r="AF263" i="12"/>
  <c r="AH263" i="12"/>
  <c r="AF267" i="12"/>
  <c r="AH267" i="12"/>
  <c r="AF275" i="12"/>
  <c r="AH275" i="12"/>
  <c r="AF279" i="12"/>
  <c r="AH279" i="12"/>
  <c r="AF283" i="12"/>
  <c r="AH283" i="12"/>
  <c r="AF291" i="12"/>
  <c r="AH291" i="12"/>
  <c r="AF295" i="12"/>
  <c r="AH295" i="12"/>
  <c r="AF299" i="12"/>
  <c r="AH299" i="12"/>
  <c r="AF307" i="12"/>
  <c r="AH307" i="12"/>
  <c r="AF311" i="12"/>
  <c r="AH311" i="12"/>
  <c r="AF315" i="12"/>
  <c r="AH315" i="12"/>
  <c r="AF323" i="12"/>
  <c r="AH323" i="12"/>
  <c r="AF327" i="12"/>
  <c r="AH327" i="12"/>
  <c r="AF335" i="12"/>
  <c r="AH335" i="12"/>
  <c r="AF339" i="12"/>
  <c r="AH339" i="12"/>
  <c r="AF343" i="12"/>
  <c r="AH343" i="12"/>
  <c r="AF347" i="12"/>
  <c r="AH347" i="12"/>
  <c r="AF355" i="12"/>
  <c r="AH355" i="12"/>
  <c r="AF359" i="12"/>
  <c r="AH359" i="12"/>
  <c r="AF363" i="12"/>
  <c r="AH363" i="12"/>
  <c r="AF371" i="12"/>
  <c r="AH371" i="12"/>
  <c r="AF375" i="12"/>
  <c r="AH375" i="12"/>
  <c r="AF379" i="12"/>
  <c r="AH379" i="12"/>
  <c r="AF387" i="12"/>
  <c r="AH387" i="12"/>
  <c r="AF391" i="12"/>
  <c r="AH391" i="12"/>
  <c r="AF395" i="12"/>
  <c r="AH395" i="12"/>
  <c r="AF403" i="12"/>
  <c r="AH403" i="12"/>
  <c r="AF407" i="12"/>
  <c r="AH407" i="12"/>
  <c r="AF411" i="12"/>
  <c r="AH411" i="12"/>
  <c r="AF419" i="12"/>
  <c r="AH419" i="12"/>
  <c r="AF423" i="12"/>
  <c r="AH423" i="12"/>
  <c r="AF427" i="12"/>
  <c r="AH427" i="12"/>
  <c r="AF435" i="12"/>
  <c r="AH435" i="12"/>
  <c r="AF439" i="12"/>
  <c r="AH439" i="12"/>
  <c r="AF443" i="12"/>
  <c r="AH443" i="12"/>
  <c r="AF451" i="12"/>
  <c r="AH451" i="12"/>
  <c r="AF455" i="12"/>
  <c r="AH455" i="12"/>
  <c r="AF459" i="12"/>
  <c r="AH459" i="12"/>
  <c r="AF467" i="12"/>
  <c r="AH467" i="12"/>
  <c r="AF471" i="12"/>
  <c r="AH471" i="12"/>
  <c r="AF475" i="12"/>
  <c r="AH475" i="12"/>
  <c r="AF483" i="12"/>
  <c r="AH483" i="12"/>
  <c r="AF487" i="12"/>
  <c r="AH487" i="12"/>
  <c r="AF491" i="12"/>
  <c r="AH491" i="12"/>
  <c r="AF499" i="12"/>
  <c r="AH499" i="12"/>
  <c r="AF503" i="12"/>
  <c r="AH503" i="12"/>
  <c r="AE507" i="12"/>
  <c r="AG507" i="12"/>
  <c r="AF511" i="12"/>
  <c r="AH511" i="12"/>
  <c r="AF519" i="12"/>
  <c r="AH519" i="12"/>
  <c r="AF523" i="12"/>
  <c r="AH523" i="12"/>
  <c r="AF527" i="12"/>
  <c r="AH527" i="12"/>
  <c r="AF531" i="12"/>
  <c r="AH531" i="12"/>
  <c r="AF535" i="12"/>
  <c r="AH535" i="12"/>
  <c r="AF543" i="12"/>
  <c r="AH543" i="12"/>
  <c r="AF551" i="12"/>
  <c r="AH551" i="12"/>
  <c r="AE555" i="12"/>
  <c r="AG555" i="12"/>
  <c r="AF567" i="12"/>
  <c r="AH567" i="12"/>
  <c r="AE571" i="12"/>
  <c r="AG571" i="12"/>
  <c r="AF575" i="12"/>
  <c r="AH575" i="12"/>
  <c r="AF583" i="12"/>
  <c r="AH583" i="12"/>
  <c r="AF587" i="12"/>
  <c r="AH587" i="12"/>
  <c r="AF591" i="12"/>
  <c r="AH591" i="12"/>
  <c r="AF595" i="12"/>
  <c r="AH595" i="12"/>
  <c r="AF599" i="12"/>
  <c r="AH599" i="12"/>
  <c r="AE603" i="12"/>
  <c r="AG603" i="12"/>
  <c r="AF607" i="12"/>
  <c r="AH607" i="12"/>
  <c r="AF615" i="12"/>
  <c r="AH615" i="12"/>
  <c r="AE619" i="12"/>
  <c r="AG619" i="12"/>
  <c r="AF631" i="12"/>
  <c r="AH631" i="12"/>
  <c r="AE635" i="12"/>
  <c r="AG635" i="12"/>
  <c r="AF639" i="12"/>
  <c r="AH639" i="12"/>
  <c r="AF647" i="12"/>
  <c r="AH647" i="12"/>
  <c r="AF651" i="12"/>
  <c r="AH651" i="12"/>
  <c r="AF655" i="12"/>
  <c r="AH655" i="12"/>
  <c r="AF659" i="12"/>
  <c r="AH659" i="12"/>
  <c r="AF663" i="12"/>
  <c r="AH663" i="12"/>
  <c r="AF356" i="12"/>
  <c r="AH356" i="12"/>
  <c r="AF372" i="12"/>
  <c r="AH372" i="12"/>
  <c r="AE384" i="12"/>
  <c r="AG384" i="12"/>
  <c r="AF420" i="12"/>
  <c r="AH420" i="12"/>
  <c r="AE13" i="12"/>
  <c r="AG13" i="12"/>
  <c r="AE45" i="12"/>
  <c r="AG45" i="12"/>
  <c r="AE61" i="12"/>
  <c r="AG61" i="12"/>
  <c r="AE65" i="12"/>
  <c r="AG65" i="12"/>
  <c r="AF73" i="12"/>
  <c r="AH73" i="12"/>
  <c r="AE81" i="12"/>
  <c r="AG81" i="12"/>
  <c r="AE105" i="12"/>
  <c r="AG105" i="12"/>
  <c r="AE113" i="12"/>
  <c r="AG113" i="12"/>
  <c r="AE125" i="12"/>
  <c r="AG125" i="12"/>
  <c r="AE141" i="12"/>
  <c r="AG141" i="12"/>
  <c r="AE157" i="12"/>
  <c r="AG157" i="12"/>
  <c r="AE161" i="12"/>
  <c r="AG161" i="12"/>
  <c r="AE177" i="12"/>
  <c r="AG177" i="12"/>
  <c r="AF185" i="12"/>
  <c r="AH185" i="12"/>
  <c r="AE193" i="12"/>
  <c r="AG193" i="12"/>
  <c r="AE201" i="12"/>
  <c r="AG201" i="12"/>
  <c r="AE221" i="12"/>
  <c r="AG221" i="12"/>
  <c r="AE241" i="12"/>
  <c r="AG241" i="12"/>
  <c r="AE253" i="12"/>
  <c r="AG253" i="12"/>
  <c r="AE257" i="12"/>
  <c r="AG257" i="12"/>
  <c r="AE265" i="12"/>
  <c r="AG265" i="12"/>
  <c r="AE273" i="12"/>
  <c r="AG273" i="12"/>
  <c r="AE285" i="12"/>
  <c r="AG285" i="12"/>
  <c r="AE301" i="12"/>
  <c r="AG301" i="12"/>
  <c r="AE317" i="12"/>
  <c r="AG317" i="12"/>
  <c r="AE325" i="12"/>
  <c r="AG325" i="12"/>
  <c r="AE329" i="12"/>
  <c r="AG329" i="12"/>
  <c r="AE337" i="12"/>
  <c r="AG337" i="12"/>
  <c r="AE353" i="12"/>
  <c r="AG353" i="12"/>
  <c r="AE361" i="12"/>
  <c r="AG361" i="12"/>
  <c r="AE369" i="12"/>
  <c r="AG369" i="12"/>
  <c r="AF377" i="12"/>
  <c r="AH377" i="12"/>
  <c r="AF393" i="12"/>
  <c r="AH393" i="12"/>
  <c r="AE417" i="12"/>
  <c r="AG417" i="12"/>
  <c r="AE425" i="12"/>
  <c r="AG425" i="12"/>
  <c r="AE437" i="12"/>
  <c r="AG437" i="12"/>
  <c r="AE445" i="12"/>
  <c r="AG445" i="12"/>
  <c r="AE461" i="12"/>
  <c r="AG461" i="12"/>
  <c r="AE469" i="12"/>
  <c r="AG469" i="12"/>
  <c r="AE481" i="12"/>
  <c r="AG481" i="12"/>
  <c r="AE489" i="12"/>
  <c r="AG489" i="12"/>
  <c r="AE509" i="12"/>
  <c r="AG509" i="12"/>
  <c r="AE525" i="12"/>
  <c r="AG525" i="12"/>
  <c r="AE545" i="12"/>
  <c r="AG545" i="12"/>
  <c r="AE557" i="12"/>
  <c r="AG557" i="12"/>
  <c r="AE565" i="12"/>
  <c r="AG565" i="12"/>
  <c r="AE573" i="12"/>
  <c r="AG573" i="12"/>
  <c r="AE589" i="12"/>
  <c r="AG589" i="12"/>
  <c r="AE597" i="12"/>
  <c r="AG597" i="12"/>
  <c r="AE605" i="12"/>
  <c r="AG605" i="12"/>
  <c r="AE613" i="12"/>
  <c r="AG613" i="12"/>
  <c r="AE621" i="12"/>
  <c r="AG621" i="12"/>
  <c r="AE629" i="12"/>
  <c r="AG629" i="12"/>
  <c r="AE637" i="12"/>
  <c r="AG637" i="12"/>
  <c r="AF653" i="12"/>
  <c r="AH653" i="12"/>
  <c r="AF29" i="12"/>
  <c r="AH29" i="12"/>
  <c r="AE85" i="12"/>
  <c r="AG85" i="12"/>
  <c r="AF93" i="12"/>
  <c r="AH93" i="12"/>
  <c r="AE117" i="12"/>
  <c r="AG117" i="12"/>
  <c r="AF145" i="12"/>
  <c r="AH145" i="12"/>
  <c r="AE165" i="12"/>
  <c r="AG165" i="12"/>
  <c r="AE181" i="12"/>
  <c r="AG181" i="12"/>
  <c r="AE197" i="12"/>
  <c r="AG197" i="12"/>
  <c r="AF249" i="12"/>
  <c r="AH249" i="12"/>
  <c r="AE261" i="12"/>
  <c r="AG261" i="12"/>
  <c r="AE277" i="12"/>
  <c r="AG277" i="12"/>
  <c r="AF313" i="12"/>
  <c r="AH313" i="12"/>
  <c r="AF333" i="12"/>
  <c r="AH333" i="12"/>
  <c r="AF349" i="12"/>
  <c r="AH349" i="12"/>
  <c r="AF365" i="12"/>
  <c r="AH365" i="12"/>
  <c r="AF397" i="12"/>
  <c r="AH397" i="12"/>
  <c r="AF413" i="12"/>
  <c r="AH413" i="12"/>
  <c r="AF429" i="12"/>
  <c r="AH429" i="12"/>
  <c r="AF477" i="12"/>
  <c r="AH477" i="12"/>
  <c r="AF493" i="12"/>
  <c r="AH493" i="12"/>
  <c r="AF521" i="12"/>
  <c r="AH521" i="12"/>
  <c r="AF541" i="12"/>
  <c r="AH541" i="12"/>
  <c r="AF593" i="12"/>
  <c r="AH593" i="12"/>
  <c r="AF641" i="12"/>
  <c r="AH641" i="12"/>
  <c r="AE43" i="12"/>
  <c r="AG43" i="12"/>
  <c r="AE59" i="12"/>
  <c r="AG59" i="12"/>
  <c r="AF79" i="12"/>
  <c r="AH79" i="12"/>
  <c r="AE91" i="12"/>
  <c r="AG91" i="12"/>
  <c r="AE99" i="12"/>
  <c r="AG99" i="12"/>
  <c r="AE107" i="12"/>
  <c r="AG107" i="12"/>
  <c r="AE115" i="12"/>
  <c r="AG115" i="12"/>
  <c r="AE123" i="12"/>
  <c r="AG123" i="12"/>
  <c r="AE155" i="12"/>
  <c r="AG155" i="12"/>
  <c r="AE171" i="12"/>
  <c r="AG171" i="12"/>
  <c r="AE187" i="12"/>
  <c r="AG187" i="12"/>
  <c r="AF191" i="12"/>
  <c r="AH191" i="12"/>
  <c r="AE199" i="12"/>
  <c r="AG199" i="12"/>
  <c r="AF207" i="12"/>
  <c r="AH207" i="12"/>
  <c r="AE215" i="12"/>
  <c r="AG215" i="12"/>
  <c r="AF223" i="12"/>
  <c r="AH223" i="12"/>
  <c r="AF239" i="12"/>
  <c r="AH239" i="12"/>
  <c r="AF255" i="12"/>
  <c r="AH255" i="12"/>
  <c r="AF271" i="12"/>
  <c r="AH271" i="12"/>
  <c r="AF287" i="12"/>
  <c r="AH287" i="12"/>
  <c r="AF303" i="12"/>
  <c r="AH303" i="12"/>
  <c r="AE327" i="12"/>
  <c r="AG327" i="12"/>
  <c r="AE347" i="12"/>
  <c r="AG347" i="12"/>
  <c r="AE355" i="12"/>
  <c r="AG355" i="12"/>
  <c r="AE363" i="12"/>
  <c r="AG363" i="12"/>
  <c r="AE371" i="12"/>
  <c r="AG371" i="12"/>
  <c r="AE379" i="12"/>
  <c r="AG379" i="12"/>
  <c r="AE411" i="12"/>
  <c r="AG411" i="12"/>
  <c r="AE427" i="12"/>
  <c r="AG427" i="12"/>
  <c r="AE443" i="12"/>
  <c r="AG443" i="12"/>
  <c r="AF463" i="12"/>
  <c r="AH463" i="12"/>
  <c r="AE471" i="12"/>
  <c r="AG471" i="12"/>
  <c r="AF479" i="12"/>
  <c r="AH479" i="12"/>
  <c r="AF495" i="12"/>
  <c r="AH495" i="12"/>
  <c r="AE515" i="12"/>
  <c r="AG515" i="12"/>
  <c r="AE539" i="12"/>
  <c r="AG539" i="12"/>
  <c r="AE611" i="12"/>
  <c r="AG611" i="12"/>
  <c r="AE627" i="12"/>
  <c r="AG627" i="12"/>
  <c r="AE659" i="12"/>
  <c r="AG659" i="12"/>
  <c r="AF4" i="12"/>
  <c r="AH4" i="12"/>
  <c r="AF8" i="12"/>
  <c r="AH8" i="12"/>
  <c r="AF12" i="12"/>
  <c r="AH12" i="12"/>
  <c r="AE32" i="12"/>
  <c r="AG32" i="12"/>
  <c r="AE44" i="12"/>
  <c r="AG44" i="12"/>
  <c r="AF52" i="12"/>
  <c r="AH52" i="12"/>
  <c r="AE64" i="12"/>
  <c r="AG64" i="12"/>
  <c r="AF72" i="12"/>
  <c r="AH72" i="12"/>
  <c r="AF84" i="12"/>
  <c r="AH84" i="12"/>
  <c r="AF100" i="12"/>
  <c r="AH100" i="12"/>
  <c r="AF116" i="12"/>
  <c r="AH116" i="12"/>
  <c r="AF124" i="12"/>
  <c r="AH124" i="12"/>
  <c r="AF140" i="12"/>
  <c r="AH140" i="12"/>
  <c r="AE156" i="12"/>
  <c r="AG156" i="12"/>
  <c r="AE172" i="12"/>
  <c r="AG172" i="12"/>
  <c r="AF184" i="12"/>
  <c r="AH184" i="12"/>
  <c r="AF196" i="12"/>
  <c r="AH196" i="12"/>
  <c r="AF212" i="12"/>
  <c r="AH212" i="12"/>
  <c r="AF228" i="12"/>
  <c r="AH228" i="12"/>
  <c r="AE240" i="12"/>
  <c r="AG240" i="12"/>
  <c r="AF252" i="12"/>
  <c r="AH252" i="12"/>
  <c r="AF268" i="12"/>
  <c r="AH268" i="12"/>
  <c r="AF280" i="12"/>
  <c r="AH280" i="12"/>
  <c r="AF296" i="12"/>
  <c r="AH296" i="12"/>
  <c r="AF308" i="12"/>
  <c r="AH308" i="12"/>
  <c r="AF324" i="12"/>
  <c r="AH324" i="12"/>
  <c r="AF344" i="12"/>
  <c r="AH344" i="12"/>
  <c r="AE368" i="12"/>
  <c r="AG368" i="12"/>
  <c r="AE420" i="12"/>
  <c r="AG420" i="12"/>
  <c r="AF444" i="12"/>
  <c r="AH444" i="12"/>
  <c r="AF468" i="12"/>
  <c r="AH468" i="12"/>
  <c r="AF484" i="12"/>
  <c r="AH484" i="12"/>
  <c r="AF504" i="12"/>
  <c r="AH504" i="12"/>
  <c r="AF520" i="12"/>
  <c r="AH520" i="12"/>
  <c r="AF532" i="12"/>
  <c r="AH532" i="12"/>
  <c r="AF548" i="12"/>
  <c r="AH548" i="12"/>
  <c r="AF568" i="12"/>
  <c r="AH568" i="12"/>
  <c r="AF584" i="12"/>
  <c r="AH584" i="12"/>
  <c r="AF604" i="12"/>
  <c r="AH604" i="12"/>
  <c r="AE620" i="12"/>
  <c r="AG620" i="12"/>
  <c r="AE640" i="12"/>
  <c r="AG640" i="12"/>
  <c r="AF656" i="12"/>
  <c r="AH656" i="12"/>
  <c r="AF13" i="12"/>
  <c r="AH13" i="12"/>
  <c r="AF45" i="12"/>
  <c r="AH45" i="12"/>
  <c r="AE53" i="12"/>
  <c r="AG53" i="12"/>
  <c r="AE133" i="12"/>
  <c r="AG133" i="12"/>
  <c r="AE149" i="12"/>
  <c r="AG149" i="12"/>
  <c r="AF201" i="12"/>
  <c r="AH201" i="12"/>
  <c r="AF221" i="12"/>
  <c r="AH221" i="12"/>
  <c r="AF233" i="12"/>
  <c r="AH233" i="12"/>
  <c r="AF265" i="12"/>
  <c r="AH265" i="12"/>
  <c r="AF281" i="12"/>
  <c r="AH281" i="12"/>
  <c r="AE293" i="12"/>
  <c r="AG293" i="12"/>
  <c r="AE309" i="12"/>
  <c r="AG309" i="12"/>
  <c r="AF329" i="12"/>
  <c r="AH329" i="12"/>
  <c r="AF345" i="12"/>
  <c r="AH345" i="12"/>
  <c r="AF409" i="12"/>
  <c r="AH409" i="12"/>
  <c r="AF461" i="12"/>
  <c r="AH461" i="12"/>
  <c r="AF497" i="12"/>
  <c r="AH497" i="12"/>
  <c r="AE517" i="12"/>
  <c r="AG517" i="12"/>
  <c r="AF529" i="12"/>
  <c r="AH529" i="12"/>
  <c r="AE581" i="12"/>
  <c r="AG581" i="12"/>
  <c r="AF98" i="12"/>
  <c r="AH98" i="12"/>
  <c r="AF130" i="12"/>
  <c r="AH130" i="12"/>
  <c r="AF158" i="12"/>
  <c r="AH158" i="12"/>
  <c r="AF194" i="12"/>
  <c r="AH194" i="12"/>
  <c r="AF226" i="12"/>
  <c r="AH226" i="12"/>
  <c r="AF258" i="12"/>
  <c r="AH258" i="12"/>
  <c r="AF286" i="12"/>
  <c r="AH286" i="12"/>
  <c r="AE342" i="12"/>
  <c r="AG342" i="12"/>
  <c r="AE390" i="12"/>
  <c r="AG390" i="12"/>
  <c r="AE470" i="12"/>
  <c r="AG470" i="12"/>
  <c r="AF478" i="12"/>
  <c r="AH478" i="12"/>
  <c r="AE518" i="12"/>
  <c r="AG518" i="12"/>
  <c r="AF526" i="12"/>
  <c r="AH526" i="12"/>
  <c r="AE534" i="12"/>
  <c r="AG534" i="12"/>
  <c r="AE550" i="12"/>
  <c r="AG550" i="12"/>
  <c r="AE582" i="12"/>
  <c r="AG582" i="12"/>
  <c r="AF590" i="12"/>
  <c r="AH590" i="12"/>
  <c r="AE598" i="12"/>
  <c r="AG598" i="12"/>
  <c r="AE646" i="12"/>
  <c r="AG646" i="12"/>
  <c r="AF2" i="12"/>
  <c r="AH2" i="12"/>
  <c r="AE41" i="12"/>
  <c r="AG41" i="12"/>
  <c r="AE57" i="12"/>
  <c r="AG57" i="12"/>
  <c r="AE129" i="12"/>
  <c r="AG129" i="12"/>
  <c r="AE153" i="12"/>
  <c r="AG153" i="12"/>
  <c r="AE225" i="12"/>
  <c r="AG225" i="12"/>
  <c r="AE289" i="12"/>
  <c r="AG289" i="12"/>
  <c r="AE321" i="12"/>
  <c r="AG321" i="12"/>
  <c r="AE441" i="12"/>
  <c r="AG441" i="12"/>
  <c r="AE449" i="12"/>
  <c r="AG449" i="12"/>
  <c r="AE457" i="12"/>
  <c r="AG457" i="12"/>
  <c r="AE465" i="12"/>
  <c r="AG465" i="12"/>
  <c r="AE505" i="12"/>
  <c r="AG505" i="12"/>
  <c r="AE513" i="12"/>
  <c r="AG513" i="12"/>
  <c r="AE521" i="12"/>
  <c r="AG521" i="12"/>
  <c r="AE561" i="12"/>
  <c r="AG561" i="12"/>
  <c r="AE569" i="12"/>
  <c r="AG569" i="12"/>
  <c r="AE577" i="12"/>
  <c r="AG577" i="12"/>
  <c r="AE585" i="12"/>
  <c r="AG585" i="12"/>
  <c r="AE593" i="12"/>
  <c r="AG593" i="12"/>
  <c r="AE601" i="12"/>
  <c r="AG601" i="12"/>
  <c r="AE625" i="12"/>
  <c r="AG625" i="12"/>
  <c r="AE633" i="12"/>
  <c r="AG633" i="12"/>
  <c r="AE641" i="12"/>
  <c r="AG641" i="12"/>
  <c r="AE649" i="12"/>
  <c r="AG649" i="12"/>
  <c r="AF331" i="12"/>
  <c r="AH331" i="12"/>
  <c r="AF507" i="12"/>
  <c r="AH507" i="12"/>
  <c r="AF515" i="12"/>
  <c r="AH515" i="12"/>
  <c r="AF539" i="12"/>
  <c r="AH539" i="12"/>
  <c r="AF547" i="12"/>
  <c r="AH547" i="12"/>
  <c r="AF555" i="12"/>
  <c r="AH555" i="12"/>
  <c r="AF563" i="12"/>
  <c r="AH563" i="12"/>
  <c r="AF571" i="12"/>
  <c r="AH571" i="12"/>
  <c r="AF579" i="12"/>
  <c r="AH579" i="12"/>
  <c r="AF603" i="12"/>
  <c r="AH603" i="12"/>
  <c r="AF611" i="12"/>
  <c r="AH611" i="12"/>
  <c r="AF619" i="12"/>
  <c r="AH619" i="12"/>
  <c r="AF627" i="12"/>
  <c r="AH627" i="12"/>
  <c r="AF635" i="12"/>
  <c r="AH635" i="12"/>
  <c r="AF643" i="12"/>
  <c r="AH643" i="12"/>
  <c r="AE25" i="12"/>
  <c r="AG25" i="12"/>
  <c r="AE33" i="12"/>
  <c r="AG33" i="12"/>
  <c r="AE73" i="12"/>
  <c r="AG73" i="12"/>
  <c r="AE89" i="12"/>
  <c r="AG89" i="12"/>
  <c r="AE97" i="12"/>
  <c r="AG97" i="12"/>
  <c r="AE169" i="12"/>
  <c r="AG169" i="12"/>
  <c r="AE185" i="12"/>
  <c r="AG185" i="12"/>
  <c r="AE233" i="12"/>
  <c r="AG233" i="12"/>
  <c r="AE281" i="12"/>
  <c r="AG281" i="12"/>
  <c r="AE345" i="12"/>
  <c r="AG345" i="12"/>
  <c r="AE377" i="12"/>
  <c r="AG377" i="12"/>
  <c r="AE385" i="12"/>
  <c r="AG385" i="12"/>
  <c r="AE393" i="12"/>
  <c r="AG393" i="12"/>
  <c r="AE401" i="12"/>
  <c r="AG401" i="12"/>
  <c r="AE409" i="12"/>
  <c r="AG409" i="12"/>
  <c r="AE433" i="12"/>
  <c r="AG433" i="12"/>
  <c r="AE497" i="12"/>
  <c r="AG497" i="12"/>
  <c r="AE529" i="12"/>
  <c r="AG529" i="12"/>
  <c r="AE537" i="12"/>
  <c r="AG537" i="12"/>
  <c r="AB653" i="12"/>
  <c r="AB380" i="12"/>
  <c r="AB18" i="12"/>
  <c r="AB34" i="12"/>
  <c r="AB50" i="12"/>
  <c r="AB66" i="12"/>
  <c r="AB74" i="12"/>
  <c r="AB94" i="12"/>
  <c r="AB126" i="12"/>
  <c r="AB154" i="12"/>
  <c r="AB162" i="12"/>
  <c r="AB178" i="12"/>
  <c r="AB186" i="12"/>
  <c r="AB194" i="12"/>
  <c r="AB206" i="12"/>
  <c r="AB218" i="12"/>
  <c r="AB226" i="12"/>
  <c r="AB250" i="12"/>
  <c r="AB266" i="12"/>
  <c r="AB274" i="12"/>
  <c r="AB282" i="12"/>
  <c r="AB290" i="12"/>
  <c r="AB306" i="12"/>
  <c r="AB314" i="12"/>
  <c r="AB322" i="12"/>
  <c r="AB334" i="12"/>
  <c r="AB354" i="12"/>
  <c r="AB382" i="12"/>
  <c r="AB430" i="12"/>
  <c r="AB446" i="12"/>
  <c r="AB462" i="12"/>
  <c r="AB478" i="12"/>
  <c r="AB494" i="12"/>
  <c r="AB510" i="12"/>
  <c r="AB526" i="12"/>
  <c r="AB558" i="12"/>
  <c r="AB574" i="12"/>
  <c r="AB590" i="12"/>
  <c r="AB606" i="12"/>
  <c r="AB622" i="12"/>
  <c r="AB662" i="12"/>
  <c r="AB56" i="12"/>
  <c r="AB152" i="12"/>
  <c r="AB168" i="12"/>
  <c r="AB188" i="12"/>
  <c r="AB244" i="12"/>
  <c r="AB264" i="12"/>
  <c r="AB328" i="12"/>
  <c r="AB388" i="12"/>
  <c r="AB396" i="12"/>
  <c r="AB408" i="12"/>
  <c r="AB440" i="12"/>
  <c r="AB452" i="12"/>
  <c r="AB508" i="12"/>
  <c r="AB572" i="12"/>
  <c r="AB588" i="12"/>
  <c r="AB600" i="12"/>
  <c r="AB616" i="12"/>
  <c r="AB628" i="12"/>
  <c r="AB657" i="12"/>
  <c r="AB3" i="12"/>
  <c r="AE3" i="12"/>
  <c r="AB7" i="12"/>
  <c r="AB15" i="12"/>
  <c r="AB23" i="12"/>
  <c r="AB31" i="12"/>
  <c r="AB39" i="12"/>
  <c r="AB47" i="12"/>
  <c r="AB55" i="12"/>
  <c r="AB63" i="12"/>
  <c r="AB83" i="12"/>
  <c r="AB95" i="12"/>
  <c r="AB103" i="12"/>
  <c r="AB111" i="12"/>
  <c r="AB119" i="12"/>
  <c r="AB127" i="12"/>
  <c r="AB139" i="12"/>
  <c r="AB147" i="12"/>
  <c r="AB163" i="12"/>
  <c r="AB179" i="12"/>
  <c r="AB195" i="12"/>
  <c r="AB479" i="12"/>
  <c r="AB523" i="12"/>
  <c r="AB531" i="12"/>
  <c r="AB547" i="12"/>
  <c r="AB567" i="12"/>
  <c r="AB583" i="12"/>
  <c r="AB607" i="12"/>
  <c r="AB615" i="12"/>
  <c r="AB623" i="12"/>
  <c r="AB631" i="12"/>
  <c r="AB639" i="12"/>
  <c r="AB647" i="12"/>
  <c r="AB4" i="12"/>
  <c r="AE4" i="12"/>
  <c r="AB8" i="12"/>
  <c r="AB12" i="12"/>
  <c r="AB60" i="12"/>
  <c r="AB72" i="12"/>
  <c r="AB84" i="12"/>
  <c r="AB100" i="12"/>
  <c r="AB116" i="12"/>
  <c r="AB124" i="12"/>
  <c r="AB140" i="12"/>
  <c r="AB184" i="12"/>
  <c r="AB196" i="12"/>
  <c r="AB212" i="12"/>
  <c r="AB228" i="12"/>
  <c r="AB252" i="12"/>
  <c r="AB268" i="12"/>
  <c r="AB280" i="12"/>
  <c r="AB296" i="12"/>
  <c r="AB308" i="12"/>
  <c r="AB324" i="12"/>
  <c r="AB360" i="12"/>
  <c r="AB404" i="12"/>
  <c r="AB456" i="12"/>
  <c r="AB468" i="12"/>
  <c r="AB484" i="12"/>
  <c r="AB540" i="12"/>
  <c r="AB596" i="12"/>
  <c r="AB612" i="12"/>
  <c r="AB632" i="12"/>
  <c r="AB648" i="12"/>
  <c r="AB664" i="12"/>
  <c r="AB14" i="12"/>
  <c r="AB114" i="12"/>
  <c r="AB130" i="12"/>
  <c r="AB142" i="12"/>
  <c r="AB242" i="12"/>
  <c r="AB370" i="12"/>
  <c r="AB386" i="12"/>
  <c r="AB394" i="12"/>
  <c r="AB442" i="12"/>
  <c r="AB498" i="12"/>
  <c r="AB514" i="12"/>
  <c r="AB542" i="12"/>
  <c r="AB654" i="12"/>
  <c r="AB27" i="12"/>
  <c r="AB59" i="12"/>
  <c r="AB91" i="12"/>
  <c r="AB99" i="12"/>
  <c r="AB107" i="12"/>
  <c r="AB155" i="12"/>
  <c r="AB199" i="12"/>
  <c r="AB215" i="12"/>
  <c r="AB299" i="12"/>
  <c r="AB315" i="12"/>
  <c r="AB331" i="12"/>
  <c r="AB347" i="12"/>
  <c r="AB355" i="12"/>
  <c r="AB515" i="12"/>
  <c r="AB539" i="12"/>
  <c r="AB611" i="12"/>
  <c r="AB627" i="12"/>
  <c r="AB659" i="12"/>
  <c r="AB372" i="12"/>
  <c r="AB507" i="12"/>
  <c r="AB555" i="12"/>
  <c r="AB571" i="12"/>
  <c r="AB603" i="12"/>
  <c r="AB619" i="12"/>
  <c r="AB635" i="12"/>
  <c r="AB10" i="12"/>
  <c r="AB26" i="12"/>
  <c r="AB46" i="12"/>
  <c r="AB58" i="12"/>
  <c r="AB62" i="12"/>
  <c r="AB78" i="12"/>
  <c r="AB82" i="12"/>
  <c r="AB90" i="12"/>
  <c r="AB98" i="12"/>
  <c r="AB122" i="12"/>
  <c r="AB138" i="12"/>
  <c r="AB146" i="12"/>
  <c r="AB174" i="12"/>
  <c r="AB190" i="12"/>
  <c r="AB202" i="12"/>
  <c r="AB222" i="12"/>
  <c r="AB238" i="12"/>
  <c r="AB254" i="12"/>
  <c r="AB302" i="12"/>
  <c r="AB318" i="12"/>
  <c r="AB330" i="12"/>
  <c r="AB338" i="12"/>
  <c r="AB346" i="12"/>
  <c r="AB350" i="12"/>
  <c r="AB378" i="12"/>
  <c r="AB402" i="12"/>
  <c r="AB410" i="12"/>
  <c r="AB418" i="12"/>
  <c r="AB426" i="12"/>
  <c r="AB434" i="12"/>
  <c r="AB450" i="12"/>
  <c r="AB458" i="12"/>
  <c r="AB466" i="12"/>
  <c r="AB474" i="12"/>
  <c r="AB482" i="12"/>
  <c r="AB490" i="12"/>
  <c r="AB506" i="12"/>
  <c r="AB522" i="12"/>
  <c r="AB530" i="12"/>
  <c r="AB538" i="12"/>
  <c r="AB546" i="12"/>
  <c r="AB562" i="12"/>
  <c r="AB570" i="12"/>
  <c r="AB578" i="12"/>
  <c r="AB586" i="12"/>
  <c r="AB594" i="12"/>
  <c r="AB602" i="12"/>
  <c r="AB610" i="12"/>
  <c r="AB626" i="12"/>
  <c r="AB634" i="12"/>
  <c r="AB658" i="12"/>
  <c r="AB20" i="12"/>
  <c r="AB40" i="12"/>
  <c r="AB68" i="12"/>
  <c r="AB104" i="12"/>
  <c r="AB120" i="12"/>
  <c r="AB136" i="12"/>
  <c r="AB200" i="12"/>
  <c r="AB216" i="12"/>
  <c r="AB232" i="12"/>
  <c r="AB292" i="12"/>
  <c r="AB312" i="12"/>
  <c r="AB340" i="12"/>
  <c r="AB376" i="12"/>
  <c r="AB392" i="12"/>
  <c r="AB424" i="12"/>
  <c r="AB436" i="12"/>
  <c r="AB460" i="12"/>
  <c r="AB472" i="12"/>
  <c r="AB488" i="12"/>
  <c r="AB500" i="12"/>
  <c r="AB516" i="12"/>
  <c r="AB536" i="12"/>
  <c r="AB552" i="12"/>
  <c r="AB564" i="12"/>
  <c r="AB580" i="12"/>
  <c r="AB636" i="12"/>
  <c r="AB644" i="12"/>
  <c r="AB661" i="12"/>
  <c r="AB11" i="12"/>
  <c r="AB19" i="12"/>
  <c r="AB35" i="12"/>
  <c r="AB51" i="12"/>
  <c r="AB67" i="12"/>
  <c r="AB75" i="12"/>
  <c r="AB79" i="12"/>
  <c r="AB131" i="12"/>
  <c r="AB135" i="12"/>
  <c r="AB143" i="12"/>
  <c r="AB151" i="12"/>
  <c r="AB159" i="12"/>
  <c r="AB167" i="12"/>
  <c r="AB175" i="12"/>
  <c r="AB183" i="12"/>
  <c r="AB191" i="12"/>
  <c r="AB203" i="12"/>
  <c r="AB207" i="12"/>
  <c r="AB211" i="12"/>
  <c r="AB223" i="12"/>
  <c r="AB231" i="12"/>
  <c r="AB239" i="12"/>
  <c r="AB247" i="12"/>
  <c r="AB255" i="12"/>
  <c r="AB259" i="12"/>
  <c r="AB263" i="12"/>
  <c r="AB267" i="12"/>
  <c r="AB271" i="12"/>
  <c r="AB275" i="12"/>
  <c r="AB279" i="12"/>
  <c r="AB287" i="12"/>
  <c r="AB291" i="12"/>
  <c r="AB295" i="12"/>
  <c r="AB303" i="12"/>
  <c r="AB307" i="12"/>
  <c r="AB311" i="12"/>
  <c r="AB319" i="12"/>
  <c r="AB323" i="12"/>
  <c r="AB335" i="12"/>
  <c r="AB339" i="12"/>
  <c r="AB351" i="12"/>
  <c r="AB359" i="12"/>
  <c r="AB367" i="12"/>
  <c r="AB375" i="12"/>
  <c r="AB383" i="12"/>
  <c r="AB387" i="12"/>
  <c r="AB391" i="12"/>
  <c r="AB395" i="12"/>
  <c r="AB399" i="12"/>
  <c r="AB403" i="12"/>
  <c r="AB407" i="12"/>
  <c r="AB415" i="12"/>
  <c r="AB419" i="12"/>
  <c r="AB423" i="12"/>
  <c r="AB431" i="12"/>
  <c r="AB435" i="12"/>
  <c r="AB439" i="12"/>
  <c r="AB447" i="12"/>
  <c r="AB451" i="12"/>
  <c r="AB455" i="12"/>
  <c r="AB459" i="12"/>
  <c r="AB463" i="12"/>
  <c r="AB467" i="12"/>
  <c r="AB483" i="12"/>
  <c r="AB487" i="12"/>
  <c r="AB495" i="12"/>
  <c r="AB503" i="12"/>
  <c r="AB511" i="12"/>
  <c r="AB519" i="12"/>
  <c r="AB527" i="12"/>
  <c r="AB535" i="12"/>
  <c r="AB543" i="12"/>
  <c r="AB551" i="12"/>
  <c r="AB559" i="12"/>
  <c r="AB563" i="12"/>
  <c r="AB579" i="12"/>
  <c r="AB587" i="12"/>
  <c r="AB595" i="12"/>
  <c r="AB643" i="12"/>
  <c r="AB651" i="12"/>
  <c r="AB24" i="12"/>
  <c r="AB36" i="12"/>
  <c r="AB52" i="12"/>
  <c r="AB88" i="12"/>
  <c r="AB132" i="12"/>
  <c r="AB148" i="12"/>
  <c r="AB164" i="12"/>
  <c r="AB180" i="12"/>
  <c r="AB204" i="12"/>
  <c r="AB248" i="12"/>
  <c r="AB260" i="12"/>
  <c r="AB276" i="12"/>
  <c r="AB316" i="12"/>
  <c r="AB332" i="12"/>
  <c r="AB344" i="12"/>
  <c r="AB356" i="12"/>
  <c r="AB444" i="12"/>
  <c r="AB476" i="12"/>
  <c r="AB504" i="12"/>
  <c r="AB520" i="12"/>
  <c r="AB532" i="12"/>
  <c r="AB548" i="12"/>
  <c r="AB568" i="12"/>
  <c r="AB584" i="12"/>
  <c r="AB604" i="12"/>
  <c r="AB656" i="12"/>
  <c r="AB30" i="12"/>
  <c r="AB110" i="12"/>
  <c r="AB210" i="12"/>
  <c r="AB270" i="12"/>
  <c r="AB286" i="12"/>
  <c r="AB366" i="12"/>
  <c r="AB398" i="12"/>
  <c r="AB414" i="12"/>
  <c r="AB642" i="12"/>
  <c r="AB43" i="12"/>
  <c r="AB71" i="12"/>
  <c r="AB87" i="12"/>
  <c r="AB115" i="12"/>
  <c r="AB123" i="12"/>
  <c r="AB171" i="12"/>
  <c r="AB187" i="12"/>
  <c r="AB219" i="12"/>
  <c r="AB227" i="12"/>
  <c r="AB235" i="12"/>
  <c r="AB243" i="12"/>
  <c r="AB251" i="12"/>
  <c r="AB283" i="12"/>
  <c r="AB327" i="12"/>
  <c r="AB343" i="12"/>
  <c r="AB363" i="12"/>
  <c r="AB371" i="12"/>
  <c r="AB379" i="12"/>
  <c r="AB411" i="12"/>
  <c r="AB427" i="12"/>
  <c r="AB443" i="12"/>
  <c r="AB471" i="12"/>
  <c r="AB475" i="12"/>
  <c r="AB491" i="12"/>
  <c r="AB499" i="12"/>
  <c r="AB575" i="12"/>
  <c r="AB591" i="12"/>
  <c r="AB599" i="12"/>
  <c r="AB655" i="12"/>
  <c r="AB663" i="12"/>
  <c r="AB420" i="12"/>
  <c r="AA2" i="12"/>
  <c r="AE2" i="12"/>
  <c r="AB585" i="12"/>
  <c r="AB57" i="12"/>
  <c r="AB441" i="12"/>
  <c r="AB457" i="12"/>
  <c r="AB505" i="12"/>
  <c r="AB665" i="12"/>
  <c r="AB42" i="12"/>
  <c r="AB106" i="12"/>
  <c r="AB170" i="12"/>
  <c r="AB362" i="12"/>
  <c r="AB502" i="12"/>
  <c r="AB554" i="12"/>
  <c r="AB618" i="12"/>
  <c r="AB638" i="12"/>
  <c r="AB48" i="12"/>
  <c r="AB80" i="12"/>
  <c r="AB112" i="12"/>
  <c r="AB208" i="12"/>
  <c r="AB224" i="12"/>
  <c r="AB284" i="12"/>
  <c r="AB320" i="12"/>
  <c r="AB364" i="12"/>
  <c r="AB416" i="12"/>
  <c r="AB428" i="12"/>
  <c r="AB592" i="12"/>
  <c r="AB608" i="12"/>
  <c r="AB624" i="12"/>
  <c r="AB660" i="12"/>
  <c r="AB85" i="12"/>
  <c r="AB117" i="12"/>
  <c r="AB389" i="12"/>
  <c r="AB501" i="12"/>
  <c r="AB32" i="12"/>
  <c r="AB44" i="12"/>
  <c r="AB64" i="12"/>
  <c r="AB96" i="12"/>
  <c r="AB108" i="12"/>
  <c r="AB156" i="12"/>
  <c r="AB172" i="12"/>
  <c r="AB240" i="12"/>
  <c r="AB336" i="12"/>
  <c r="AB348" i="12"/>
  <c r="AB620" i="12"/>
  <c r="AB640" i="12"/>
  <c r="AB5" i="12"/>
  <c r="AB309" i="12"/>
  <c r="AB453" i="12"/>
  <c r="AB581" i="12"/>
  <c r="AB6" i="12"/>
  <c r="AB22" i="12"/>
  <c r="AB38" i="12"/>
  <c r="AB54" i="12"/>
  <c r="AB70" i="12"/>
  <c r="AB86" i="12"/>
  <c r="AB102" i="12"/>
  <c r="AB118" i="12"/>
  <c r="AB134" i="12"/>
  <c r="AB150" i="12"/>
  <c r="AB158" i="12"/>
  <c r="AB166" i="12"/>
  <c r="AB198" i="12"/>
  <c r="AB214" i="12"/>
  <c r="AB230" i="12"/>
  <c r="AB246" i="12"/>
  <c r="AB258" i="12"/>
  <c r="AB262" i="12"/>
  <c r="AB278" i="12"/>
  <c r="AB294" i="12"/>
  <c r="AB310" i="12"/>
  <c r="AB326" i="12"/>
  <c r="AB358" i="12"/>
  <c r="AB406" i="12"/>
  <c r="AB422" i="12"/>
  <c r="AB454" i="12"/>
  <c r="AB486" i="12"/>
  <c r="AB614" i="12"/>
  <c r="AB352" i="12"/>
  <c r="AB448" i="12"/>
  <c r="AB480" i="12"/>
  <c r="AB9" i="12"/>
  <c r="AB17" i="12"/>
  <c r="AB29" i="12"/>
  <c r="AB49" i="12"/>
  <c r="AB77" i="12"/>
  <c r="AB93" i="12"/>
  <c r="AB109" i="12"/>
  <c r="AB121" i="12"/>
  <c r="AB137" i="12"/>
  <c r="AB145" i="12"/>
  <c r="AB173" i="12"/>
  <c r="AB189" i="12"/>
  <c r="AB205" i="12"/>
  <c r="AB209" i="12"/>
  <c r="AB217" i="12"/>
  <c r="AB237" i="12"/>
  <c r="AB249" i="12"/>
  <c r="AB269" i="12"/>
  <c r="AB297" i="12"/>
  <c r="AB305" i="12"/>
  <c r="AB313" i="12"/>
  <c r="AB333" i="12"/>
  <c r="AB349" i="12"/>
  <c r="AB357" i="12"/>
  <c r="AB365" i="12"/>
  <c r="AB373" i="12"/>
  <c r="AB381" i="12"/>
  <c r="AB397" i="12"/>
  <c r="AB405" i="12"/>
  <c r="AB413" i="12"/>
  <c r="AB421" i="12"/>
  <c r="AB429" i="12"/>
  <c r="AB473" i="12"/>
  <c r="AB477" i="12"/>
  <c r="AB485" i="12"/>
  <c r="AB493" i="12"/>
  <c r="AB533" i="12"/>
  <c r="AB541" i="12"/>
  <c r="AB549" i="12"/>
  <c r="AB553" i="12"/>
  <c r="AB609" i="12"/>
  <c r="AB617" i="12"/>
  <c r="AB384" i="12"/>
  <c r="AB13" i="12"/>
  <c r="AB45" i="12"/>
  <c r="AB61" i="12"/>
  <c r="AB65" i="12"/>
  <c r="AB81" i="12"/>
  <c r="AB105" i="12"/>
  <c r="AB113" i="12"/>
  <c r="AB125" i="12"/>
  <c r="AB141" i="12"/>
  <c r="AB157" i="12"/>
  <c r="AB161" i="12"/>
  <c r="AB177" i="12"/>
  <c r="AB193" i="12"/>
  <c r="AB201" i="12"/>
  <c r="AB221" i="12"/>
  <c r="AB241" i="12"/>
  <c r="AB253" i="12"/>
  <c r="AB257" i="12"/>
  <c r="AB265" i="12"/>
  <c r="AB273" i="12"/>
  <c r="AB285" i="12"/>
  <c r="AB301" i="12"/>
  <c r="AB317" i="12"/>
  <c r="AB325" i="12"/>
  <c r="AB329" i="12"/>
  <c r="AB337" i="12"/>
  <c r="AB353" i="12"/>
  <c r="AB361" i="12"/>
  <c r="AB369" i="12"/>
  <c r="AB417" i="12"/>
  <c r="AB425" i="12"/>
  <c r="AB437" i="12"/>
  <c r="AB445" i="12"/>
  <c r="AB461" i="12"/>
  <c r="AB469" i="12"/>
  <c r="AB481" i="12"/>
  <c r="AB489" i="12"/>
  <c r="AB509" i="12"/>
  <c r="AB525" i="12"/>
  <c r="AB545" i="12"/>
  <c r="AB557" i="12"/>
  <c r="AB565" i="12"/>
  <c r="AB573" i="12"/>
  <c r="AB589" i="12"/>
  <c r="AB597" i="12"/>
  <c r="AB605" i="12"/>
  <c r="AB613" i="12"/>
  <c r="AB621" i="12"/>
  <c r="AB629" i="12"/>
  <c r="AB637" i="12"/>
  <c r="AB182" i="12"/>
  <c r="AB234" i="12"/>
  <c r="AB298" i="12"/>
  <c r="AB374" i="12"/>
  <c r="AB438" i="12"/>
  <c r="AB566" i="12"/>
  <c r="AB630" i="12"/>
  <c r="AB650" i="12"/>
  <c r="AB666" i="12"/>
  <c r="AB92" i="12"/>
  <c r="AB128" i="12"/>
  <c r="AB144" i="12"/>
  <c r="AB160" i="12"/>
  <c r="AB176" i="12"/>
  <c r="AB256" i="12"/>
  <c r="AB272" i="12"/>
  <c r="AB300" i="12"/>
  <c r="AB400" i="12"/>
  <c r="AB412" i="12"/>
  <c r="AB464" i="12"/>
  <c r="AB496" i="12"/>
  <c r="AB528" i="12"/>
  <c r="AB544" i="12"/>
  <c r="AB556" i="12"/>
  <c r="AB652" i="12"/>
  <c r="AB21" i="12"/>
  <c r="AB37" i="12"/>
  <c r="AB69" i="12"/>
  <c r="AB101" i="12"/>
  <c r="AB165" i="12"/>
  <c r="AB181" i="12"/>
  <c r="AB197" i="12"/>
  <c r="AB245" i="12"/>
  <c r="AB261" i="12"/>
  <c r="AB277" i="12"/>
  <c r="AB341" i="12"/>
  <c r="AB16" i="12"/>
  <c r="AB28" i="12"/>
  <c r="AB76" i="12"/>
  <c r="AB192" i="12"/>
  <c r="AB220" i="12"/>
  <c r="AB236" i="12"/>
  <c r="AB288" i="12"/>
  <c r="AB304" i="12"/>
  <c r="AB368" i="12"/>
  <c r="AB432" i="12"/>
  <c r="AB492" i="12"/>
  <c r="AB512" i="12"/>
  <c r="AB524" i="12"/>
  <c r="AB560" i="12"/>
  <c r="AB576" i="12"/>
  <c r="AB53" i="12"/>
  <c r="AB133" i="12"/>
  <c r="AB149" i="12"/>
  <c r="AB213" i="12"/>
  <c r="AB229" i="12"/>
  <c r="AB293" i="12"/>
  <c r="AB517" i="12"/>
  <c r="AB645" i="12"/>
  <c r="AB342" i="12"/>
  <c r="AB390" i="12"/>
  <c r="AB470" i="12"/>
  <c r="AB518" i="12"/>
  <c r="AB534" i="12"/>
  <c r="AB550" i="12"/>
  <c r="AB582" i="12"/>
  <c r="AB598" i="12"/>
  <c r="AB646" i="12"/>
  <c r="AB41" i="12"/>
  <c r="AB129" i="12"/>
  <c r="AB153" i="12"/>
  <c r="AB225" i="12"/>
  <c r="AB289" i="12"/>
  <c r="AB321" i="12"/>
  <c r="AB449" i="12"/>
  <c r="AB465" i="12"/>
  <c r="AB513" i="12"/>
  <c r="AB521" i="12"/>
  <c r="AB561" i="12"/>
  <c r="AB569" i="12"/>
  <c r="AB577" i="12"/>
  <c r="AB593" i="12"/>
  <c r="AB601" i="12"/>
  <c r="AB625" i="12"/>
  <c r="AB633" i="12"/>
  <c r="AB641" i="12"/>
  <c r="AB649" i="12"/>
  <c r="AB25" i="12"/>
  <c r="AB33" i="12"/>
  <c r="AB73" i="12"/>
  <c r="AB89" i="12"/>
  <c r="AB97" i="12"/>
  <c r="AB169" i="12"/>
  <c r="AB185" i="12"/>
  <c r="AB233" i="12"/>
  <c r="AB281" i="12"/>
  <c r="AB345" i="12"/>
  <c r="AB377" i="12"/>
  <c r="AB385" i="12"/>
  <c r="AB393" i="12"/>
  <c r="AB401" i="12"/>
  <c r="AB409" i="12"/>
  <c r="AB433" i="12"/>
  <c r="AB497" i="12"/>
  <c r="AB529" i="12"/>
  <c r="AB537" i="12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K666" i="12"/>
  <c r="K7" i="12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N47" i="12"/>
  <c r="N319" i="12"/>
  <c r="N431" i="12"/>
  <c r="N362" i="12"/>
  <c r="N606" i="12"/>
  <c r="N104" i="12"/>
  <c r="N152" i="12"/>
  <c r="N252" i="12"/>
  <c r="N444" i="12"/>
  <c r="N346" i="12"/>
  <c r="L5" i="12"/>
  <c r="K5" i="12"/>
  <c r="L21" i="12"/>
  <c r="K21" i="12"/>
  <c r="L25" i="12"/>
  <c r="X25" i="12" s="1"/>
  <c r="K25" i="12"/>
  <c r="L33" i="12"/>
  <c r="K33" i="12"/>
  <c r="L37" i="12"/>
  <c r="K37" i="12"/>
  <c r="L45" i="12"/>
  <c r="K45" i="12"/>
  <c r="L49" i="12"/>
  <c r="K49" i="12"/>
  <c r="L53" i="12"/>
  <c r="K53" i="12"/>
  <c r="L57" i="12"/>
  <c r="K57" i="12"/>
  <c r="L65" i="12"/>
  <c r="K65" i="12"/>
  <c r="L69" i="12"/>
  <c r="X69" i="12" s="1"/>
  <c r="K69" i="12"/>
  <c r="L77" i="12"/>
  <c r="K77" i="12"/>
  <c r="L85" i="12"/>
  <c r="K85" i="12"/>
  <c r="L93" i="12"/>
  <c r="K93" i="12"/>
  <c r="L97" i="12"/>
  <c r="K97" i="12"/>
  <c r="L105" i="12"/>
  <c r="K105" i="12"/>
  <c r="M109" i="12"/>
  <c r="L109" i="12"/>
  <c r="K109" i="12"/>
  <c r="L117" i="12"/>
  <c r="K117" i="12"/>
  <c r="L125" i="12"/>
  <c r="X125" i="12" s="1"/>
  <c r="K125" i="12"/>
  <c r="L129" i="12"/>
  <c r="K129" i="12"/>
  <c r="L145" i="12"/>
  <c r="K145" i="12"/>
  <c r="L153" i="12"/>
  <c r="K153" i="12"/>
  <c r="L161" i="12"/>
  <c r="K161" i="12"/>
  <c r="M169" i="12"/>
  <c r="L169" i="12"/>
  <c r="K169" i="12"/>
  <c r="L177" i="12"/>
  <c r="K177" i="12"/>
  <c r="L185" i="12"/>
  <c r="K185" i="12"/>
  <c r="L205" i="12"/>
  <c r="K205" i="12"/>
  <c r="L213" i="12"/>
  <c r="K213" i="12"/>
  <c r="L221" i="12"/>
  <c r="K221" i="12"/>
  <c r="L229" i="12"/>
  <c r="K229" i="12"/>
  <c r="L233" i="12"/>
  <c r="K233" i="12"/>
  <c r="L241" i="12"/>
  <c r="X241" i="12" s="1"/>
  <c r="K241" i="12"/>
  <c r="L245" i="12"/>
  <c r="K245" i="12"/>
  <c r="L253" i="12"/>
  <c r="K253" i="12"/>
  <c r="L257" i="12"/>
  <c r="K257" i="12"/>
  <c r="L265" i="12"/>
  <c r="K265" i="12"/>
  <c r="L273" i="12"/>
  <c r="K273" i="12"/>
  <c r="L285" i="12"/>
  <c r="K285" i="12"/>
  <c r="L289" i="12"/>
  <c r="K289" i="12"/>
  <c r="L309" i="12"/>
  <c r="K309" i="12"/>
  <c r="L317" i="12"/>
  <c r="K317" i="12"/>
  <c r="M325" i="12"/>
  <c r="L325" i="12"/>
  <c r="K325" i="12"/>
  <c r="L329" i="12"/>
  <c r="K329" i="12"/>
  <c r="L337" i="12"/>
  <c r="K337" i="12"/>
  <c r="K349" i="12"/>
  <c r="L349" i="12"/>
  <c r="K361" i="12"/>
  <c r="L361" i="12"/>
  <c r="K369" i="12"/>
  <c r="L369" i="12"/>
  <c r="K377" i="12"/>
  <c r="L377" i="12"/>
  <c r="K385" i="12"/>
  <c r="L385" i="12"/>
  <c r="K393" i="12"/>
  <c r="L393" i="12"/>
  <c r="K397" i="12"/>
  <c r="L397" i="12"/>
  <c r="K401" i="12"/>
  <c r="L401" i="12"/>
  <c r="L405" i="12"/>
  <c r="K405" i="12"/>
  <c r="K409" i="12"/>
  <c r="L409" i="12"/>
  <c r="K413" i="12"/>
  <c r="L413" i="12"/>
  <c r="K417" i="12"/>
  <c r="L417" i="12"/>
  <c r="K421" i="12"/>
  <c r="L421" i="12"/>
  <c r="K429" i="12"/>
  <c r="L429" i="12"/>
  <c r="K433" i="12"/>
  <c r="L433" i="12"/>
  <c r="K437" i="12"/>
  <c r="L437" i="12"/>
  <c r="K441" i="12"/>
  <c r="L441" i="12"/>
  <c r="K445" i="12"/>
  <c r="L445" i="12"/>
  <c r="K449" i="12"/>
  <c r="L449" i="12"/>
  <c r="K453" i="12"/>
  <c r="L453" i="12"/>
  <c r="K457" i="12"/>
  <c r="L457" i="12"/>
  <c r="K461" i="12"/>
  <c r="L461" i="12"/>
  <c r="K465" i="12"/>
  <c r="L465" i="12"/>
  <c r="K469" i="12"/>
  <c r="L469" i="12"/>
  <c r="K473" i="12"/>
  <c r="L473" i="12"/>
  <c r="K477" i="12"/>
  <c r="L477" i="12"/>
  <c r="K481" i="12"/>
  <c r="L481" i="12"/>
  <c r="K485" i="12"/>
  <c r="L485" i="12"/>
  <c r="K489" i="12"/>
  <c r="L489" i="12"/>
  <c r="K493" i="12"/>
  <c r="L493" i="12"/>
  <c r="K497" i="12"/>
  <c r="L497" i="12"/>
  <c r="K501" i="12"/>
  <c r="L501" i="12"/>
  <c r="K505" i="12"/>
  <c r="L505" i="12"/>
  <c r="K509" i="12"/>
  <c r="L509" i="12"/>
  <c r="K513" i="12"/>
  <c r="L513" i="12"/>
  <c r="K517" i="12"/>
  <c r="L517" i="12"/>
  <c r="K521" i="12"/>
  <c r="L521" i="12"/>
  <c r="K525" i="12"/>
  <c r="L525" i="12"/>
  <c r="K529" i="12"/>
  <c r="L529" i="12"/>
  <c r="K533" i="12"/>
  <c r="L533" i="12"/>
  <c r="K537" i="12"/>
  <c r="L537" i="12"/>
  <c r="K541" i="12"/>
  <c r="L541" i="12"/>
  <c r="K545" i="12"/>
  <c r="L545" i="12"/>
  <c r="K549" i="12"/>
  <c r="L549" i="12"/>
  <c r="K553" i="12"/>
  <c r="L553" i="12"/>
  <c r="K557" i="12"/>
  <c r="L557" i="12"/>
  <c r="K561" i="12"/>
  <c r="L561" i="12"/>
  <c r="K565" i="12"/>
  <c r="L565" i="12"/>
  <c r="K569" i="12"/>
  <c r="L569" i="12"/>
  <c r="K573" i="12"/>
  <c r="L573" i="12"/>
  <c r="X573" i="12" s="1"/>
  <c r="K577" i="12"/>
  <c r="L577" i="12"/>
  <c r="X577" i="12" s="1"/>
  <c r="K581" i="12"/>
  <c r="L581" i="12"/>
  <c r="K585" i="12"/>
  <c r="L585" i="12"/>
  <c r="K589" i="12"/>
  <c r="L589" i="12"/>
  <c r="K593" i="12"/>
  <c r="L593" i="12"/>
  <c r="K597" i="12"/>
  <c r="L597" i="12"/>
  <c r="M601" i="12"/>
  <c r="K601" i="12"/>
  <c r="L601" i="12"/>
  <c r="K605" i="12"/>
  <c r="L605" i="12"/>
  <c r="K609" i="12"/>
  <c r="L609" i="12"/>
  <c r="K613" i="12"/>
  <c r="L613" i="12"/>
  <c r="K617" i="12"/>
  <c r="L617" i="12"/>
  <c r="K621" i="12"/>
  <c r="L621" i="12"/>
  <c r="K625" i="12"/>
  <c r="L625" i="12"/>
  <c r="K629" i="12"/>
  <c r="L629" i="12"/>
  <c r="M633" i="12"/>
  <c r="K633" i="12"/>
  <c r="L633" i="12"/>
  <c r="M637" i="12"/>
  <c r="K637" i="12"/>
  <c r="L637" i="12"/>
  <c r="K641" i="12"/>
  <c r="L641" i="12"/>
  <c r="M645" i="12"/>
  <c r="K645" i="12"/>
  <c r="L645" i="12"/>
  <c r="K649" i="12"/>
  <c r="L649" i="12"/>
  <c r="X649" i="12" s="1"/>
  <c r="M653" i="12"/>
  <c r="K653" i="12"/>
  <c r="L653" i="12"/>
  <c r="K657" i="12"/>
  <c r="L657" i="12"/>
  <c r="K661" i="12"/>
  <c r="L661" i="12"/>
  <c r="X661" i="12" s="1"/>
  <c r="K665" i="12"/>
  <c r="L665" i="12"/>
  <c r="L6" i="12"/>
  <c r="K6" i="12"/>
  <c r="M30" i="12"/>
  <c r="L30" i="12"/>
  <c r="K30" i="12"/>
  <c r="L38" i="12"/>
  <c r="K38" i="12"/>
  <c r="L46" i="12"/>
  <c r="K46" i="12"/>
  <c r="L58" i="12"/>
  <c r="K58" i="12"/>
  <c r="L66" i="12"/>
  <c r="K66" i="12"/>
  <c r="L74" i="12"/>
  <c r="K74" i="12"/>
  <c r="L86" i="12"/>
  <c r="K86" i="12"/>
  <c r="L94" i="12"/>
  <c r="K94" i="12"/>
  <c r="L106" i="12"/>
  <c r="K106" i="12"/>
  <c r="L118" i="12"/>
  <c r="K118" i="12"/>
  <c r="L130" i="12"/>
  <c r="K130" i="12"/>
  <c r="L138" i="12"/>
  <c r="K138" i="12"/>
  <c r="L150" i="12"/>
  <c r="K150" i="12"/>
  <c r="L162" i="12"/>
  <c r="K162" i="12"/>
  <c r="L178" i="12"/>
  <c r="K178" i="12"/>
  <c r="L186" i="12"/>
  <c r="K186" i="12"/>
  <c r="L194" i="12"/>
  <c r="K194" i="12"/>
  <c r="M206" i="12"/>
  <c r="L206" i="12"/>
  <c r="K206" i="12"/>
  <c r="L218" i="12"/>
  <c r="K218" i="12"/>
  <c r="L234" i="12"/>
  <c r="K234" i="12"/>
  <c r="L250" i="12"/>
  <c r="K250" i="12"/>
  <c r="M262" i="12"/>
  <c r="L262" i="12"/>
  <c r="K262" i="12"/>
  <c r="K274" i="12"/>
  <c r="L274" i="12"/>
  <c r="K290" i="12"/>
  <c r="L290" i="12"/>
  <c r="K302" i="12"/>
  <c r="L302" i="12"/>
  <c r="K314" i="12"/>
  <c r="L314" i="12"/>
  <c r="L326" i="12"/>
  <c r="X326" i="12" s="1"/>
  <c r="K326" i="12"/>
  <c r="L338" i="12"/>
  <c r="K338" i="12"/>
  <c r="L350" i="12"/>
  <c r="K350" i="12"/>
  <c r="L366" i="12"/>
  <c r="K366" i="12"/>
  <c r="L378" i="12"/>
  <c r="K378" i="12"/>
  <c r="L394" i="12"/>
  <c r="K394" i="12"/>
  <c r="L406" i="12"/>
  <c r="K406" i="12"/>
  <c r="L418" i="12"/>
  <c r="K418" i="12"/>
  <c r="L430" i="12"/>
  <c r="K430" i="12"/>
  <c r="L446" i="12"/>
  <c r="K446" i="12"/>
  <c r="M462" i="12"/>
  <c r="L462" i="12"/>
  <c r="K462" i="12"/>
  <c r="L478" i="12"/>
  <c r="K478" i="12"/>
  <c r="L490" i="12"/>
  <c r="K490" i="12"/>
  <c r="M502" i="12"/>
  <c r="L502" i="12"/>
  <c r="K502" i="12"/>
  <c r="L518" i="12"/>
  <c r="K518" i="12"/>
  <c r="M534" i="12"/>
  <c r="L534" i="12"/>
  <c r="K534" i="12"/>
  <c r="M546" i="12"/>
  <c r="L546" i="12"/>
  <c r="K546" i="12"/>
  <c r="L558" i="12"/>
  <c r="K558" i="12"/>
  <c r="L570" i="12"/>
  <c r="K570" i="12"/>
  <c r="L582" i="12"/>
  <c r="K582" i="12"/>
  <c r="L598" i="12"/>
  <c r="K598" i="12"/>
  <c r="L610" i="12"/>
  <c r="K610" i="12"/>
  <c r="L622" i="12"/>
  <c r="K622" i="12"/>
  <c r="L630" i="12"/>
  <c r="K630" i="12"/>
  <c r="L642" i="12"/>
  <c r="K642" i="12"/>
  <c r="L654" i="12"/>
  <c r="K654" i="12"/>
  <c r="L23" i="12"/>
  <c r="K23" i="12"/>
  <c r="L27" i="12"/>
  <c r="K27" i="12"/>
  <c r="L31" i="12"/>
  <c r="K31" i="12"/>
  <c r="L35" i="12"/>
  <c r="K35" i="12"/>
  <c r="L47" i="12"/>
  <c r="K47" i="12"/>
  <c r="L51" i="12"/>
  <c r="K51" i="12"/>
  <c r="L55" i="12"/>
  <c r="K55" i="12"/>
  <c r="L59" i="12"/>
  <c r="K59" i="12"/>
  <c r="M63" i="12"/>
  <c r="L63" i="12"/>
  <c r="K63" i="12"/>
  <c r="L67" i="12"/>
  <c r="K67" i="12"/>
  <c r="L79" i="12"/>
  <c r="K79" i="12"/>
  <c r="L83" i="12"/>
  <c r="K83" i="12"/>
  <c r="L87" i="12"/>
  <c r="K87" i="12"/>
  <c r="L91" i="12"/>
  <c r="K91" i="12"/>
  <c r="L95" i="12"/>
  <c r="X95" i="12" s="1"/>
  <c r="K95" i="12"/>
  <c r="L99" i="12"/>
  <c r="K99" i="12"/>
  <c r="L111" i="12"/>
  <c r="K111" i="12"/>
  <c r="M115" i="12"/>
  <c r="L115" i="12"/>
  <c r="K115" i="12"/>
  <c r="L119" i="12"/>
  <c r="K119" i="12"/>
  <c r="L123" i="12"/>
  <c r="K123" i="12"/>
  <c r="L127" i="12"/>
  <c r="X127" i="12" s="1"/>
  <c r="K127" i="12"/>
  <c r="L131" i="12"/>
  <c r="K131" i="12"/>
  <c r="L143" i="12"/>
  <c r="K143" i="12"/>
  <c r="L147" i="12"/>
  <c r="K147" i="12"/>
  <c r="M151" i="12"/>
  <c r="L151" i="12"/>
  <c r="K151" i="12"/>
  <c r="L155" i="12"/>
  <c r="K155" i="12"/>
  <c r="L159" i="12"/>
  <c r="K159" i="12"/>
  <c r="L163" i="12"/>
  <c r="K163" i="12"/>
  <c r="L175" i="12"/>
  <c r="K175" i="12"/>
  <c r="L179" i="12"/>
  <c r="K179" i="12"/>
  <c r="L183" i="12"/>
  <c r="K183" i="12"/>
  <c r="L187" i="12"/>
  <c r="K187" i="12"/>
  <c r="L191" i="12"/>
  <c r="X191" i="12" s="1"/>
  <c r="K191" i="12"/>
  <c r="L195" i="12"/>
  <c r="K195" i="12"/>
  <c r="M207" i="12"/>
  <c r="L207" i="12"/>
  <c r="K207" i="12"/>
  <c r="L211" i="12"/>
  <c r="K211" i="12"/>
  <c r="L215" i="12"/>
  <c r="K215" i="12"/>
  <c r="L219" i="12"/>
  <c r="K219" i="12"/>
  <c r="L223" i="12"/>
  <c r="K223" i="12"/>
  <c r="M227" i="12"/>
  <c r="L227" i="12"/>
  <c r="K227" i="12"/>
  <c r="L239" i="12"/>
  <c r="K239" i="12"/>
  <c r="M243" i="12"/>
  <c r="L243" i="12"/>
  <c r="K243" i="12"/>
  <c r="L247" i="12"/>
  <c r="K247" i="12"/>
  <c r="L255" i="12"/>
  <c r="K255" i="12"/>
  <c r="L259" i="12"/>
  <c r="K259" i="12"/>
  <c r="L271" i="12"/>
  <c r="K271" i="12"/>
  <c r="L275" i="12"/>
  <c r="K275" i="12"/>
  <c r="L279" i="12"/>
  <c r="K279" i="12"/>
  <c r="L287" i="12"/>
  <c r="K287" i="12"/>
  <c r="L291" i="12"/>
  <c r="K291" i="12"/>
  <c r="L303" i="12"/>
  <c r="K303" i="12"/>
  <c r="L307" i="12"/>
  <c r="K307" i="12"/>
  <c r="L311" i="12"/>
  <c r="K311" i="12"/>
  <c r="L319" i="12"/>
  <c r="K319" i="12"/>
  <c r="L323" i="12"/>
  <c r="K323" i="12"/>
  <c r="L335" i="12"/>
  <c r="K335" i="12"/>
  <c r="L339" i="12"/>
  <c r="K339" i="12"/>
  <c r="L343" i="12"/>
  <c r="K343" i="12"/>
  <c r="L351" i="12"/>
  <c r="K351" i="12"/>
  <c r="L355" i="12"/>
  <c r="K355" i="12"/>
  <c r="L367" i="12"/>
  <c r="K367" i="12"/>
  <c r="L371" i="12"/>
  <c r="K371" i="12"/>
  <c r="M375" i="12"/>
  <c r="L375" i="12"/>
  <c r="K375" i="12"/>
  <c r="L383" i="12"/>
  <c r="K383" i="12"/>
  <c r="M387" i="12"/>
  <c r="L387" i="12"/>
  <c r="K387" i="12"/>
  <c r="L399" i="12"/>
  <c r="K399" i="12"/>
  <c r="M403" i="12"/>
  <c r="L403" i="12"/>
  <c r="K403" i="12"/>
  <c r="L407" i="12"/>
  <c r="K407" i="12"/>
  <c r="L415" i="12"/>
  <c r="K415" i="12"/>
  <c r="L419" i="12"/>
  <c r="K419" i="12"/>
  <c r="L431" i="12"/>
  <c r="K431" i="12"/>
  <c r="L435" i="12"/>
  <c r="K435" i="12"/>
  <c r="L439" i="12"/>
  <c r="K439" i="12"/>
  <c r="L447" i="12"/>
  <c r="K447" i="12"/>
  <c r="L451" i="12"/>
  <c r="K451" i="12"/>
  <c r="M463" i="12"/>
  <c r="L463" i="12"/>
  <c r="K463" i="12"/>
  <c r="L467" i="12"/>
  <c r="K467" i="12"/>
  <c r="L471" i="12"/>
  <c r="K471" i="12"/>
  <c r="L479" i="12"/>
  <c r="K479" i="12"/>
  <c r="L483" i="12"/>
  <c r="K483" i="12"/>
  <c r="L495" i="12"/>
  <c r="K495" i="12"/>
  <c r="L499" i="12"/>
  <c r="K499" i="12"/>
  <c r="L503" i="12"/>
  <c r="K503" i="12"/>
  <c r="M511" i="12"/>
  <c r="L511" i="12"/>
  <c r="K511" i="12"/>
  <c r="L515" i="12"/>
  <c r="K515" i="12"/>
  <c r="L527" i="12"/>
  <c r="K527" i="12"/>
  <c r="L531" i="12"/>
  <c r="K531" i="12"/>
  <c r="L535" i="12"/>
  <c r="K535" i="12"/>
  <c r="L539" i="12"/>
  <c r="K539" i="12"/>
  <c r="L543" i="12"/>
  <c r="K543" i="12"/>
  <c r="L547" i="12"/>
  <c r="K547" i="12"/>
  <c r="L551" i="12"/>
  <c r="K551" i="12"/>
  <c r="L555" i="12"/>
  <c r="K555" i="12"/>
  <c r="L559" i="12"/>
  <c r="X559" i="12" s="1"/>
  <c r="K559" i="12"/>
  <c r="L563" i="12"/>
  <c r="K563" i="12"/>
  <c r="L567" i="12"/>
  <c r="K567" i="12"/>
  <c r="L571" i="12"/>
  <c r="K571" i="12"/>
  <c r="L575" i="12"/>
  <c r="K575" i="12"/>
  <c r="L579" i="12"/>
  <c r="K579" i="12"/>
  <c r="L583" i="12"/>
  <c r="K583" i="12"/>
  <c r="L591" i="12"/>
  <c r="K591" i="12"/>
  <c r="L595" i="12"/>
  <c r="K595" i="12"/>
  <c r="L599" i="12"/>
  <c r="K599" i="12"/>
  <c r="L603" i="12"/>
  <c r="K603" i="12"/>
  <c r="M607" i="12"/>
  <c r="L607" i="12"/>
  <c r="K607" i="12"/>
  <c r="L611" i="12"/>
  <c r="K611" i="12"/>
  <c r="L615" i="12"/>
  <c r="K615" i="12"/>
  <c r="L619" i="12"/>
  <c r="K619" i="12"/>
  <c r="L623" i="12"/>
  <c r="K623" i="12"/>
  <c r="L627" i="12"/>
  <c r="K627" i="12"/>
  <c r="M631" i="12"/>
  <c r="L631" i="12"/>
  <c r="K631" i="12"/>
  <c r="L635" i="12"/>
  <c r="K635" i="12"/>
  <c r="L639" i="12"/>
  <c r="K639" i="12"/>
  <c r="L643" i="12"/>
  <c r="K643" i="12"/>
  <c r="L651" i="12"/>
  <c r="K651" i="12"/>
  <c r="L655" i="12"/>
  <c r="X655" i="12" s="1"/>
  <c r="K655" i="12"/>
  <c r="L659" i="12"/>
  <c r="K659" i="12"/>
  <c r="M663" i="12"/>
  <c r="L663" i="12"/>
  <c r="K663" i="12"/>
  <c r="L26" i="12"/>
  <c r="K26" i="12"/>
  <c r="L42" i="12"/>
  <c r="K42" i="12"/>
  <c r="L54" i="12"/>
  <c r="K54" i="12"/>
  <c r="L70" i="12"/>
  <c r="K70" i="12"/>
  <c r="L78" i="12"/>
  <c r="K78" i="12"/>
  <c r="L90" i="12"/>
  <c r="K90" i="12"/>
  <c r="L102" i="12"/>
  <c r="K102" i="12"/>
  <c r="L114" i="12"/>
  <c r="K114" i="12"/>
  <c r="L126" i="12"/>
  <c r="K126" i="12"/>
  <c r="L142" i="12"/>
  <c r="K142" i="12"/>
  <c r="L154" i="12"/>
  <c r="K154" i="12"/>
  <c r="L166" i="12"/>
  <c r="K166" i="12"/>
  <c r="L170" i="12"/>
  <c r="K170" i="12"/>
  <c r="L182" i="12"/>
  <c r="K182" i="12"/>
  <c r="L198" i="12"/>
  <c r="K198" i="12"/>
  <c r="M214" i="12"/>
  <c r="L214" i="12"/>
  <c r="K214" i="12"/>
  <c r="L226" i="12"/>
  <c r="K226" i="12"/>
  <c r="L238" i="12"/>
  <c r="K238" i="12"/>
  <c r="L246" i="12"/>
  <c r="K246" i="12"/>
  <c r="L258" i="12"/>
  <c r="K258" i="12"/>
  <c r="M270" i="12"/>
  <c r="K270" i="12"/>
  <c r="L270" i="12"/>
  <c r="L278" i="12"/>
  <c r="K278" i="12"/>
  <c r="K286" i="12"/>
  <c r="L286" i="12"/>
  <c r="K298" i="12"/>
  <c r="L298" i="12"/>
  <c r="L310" i="12"/>
  <c r="K310" i="12"/>
  <c r="L318" i="12"/>
  <c r="K318" i="12"/>
  <c r="L330" i="12"/>
  <c r="K330" i="12"/>
  <c r="L342" i="12"/>
  <c r="K342" i="12"/>
  <c r="L354" i="12"/>
  <c r="K354" i="12"/>
  <c r="L362" i="12"/>
  <c r="K362" i="12"/>
  <c r="L374" i="12"/>
  <c r="K374" i="12"/>
  <c r="L386" i="12"/>
  <c r="K386" i="12"/>
  <c r="L398" i="12"/>
  <c r="K398" i="12"/>
  <c r="L410" i="12"/>
  <c r="K410" i="12"/>
  <c r="L426" i="12"/>
  <c r="K426" i="12"/>
  <c r="L438" i="12"/>
  <c r="X438" i="12" s="1"/>
  <c r="K438" i="12"/>
  <c r="L450" i="12"/>
  <c r="K450" i="12"/>
  <c r="L458" i="12"/>
  <c r="K458" i="12"/>
  <c r="L470" i="12"/>
  <c r="K470" i="12"/>
  <c r="L482" i="12"/>
  <c r="K482" i="12"/>
  <c r="L494" i="12"/>
  <c r="K494" i="12"/>
  <c r="L506" i="12"/>
  <c r="K506" i="12"/>
  <c r="L514" i="12"/>
  <c r="K514" i="12"/>
  <c r="L526" i="12"/>
  <c r="K526" i="12"/>
  <c r="L538" i="12"/>
  <c r="K538" i="12"/>
  <c r="L550" i="12"/>
  <c r="K550" i="12"/>
  <c r="L562" i="12"/>
  <c r="K562" i="12"/>
  <c r="L574" i="12"/>
  <c r="K574" i="12"/>
  <c r="L590" i="12"/>
  <c r="K590" i="12"/>
  <c r="L606" i="12"/>
  <c r="K606" i="12"/>
  <c r="L618" i="12"/>
  <c r="K618" i="12"/>
  <c r="L634" i="12"/>
  <c r="K634" i="12"/>
  <c r="L646" i="12"/>
  <c r="K646" i="12"/>
  <c r="L662" i="12"/>
  <c r="K662" i="12"/>
  <c r="L4" i="12"/>
  <c r="K4" i="12"/>
  <c r="L8" i="12"/>
  <c r="K8" i="12"/>
  <c r="L12" i="12"/>
  <c r="K12" i="12"/>
  <c r="M16" i="12"/>
  <c r="L16" i="12"/>
  <c r="K16" i="12"/>
  <c r="L20" i="12"/>
  <c r="K20" i="12"/>
  <c r="L24" i="12"/>
  <c r="X24" i="12" s="1"/>
  <c r="K24" i="12"/>
  <c r="L28" i="12"/>
  <c r="K28" i="12"/>
  <c r="M32" i="12"/>
  <c r="L32" i="12"/>
  <c r="K32" i="12"/>
  <c r="L36" i="12"/>
  <c r="X36" i="12" s="1"/>
  <c r="K36" i="12"/>
  <c r="L40" i="12"/>
  <c r="K40" i="12"/>
  <c r="L44" i="12"/>
  <c r="K44" i="12"/>
  <c r="M48" i="12"/>
  <c r="L48" i="12"/>
  <c r="K48" i="12"/>
  <c r="L52" i="12"/>
  <c r="K52" i="12"/>
  <c r="L56" i="12"/>
  <c r="K56" i="12"/>
  <c r="L60" i="12"/>
  <c r="K60" i="12"/>
  <c r="L64" i="12"/>
  <c r="K64" i="12"/>
  <c r="L68" i="12"/>
  <c r="K68" i="12"/>
  <c r="L72" i="12"/>
  <c r="K72" i="12"/>
  <c r="L76" i="12"/>
  <c r="K76" i="12"/>
  <c r="L80" i="12"/>
  <c r="K80" i="12"/>
  <c r="L84" i="12"/>
  <c r="K84" i="12"/>
  <c r="L88" i="12"/>
  <c r="K88" i="12"/>
  <c r="L92" i="12"/>
  <c r="K92" i="12"/>
  <c r="L96" i="12"/>
  <c r="K96" i="12"/>
  <c r="L100" i="12"/>
  <c r="X100" i="12" s="1"/>
  <c r="K100" i="12"/>
  <c r="L104" i="12"/>
  <c r="K104" i="12"/>
  <c r="L108" i="12"/>
  <c r="K108" i="12"/>
  <c r="L112" i="12"/>
  <c r="K112" i="12"/>
  <c r="L116" i="12"/>
  <c r="K116" i="12"/>
  <c r="L120" i="12"/>
  <c r="X120" i="12" s="1"/>
  <c r="K120" i="12"/>
  <c r="L124" i="12"/>
  <c r="K124" i="12"/>
  <c r="L128" i="12"/>
  <c r="K128" i="12"/>
  <c r="L132" i="12"/>
  <c r="K132" i="12"/>
  <c r="L136" i="12"/>
  <c r="K136" i="12"/>
  <c r="L140" i="12"/>
  <c r="K140" i="12"/>
  <c r="L144" i="12"/>
  <c r="K144" i="12"/>
  <c r="L148" i="12"/>
  <c r="K148" i="12"/>
  <c r="L152" i="12"/>
  <c r="K152" i="12"/>
  <c r="L156" i="12"/>
  <c r="K156" i="12"/>
  <c r="L160" i="12"/>
  <c r="K160" i="12"/>
  <c r="L164" i="12"/>
  <c r="K164" i="12"/>
  <c r="L168" i="12"/>
  <c r="K168" i="12"/>
  <c r="L172" i="12"/>
  <c r="K172" i="12"/>
  <c r="M176" i="12"/>
  <c r="L176" i="12"/>
  <c r="K176" i="12"/>
  <c r="L180" i="12"/>
  <c r="K180" i="12"/>
  <c r="L184" i="12"/>
  <c r="K184" i="12"/>
  <c r="L188" i="12"/>
  <c r="K188" i="12"/>
  <c r="M192" i="12"/>
  <c r="L192" i="12"/>
  <c r="K192" i="12"/>
  <c r="M196" i="12"/>
  <c r="L196" i="12"/>
  <c r="K196" i="12"/>
  <c r="L200" i="12"/>
  <c r="K200" i="12"/>
  <c r="L204" i="12"/>
  <c r="K204" i="12"/>
  <c r="L208" i="12"/>
  <c r="K208" i="12"/>
  <c r="L212" i="12"/>
  <c r="K212" i="12"/>
  <c r="L216" i="12"/>
  <c r="K216" i="12"/>
  <c r="L220" i="12"/>
  <c r="K220" i="12"/>
  <c r="M224" i="12"/>
  <c r="L224" i="12"/>
  <c r="K224" i="12"/>
  <c r="L228" i="12"/>
  <c r="K228" i="12"/>
  <c r="L232" i="12"/>
  <c r="K232" i="12"/>
  <c r="L236" i="12"/>
  <c r="K236" i="12"/>
  <c r="L240" i="12"/>
  <c r="K240" i="12"/>
  <c r="L244" i="12"/>
  <c r="K244" i="12"/>
  <c r="L248" i="12"/>
  <c r="K248" i="12"/>
  <c r="L252" i="12"/>
  <c r="K252" i="12"/>
  <c r="L256" i="12"/>
  <c r="K256" i="12"/>
  <c r="L260" i="12"/>
  <c r="K260" i="12"/>
  <c r="L264" i="12"/>
  <c r="K264" i="12"/>
  <c r="L268" i="12"/>
  <c r="K268" i="12"/>
  <c r="L272" i="12"/>
  <c r="K272" i="12"/>
  <c r="L276" i="12"/>
  <c r="K276" i="12"/>
  <c r="L280" i="12"/>
  <c r="K280" i="12"/>
  <c r="L284" i="12"/>
  <c r="K284" i="12"/>
  <c r="M288" i="12"/>
  <c r="L288" i="12"/>
  <c r="K288" i="12"/>
  <c r="L292" i="12"/>
  <c r="K292" i="12"/>
  <c r="L296" i="12"/>
  <c r="K296" i="12"/>
  <c r="L300" i="12"/>
  <c r="K300" i="12"/>
  <c r="M304" i="12"/>
  <c r="L304" i="12"/>
  <c r="K304" i="12"/>
  <c r="L308" i="12"/>
  <c r="K308" i="12"/>
  <c r="L312" i="12"/>
  <c r="K312" i="12"/>
  <c r="L316" i="12"/>
  <c r="K316" i="12"/>
  <c r="L320" i="12"/>
  <c r="K320" i="12"/>
  <c r="L324" i="12"/>
  <c r="K324" i="12"/>
  <c r="L328" i="12"/>
  <c r="K328" i="12"/>
  <c r="L332" i="12"/>
  <c r="K332" i="12"/>
  <c r="L336" i="12"/>
  <c r="K336" i="12"/>
  <c r="L340" i="12"/>
  <c r="K340" i="12"/>
  <c r="L344" i="12"/>
  <c r="K344" i="12"/>
  <c r="L348" i="12"/>
  <c r="K348" i="12"/>
  <c r="L352" i="12"/>
  <c r="K352" i="12"/>
  <c r="L356" i="12"/>
  <c r="K356" i="12"/>
  <c r="L360" i="12"/>
  <c r="K360" i="12"/>
  <c r="L364" i="12"/>
  <c r="K364" i="12"/>
  <c r="L368" i="12"/>
  <c r="K368" i="12"/>
  <c r="L372" i="12"/>
  <c r="K372" i="12"/>
  <c r="L376" i="12"/>
  <c r="K376" i="12"/>
  <c r="L380" i="12"/>
  <c r="K380" i="12"/>
  <c r="L384" i="12"/>
  <c r="K384" i="12"/>
  <c r="L388" i="12"/>
  <c r="K388" i="12"/>
  <c r="L392" i="12"/>
  <c r="K392" i="12"/>
  <c r="L396" i="12"/>
  <c r="K396" i="12"/>
  <c r="L400" i="12"/>
  <c r="K400" i="12"/>
  <c r="L404" i="12"/>
  <c r="K404" i="12"/>
  <c r="L408" i="12"/>
  <c r="K408" i="12"/>
  <c r="L412" i="12"/>
  <c r="K412" i="12"/>
  <c r="L416" i="12"/>
  <c r="K416" i="12"/>
  <c r="L420" i="12"/>
  <c r="K420" i="12"/>
  <c r="L424" i="12"/>
  <c r="K424" i="12"/>
  <c r="L428" i="12"/>
  <c r="K428" i="12"/>
  <c r="L432" i="12"/>
  <c r="K432" i="12"/>
  <c r="L436" i="12"/>
  <c r="K436" i="12"/>
  <c r="L440" i="12"/>
  <c r="K440" i="12"/>
  <c r="L444" i="12"/>
  <c r="K444" i="12"/>
  <c r="L448" i="12"/>
  <c r="K448" i="12"/>
  <c r="L452" i="12"/>
  <c r="K452" i="12"/>
  <c r="L456" i="12"/>
  <c r="X456" i="12" s="1"/>
  <c r="K456" i="12"/>
  <c r="L460" i="12"/>
  <c r="K460" i="12"/>
  <c r="L464" i="12"/>
  <c r="K464" i="12"/>
  <c r="L468" i="12"/>
  <c r="K468" i="12"/>
  <c r="L472" i="12"/>
  <c r="K472" i="12"/>
  <c r="L476" i="12"/>
  <c r="K476" i="12"/>
  <c r="L480" i="12"/>
  <c r="K480" i="12"/>
  <c r="L484" i="12"/>
  <c r="K484" i="12"/>
  <c r="L488" i="12"/>
  <c r="K488" i="12"/>
  <c r="L492" i="12"/>
  <c r="K492" i="12"/>
  <c r="L496" i="12"/>
  <c r="K496" i="12"/>
  <c r="L500" i="12"/>
  <c r="K500" i="12"/>
  <c r="L504" i="12"/>
  <c r="K504" i="12"/>
  <c r="L508" i="12"/>
  <c r="X508" i="12" s="1"/>
  <c r="K508" i="12"/>
  <c r="L512" i="12"/>
  <c r="K512" i="12"/>
  <c r="L516" i="12"/>
  <c r="K516" i="12"/>
  <c r="L520" i="12"/>
  <c r="K520" i="12"/>
  <c r="L524" i="12"/>
  <c r="K524" i="12"/>
  <c r="L528" i="12"/>
  <c r="X528" i="12" s="1"/>
  <c r="K528" i="12"/>
  <c r="L532" i="12"/>
  <c r="K532" i="12"/>
  <c r="L536" i="12"/>
  <c r="K536" i="12"/>
  <c r="L540" i="12"/>
  <c r="K540" i="12"/>
  <c r="L544" i="12"/>
  <c r="K544" i="12"/>
  <c r="L548" i="12"/>
  <c r="K548" i="12"/>
  <c r="L552" i="12"/>
  <c r="K552" i="12"/>
  <c r="L556" i="12"/>
  <c r="K556" i="12"/>
  <c r="L560" i="12"/>
  <c r="K560" i="12"/>
  <c r="L564" i="12"/>
  <c r="K564" i="12"/>
  <c r="L568" i="12"/>
  <c r="K568" i="12"/>
  <c r="L572" i="12"/>
  <c r="K572" i="12"/>
  <c r="L576" i="12"/>
  <c r="K576" i="12"/>
  <c r="L580" i="12"/>
  <c r="K580" i="12"/>
  <c r="L584" i="12"/>
  <c r="K584" i="12"/>
  <c r="L588" i="12"/>
  <c r="K588" i="12"/>
  <c r="L592" i="12"/>
  <c r="K592" i="12"/>
  <c r="L596" i="12"/>
  <c r="X596" i="12" s="1"/>
  <c r="K596" i="12"/>
  <c r="L600" i="12"/>
  <c r="K600" i="12"/>
  <c r="L604" i="12"/>
  <c r="K604" i="12"/>
  <c r="L608" i="12"/>
  <c r="K608" i="12"/>
  <c r="L612" i="12"/>
  <c r="X612" i="12" s="1"/>
  <c r="K612" i="12"/>
  <c r="L616" i="12"/>
  <c r="K616" i="12"/>
  <c r="L620" i="12"/>
  <c r="K620" i="12"/>
  <c r="L624" i="12"/>
  <c r="K624" i="12"/>
  <c r="L628" i="12"/>
  <c r="K628" i="12"/>
  <c r="L632" i="12"/>
  <c r="X632" i="12" s="1"/>
  <c r="K632" i="12"/>
  <c r="L636" i="12"/>
  <c r="K636" i="12"/>
  <c r="L640" i="12"/>
  <c r="K640" i="12"/>
  <c r="L644" i="12"/>
  <c r="K644" i="12"/>
  <c r="L648" i="12"/>
  <c r="K648" i="12"/>
  <c r="L652" i="12"/>
  <c r="X652" i="12" s="1"/>
  <c r="K652" i="12"/>
  <c r="L656" i="12"/>
  <c r="K656" i="12"/>
  <c r="L660" i="12"/>
  <c r="K660" i="12"/>
  <c r="L664" i="12"/>
  <c r="K664" i="12"/>
  <c r="L22" i="12"/>
  <c r="K22" i="12"/>
  <c r="L34" i="12"/>
  <c r="K34" i="12"/>
  <c r="L50" i="12"/>
  <c r="K50" i="12"/>
  <c r="L62" i="12"/>
  <c r="X62" i="12" s="1"/>
  <c r="K62" i="12"/>
  <c r="L82" i="12"/>
  <c r="K82" i="12"/>
  <c r="L98" i="12"/>
  <c r="K98" i="12"/>
  <c r="L110" i="12"/>
  <c r="X110" i="12" s="1"/>
  <c r="K110" i="12"/>
  <c r="L122" i="12"/>
  <c r="K122" i="12"/>
  <c r="L134" i="12"/>
  <c r="K134" i="12"/>
  <c r="L146" i="12"/>
  <c r="K146" i="12"/>
  <c r="M158" i="12"/>
  <c r="L158" i="12"/>
  <c r="K158" i="12"/>
  <c r="L174" i="12"/>
  <c r="X174" i="12" s="1"/>
  <c r="K174" i="12"/>
  <c r="L190" i="12"/>
  <c r="K190" i="12"/>
  <c r="L202" i="12"/>
  <c r="K202" i="12"/>
  <c r="L210" i="12"/>
  <c r="K210" i="12"/>
  <c r="M222" i="12"/>
  <c r="L222" i="12"/>
  <c r="K222" i="12"/>
  <c r="L230" i="12"/>
  <c r="K230" i="12"/>
  <c r="L242" i="12"/>
  <c r="K242" i="12"/>
  <c r="L254" i="12"/>
  <c r="K254" i="12"/>
  <c r="K266" i="12"/>
  <c r="L266" i="12"/>
  <c r="K282" i="12"/>
  <c r="L282" i="12"/>
  <c r="L294" i="12"/>
  <c r="K294" i="12"/>
  <c r="K306" i="12"/>
  <c r="L306" i="12"/>
  <c r="K322" i="12"/>
  <c r="L322" i="12"/>
  <c r="L334" i="12"/>
  <c r="K334" i="12"/>
  <c r="L346" i="12"/>
  <c r="K346" i="12"/>
  <c r="L358" i="12"/>
  <c r="K358" i="12"/>
  <c r="L370" i="12"/>
  <c r="K370" i="12"/>
  <c r="L382" i="12"/>
  <c r="K382" i="12"/>
  <c r="L390" i="12"/>
  <c r="K390" i="12"/>
  <c r="L402" i="12"/>
  <c r="K402" i="12"/>
  <c r="M414" i="12"/>
  <c r="L414" i="12"/>
  <c r="K414" i="12"/>
  <c r="L422" i="12"/>
  <c r="K422" i="12"/>
  <c r="L434" i="12"/>
  <c r="K434" i="12"/>
  <c r="L442" i="12"/>
  <c r="K442" i="12"/>
  <c r="M454" i="12"/>
  <c r="L454" i="12"/>
  <c r="K454" i="12"/>
  <c r="L466" i="12"/>
  <c r="K466" i="12"/>
  <c r="L474" i="12"/>
  <c r="K474" i="12"/>
  <c r="L486" i="12"/>
  <c r="K486" i="12"/>
  <c r="L498" i="12"/>
  <c r="K498" i="12"/>
  <c r="L510" i="12"/>
  <c r="K510" i="12"/>
  <c r="L522" i="12"/>
  <c r="K522" i="12"/>
  <c r="L530" i="12"/>
  <c r="K530" i="12"/>
  <c r="L542" i="12"/>
  <c r="K542" i="12"/>
  <c r="L554" i="12"/>
  <c r="K554" i="12"/>
  <c r="L566" i="12"/>
  <c r="X566" i="12" s="1"/>
  <c r="K566" i="12"/>
  <c r="M578" i="12"/>
  <c r="L578" i="12"/>
  <c r="K578" i="12"/>
  <c r="L586" i="12"/>
  <c r="K586" i="12"/>
  <c r="M594" i="12"/>
  <c r="L594" i="12"/>
  <c r="K594" i="12"/>
  <c r="L602" i="12"/>
  <c r="K602" i="12"/>
  <c r="L614" i="12"/>
  <c r="K614" i="12"/>
  <c r="L626" i="12"/>
  <c r="K626" i="12"/>
  <c r="M638" i="12"/>
  <c r="L638" i="12"/>
  <c r="K638" i="12"/>
  <c r="L650" i="12"/>
  <c r="K650" i="12"/>
  <c r="L658" i="12"/>
  <c r="K658" i="12"/>
  <c r="M9" i="12"/>
  <c r="L9" i="12"/>
  <c r="K9" i="12"/>
  <c r="L13" i="12"/>
  <c r="K13" i="12"/>
  <c r="L17" i="12"/>
  <c r="K17" i="12"/>
  <c r="M18" i="12"/>
  <c r="L18" i="12"/>
  <c r="K18" i="12"/>
  <c r="L2" i="12"/>
  <c r="K2" i="12"/>
  <c r="L29" i="12"/>
  <c r="K29" i="12"/>
  <c r="L41" i="12"/>
  <c r="K41" i="12"/>
  <c r="L61" i="12"/>
  <c r="K61" i="12"/>
  <c r="L73" i="12"/>
  <c r="K73" i="12"/>
  <c r="L81" i="12"/>
  <c r="K81" i="12"/>
  <c r="L89" i="12"/>
  <c r="K89" i="12"/>
  <c r="L101" i="12"/>
  <c r="K101" i="12"/>
  <c r="L113" i="12"/>
  <c r="K113" i="12"/>
  <c r="M121" i="12"/>
  <c r="L121" i="12"/>
  <c r="K121" i="12"/>
  <c r="M133" i="12"/>
  <c r="L133" i="12"/>
  <c r="K133" i="12"/>
  <c r="L137" i="12"/>
  <c r="X137" i="12" s="1"/>
  <c r="K137" i="12"/>
  <c r="L141" i="12"/>
  <c r="X141" i="12" s="1"/>
  <c r="K141" i="12"/>
  <c r="L149" i="12"/>
  <c r="K149" i="12"/>
  <c r="L157" i="12"/>
  <c r="K157" i="12"/>
  <c r="L165" i="12"/>
  <c r="K165" i="12"/>
  <c r="L173" i="12"/>
  <c r="K173" i="12"/>
  <c r="L181" i="12"/>
  <c r="K181" i="12"/>
  <c r="L189" i="12"/>
  <c r="K189" i="12"/>
  <c r="L193" i="12"/>
  <c r="K193" i="12"/>
  <c r="L197" i="12"/>
  <c r="X197" i="12" s="1"/>
  <c r="K197" i="12"/>
  <c r="L201" i="12"/>
  <c r="K201" i="12"/>
  <c r="L209" i="12"/>
  <c r="K209" i="12"/>
  <c r="L217" i="12"/>
  <c r="K217" i="12"/>
  <c r="L225" i="12"/>
  <c r="K225" i="12"/>
  <c r="L237" i="12"/>
  <c r="K237" i="12"/>
  <c r="L249" i="12"/>
  <c r="K249" i="12"/>
  <c r="L261" i="12"/>
  <c r="K261" i="12"/>
  <c r="L269" i="12"/>
  <c r="K269" i="12"/>
  <c r="L277" i="12"/>
  <c r="K277" i="12"/>
  <c r="L281" i="12"/>
  <c r="K281" i="12"/>
  <c r="L293" i="12"/>
  <c r="K293" i="12"/>
  <c r="L297" i="12"/>
  <c r="K297" i="12"/>
  <c r="L301" i="12"/>
  <c r="X301" i="12" s="1"/>
  <c r="K301" i="12"/>
  <c r="L305" i="12"/>
  <c r="K305" i="12"/>
  <c r="L313" i="12"/>
  <c r="K313" i="12"/>
  <c r="L321" i="12"/>
  <c r="K321" i="12"/>
  <c r="L333" i="12"/>
  <c r="K333" i="12"/>
  <c r="L341" i="12"/>
  <c r="K341" i="12"/>
  <c r="K345" i="12"/>
  <c r="L345" i="12"/>
  <c r="K353" i="12"/>
  <c r="L353" i="12"/>
  <c r="L357" i="12"/>
  <c r="K357" i="12"/>
  <c r="K365" i="12"/>
  <c r="L365" i="12"/>
  <c r="L373" i="12"/>
  <c r="K373" i="12"/>
  <c r="K381" i="12"/>
  <c r="L381" i="12"/>
  <c r="M389" i="12"/>
  <c r="L389" i="12"/>
  <c r="K389" i="12"/>
  <c r="K425" i="12"/>
  <c r="L425" i="12"/>
  <c r="L3" i="12"/>
  <c r="K3" i="12"/>
  <c r="W3" i="12" s="1"/>
  <c r="L11" i="12"/>
  <c r="K11" i="12"/>
  <c r="L15" i="12"/>
  <c r="X15" i="12" s="1"/>
  <c r="K15" i="12"/>
  <c r="L19" i="12"/>
  <c r="K19" i="12"/>
  <c r="L39" i="12"/>
  <c r="K39" i="12"/>
  <c r="M43" i="12"/>
  <c r="L43" i="12"/>
  <c r="K43" i="12"/>
  <c r="L71" i="12"/>
  <c r="K71" i="12"/>
  <c r="L75" i="12"/>
  <c r="K75" i="12"/>
  <c r="L103" i="12"/>
  <c r="K103" i="12"/>
  <c r="L107" i="12"/>
  <c r="K107" i="12"/>
  <c r="L135" i="12"/>
  <c r="K135" i="12"/>
  <c r="L139" i="12"/>
  <c r="K139" i="12"/>
  <c r="L167" i="12"/>
  <c r="K167" i="12"/>
  <c r="L171" i="12"/>
  <c r="K171" i="12"/>
  <c r="L199" i="12"/>
  <c r="K199" i="12"/>
  <c r="L203" i="12"/>
  <c r="K203" i="12"/>
  <c r="L231" i="12"/>
  <c r="K231" i="12"/>
  <c r="L235" i="12"/>
  <c r="K235" i="12"/>
  <c r="L251" i="12"/>
  <c r="K251" i="12"/>
  <c r="L263" i="12"/>
  <c r="K263" i="12"/>
  <c r="L267" i="12"/>
  <c r="K267" i="12"/>
  <c r="L283" i="12"/>
  <c r="K283" i="12"/>
  <c r="L295" i="12"/>
  <c r="K295" i="12"/>
  <c r="L299" i="12"/>
  <c r="K299" i="12"/>
  <c r="L315" i="12"/>
  <c r="K315" i="12"/>
  <c r="L327" i="12"/>
  <c r="K327" i="12"/>
  <c r="L331" i="12"/>
  <c r="K331" i="12"/>
  <c r="L347" i="12"/>
  <c r="K347" i="12"/>
  <c r="L359" i="12"/>
  <c r="K359" i="12"/>
  <c r="L363" i="12"/>
  <c r="K363" i="12"/>
  <c r="L379" i="12"/>
  <c r="K379" i="12"/>
  <c r="L391" i="12"/>
  <c r="K391" i="12"/>
  <c r="L395" i="12"/>
  <c r="K395" i="12"/>
  <c r="L411" i="12"/>
  <c r="K411" i="12"/>
  <c r="L423" i="12"/>
  <c r="K423" i="12"/>
  <c r="L427" i="12"/>
  <c r="K427" i="12"/>
  <c r="L443" i="12"/>
  <c r="K443" i="12"/>
  <c r="L455" i="12"/>
  <c r="K455" i="12"/>
  <c r="L459" i="12"/>
  <c r="K459" i="12"/>
  <c r="L475" i="12"/>
  <c r="K475" i="12"/>
  <c r="L487" i="12"/>
  <c r="K487" i="12"/>
  <c r="L491" i="12"/>
  <c r="K491" i="12"/>
  <c r="L507" i="12"/>
  <c r="K507" i="12"/>
  <c r="L519" i="12"/>
  <c r="K519" i="12"/>
  <c r="L523" i="12"/>
  <c r="K523" i="12"/>
  <c r="L587" i="12"/>
  <c r="K587" i="12"/>
  <c r="L647" i="12"/>
  <c r="K647" i="12"/>
  <c r="L10" i="12"/>
  <c r="K10" i="12"/>
  <c r="L14" i="12"/>
  <c r="K14" i="12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Q2" i="12"/>
  <c r="M233" i="12"/>
  <c r="M489" i="12"/>
  <c r="N373" i="12"/>
  <c r="N586" i="12"/>
  <c r="M215" i="12"/>
  <c r="M439" i="12"/>
  <c r="R627" i="12"/>
  <c r="R635" i="12"/>
  <c r="R643" i="12"/>
  <c r="R659" i="12"/>
  <c r="R78" i="12"/>
  <c r="R90" i="12"/>
  <c r="R126" i="12"/>
  <c r="R142" i="12"/>
  <c r="R154" i="12"/>
  <c r="R182" i="12"/>
  <c r="R198" i="12"/>
  <c r="R214" i="12"/>
  <c r="R270" i="12"/>
  <c r="R278" i="12"/>
  <c r="R298" i="12"/>
  <c r="R318" i="12"/>
  <c r="R342" i="12"/>
  <c r="R354" i="12"/>
  <c r="R362" i="12"/>
  <c r="R374" i="12"/>
  <c r="R386" i="12"/>
  <c r="R410" i="12"/>
  <c r="R18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Q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R647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R611" i="12"/>
  <c r="N639" i="12"/>
  <c r="M647" i="12"/>
  <c r="M10" i="12"/>
  <c r="R42" i="12"/>
  <c r="R226" i="12"/>
  <c r="R238" i="12"/>
  <c r="R246" i="12"/>
  <c r="N246" i="12"/>
  <c r="R286" i="12"/>
  <c r="R310" i="12"/>
  <c r="N310" i="12"/>
  <c r="R330" i="12"/>
  <c r="R398" i="12"/>
  <c r="N398" i="12"/>
  <c r="R493" i="12"/>
  <c r="R426" i="12"/>
  <c r="R450" i="12"/>
  <c r="R458" i="12"/>
  <c r="R470" i="12"/>
  <c r="R482" i="12"/>
  <c r="R494" i="12"/>
  <c r="R506" i="12"/>
  <c r="R526" i="12"/>
  <c r="R538" i="12"/>
  <c r="R550" i="12"/>
  <c r="R562" i="12"/>
  <c r="R574" i="12"/>
  <c r="R590" i="12"/>
  <c r="R606" i="12"/>
  <c r="R618" i="12"/>
  <c r="R634" i="12"/>
  <c r="R646" i="12"/>
  <c r="R662" i="12"/>
  <c r="M386" i="12"/>
  <c r="M342" i="12"/>
  <c r="M295" i="12"/>
  <c r="R603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R489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R370" i="12"/>
  <c r="R382" i="12"/>
  <c r="R390" i="12"/>
  <c r="R402" i="12"/>
  <c r="R414" i="12"/>
  <c r="R422" i="12"/>
  <c r="R434" i="12"/>
  <c r="R442" i="12"/>
  <c r="R454" i="12"/>
  <c r="R466" i="12"/>
  <c r="R474" i="12"/>
  <c r="R486" i="12"/>
  <c r="R498" i="12"/>
  <c r="R510" i="12"/>
  <c r="R522" i="12"/>
  <c r="R530" i="12"/>
  <c r="R578" i="12"/>
  <c r="R586" i="12"/>
  <c r="R594" i="12"/>
  <c r="R602" i="12"/>
  <c r="R614" i="12"/>
  <c r="R638" i="12"/>
  <c r="R650" i="12"/>
  <c r="R29" i="12"/>
  <c r="R33" i="12"/>
  <c r="R41" i="12"/>
  <c r="R45" i="12"/>
  <c r="R61" i="12"/>
  <c r="R65" i="12"/>
  <c r="R73" i="12"/>
  <c r="R85" i="12"/>
  <c r="R587" i="12"/>
  <c r="R2" i="12"/>
  <c r="R497" i="12"/>
  <c r="N497" i="12"/>
  <c r="Q6" i="12"/>
  <c r="M6" i="12"/>
  <c r="Q46" i="12"/>
  <c r="Q74" i="12"/>
  <c r="Q86" i="12"/>
  <c r="M86" i="12"/>
  <c r="Q118" i="12"/>
  <c r="M118" i="12"/>
  <c r="Q138" i="12"/>
  <c r="M138" i="12"/>
  <c r="Q150" i="12"/>
  <c r="M150" i="12"/>
  <c r="Q186" i="12"/>
  <c r="Q218" i="12"/>
  <c r="Q274" i="12"/>
  <c r="Q302" i="12"/>
  <c r="Q326" i="12"/>
  <c r="M326" i="12"/>
  <c r="Q338" i="12"/>
  <c r="Q378" i="12"/>
  <c r="Q406" i="12"/>
  <c r="Q446" i="12"/>
  <c r="Q478" i="12"/>
  <c r="Q518" i="12"/>
  <c r="Q558" i="12"/>
  <c r="Q622" i="12"/>
  <c r="Q630" i="12"/>
  <c r="M630" i="12"/>
  <c r="Q642" i="12"/>
  <c r="M642" i="12"/>
  <c r="R15" i="12"/>
  <c r="N15" i="12"/>
  <c r="R19" i="12"/>
  <c r="N19" i="12"/>
  <c r="Q23" i="12"/>
  <c r="M23" i="12"/>
  <c r="Q27" i="12"/>
  <c r="Q47" i="12"/>
  <c r="Q63" i="12"/>
  <c r="Q91" i="12"/>
  <c r="Q95" i="12"/>
  <c r="M95" i="12"/>
  <c r="R103" i="12"/>
  <c r="N103" i="12"/>
  <c r="Q123" i="12"/>
  <c r="R139" i="12"/>
  <c r="R167" i="12"/>
  <c r="Q187" i="12"/>
  <c r="R199" i="12"/>
  <c r="Q207" i="12"/>
  <c r="Q227" i="12"/>
  <c r="Q243" i="12"/>
  <c r="R251" i="12"/>
  <c r="Q275" i="12"/>
  <c r="Q279" i="12"/>
  <c r="M279" i="12"/>
  <c r="R283" i="12"/>
  <c r="R295" i="12"/>
  <c r="Q307" i="12"/>
  <c r="Q323" i="12"/>
  <c r="R327" i="12"/>
  <c r="N327" i="12"/>
  <c r="Q335" i="12"/>
  <c r="M335" i="12"/>
  <c r="Q351" i="12"/>
  <c r="R363" i="12"/>
  <c r="N363" i="12"/>
  <c r="Q371" i="12"/>
  <c r="Q387" i="12"/>
  <c r="Q399" i="12"/>
  <c r="M399" i="12"/>
  <c r="R411" i="12"/>
  <c r="R423" i="12"/>
  <c r="R443" i="12"/>
  <c r="Q463" i="12"/>
  <c r="R475" i="12"/>
  <c r="Q479" i="12"/>
  <c r="M479" i="12"/>
  <c r="R491" i="12"/>
  <c r="N491" i="12"/>
  <c r="Q503" i="12"/>
  <c r="M503" i="12"/>
  <c r="Q515" i="12"/>
  <c r="M515" i="12"/>
  <c r="Q527" i="12"/>
  <c r="M527" i="12"/>
  <c r="Q535" i="12"/>
  <c r="Q555" i="12"/>
  <c r="Q563" i="12"/>
  <c r="Q579" i="12"/>
  <c r="Q595" i="12"/>
  <c r="Q607" i="12"/>
  <c r="Q615" i="12"/>
  <c r="M615" i="12"/>
  <c r="Q627" i="12"/>
  <c r="M627" i="12"/>
  <c r="Q635" i="12"/>
  <c r="Q663" i="12"/>
  <c r="Q101" i="12"/>
  <c r="Q121" i="12"/>
  <c r="Q537" i="12"/>
  <c r="Q545" i="12"/>
  <c r="M545" i="12"/>
  <c r="Q549" i="12"/>
  <c r="Q633" i="12"/>
  <c r="Q637" i="12"/>
  <c r="Q641" i="12"/>
  <c r="Q66" i="12"/>
  <c r="Q106" i="12"/>
  <c r="Q130" i="12"/>
  <c r="Q178" i="12"/>
  <c r="Q194" i="12"/>
  <c r="Q250" i="12"/>
  <c r="Q290" i="12"/>
  <c r="Q350" i="12"/>
  <c r="Q394" i="12"/>
  <c r="M394" i="12"/>
  <c r="Q430" i="12"/>
  <c r="Q490" i="12"/>
  <c r="Q546" i="12"/>
  <c r="Q570" i="12"/>
  <c r="Q598" i="12"/>
  <c r="Q654" i="12"/>
  <c r="N526" i="12"/>
  <c r="N590" i="12"/>
  <c r="M430" i="12"/>
  <c r="M378" i="12"/>
  <c r="R39" i="12"/>
  <c r="Q51" i="12"/>
  <c r="M51" i="12"/>
  <c r="Q59" i="12"/>
  <c r="M59" i="12"/>
  <c r="R71" i="12"/>
  <c r="Q79" i="12"/>
  <c r="M79" i="12"/>
  <c r="R107" i="12"/>
  <c r="Q111" i="12"/>
  <c r="M111" i="12"/>
  <c r="Q119" i="12"/>
  <c r="Q131" i="12"/>
  <c r="R135" i="12"/>
  <c r="N135" i="12"/>
  <c r="Q147" i="12"/>
  <c r="M147" i="12"/>
  <c r="Q155" i="12"/>
  <c r="M155" i="12"/>
  <c r="R171" i="12"/>
  <c r="Q175" i="12"/>
  <c r="Q195" i="12"/>
  <c r="Q211" i="12"/>
  <c r="Q219" i="12"/>
  <c r="M219" i="12"/>
  <c r="Q239" i="12"/>
  <c r="Q247" i="12"/>
  <c r="M247" i="12"/>
  <c r="Q259" i="12"/>
  <c r="R267" i="12"/>
  <c r="Q287" i="12"/>
  <c r="M287" i="12"/>
  <c r="R299" i="12"/>
  <c r="Q311" i="12"/>
  <c r="M311" i="12"/>
  <c r="R315" i="12"/>
  <c r="N315" i="12"/>
  <c r="R331" i="12"/>
  <c r="R347" i="12"/>
  <c r="Q355" i="12"/>
  <c r="M355" i="12"/>
  <c r="Q367" i="12"/>
  <c r="R379" i="12"/>
  <c r="N379" i="12"/>
  <c r="R395" i="12"/>
  <c r="Q407" i="12"/>
  <c r="Q415" i="12"/>
  <c r="Q431" i="12"/>
  <c r="Q435" i="12"/>
  <c r="M435" i="12"/>
  <c r="R459" i="12"/>
  <c r="R487" i="12"/>
  <c r="Q499" i="12"/>
  <c r="Q511" i="12"/>
  <c r="R519" i="12"/>
  <c r="Q531" i="12"/>
  <c r="Q543" i="12"/>
  <c r="Q551" i="12"/>
  <c r="Q559" i="12"/>
  <c r="M559" i="12"/>
  <c r="Q571" i="12"/>
  <c r="Q583" i="12"/>
  <c r="Q599" i="12"/>
  <c r="M599" i="12"/>
  <c r="Q611" i="12"/>
  <c r="Q623" i="12"/>
  <c r="Q639" i="12"/>
  <c r="Q659" i="12"/>
  <c r="Q97" i="12"/>
  <c r="Q113" i="12"/>
  <c r="Q117" i="12"/>
  <c r="M117" i="12"/>
  <c r="Q541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R5" i="12"/>
  <c r="N5" i="12"/>
  <c r="Q9" i="12"/>
  <c r="Q13" i="12"/>
  <c r="M13" i="12"/>
  <c r="Q17" i="12"/>
  <c r="R21" i="12"/>
  <c r="N21" i="12"/>
  <c r="R25" i="12"/>
  <c r="N25" i="12"/>
  <c r="R37" i="12"/>
  <c r="N37" i="12"/>
  <c r="R49" i="12"/>
  <c r="N49" i="12"/>
  <c r="R53" i="12"/>
  <c r="N53" i="12"/>
  <c r="R57" i="12"/>
  <c r="N57" i="12"/>
  <c r="R69" i="12"/>
  <c r="N69" i="12"/>
  <c r="R77" i="12"/>
  <c r="N77" i="12"/>
  <c r="R81" i="12"/>
  <c r="N81" i="12"/>
  <c r="R89" i="12"/>
  <c r="N89" i="12"/>
  <c r="R533" i="12"/>
  <c r="N533" i="12"/>
  <c r="R629" i="12"/>
  <c r="N629" i="12"/>
  <c r="R438" i="12"/>
  <c r="N438" i="12"/>
  <c r="R514" i="12"/>
  <c r="N514" i="12"/>
  <c r="R597" i="12"/>
  <c r="N597" i="12"/>
  <c r="Q30" i="12"/>
  <c r="Q38" i="12"/>
  <c r="Q58" i="12"/>
  <c r="M58" i="12"/>
  <c r="Q94" i="12"/>
  <c r="Q162" i="12"/>
  <c r="M162" i="12"/>
  <c r="Q206" i="12"/>
  <c r="Q234" i="12"/>
  <c r="Q262" i="12"/>
  <c r="Q314" i="12"/>
  <c r="Q366" i="12"/>
  <c r="Q418" i="12"/>
  <c r="Q462" i="12"/>
  <c r="Q502" i="12"/>
  <c r="Q534" i="12"/>
  <c r="Q582" i="12"/>
  <c r="Q610" i="12"/>
  <c r="M610" i="12"/>
  <c r="Q666" i="12"/>
  <c r="N494" i="12"/>
  <c r="M234" i="12"/>
  <c r="R11" i="12"/>
  <c r="Q31" i="12"/>
  <c r="M31" i="12"/>
  <c r="Q35" i="12"/>
  <c r="R43" i="12"/>
  <c r="Q55" i="12"/>
  <c r="M55" i="12"/>
  <c r="Q67" i="12"/>
  <c r="R75" i="12"/>
  <c r="N75" i="12"/>
  <c r="Q83" i="12"/>
  <c r="Q87" i="12"/>
  <c r="M87" i="12"/>
  <c r="Q99" i="12"/>
  <c r="M99" i="12"/>
  <c r="Q115" i="12"/>
  <c r="Q127" i="12"/>
  <c r="Q143" i="12"/>
  <c r="Q151" i="12"/>
  <c r="Q159" i="12"/>
  <c r="M159" i="12"/>
  <c r="Q163" i="12"/>
  <c r="Q179" i="12"/>
  <c r="Q183" i="12"/>
  <c r="Q191" i="12"/>
  <c r="M191" i="12"/>
  <c r="R203" i="12"/>
  <c r="Q215" i="12"/>
  <c r="Q223" i="12"/>
  <c r="R231" i="12"/>
  <c r="N231" i="12"/>
  <c r="R235" i="12"/>
  <c r="Q255" i="12"/>
  <c r="M255" i="12"/>
  <c r="R263" i="12"/>
  <c r="Q271" i="12"/>
  <c r="M271" i="12"/>
  <c r="Q291" i="12"/>
  <c r="Q303" i="12"/>
  <c r="Q319" i="12"/>
  <c r="Q339" i="12"/>
  <c r="Q343" i="12"/>
  <c r="R359" i="12"/>
  <c r="Q375" i="12"/>
  <c r="Q383" i="12"/>
  <c r="R391" i="12"/>
  <c r="Q403" i="12"/>
  <c r="Q419" i="12"/>
  <c r="M419" i="12"/>
  <c r="R427" i="12"/>
  <c r="N427" i="12"/>
  <c r="Q439" i="12"/>
  <c r="Q447" i="12"/>
  <c r="M447" i="12"/>
  <c r="Q451" i="12"/>
  <c r="M451" i="12"/>
  <c r="R455" i="12"/>
  <c r="N455" i="12"/>
  <c r="Q467" i="12"/>
  <c r="Q471" i="12"/>
  <c r="M471" i="12"/>
  <c r="Q483" i="12"/>
  <c r="M483" i="12"/>
  <c r="Q495" i="12"/>
  <c r="R507" i="12"/>
  <c r="R523" i="12"/>
  <c r="Q539" i="12"/>
  <c r="Q547" i="12"/>
  <c r="M547" i="12"/>
  <c r="Q567" i="12"/>
  <c r="Q575" i="12"/>
  <c r="Q591" i="12"/>
  <c r="M591" i="12"/>
  <c r="Q603" i="12"/>
  <c r="Q619" i="12"/>
  <c r="M619" i="12"/>
  <c r="Q631" i="12"/>
  <c r="Q643" i="12"/>
  <c r="Q651" i="12"/>
  <c r="M651" i="12"/>
  <c r="Q655" i="12"/>
  <c r="M655" i="12"/>
  <c r="Q93" i="12"/>
  <c r="Q105" i="12"/>
  <c r="Q109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R3" i="12"/>
  <c r="Q501" i="12"/>
  <c r="Q601" i="12"/>
  <c r="Q605" i="12"/>
  <c r="Q609" i="12"/>
  <c r="Q3" i="12"/>
  <c r="R7" i="12"/>
  <c r="Q11" i="12"/>
  <c r="Q15" i="12"/>
  <c r="M15" i="12"/>
  <c r="Q19" i="12"/>
  <c r="M19" i="12"/>
  <c r="R23" i="12"/>
  <c r="N23" i="12"/>
  <c r="R27" i="12"/>
  <c r="R31" i="12"/>
  <c r="N31" i="12"/>
  <c r="R35" i="12"/>
  <c r="Q39" i="12"/>
  <c r="Q43" i="12"/>
  <c r="R47" i="12"/>
  <c r="R51" i="12"/>
  <c r="N51" i="12"/>
  <c r="R55" i="12"/>
  <c r="N55" i="12"/>
  <c r="R59" i="12"/>
  <c r="N59" i="12"/>
  <c r="R63" i="12"/>
  <c r="R67" i="12"/>
  <c r="Q71" i="12"/>
  <c r="Q75" i="12"/>
  <c r="M75" i="12"/>
  <c r="R79" i="12"/>
  <c r="N79" i="12"/>
  <c r="R83" i="12"/>
  <c r="R87" i="12"/>
  <c r="N87" i="12"/>
  <c r="R91" i="12"/>
  <c r="R95" i="12"/>
  <c r="N95" i="12"/>
  <c r="R99" i="12"/>
  <c r="Q103" i="12"/>
  <c r="M103" i="12"/>
  <c r="Q107" i="12"/>
  <c r="R111" i="12"/>
  <c r="R115" i="12"/>
  <c r="R119" i="12"/>
  <c r="R123" i="12"/>
  <c r="R127" i="12"/>
  <c r="R131" i="12"/>
  <c r="Q135" i="12"/>
  <c r="M135" i="12"/>
  <c r="Q139" i="12"/>
  <c r="R143" i="12"/>
  <c r="R147" i="12"/>
  <c r="R151" i="12"/>
  <c r="R155" i="12"/>
  <c r="N155" i="12"/>
  <c r="R159" i="12"/>
  <c r="N159" i="12"/>
  <c r="R163" i="12"/>
  <c r="Q167" i="12"/>
  <c r="Q171" i="12"/>
  <c r="R175" i="12"/>
  <c r="R179" i="12"/>
  <c r="R183" i="12"/>
  <c r="R187" i="12"/>
  <c r="R191" i="12"/>
  <c r="N191" i="12"/>
  <c r="R195" i="12"/>
  <c r="Q199" i="12"/>
  <c r="Q203" i="12"/>
  <c r="R207" i="12"/>
  <c r="R211" i="12"/>
  <c r="R215" i="12"/>
  <c r="R219" i="12"/>
  <c r="R223" i="12"/>
  <c r="R227" i="12"/>
  <c r="Q231" i="12"/>
  <c r="M231" i="12"/>
  <c r="Q235" i="12"/>
  <c r="R239" i="12"/>
  <c r="R243" i="12"/>
  <c r="R247" i="12"/>
  <c r="Q251" i="12"/>
  <c r="R255" i="12"/>
  <c r="R259" i="12"/>
  <c r="Q263" i="12"/>
  <c r="Q267" i="12"/>
  <c r="R271" i="12"/>
  <c r="R275" i="12"/>
  <c r="R279" i="12"/>
  <c r="N279" i="12"/>
  <c r="Q283" i="12"/>
  <c r="R287" i="12"/>
  <c r="R291" i="12"/>
  <c r="Q295" i="12"/>
  <c r="Q299" i="12"/>
  <c r="R303" i="12"/>
  <c r="R307" i="12"/>
  <c r="R311" i="12"/>
  <c r="Q315" i="12"/>
  <c r="M315" i="12"/>
  <c r="R319" i="12"/>
  <c r="R323" i="12"/>
  <c r="Q327" i="12"/>
  <c r="M327" i="12"/>
  <c r="Q331" i="12"/>
  <c r="R335" i="12"/>
  <c r="N335" i="12"/>
  <c r="R339" i="12"/>
  <c r="R343" i="12"/>
  <c r="Q347" i="12"/>
  <c r="R351" i="12"/>
  <c r="R355" i="12"/>
  <c r="Q359" i="12"/>
  <c r="Q363" i="12"/>
  <c r="R367" i="12"/>
  <c r="R371" i="12"/>
  <c r="R375" i="12"/>
  <c r="Q379" i="12"/>
  <c r="R383" i="12"/>
  <c r="R387" i="12"/>
  <c r="Q391" i="12"/>
  <c r="Q395" i="12"/>
  <c r="R399" i="12"/>
  <c r="R403" i="12"/>
  <c r="R407" i="12"/>
  <c r="Q411" i="12"/>
  <c r="R415" i="12"/>
  <c r="R419" i="12"/>
  <c r="Q423" i="12"/>
  <c r="Q427" i="12"/>
  <c r="R431" i="12"/>
  <c r="R435" i="12"/>
  <c r="N435" i="12"/>
  <c r="R439" i="12"/>
  <c r="Q443" i="12"/>
  <c r="R447" i="12"/>
  <c r="N447" i="12"/>
  <c r="R451" i="12"/>
  <c r="N451" i="12"/>
  <c r="Q455" i="12"/>
  <c r="M455" i="12"/>
  <c r="Q459" i="12"/>
  <c r="R463" i="12"/>
  <c r="R467" i="12"/>
  <c r="R471" i="12"/>
  <c r="N471" i="12"/>
  <c r="Q475" i="12"/>
  <c r="R479" i="12"/>
  <c r="R483" i="12"/>
  <c r="N483" i="12"/>
  <c r="Q487" i="12"/>
  <c r="Q491" i="12"/>
  <c r="R495" i="12"/>
  <c r="R499" i="12"/>
  <c r="R503" i="12"/>
  <c r="Q507" i="12"/>
  <c r="R511" i="12"/>
  <c r="R515" i="12"/>
  <c r="N515" i="12"/>
  <c r="Q519" i="12"/>
  <c r="Q523" i="12"/>
  <c r="R527" i="12"/>
  <c r="R531" i="12"/>
  <c r="R535" i="12"/>
  <c r="R539" i="12"/>
  <c r="R543" i="12"/>
  <c r="R547" i="12"/>
  <c r="N547" i="12"/>
  <c r="R551" i="12"/>
  <c r="R555" i="12"/>
  <c r="R559" i="12"/>
  <c r="N559" i="12"/>
  <c r="R563" i="12"/>
  <c r="R567" i="12"/>
  <c r="R571" i="12"/>
  <c r="R575" i="12"/>
  <c r="R579" i="12"/>
  <c r="R583" i="12"/>
  <c r="Q587" i="12"/>
  <c r="R591" i="12"/>
  <c r="N591" i="12"/>
  <c r="R595" i="12"/>
  <c r="R599" i="12"/>
  <c r="R607" i="12"/>
  <c r="R615" i="12"/>
  <c r="N615" i="12"/>
  <c r="R619" i="12"/>
  <c r="N619" i="12"/>
  <c r="R623" i="12"/>
  <c r="R631" i="12"/>
  <c r="R639" i="12"/>
  <c r="Q647" i="12"/>
  <c r="R651" i="12"/>
  <c r="N651" i="12"/>
  <c r="R655" i="12"/>
  <c r="N655" i="12"/>
  <c r="R663" i="12"/>
  <c r="Q4" i="12"/>
  <c r="M4" i="12"/>
  <c r="Q8" i="12"/>
  <c r="M8" i="12"/>
  <c r="Q12" i="12"/>
  <c r="M12" i="12"/>
  <c r="Q16" i="12"/>
  <c r="Q20" i="12"/>
  <c r="M20" i="12"/>
  <c r="Q24" i="12"/>
  <c r="M24" i="12"/>
  <c r="Q28" i="12"/>
  <c r="Q32" i="12"/>
  <c r="Q36" i="12"/>
  <c r="M36" i="12"/>
  <c r="Q40" i="12"/>
  <c r="Q44" i="12"/>
  <c r="Q48" i="12"/>
  <c r="Q52" i="12"/>
  <c r="M52" i="12"/>
  <c r="Q56" i="12"/>
  <c r="M56" i="12"/>
  <c r="Q60" i="12"/>
  <c r="M60" i="12"/>
  <c r="Q64" i="12"/>
  <c r="M64" i="12"/>
  <c r="Q68" i="12"/>
  <c r="Q72" i="12"/>
  <c r="Q76" i="12"/>
  <c r="Q80" i="12"/>
  <c r="Q84" i="12"/>
  <c r="Q88" i="12"/>
  <c r="Q92" i="12"/>
  <c r="Q96" i="12"/>
  <c r="M96" i="12"/>
  <c r="Q100" i="12"/>
  <c r="M100" i="12"/>
  <c r="Q104" i="12"/>
  <c r="Q108" i="12"/>
  <c r="Q112" i="12"/>
  <c r="M112" i="12"/>
  <c r="Q116" i="12"/>
  <c r="Q120" i="12"/>
  <c r="M120" i="12"/>
  <c r="Q124" i="12"/>
  <c r="Q128" i="12"/>
  <c r="M128" i="12"/>
  <c r="Q132" i="12"/>
  <c r="Q136" i="12"/>
  <c r="M136" i="12"/>
  <c r="Q140" i="12"/>
  <c r="M140" i="12"/>
  <c r="Q144" i="12"/>
  <c r="M144" i="12"/>
  <c r="Q148" i="12"/>
  <c r="M148" i="12"/>
  <c r="Q152" i="12"/>
  <c r="Q156" i="12"/>
  <c r="Q160" i="12"/>
  <c r="M160" i="12"/>
  <c r="Q164" i="12"/>
  <c r="Q168" i="12"/>
  <c r="Q172" i="12"/>
  <c r="Q176" i="12"/>
  <c r="Q180" i="12"/>
  <c r="Q184" i="12"/>
  <c r="M184" i="12"/>
  <c r="Q188" i="12"/>
  <c r="Q192" i="12"/>
  <c r="Q196" i="12"/>
  <c r="Q200" i="12"/>
  <c r="Q204" i="12"/>
  <c r="Q208" i="12"/>
  <c r="Q212" i="12"/>
  <c r="Q216" i="12"/>
  <c r="Q220" i="12"/>
  <c r="Q224" i="12"/>
  <c r="Q228" i="12"/>
  <c r="Q232" i="12"/>
  <c r="Q236" i="12"/>
  <c r="Q240" i="12"/>
  <c r="Q244" i="12"/>
  <c r="Q248" i="12"/>
  <c r="Q252" i="12"/>
  <c r="Q256" i="12"/>
  <c r="Q260" i="12"/>
  <c r="Q264" i="12"/>
  <c r="M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M420" i="12"/>
  <c r="Q424" i="12"/>
  <c r="Q428" i="12"/>
  <c r="Q432" i="12"/>
  <c r="M432" i="12"/>
  <c r="Q436" i="12"/>
  <c r="Q440" i="12"/>
  <c r="Q444" i="12"/>
  <c r="Q448" i="12"/>
  <c r="Q452" i="12"/>
  <c r="Q456" i="12"/>
  <c r="M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M508" i="12"/>
  <c r="Q512" i="12"/>
  <c r="Q516" i="12"/>
  <c r="Q520" i="12"/>
  <c r="Q524" i="12"/>
  <c r="Q528" i="12"/>
  <c r="M528" i="12"/>
  <c r="Q532" i="12"/>
  <c r="Q536" i="12"/>
  <c r="Q540" i="12"/>
  <c r="M540" i="12"/>
  <c r="Q544" i="12"/>
  <c r="Q548" i="12"/>
  <c r="Q552" i="12"/>
  <c r="M552" i="12"/>
  <c r="Q556" i="12"/>
  <c r="Q560" i="12"/>
  <c r="M560" i="12"/>
  <c r="Q564" i="12"/>
  <c r="Q568" i="12"/>
  <c r="Q572" i="12"/>
  <c r="M572" i="12"/>
  <c r="Q576" i="12"/>
  <c r="Q580" i="12"/>
  <c r="Q584" i="12"/>
  <c r="Q588" i="12"/>
  <c r="M588" i="12"/>
  <c r="Q592" i="12"/>
  <c r="M592" i="12"/>
  <c r="Q596" i="12"/>
  <c r="M596" i="12"/>
  <c r="Q600" i="12"/>
  <c r="Q604" i="12"/>
  <c r="Q608" i="12"/>
  <c r="M608" i="12"/>
  <c r="Q612" i="12"/>
  <c r="M612" i="12"/>
  <c r="Q616" i="12"/>
  <c r="Q620" i="12"/>
  <c r="M620" i="12"/>
  <c r="Q624" i="12"/>
  <c r="M624" i="12"/>
  <c r="Q628" i="12"/>
  <c r="Q632" i="12"/>
  <c r="M632" i="12"/>
  <c r="Q636" i="12"/>
  <c r="Q640" i="12"/>
  <c r="Q644" i="12"/>
  <c r="M644" i="12"/>
  <c r="Q648" i="12"/>
  <c r="Q652" i="12"/>
  <c r="M652" i="12"/>
  <c r="Q656" i="12"/>
  <c r="Q660" i="12"/>
  <c r="Q664" i="12"/>
  <c r="R93" i="12"/>
  <c r="R97" i="12"/>
  <c r="R101" i="12"/>
  <c r="R105" i="12"/>
  <c r="R109" i="12"/>
  <c r="R113" i="12"/>
  <c r="R117" i="12"/>
  <c r="N117" i="12"/>
  <c r="R121" i="12"/>
  <c r="Q125" i="12"/>
  <c r="Q129" i="12"/>
  <c r="M129" i="12"/>
  <c r="Q133" i="12"/>
  <c r="Q137" i="12"/>
  <c r="M137" i="12"/>
  <c r="Q141" i="12"/>
  <c r="M141" i="12"/>
  <c r="Q145" i="12"/>
  <c r="Q149" i="12"/>
  <c r="Q153" i="12"/>
  <c r="M153" i="12"/>
  <c r="Q157" i="12"/>
  <c r="Q161" i="12"/>
  <c r="Q165" i="12"/>
  <c r="Q169" i="12"/>
  <c r="Q173" i="12"/>
  <c r="Q177" i="12"/>
  <c r="Q181" i="12"/>
  <c r="Q185" i="12"/>
  <c r="Q189" i="12"/>
  <c r="Q193" i="12"/>
  <c r="M193" i="12"/>
  <c r="Q197" i="12"/>
  <c r="M197" i="12"/>
  <c r="Q201" i="12"/>
  <c r="Q205" i="12"/>
  <c r="Q209" i="12"/>
  <c r="Q213" i="12"/>
  <c r="Q217" i="12"/>
  <c r="Q221" i="12"/>
  <c r="M221" i="12"/>
  <c r="Q225" i="12"/>
  <c r="Q229" i="12"/>
  <c r="Q233" i="12"/>
  <c r="Q237" i="12"/>
  <c r="Q241" i="12"/>
  <c r="M241" i="12"/>
  <c r="Q245" i="12"/>
  <c r="M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M297" i="12"/>
  <c r="Q301" i="12"/>
  <c r="M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M421" i="12"/>
  <c r="Q425" i="12"/>
  <c r="M425" i="12"/>
  <c r="Q429" i="12"/>
  <c r="Q433" i="12"/>
  <c r="Q437" i="12"/>
  <c r="Q441" i="12"/>
  <c r="Q445" i="12"/>
  <c r="M445" i="12"/>
  <c r="Q449" i="12"/>
  <c r="Q453" i="12"/>
  <c r="Q457" i="12"/>
  <c r="M457" i="12"/>
  <c r="Q461" i="12"/>
  <c r="Q465" i="12"/>
  <c r="M465" i="12"/>
  <c r="Q469" i="12"/>
  <c r="R501" i="12"/>
  <c r="Q505" i="12"/>
  <c r="Q509" i="12"/>
  <c r="Q513" i="12"/>
  <c r="R537" i="12"/>
  <c r="R541" i="12"/>
  <c r="R545" i="12"/>
  <c r="N545" i="12"/>
  <c r="R549" i="12"/>
  <c r="Q553" i="12"/>
  <c r="Q557" i="12"/>
  <c r="M557" i="12"/>
  <c r="Q561" i="12"/>
  <c r="R601" i="12"/>
  <c r="R605" i="12"/>
  <c r="R609" i="12"/>
  <c r="Q613" i="12"/>
  <c r="R633" i="12"/>
  <c r="R637" i="12"/>
  <c r="R641" i="12"/>
  <c r="Q645" i="12"/>
  <c r="Q649" i="12"/>
  <c r="M649" i="12"/>
  <c r="Q653" i="12"/>
  <c r="Q657" i="12"/>
  <c r="R6" i="12"/>
  <c r="N6" i="12"/>
  <c r="Q18" i="12"/>
  <c r="R30" i="12"/>
  <c r="R38" i="12"/>
  <c r="R46" i="12"/>
  <c r="R58" i="12"/>
  <c r="N58" i="12"/>
  <c r="R66" i="12"/>
  <c r="R74" i="12"/>
  <c r="R86" i="12"/>
  <c r="N86" i="12"/>
  <c r="R94" i="12"/>
  <c r="R106" i="12"/>
  <c r="R118" i="12"/>
  <c r="N118" i="12"/>
  <c r="R130" i="12"/>
  <c r="R138" i="12"/>
  <c r="N138" i="12"/>
  <c r="R150" i="12"/>
  <c r="N150" i="12"/>
  <c r="R162" i="12"/>
  <c r="N162" i="12"/>
  <c r="R178" i="12"/>
  <c r="R186" i="12"/>
  <c r="R194" i="12"/>
  <c r="R206" i="12"/>
  <c r="R218" i="12"/>
  <c r="R234" i="12"/>
  <c r="R250" i="12"/>
  <c r="R262" i="12"/>
  <c r="R274" i="12"/>
  <c r="R290" i="12"/>
  <c r="R302" i="12"/>
  <c r="R314" i="12"/>
  <c r="R326" i="12"/>
  <c r="N326" i="12"/>
  <c r="R338" i="12"/>
  <c r="R350" i="12"/>
  <c r="R366" i="12"/>
  <c r="R378" i="12"/>
  <c r="R394" i="12"/>
  <c r="N394" i="12"/>
  <c r="R406" i="12"/>
  <c r="R418" i="12"/>
  <c r="R430" i="12"/>
  <c r="R446" i="12"/>
  <c r="R462" i="12"/>
  <c r="R478" i="12"/>
  <c r="R490" i="12"/>
  <c r="R502" i="12"/>
  <c r="R518" i="12"/>
  <c r="R534" i="12"/>
  <c r="R546" i="12"/>
  <c r="R558" i="12"/>
  <c r="R570" i="12"/>
  <c r="R582" i="12"/>
  <c r="R598" i="12"/>
  <c r="R610" i="12"/>
  <c r="N610" i="12"/>
  <c r="R622" i="12"/>
  <c r="R630" i="12"/>
  <c r="N630" i="12"/>
  <c r="R642" i="12"/>
  <c r="N642" i="12"/>
  <c r="R654" i="12"/>
  <c r="R666" i="12"/>
  <c r="R10" i="12"/>
  <c r="Q26" i="12"/>
  <c r="M26" i="12"/>
  <c r="Q42" i="12"/>
  <c r="Q54" i="12"/>
  <c r="M54" i="12"/>
  <c r="Q70" i="12"/>
  <c r="M70" i="12"/>
  <c r="Q78" i="12"/>
  <c r="Q90" i="12"/>
  <c r="Q102" i="12"/>
  <c r="M102" i="12"/>
  <c r="Q114" i="12"/>
  <c r="M114" i="12"/>
  <c r="Q126" i="12"/>
  <c r="Q142" i="12"/>
  <c r="Q154" i="12"/>
  <c r="Q166" i="12"/>
  <c r="M166" i="12"/>
  <c r="Q170" i="12"/>
  <c r="M170" i="12"/>
  <c r="Q182" i="12"/>
  <c r="Q198" i="12"/>
  <c r="Q214" i="12"/>
  <c r="Q226" i="12"/>
  <c r="Q238" i="12"/>
  <c r="Q246" i="12"/>
  <c r="Q258" i="12"/>
  <c r="M258" i="12"/>
  <c r="Q270" i="12"/>
  <c r="Q278" i="12"/>
  <c r="Q286" i="12"/>
  <c r="Q298" i="12"/>
  <c r="Q310" i="12"/>
  <c r="Q318" i="12"/>
  <c r="Q330" i="12"/>
  <c r="Q342" i="12"/>
  <c r="R4" i="12"/>
  <c r="N4" i="12"/>
  <c r="R8" i="12"/>
  <c r="N8" i="12"/>
  <c r="R12" i="12"/>
  <c r="N12" i="12"/>
  <c r="R16" i="12"/>
  <c r="R20" i="12"/>
  <c r="N20" i="12"/>
  <c r="R24" i="12"/>
  <c r="N24" i="12"/>
  <c r="R28" i="12"/>
  <c r="R32" i="12"/>
  <c r="R36" i="12"/>
  <c r="N36" i="12"/>
  <c r="R40" i="12"/>
  <c r="R44" i="12"/>
  <c r="R48" i="12"/>
  <c r="R52" i="12"/>
  <c r="N52" i="12"/>
  <c r="R56" i="12"/>
  <c r="N56" i="12"/>
  <c r="R60" i="12"/>
  <c r="N60" i="12"/>
  <c r="R64" i="12"/>
  <c r="N64" i="12"/>
  <c r="R68" i="12"/>
  <c r="R72" i="12"/>
  <c r="R76" i="12"/>
  <c r="R80" i="12"/>
  <c r="R84" i="12"/>
  <c r="R88" i="12"/>
  <c r="R92" i="12"/>
  <c r="R96" i="12"/>
  <c r="N96" i="12"/>
  <c r="R100" i="12"/>
  <c r="N100" i="12"/>
  <c r="R104" i="12"/>
  <c r="R108" i="12"/>
  <c r="R112" i="12"/>
  <c r="N112" i="12"/>
  <c r="R116" i="12"/>
  <c r="R120" i="12"/>
  <c r="N120" i="12"/>
  <c r="R124" i="12"/>
  <c r="R128" i="12"/>
  <c r="N128" i="12"/>
  <c r="R132" i="12"/>
  <c r="R136" i="12"/>
  <c r="N136" i="12"/>
  <c r="R140" i="12"/>
  <c r="N140" i="12"/>
  <c r="R144" i="12"/>
  <c r="N144" i="12"/>
  <c r="R148" i="12"/>
  <c r="N148" i="12"/>
  <c r="R152" i="12"/>
  <c r="R156" i="12"/>
  <c r="R160" i="12"/>
  <c r="N160" i="12"/>
  <c r="R164" i="12"/>
  <c r="R168" i="12"/>
  <c r="R172" i="12"/>
  <c r="R176" i="12"/>
  <c r="R180" i="12"/>
  <c r="R184" i="12"/>
  <c r="N184" i="12"/>
  <c r="R188" i="12"/>
  <c r="R192" i="12"/>
  <c r="R196" i="12"/>
  <c r="R200" i="12"/>
  <c r="R204" i="12"/>
  <c r="R208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N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380" i="12"/>
  <c r="R384" i="12"/>
  <c r="R388" i="12"/>
  <c r="R392" i="12"/>
  <c r="R396" i="12"/>
  <c r="R400" i="12"/>
  <c r="R404" i="12"/>
  <c r="R408" i="12"/>
  <c r="R412" i="12"/>
  <c r="R416" i="12"/>
  <c r="R420" i="12"/>
  <c r="N420" i="12"/>
  <c r="R424" i="12"/>
  <c r="R428" i="12"/>
  <c r="R432" i="12"/>
  <c r="N432" i="12"/>
  <c r="R436" i="12"/>
  <c r="R440" i="12"/>
  <c r="R444" i="12"/>
  <c r="R448" i="12"/>
  <c r="R452" i="12"/>
  <c r="R456" i="12"/>
  <c r="N456" i="12"/>
  <c r="R460" i="12"/>
  <c r="R464" i="12"/>
  <c r="R468" i="12"/>
  <c r="R472" i="12"/>
  <c r="R476" i="12"/>
  <c r="R480" i="12"/>
  <c r="R484" i="12"/>
  <c r="R488" i="12"/>
  <c r="R492" i="12"/>
  <c r="R496" i="12"/>
  <c r="R500" i="12"/>
  <c r="R504" i="12"/>
  <c r="R508" i="12"/>
  <c r="N508" i="12"/>
  <c r="R512" i="12"/>
  <c r="R516" i="12"/>
  <c r="R520" i="12"/>
  <c r="R524" i="12"/>
  <c r="R528" i="12"/>
  <c r="N528" i="12"/>
  <c r="R532" i="12"/>
  <c r="R536" i="12"/>
  <c r="R540" i="12"/>
  <c r="N540" i="12"/>
  <c r="R544" i="12"/>
  <c r="R548" i="12"/>
  <c r="R552" i="12"/>
  <c r="N552" i="12"/>
  <c r="R556" i="12"/>
  <c r="R560" i="12"/>
  <c r="N560" i="12"/>
  <c r="R564" i="12"/>
  <c r="R568" i="12"/>
  <c r="R572" i="12"/>
  <c r="N572" i="12"/>
  <c r="R576" i="12"/>
  <c r="R580" i="12"/>
  <c r="R584" i="12"/>
  <c r="R588" i="12"/>
  <c r="N588" i="12"/>
  <c r="R592" i="12"/>
  <c r="N592" i="12"/>
  <c r="R596" i="12"/>
  <c r="N596" i="12"/>
  <c r="R600" i="12"/>
  <c r="R604" i="12"/>
  <c r="R608" i="12"/>
  <c r="N608" i="12"/>
  <c r="R612" i="12"/>
  <c r="N612" i="12"/>
  <c r="R616" i="12"/>
  <c r="R620" i="12"/>
  <c r="N620" i="12"/>
  <c r="R624" i="12"/>
  <c r="N624" i="12"/>
  <c r="R628" i="12"/>
  <c r="R632" i="12"/>
  <c r="N632" i="12"/>
  <c r="R636" i="12"/>
  <c r="R640" i="12"/>
  <c r="R644" i="12"/>
  <c r="N644" i="12"/>
  <c r="R648" i="12"/>
  <c r="R652" i="12"/>
  <c r="N652" i="12"/>
  <c r="R656" i="12"/>
  <c r="R660" i="12"/>
  <c r="R664" i="12"/>
  <c r="R14" i="12"/>
  <c r="N14" i="12"/>
  <c r="Q22" i="12"/>
  <c r="Q34" i="12"/>
  <c r="M34" i="12"/>
  <c r="Q50" i="12"/>
  <c r="M50" i="12"/>
  <c r="Q62" i="12"/>
  <c r="M62" i="12"/>
  <c r="Q82" i="12"/>
  <c r="M82" i="12"/>
  <c r="Q98" i="12"/>
  <c r="M98" i="12"/>
  <c r="Q110" i="12"/>
  <c r="M110" i="12"/>
  <c r="Q122" i="12"/>
  <c r="M122" i="12"/>
  <c r="Q134" i="12"/>
  <c r="M134" i="12"/>
  <c r="Q146" i="12"/>
  <c r="M146" i="12"/>
  <c r="Q158" i="12"/>
  <c r="Q174" i="12"/>
  <c r="M174" i="12"/>
  <c r="Q190" i="12"/>
  <c r="Q202" i="12"/>
  <c r="Q210" i="12"/>
  <c r="Q222" i="12"/>
  <c r="Q230" i="12"/>
  <c r="Q242" i="12"/>
  <c r="M242" i="12"/>
  <c r="Q254" i="12"/>
  <c r="Q266" i="12"/>
  <c r="M266" i="12"/>
  <c r="Q282" i="12"/>
  <c r="Q294" i="12"/>
  <c r="Q306" i="12"/>
  <c r="M306" i="12"/>
  <c r="Q322" i="12"/>
  <c r="Q334" i="12"/>
  <c r="Q346" i="12"/>
  <c r="Q358" i="12"/>
  <c r="Q370" i="12"/>
  <c r="Q382" i="12"/>
  <c r="Q390" i="12"/>
  <c r="Q402" i="12"/>
  <c r="Q414" i="12"/>
  <c r="Q422" i="12"/>
  <c r="Q434" i="12"/>
  <c r="Q442" i="12"/>
  <c r="Q454" i="12"/>
  <c r="Q466" i="12"/>
  <c r="Q474" i="12"/>
  <c r="Q486" i="12"/>
  <c r="Q498" i="12"/>
  <c r="Q510" i="12"/>
  <c r="Q522" i="12"/>
  <c r="Q530" i="12"/>
  <c r="Q542" i="12"/>
  <c r="M542" i="12"/>
  <c r="Q554" i="12"/>
  <c r="M554" i="12"/>
  <c r="Q566" i="12"/>
  <c r="M566" i="12"/>
  <c r="Q578" i="12"/>
  <c r="Q586" i="12"/>
  <c r="Q594" i="12"/>
  <c r="Q602" i="12"/>
  <c r="Q614" i="12"/>
  <c r="Q626" i="12"/>
  <c r="M626" i="12"/>
  <c r="Q638" i="12"/>
  <c r="Q650" i="12"/>
  <c r="Q658" i="12"/>
  <c r="M658" i="12"/>
  <c r="R125" i="12"/>
  <c r="R129" i="12"/>
  <c r="N129" i="12"/>
  <c r="R133" i="12"/>
  <c r="R137" i="12"/>
  <c r="N137" i="12"/>
  <c r="R141" i="12"/>
  <c r="N141" i="12"/>
  <c r="R145" i="12"/>
  <c r="R149" i="12"/>
  <c r="R153" i="12"/>
  <c r="N153" i="12"/>
  <c r="R157" i="12"/>
  <c r="R161" i="12"/>
  <c r="R165" i="12"/>
  <c r="R169" i="12"/>
  <c r="R173" i="12"/>
  <c r="R177" i="12"/>
  <c r="R181" i="12"/>
  <c r="R185" i="12"/>
  <c r="R189" i="12"/>
  <c r="R193" i="12"/>
  <c r="N193" i="12"/>
  <c r="R197" i="12"/>
  <c r="N197" i="12"/>
  <c r="R201" i="12"/>
  <c r="R205" i="12"/>
  <c r="R209" i="12"/>
  <c r="R213" i="12"/>
  <c r="R217" i="12"/>
  <c r="R221" i="12"/>
  <c r="N221" i="12"/>
  <c r="R225" i="12"/>
  <c r="R229" i="12"/>
  <c r="R233" i="12"/>
  <c r="R237" i="12"/>
  <c r="R241" i="12"/>
  <c r="N241" i="12"/>
  <c r="R245" i="12"/>
  <c r="N245" i="12"/>
  <c r="R249" i="12"/>
  <c r="R253" i="12"/>
  <c r="R257" i="12"/>
  <c r="R261" i="12"/>
  <c r="R265" i="12"/>
  <c r="R269" i="12"/>
  <c r="R273" i="12"/>
  <c r="R277" i="12"/>
  <c r="R281" i="12"/>
  <c r="R285" i="12"/>
  <c r="R289" i="12"/>
  <c r="R293" i="12"/>
  <c r="R297" i="12"/>
  <c r="N297" i="12"/>
  <c r="R301" i="12"/>
  <c r="N301" i="12"/>
  <c r="R305" i="12"/>
  <c r="R309" i="12"/>
  <c r="R313" i="12"/>
  <c r="R317" i="12"/>
  <c r="R321" i="12"/>
  <c r="R325" i="12"/>
  <c r="R329" i="12"/>
  <c r="R333" i="12"/>
  <c r="R337" i="12"/>
  <c r="R341" i="12"/>
  <c r="R345" i="12"/>
  <c r="R349" i="12"/>
  <c r="R353" i="12"/>
  <c r="R357" i="12"/>
  <c r="R361" i="12"/>
  <c r="R365" i="12"/>
  <c r="R369" i="12"/>
  <c r="R373" i="12"/>
  <c r="R377" i="12"/>
  <c r="R381" i="12"/>
  <c r="R385" i="12"/>
  <c r="R389" i="12"/>
  <c r="R393" i="12"/>
  <c r="R397" i="12"/>
  <c r="R401" i="12"/>
  <c r="R405" i="12"/>
  <c r="R409" i="12"/>
  <c r="R413" i="12"/>
  <c r="R417" i="12"/>
  <c r="R421" i="12"/>
  <c r="N421" i="12"/>
  <c r="R425" i="12"/>
  <c r="N425" i="12"/>
  <c r="R429" i="12"/>
  <c r="R433" i="12"/>
  <c r="R437" i="12"/>
  <c r="R441" i="12"/>
  <c r="R445" i="12"/>
  <c r="N445" i="12"/>
  <c r="R449" i="12"/>
  <c r="R453" i="12"/>
  <c r="R457" i="12"/>
  <c r="N457" i="12"/>
  <c r="R461" i="12"/>
  <c r="R465" i="12"/>
  <c r="N465" i="12"/>
  <c r="R469" i="12"/>
  <c r="Q473" i="12"/>
  <c r="Q477" i="12"/>
  <c r="M477" i="12"/>
  <c r="Q481" i="12"/>
  <c r="M481" i="12"/>
  <c r="Q485" i="12"/>
  <c r="R505" i="12"/>
  <c r="R509" i="12"/>
  <c r="R513" i="12"/>
  <c r="Q517" i="12"/>
  <c r="Q521" i="12"/>
  <c r="Q525" i="12"/>
  <c r="Q529" i="12"/>
  <c r="R553" i="12"/>
  <c r="R557" i="12"/>
  <c r="N557" i="12"/>
  <c r="R561" i="12"/>
  <c r="Q565" i="12"/>
  <c r="M565" i="12"/>
  <c r="Q569" i="12"/>
  <c r="Q573" i="12"/>
  <c r="M573" i="12"/>
  <c r="Q577" i="12"/>
  <c r="M577" i="12"/>
  <c r="Q581" i="12"/>
  <c r="M581" i="12"/>
  <c r="Q585" i="12"/>
  <c r="Q589" i="12"/>
  <c r="M589" i="12"/>
  <c r="Q593" i="12"/>
  <c r="R613" i="12"/>
  <c r="Q617" i="12"/>
  <c r="Q621" i="12"/>
  <c r="Q625" i="12"/>
  <c r="R645" i="12"/>
  <c r="R649" i="12"/>
  <c r="N649" i="12"/>
  <c r="R653" i="12"/>
  <c r="R657" i="12"/>
  <c r="Q661" i="12"/>
  <c r="M661" i="12"/>
  <c r="Q665" i="12"/>
  <c r="M665" i="12"/>
  <c r="Q10" i="12"/>
  <c r="R26" i="12"/>
  <c r="N26" i="12"/>
  <c r="R54" i="12"/>
  <c r="N54" i="12"/>
  <c r="R70" i="12"/>
  <c r="N70" i="12"/>
  <c r="R102" i="12"/>
  <c r="N102" i="12"/>
  <c r="R114" i="12"/>
  <c r="N114" i="12"/>
  <c r="R166" i="12"/>
  <c r="N166" i="12"/>
  <c r="R170" i="12"/>
  <c r="N170" i="12"/>
  <c r="R258" i="12"/>
  <c r="N258" i="12"/>
  <c r="Q354" i="12"/>
  <c r="Q362" i="12"/>
  <c r="Q374" i="12"/>
  <c r="Q386" i="12"/>
  <c r="Q398" i="12"/>
  <c r="Q410" i="12"/>
  <c r="Q426" i="12"/>
  <c r="Q438" i="12"/>
  <c r="M438" i="12"/>
  <c r="Q450" i="12"/>
  <c r="Q458" i="12"/>
  <c r="Q470" i="12"/>
  <c r="Q482" i="12"/>
  <c r="Q494" i="12"/>
  <c r="Q506" i="12"/>
  <c r="Q514" i="12"/>
  <c r="M514" i="12"/>
  <c r="Q526" i="12"/>
  <c r="Q538" i="12"/>
  <c r="Q550" i="12"/>
  <c r="Q562" i="12"/>
  <c r="Q574" i="12"/>
  <c r="Q590" i="12"/>
  <c r="Q606" i="12"/>
  <c r="Q618" i="12"/>
  <c r="Q634" i="12"/>
  <c r="Q646" i="12"/>
  <c r="Q662" i="12"/>
  <c r="Q14" i="12"/>
  <c r="M14" i="12"/>
  <c r="R22" i="12"/>
  <c r="R34" i="12"/>
  <c r="N34" i="12"/>
  <c r="R50" i="12"/>
  <c r="N50" i="12"/>
  <c r="R62" i="12"/>
  <c r="N62" i="12"/>
  <c r="R82" i="12"/>
  <c r="N82" i="12"/>
  <c r="R98" i="12"/>
  <c r="N98" i="12"/>
  <c r="R110" i="12"/>
  <c r="N110" i="12"/>
  <c r="R122" i="12"/>
  <c r="N122" i="12"/>
  <c r="R134" i="12"/>
  <c r="N134" i="12"/>
  <c r="R146" i="12"/>
  <c r="N146" i="12"/>
  <c r="R158" i="12"/>
  <c r="R174" i="12"/>
  <c r="N174" i="12"/>
  <c r="R190" i="12"/>
  <c r="R202" i="12"/>
  <c r="R210" i="12"/>
  <c r="R222" i="12"/>
  <c r="R230" i="12"/>
  <c r="R242" i="12"/>
  <c r="N242" i="12"/>
  <c r="R254" i="12"/>
  <c r="R266" i="12"/>
  <c r="N266" i="12"/>
  <c r="R282" i="12"/>
  <c r="R294" i="12"/>
  <c r="R306" i="12"/>
  <c r="N306" i="12"/>
  <c r="R322" i="12"/>
  <c r="R334" i="12"/>
  <c r="R346" i="12"/>
  <c r="R358" i="12"/>
  <c r="R542" i="12"/>
  <c r="N542" i="12"/>
  <c r="R554" i="12"/>
  <c r="N554" i="12"/>
  <c r="R566" i="12"/>
  <c r="N566" i="12"/>
  <c r="R626" i="12"/>
  <c r="N626" i="12"/>
  <c r="R658" i="12"/>
  <c r="N658" i="12"/>
  <c r="Q5" i="12"/>
  <c r="M5" i="12"/>
  <c r="R9" i="12"/>
  <c r="R13" i="12"/>
  <c r="N13" i="12"/>
  <c r="R17" i="12"/>
  <c r="Q21" i="12"/>
  <c r="M21" i="12"/>
  <c r="Q25" i="12"/>
  <c r="M25" i="12"/>
  <c r="Q29" i="12"/>
  <c r="Q33" i="12"/>
  <c r="Q37" i="12"/>
  <c r="M37" i="12"/>
  <c r="Q41" i="12"/>
  <c r="Q45" i="12"/>
  <c r="Q49" i="12"/>
  <c r="M49" i="12"/>
  <c r="Q53" i="12"/>
  <c r="M53" i="12"/>
  <c r="Q57" i="12"/>
  <c r="M57" i="12"/>
  <c r="Q61" i="12"/>
  <c r="Q65" i="12"/>
  <c r="Q69" i="12"/>
  <c r="M69" i="12"/>
  <c r="Q73" i="12"/>
  <c r="Q77" i="12"/>
  <c r="M77" i="12"/>
  <c r="Q81" i="12"/>
  <c r="M81" i="12"/>
  <c r="Q85" i="12"/>
  <c r="Q89" i="12"/>
  <c r="R473" i="12"/>
  <c r="R477" i="12"/>
  <c r="N477" i="12"/>
  <c r="R481" i="12"/>
  <c r="N481" i="12"/>
  <c r="R485" i="12"/>
  <c r="Q489" i="12"/>
  <c r="Q493" i="12"/>
  <c r="Q497" i="12"/>
  <c r="R517" i="12"/>
  <c r="R521" i="12"/>
  <c r="R525" i="12"/>
  <c r="R529" i="12"/>
  <c r="Q533" i="12"/>
  <c r="R565" i="12"/>
  <c r="N565" i="12"/>
  <c r="R569" i="12"/>
  <c r="R573" i="12"/>
  <c r="N573" i="12"/>
  <c r="R577" i="12"/>
  <c r="N577" i="12"/>
  <c r="R581" i="12"/>
  <c r="N581" i="12"/>
  <c r="R585" i="12"/>
  <c r="R589" i="12"/>
  <c r="N589" i="12"/>
  <c r="R593" i="12"/>
  <c r="Q597" i="12"/>
  <c r="R617" i="12"/>
  <c r="R621" i="12"/>
  <c r="R625" i="12"/>
  <c r="Q629" i="12"/>
  <c r="R661" i="12"/>
  <c r="N661" i="12"/>
  <c r="R665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X14" i="12" l="1"/>
  <c r="X184" i="12"/>
  <c r="AJ37" i="12"/>
  <c r="X52" i="12"/>
  <c r="X31" i="12"/>
  <c r="X542" i="12"/>
  <c r="X447" i="12"/>
  <c r="X159" i="12"/>
  <c r="X79" i="12"/>
  <c r="X57" i="12"/>
  <c r="X335" i="12"/>
  <c r="X591" i="12"/>
  <c r="J461" i="12"/>
  <c r="AJ240" i="12"/>
  <c r="AI403" i="12"/>
  <c r="AI247" i="12"/>
  <c r="AI111" i="12"/>
  <c r="AJ513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AI402" i="12"/>
  <c r="AJ166" i="12"/>
  <c r="AI291" i="12"/>
  <c r="AJ584" i="12"/>
  <c r="AI560" i="12"/>
  <c r="AI108" i="12"/>
  <c r="AI575" i="12"/>
  <c r="AI529" i="12"/>
  <c r="AI433" i="12"/>
  <c r="AI401" i="12"/>
  <c r="AI385" i="12"/>
  <c r="AI345" i="12"/>
  <c r="AI233" i="12"/>
  <c r="AI169" i="12"/>
  <c r="AI89" i="12"/>
  <c r="AI33" i="12"/>
  <c r="AJ643" i="12"/>
  <c r="AJ627" i="12"/>
  <c r="AJ611" i="12"/>
  <c r="AJ579" i="12"/>
  <c r="AJ563" i="12"/>
  <c r="AJ547" i="12"/>
  <c r="AJ515" i="12"/>
  <c r="AJ331" i="12"/>
  <c r="AI641" i="12"/>
  <c r="AI625" i="12"/>
  <c r="AI593" i="12"/>
  <c r="AI577" i="12"/>
  <c r="AI561" i="12"/>
  <c r="AI513" i="12"/>
  <c r="AI465" i="12"/>
  <c r="AI449" i="12"/>
  <c r="AI321" i="12"/>
  <c r="AI225" i="12"/>
  <c r="AI129" i="12"/>
  <c r="AI41" i="12"/>
  <c r="AI646" i="12"/>
  <c r="AJ590" i="12"/>
  <c r="AI550" i="12"/>
  <c r="AJ526" i="12"/>
  <c r="AJ478" i="12"/>
  <c r="AI390" i="12"/>
  <c r="AJ286" i="12"/>
  <c r="AJ226" i="12"/>
  <c r="AJ158" i="12"/>
  <c r="AJ529" i="12"/>
  <c r="AJ497" i="12"/>
  <c r="AJ409" i="12"/>
  <c r="AJ329" i="12"/>
  <c r="AI293" i="12"/>
  <c r="AJ265" i="12"/>
  <c r="AI149" i="12"/>
  <c r="AJ344" i="12"/>
  <c r="AJ308" i="12"/>
  <c r="AJ280" i="12"/>
  <c r="AJ252" i="12"/>
  <c r="AJ228" i="12"/>
  <c r="AJ196" i="12"/>
  <c r="AI172" i="12"/>
  <c r="AJ140" i="12"/>
  <c r="AJ116" i="12"/>
  <c r="AJ84" i="12"/>
  <c r="AJ4" i="12"/>
  <c r="AJ255" i="12"/>
  <c r="AJ207" i="12"/>
  <c r="AJ191" i="12"/>
  <c r="AJ541" i="12"/>
  <c r="AJ493" i="12"/>
  <c r="AJ429" i="12"/>
  <c r="AI369" i="12"/>
  <c r="AJ219" i="12"/>
  <c r="AJ199" i="12"/>
  <c r="AI213" i="12"/>
  <c r="AI5" i="12"/>
  <c r="AJ648" i="12"/>
  <c r="AJ612" i="12"/>
  <c r="AJ540" i="12"/>
  <c r="AI372" i="12"/>
  <c r="AI348" i="12"/>
  <c r="AJ36" i="12"/>
  <c r="AI663" i="12"/>
  <c r="AI591" i="12"/>
  <c r="AI491" i="12"/>
  <c r="AJ415" i="12"/>
  <c r="AJ383" i="12"/>
  <c r="AJ351" i="12"/>
  <c r="AI251" i="12"/>
  <c r="AI235" i="12"/>
  <c r="AI219" i="12"/>
  <c r="AJ127" i="12"/>
  <c r="AI71" i="12"/>
  <c r="AJ47" i="12"/>
  <c r="AJ601" i="12"/>
  <c r="AI501" i="12"/>
  <c r="AJ421" i="12"/>
  <c r="AJ269" i="12"/>
  <c r="AJ237" i="12"/>
  <c r="AJ173" i="12"/>
  <c r="AJ137" i="12"/>
  <c r="AJ109" i="12"/>
  <c r="AJ77" i="12"/>
  <c r="AI37" i="12"/>
  <c r="AJ380" i="12"/>
  <c r="AJ319" i="12"/>
  <c r="AJ665" i="12"/>
  <c r="AJ645" i="12"/>
  <c r="AI652" i="12"/>
  <c r="AJ628" i="12"/>
  <c r="AI476" i="12"/>
  <c r="AI535" i="12"/>
  <c r="AI415" i="12"/>
  <c r="AI335" i="12"/>
  <c r="AI188" i="12"/>
  <c r="AI530" i="12"/>
  <c r="AI506" i="12"/>
  <c r="AI238" i="12"/>
  <c r="AI183" i="12"/>
  <c r="AI147" i="12"/>
  <c r="AI95" i="12"/>
  <c r="AI47" i="12"/>
  <c r="AJ625" i="12"/>
  <c r="AJ577" i="12"/>
  <c r="AJ549" i="12"/>
  <c r="AJ217" i="12"/>
  <c r="AI340" i="12"/>
  <c r="AI622" i="12"/>
  <c r="AJ566" i="12"/>
  <c r="AI526" i="12"/>
  <c r="AJ502" i="12"/>
  <c r="AJ326" i="12"/>
  <c r="AJ298" i="12"/>
  <c r="AI282" i="12"/>
  <c r="AJ246" i="12"/>
  <c r="AI226" i="12"/>
  <c r="AJ214" i="12"/>
  <c r="AI194" i="12"/>
  <c r="AI178" i="12"/>
  <c r="AJ134" i="12"/>
  <c r="AI74" i="12"/>
  <c r="AI62" i="12"/>
  <c r="AJ6" i="12"/>
  <c r="AJ637" i="12"/>
  <c r="AJ600" i="12"/>
  <c r="AJ572" i="12"/>
  <c r="AI544" i="12"/>
  <c r="AI464" i="12"/>
  <c r="AJ440" i="12"/>
  <c r="AI416" i="12"/>
  <c r="AJ396" i="12"/>
  <c r="AI364" i="12"/>
  <c r="AJ312" i="12"/>
  <c r="AI272" i="12"/>
  <c r="AJ232" i="12"/>
  <c r="AJ200" i="12"/>
  <c r="AI160" i="12"/>
  <c r="AI128" i="12"/>
  <c r="AI80" i="12"/>
  <c r="AI48" i="12"/>
  <c r="AI654" i="12"/>
  <c r="AI566" i="12"/>
  <c r="AJ510" i="12"/>
  <c r="AJ446" i="12"/>
  <c r="AJ238" i="12"/>
  <c r="AJ74" i="12"/>
  <c r="AI30" i="12"/>
  <c r="AJ517" i="12"/>
  <c r="AJ241" i="12"/>
  <c r="AJ193" i="12"/>
  <c r="AJ133" i="12"/>
  <c r="AJ97" i="12"/>
  <c r="AI664" i="12"/>
  <c r="AI632" i="12"/>
  <c r="AI596" i="12"/>
  <c r="AJ524" i="12"/>
  <c r="AJ492" i="12"/>
  <c r="AI456" i="12"/>
  <c r="AI404" i="12"/>
  <c r="AJ96" i="12"/>
  <c r="AI36" i="12"/>
  <c r="AI559" i="12"/>
  <c r="AI543" i="12"/>
  <c r="AI527" i="12"/>
  <c r="AI511" i="12"/>
  <c r="AI495" i="12"/>
  <c r="AI479" i="12"/>
  <c r="AI455" i="12"/>
  <c r="AI439" i="12"/>
  <c r="AI423" i="12"/>
  <c r="AI407" i="12"/>
  <c r="AI391" i="12"/>
  <c r="AI375" i="12"/>
  <c r="AI359" i="12"/>
  <c r="AI339" i="12"/>
  <c r="AI323" i="12"/>
  <c r="AI307" i="12"/>
  <c r="AI295" i="12"/>
  <c r="AI279" i="12"/>
  <c r="AI267" i="12"/>
  <c r="AI23" i="12"/>
  <c r="AI11" i="12"/>
  <c r="AJ617" i="12"/>
  <c r="AJ465" i="12"/>
  <c r="AJ381" i="12"/>
  <c r="AJ289" i="12"/>
  <c r="AJ129" i="12"/>
  <c r="AJ85" i="12"/>
  <c r="AJ49" i="12"/>
  <c r="AJ608" i="12"/>
  <c r="AI460" i="12"/>
  <c r="AJ412" i="12"/>
  <c r="AJ284" i="12"/>
  <c r="AJ208" i="12"/>
  <c r="AI20" i="12"/>
  <c r="AJ646" i="12"/>
  <c r="AJ630" i="12"/>
  <c r="AJ618" i="12"/>
  <c r="AI602" i="12"/>
  <c r="AI586" i="12"/>
  <c r="AI570" i="12"/>
  <c r="AJ554" i="12"/>
  <c r="AI538" i="12"/>
  <c r="AI522" i="12"/>
  <c r="AJ406" i="12"/>
  <c r="AJ198" i="12"/>
  <c r="AJ293" i="12"/>
  <c r="AJ44" i="12"/>
  <c r="AJ496" i="12"/>
  <c r="AI64" i="12"/>
  <c r="AI44" i="12"/>
  <c r="AJ397" i="12"/>
  <c r="AJ313" i="12"/>
  <c r="AI261" i="12"/>
  <c r="AI317" i="12"/>
  <c r="AJ339" i="12"/>
  <c r="AJ123" i="12"/>
  <c r="AI357" i="12"/>
  <c r="AI448" i="12"/>
  <c r="AJ430" i="12"/>
  <c r="AJ17" i="12"/>
  <c r="AI634" i="12"/>
  <c r="AJ98" i="12"/>
  <c r="AJ221" i="12"/>
  <c r="AJ12" i="12"/>
  <c r="AJ514" i="12"/>
  <c r="AJ24" i="12"/>
  <c r="AJ559" i="12"/>
  <c r="AJ447" i="12"/>
  <c r="AJ508" i="12"/>
  <c r="AJ560" i="12"/>
  <c r="AI77" i="12"/>
  <c r="AI17" i="12"/>
  <c r="AI480" i="12"/>
  <c r="AJ622" i="12"/>
  <c r="AI486" i="12"/>
  <c r="AJ398" i="12"/>
  <c r="AJ489" i="12"/>
  <c r="AJ285" i="12"/>
  <c r="AJ88" i="12"/>
  <c r="AI16" i="12"/>
  <c r="AI655" i="12"/>
  <c r="AI499" i="12"/>
  <c r="AJ616" i="12"/>
  <c r="AJ274" i="12"/>
  <c r="AJ230" i="12"/>
  <c r="AI110" i="12"/>
  <c r="AJ90" i="12"/>
  <c r="AJ353" i="12"/>
  <c r="AI639" i="12"/>
  <c r="AI567" i="12"/>
  <c r="AI551" i="12"/>
  <c r="AI519" i="12"/>
  <c r="AI503" i="12"/>
  <c r="AI487" i="12"/>
  <c r="AI431" i="12"/>
  <c r="AI367" i="12"/>
  <c r="AI303" i="12"/>
  <c r="AI287" i="12"/>
  <c r="AJ225" i="12"/>
  <c r="AJ165" i="12"/>
  <c r="AI328" i="12"/>
  <c r="AI610" i="12"/>
  <c r="AI387" i="12"/>
  <c r="AI263" i="12"/>
  <c r="AI127" i="12"/>
  <c r="AI259" i="12"/>
  <c r="AI203" i="12"/>
  <c r="AI179" i="12"/>
  <c r="AJ197" i="12"/>
  <c r="AJ117" i="12"/>
  <c r="AI564" i="12"/>
  <c r="AI536" i="12"/>
  <c r="AI264" i="12"/>
  <c r="AI152" i="12"/>
  <c r="AI120" i="12"/>
  <c r="AI40" i="12"/>
  <c r="AJ638" i="12"/>
  <c r="AI626" i="12"/>
  <c r="AI594" i="12"/>
  <c r="AI578" i="12"/>
  <c r="AI562" i="12"/>
  <c r="AI546" i="12"/>
  <c r="AJ362" i="12"/>
  <c r="AI414" i="12"/>
  <c r="AJ382" i="12"/>
  <c r="AI362" i="12"/>
  <c r="AJ314" i="12"/>
  <c r="AJ282" i="12"/>
  <c r="AJ250" i="12"/>
  <c r="AI210" i="12"/>
  <c r="AJ138" i="12"/>
  <c r="AJ62" i="12"/>
  <c r="AJ46" i="12"/>
  <c r="AJ597" i="12"/>
  <c r="AJ573" i="12"/>
  <c r="AJ509" i="12"/>
  <c r="AJ453" i="12"/>
  <c r="AJ425" i="12"/>
  <c r="AJ309" i="12"/>
  <c r="AJ253" i="12"/>
  <c r="AJ105" i="12"/>
  <c r="AJ81" i="12"/>
  <c r="AJ640" i="12"/>
  <c r="AI604" i="12"/>
  <c r="AI568" i="12"/>
  <c r="AI483" i="12"/>
  <c r="AI135" i="12"/>
  <c r="AI42" i="12"/>
  <c r="AJ399" i="12"/>
  <c r="AJ143" i="12"/>
  <c r="AI109" i="12"/>
  <c r="AI336" i="12"/>
  <c r="AJ111" i="12"/>
  <c r="AI31" i="12"/>
  <c r="AJ216" i="12"/>
  <c r="AI90" i="12"/>
  <c r="AJ139" i="12"/>
  <c r="AJ271" i="12"/>
  <c r="AI365" i="12"/>
  <c r="AI217" i="12"/>
  <c r="AI173" i="12"/>
  <c r="AI112" i="12"/>
  <c r="AI633" i="12"/>
  <c r="AI50" i="12"/>
  <c r="AJ107" i="12"/>
  <c r="AJ23" i="12"/>
  <c r="AJ3" i="12"/>
  <c r="AI541" i="12"/>
  <c r="AI485" i="12"/>
  <c r="AI473" i="12"/>
  <c r="AJ441" i="12"/>
  <c r="AI381" i="12"/>
  <c r="AI349" i="12"/>
  <c r="AI532" i="12"/>
  <c r="AI504" i="12"/>
  <c r="AI468" i="12"/>
  <c r="AJ156" i="12"/>
  <c r="AI60" i="12"/>
  <c r="AI643" i="12"/>
  <c r="AI563" i="12"/>
  <c r="AI531" i="12"/>
  <c r="AI207" i="12"/>
  <c r="AI167" i="12"/>
  <c r="AI63" i="12"/>
  <c r="AI35" i="12"/>
  <c r="AI7" i="12"/>
  <c r="AJ389" i="12"/>
  <c r="AJ101" i="12"/>
  <c r="AJ598" i="12"/>
  <c r="AJ582" i="12"/>
  <c r="AJ550" i="12"/>
  <c r="AI430" i="12"/>
  <c r="AJ342" i="12"/>
  <c r="AI314" i="12"/>
  <c r="AI266" i="12"/>
  <c r="AJ334" i="12"/>
  <c r="AI294" i="12"/>
  <c r="AI278" i="12"/>
  <c r="AJ254" i="12"/>
  <c r="AJ222" i="12"/>
  <c r="AJ210" i="12"/>
  <c r="AJ202" i="12"/>
  <c r="AI166" i="12"/>
  <c r="AI158" i="12"/>
  <c r="AI134" i="12"/>
  <c r="AJ30" i="12"/>
  <c r="AJ18" i="12"/>
  <c r="AI6" i="12"/>
  <c r="AJ629" i="12"/>
  <c r="AJ589" i="12"/>
  <c r="AJ537" i="12"/>
  <c r="AJ401" i="12"/>
  <c r="AI229" i="12"/>
  <c r="AJ157" i="12"/>
  <c r="AJ25" i="12"/>
  <c r="AJ664" i="12"/>
  <c r="AJ632" i="12"/>
  <c r="AJ596" i="12"/>
  <c r="AI524" i="12"/>
  <c r="AJ316" i="12"/>
  <c r="AI288" i="12"/>
  <c r="AJ260" i="12"/>
  <c r="AI236" i="12"/>
  <c r="AJ204" i="12"/>
  <c r="AJ180" i="12"/>
  <c r="AJ148" i="12"/>
  <c r="AJ278" i="12"/>
  <c r="AJ182" i="12"/>
  <c r="AI146" i="12"/>
  <c r="AI624" i="12"/>
  <c r="AJ436" i="12"/>
  <c r="AJ328" i="12"/>
  <c r="AI224" i="12"/>
  <c r="AI650" i="12"/>
  <c r="AJ586" i="12"/>
  <c r="AI442" i="12"/>
  <c r="AI298" i="12"/>
  <c r="AJ186" i="12"/>
  <c r="AJ58" i="12"/>
  <c r="AJ565" i="12"/>
  <c r="AJ361" i="12"/>
  <c r="AJ161" i="12"/>
  <c r="AJ89" i="12"/>
  <c r="AI344" i="12"/>
  <c r="AI252" i="12"/>
  <c r="AI196" i="12"/>
  <c r="AI84" i="12"/>
  <c r="AI12" i="12"/>
  <c r="AI579" i="12"/>
  <c r="AI302" i="12"/>
  <c r="AI162" i="12"/>
  <c r="AJ118" i="12"/>
  <c r="AI592" i="12"/>
  <c r="AJ500" i="12"/>
  <c r="AI300" i="12"/>
  <c r="AI630" i="12"/>
  <c r="AJ530" i="12"/>
  <c r="AI498" i="12"/>
  <c r="AI270" i="12"/>
  <c r="AJ154" i="12"/>
  <c r="AI106" i="12"/>
  <c r="AJ26" i="12"/>
  <c r="AJ581" i="12"/>
  <c r="AJ469" i="12"/>
  <c r="AJ125" i="12"/>
  <c r="AJ65" i="12"/>
  <c r="AJ368" i="12"/>
  <c r="AI308" i="12"/>
  <c r="AI280" i="12"/>
  <c r="AI228" i="12"/>
  <c r="AI140" i="12"/>
  <c r="AI116" i="12"/>
  <c r="AJ64" i="12"/>
  <c r="AI651" i="12"/>
  <c r="AI595" i="12"/>
  <c r="AJ94" i="12"/>
  <c r="AJ82" i="12"/>
  <c r="AI70" i="12"/>
  <c r="AI38" i="12"/>
  <c r="AJ63" i="12"/>
  <c r="AJ378" i="12"/>
  <c r="AJ481" i="12"/>
  <c r="AI19" i="12"/>
  <c r="AJ38" i="12"/>
  <c r="AI497" i="12"/>
  <c r="AI393" i="12"/>
  <c r="AI281" i="12"/>
  <c r="AI97" i="12"/>
  <c r="AI25" i="12"/>
  <c r="AJ619" i="12"/>
  <c r="AJ571" i="12"/>
  <c r="AJ555" i="12"/>
  <c r="AJ507" i="12"/>
  <c r="AI585" i="12"/>
  <c r="AI521" i="12"/>
  <c r="AI441" i="12"/>
  <c r="AI153" i="12"/>
  <c r="AJ2" i="12"/>
  <c r="AI582" i="12"/>
  <c r="AI518" i="12"/>
  <c r="AJ258" i="12"/>
  <c r="AJ194" i="12"/>
  <c r="AI581" i="12"/>
  <c r="AJ461" i="12"/>
  <c r="AJ45" i="12"/>
  <c r="AJ296" i="12"/>
  <c r="AJ184" i="12"/>
  <c r="AJ124" i="12"/>
  <c r="AJ72" i="12"/>
  <c r="AJ365" i="12"/>
  <c r="AJ267" i="12"/>
  <c r="AJ325" i="12"/>
  <c r="AI623" i="12"/>
  <c r="AI151" i="12"/>
  <c r="AI467" i="12"/>
  <c r="AJ19" i="12"/>
  <c r="AJ218" i="12"/>
  <c r="AI159" i="12"/>
  <c r="AI75" i="12"/>
  <c r="AJ470" i="12"/>
  <c r="AJ454" i="12"/>
  <c r="AI410" i="12"/>
  <c r="AJ390" i="12"/>
  <c r="AJ106" i="12"/>
  <c r="AI537" i="12"/>
  <c r="AI409" i="12"/>
  <c r="AI377" i="12"/>
  <c r="AI185" i="12"/>
  <c r="AJ635" i="12"/>
  <c r="AJ603" i="12"/>
  <c r="AJ539" i="12"/>
  <c r="AI649" i="12"/>
  <c r="AI601" i="12"/>
  <c r="AI569" i="12"/>
  <c r="AI505" i="12"/>
  <c r="AI457" i="12"/>
  <c r="AI289" i="12"/>
  <c r="AI57" i="12"/>
  <c r="AI598" i="12"/>
  <c r="AI534" i="12"/>
  <c r="AI470" i="12"/>
  <c r="AI342" i="12"/>
  <c r="AJ130" i="12"/>
  <c r="AI517" i="12"/>
  <c r="AI309" i="12"/>
  <c r="AJ201" i="12"/>
  <c r="AJ656" i="12"/>
  <c r="AJ548" i="12"/>
  <c r="AJ520" i="12"/>
  <c r="AJ324" i="12"/>
  <c r="AJ268" i="12"/>
  <c r="AJ212" i="12"/>
  <c r="AJ100" i="12"/>
  <c r="AJ52" i="12"/>
  <c r="AJ8" i="12"/>
  <c r="AJ463" i="12"/>
  <c r="AJ249" i="12"/>
  <c r="AJ343" i="12"/>
  <c r="AI607" i="12"/>
  <c r="AI446" i="12"/>
  <c r="AI382" i="12"/>
  <c r="AI354" i="12"/>
  <c r="AI338" i="12"/>
  <c r="AI318" i="12"/>
  <c r="AI222" i="12"/>
  <c r="AJ564" i="12"/>
  <c r="AJ536" i="12"/>
  <c r="AJ472" i="12"/>
  <c r="AI412" i="12"/>
  <c r="AJ392" i="12"/>
  <c r="AJ264" i="12"/>
  <c r="AJ188" i="12"/>
  <c r="AJ152" i="12"/>
  <c r="AJ120" i="12"/>
  <c r="AI92" i="12"/>
  <c r="AJ40" i="12"/>
  <c r="AI666" i="12"/>
  <c r="AJ602" i="12"/>
  <c r="AI554" i="12"/>
  <c r="AI202" i="12"/>
  <c r="AI190" i="12"/>
  <c r="AI174" i="12"/>
  <c r="AI154" i="12"/>
  <c r="AI138" i="12"/>
  <c r="AJ86" i="12"/>
  <c r="AI66" i="12"/>
  <c r="AJ42" i="12"/>
  <c r="AI26" i="12"/>
  <c r="AJ552" i="12"/>
  <c r="AJ488" i="12"/>
  <c r="AJ460" i="12"/>
  <c r="AJ424" i="12"/>
  <c r="AJ376" i="12"/>
  <c r="AJ136" i="12"/>
  <c r="AJ20" i="12"/>
  <c r="AJ594" i="12"/>
  <c r="AJ538" i="12"/>
  <c r="AJ522" i="12"/>
  <c r="AJ486" i="12"/>
  <c r="AI451" i="12"/>
  <c r="AI419" i="12"/>
  <c r="AI395" i="12"/>
  <c r="AI311" i="12"/>
  <c r="AI239" i="12"/>
  <c r="AI223" i="12"/>
  <c r="AI79" i="12"/>
  <c r="AI55" i="12"/>
  <c r="AI39" i="12"/>
  <c r="AI15" i="12"/>
  <c r="AI661" i="12"/>
  <c r="AJ561" i="12"/>
  <c r="AJ533" i="12"/>
  <c r="AJ501" i="12"/>
  <c r="AJ405" i="12"/>
  <c r="AJ373" i="12"/>
  <c r="AJ189" i="12"/>
  <c r="AJ41" i="12"/>
  <c r="AI644" i="12"/>
  <c r="AI616" i="12"/>
  <c r="AI588" i="12"/>
  <c r="AJ556" i="12"/>
  <c r="AJ528" i="12"/>
  <c r="AJ464" i="12"/>
  <c r="AI440" i="12"/>
  <c r="AJ416" i="12"/>
  <c r="AI396" i="12"/>
  <c r="AJ364" i="12"/>
  <c r="AI312" i="12"/>
  <c r="AJ272" i="12"/>
  <c r="AI232" i="12"/>
  <c r="AI200" i="12"/>
  <c r="AJ160" i="12"/>
  <c r="AJ128" i="12"/>
  <c r="AJ80" i="12"/>
  <c r="AJ48" i="12"/>
  <c r="AI658" i="12"/>
  <c r="AI574" i="12"/>
  <c r="AI558" i="12"/>
  <c r="AJ534" i="12"/>
  <c r="AI482" i="12"/>
  <c r="AI450" i="12"/>
  <c r="AJ422" i="12"/>
  <c r="AI378" i="12"/>
  <c r="AI250" i="12"/>
  <c r="AJ234" i="12"/>
  <c r="AI218" i="12"/>
  <c r="AI206" i="12"/>
  <c r="AI186" i="12"/>
  <c r="AJ170" i="12"/>
  <c r="AJ150" i="12"/>
  <c r="AI126" i="12"/>
  <c r="AI58" i="12"/>
  <c r="AI18" i="12"/>
  <c r="AI660" i="12"/>
  <c r="AI165" i="12"/>
  <c r="AI117" i="12"/>
  <c r="AI629" i="12"/>
  <c r="AI613" i="12"/>
  <c r="AI597" i="12"/>
  <c r="AI445" i="12"/>
  <c r="AI285" i="12"/>
  <c r="AI193" i="12"/>
  <c r="AI125" i="12"/>
  <c r="AJ659" i="12"/>
  <c r="AJ651" i="12"/>
  <c r="AJ639" i="12"/>
  <c r="AJ631" i="12"/>
  <c r="AJ615" i="12"/>
  <c r="AI603" i="12"/>
  <c r="AJ567" i="12"/>
  <c r="AJ551" i="12"/>
  <c r="AJ499" i="12"/>
  <c r="AJ443" i="12"/>
  <c r="AJ423" i="12"/>
  <c r="AJ403" i="12"/>
  <c r="AJ379" i="12"/>
  <c r="AJ359" i="12"/>
  <c r="AJ315" i="12"/>
  <c r="AJ295" i="12"/>
  <c r="AJ263" i="12"/>
  <c r="AJ243" i="12"/>
  <c r="AJ179" i="12"/>
  <c r="AJ155" i="12"/>
  <c r="AJ103" i="12"/>
  <c r="AJ83" i="12"/>
  <c r="AJ59" i="12"/>
  <c r="AJ39" i="12"/>
  <c r="AI549" i="12"/>
  <c r="AI373" i="12"/>
  <c r="AI209" i="12"/>
  <c r="AJ654" i="12"/>
  <c r="AJ546" i="12"/>
  <c r="AJ482" i="12"/>
  <c r="AJ418" i="12"/>
  <c r="AJ370" i="12"/>
  <c r="AJ290" i="12"/>
  <c r="AJ270" i="12"/>
  <c r="AJ206" i="12"/>
  <c r="AJ126" i="12"/>
  <c r="AJ114" i="12"/>
  <c r="AJ78" i="12"/>
  <c r="AJ14" i="12"/>
  <c r="AJ525" i="12"/>
  <c r="AI453" i="12"/>
  <c r="AJ301" i="12"/>
  <c r="AJ273" i="12"/>
  <c r="AJ141" i="12"/>
  <c r="AI515" i="12"/>
  <c r="AJ479" i="12"/>
  <c r="AI427" i="12"/>
  <c r="AI379" i="12"/>
  <c r="AI363" i="12"/>
  <c r="AI347" i="12"/>
  <c r="AJ303" i="12"/>
  <c r="AJ239" i="12"/>
  <c r="AI215" i="12"/>
  <c r="AI199" i="12"/>
  <c r="AI187" i="12"/>
  <c r="AI155" i="12"/>
  <c r="AI115" i="12"/>
  <c r="AI99" i="12"/>
  <c r="AJ79" i="12"/>
  <c r="AI43" i="12"/>
  <c r="AJ477" i="12"/>
  <c r="AJ413" i="12"/>
  <c r="AI181" i="12"/>
  <c r="AJ93" i="12"/>
  <c r="AI589" i="12"/>
  <c r="AI509" i="12"/>
  <c r="AI481" i="12"/>
  <c r="AI437" i="12"/>
  <c r="AI337" i="12"/>
  <c r="AI201" i="12"/>
  <c r="AI161" i="12"/>
  <c r="AI81" i="12"/>
  <c r="AI65" i="12"/>
  <c r="AI45" i="12"/>
  <c r="AJ420" i="12"/>
  <c r="AJ655" i="12"/>
  <c r="AI635" i="12"/>
  <c r="AI619" i="12"/>
  <c r="AJ591" i="12"/>
  <c r="AJ583" i="12"/>
  <c r="AI571" i="12"/>
  <c r="AI555" i="12"/>
  <c r="AJ543" i="12"/>
  <c r="AJ511" i="12"/>
  <c r="AJ503" i="12"/>
  <c r="AJ483" i="12"/>
  <c r="AJ451" i="12"/>
  <c r="AJ427" i="12"/>
  <c r="AJ407" i="12"/>
  <c r="AJ387" i="12"/>
  <c r="AJ363" i="12"/>
  <c r="AJ335" i="12"/>
  <c r="AJ279" i="12"/>
  <c r="AJ247" i="12"/>
  <c r="AJ227" i="12"/>
  <c r="AJ203" i="12"/>
  <c r="AJ183" i="12"/>
  <c r="AJ163" i="12"/>
  <c r="AJ87" i="12"/>
  <c r="AI313" i="12"/>
  <c r="AI492" i="12"/>
  <c r="AJ456" i="12"/>
  <c r="AJ404" i="12"/>
  <c r="AJ360" i="12"/>
  <c r="AJ60" i="12"/>
  <c r="AI28" i="12"/>
  <c r="AI599" i="12"/>
  <c r="AI475" i="12"/>
  <c r="AJ431" i="12"/>
  <c r="AJ367" i="12"/>
  <c r="AI343" i="12"/>
  <c r="AI315" i="12"/>
  <c r="AI283" i="12"/>
  <c r="AI243" i="12"/>
  <c r="AI227" i="12"/>
  <c r="AJ175" i="12"/>
  <c r="AI87" i="12"/>
  <c r="AJ31" i="12"/>
  <c r="AJ15" i="12"/>
  <c r="AJ633" i="12"/>
  <c r="AJ485" i="12"/>
  <c r="AJ205" i="12"/>
  <c r="AJ153" i="12"/>
  <c r="AJ121" i="12"/>
  <c r="AI101" i="12"/>
  <c r="AI69" i="12"/>
  <c r="AI665" i="12"/>
  <c r="AI380" i="12"/>
  <c r="AJ9" i="12"/>
  <c r="AJ644" i="12"/>
  <c r="AJ588" i="12"/>
  <c r="AI556" i="12"/>
  <c r="AI528" i="12"/>
  <c r="AI496" i="12"/>
  <c r="AI428" i="12"/>
  <c r="AJ408" i="12"/>
  <c r="AJ388" i="12"/>
  <c r="AJ292" i="12"/>
  <c r="AI256" i="12"/>
  <c r="AI176" i="12"/>
  <c r="AI144" i="12"/>
  <c r="AJ56" i="12"/>
  <c r="AJ614" i="12"/>
  <c r="AJ558" i="12"/>
  <c r="AJ518" i="12"/>
  <c r="AI502" i="12"/>
  <c r="AJ474" i="12"/>
  <c r="AJ458" i="12"/>
  <c r="AI438" i="12"/>
  <c r="AJ410" i="12"/>
  <c r="AI394" i="12"/>
  <c r="AI366" i="12"/>
  <c r="AJ338" i="12"/>
  <c r="AJ318" i="12"/>
  <c r="AJ190" i="12"/>
  <c r="AI142" i="12"/>
  <c r="AJ5" i="12"/>
  <c r="AI648" i="12"/>
  <c r="AI612" i="12"/>
  <c r="AJ576" i="12"/>
  <c r="AI540" i="12"/>
  <c r="AJ512" i="12"/>
  <c r="AJ432" i="12"/>
  <c r="AI360" i="12"/>
  <c r="AJ336" i="12"/>
  <c r="AI316" i="12"/>
  <c r="AJ288" i="12"/>
  <c r="AI260" i="12"/>
  <c r="AJ236" i="12"/>
  <c r="AI204" i="12"/>
  <c r="AI180" i="12"/>
  <c r="AI148" i="12"/>
  <c r="AJ108" i="12"/>
  <c r="AI88" i="12"/>
  <c r="AI52" i="12"/>
  <c r="AI351" i="12"/>
  <c r="AI275" i="12"/>
  <c r="AI83" i="12"/>
  <c r="AI67" i="12"/>
  <c r="AJ553" i="12"/>
  <c r="AJ652" i="12"/>
  <c r="AJ624" i="12"/>
  <c r="AJ592" i="12"/>
  <c r="AI500" i="12"/>
  <c r="AI472" i="12"/>
  <c r="AJ448" i="12"/>
  <c r="AI424" i="12"/>
  <c r="AJ400" i="12"/>
  <c r="AI376" i="12"/>
  <c r="AJ300" i="12"/>
  <c r="AJ224" i="12"/>
  <c r="AJ92" i="12"/>
  <c r="AI662" i="12"/>
  <c r="AI459" i="12"/>
  <c r="AI490" i="12"/>
  <c r="AI474" i="12"/>
  <c r="AI191" i="12"/>
  <c r="AI175" i="12"/>
  <c r="AI163" i="12"/>
  <c r="AJ321" i="12"/>
  <c r="AJ277" i="12"/>
  <c r="AJ490" i="12"/>
  <c r="AJ466" i="12"/>
  <c r="AJ426" i="12"/>
  <c r="AJ402" i="12"/>
  <c r="AI386" i="12"/>
  <c r="AI374" i="12"/>
  <c r="AJ358" i="12"/>
  <c r="AJ445" i="12"/>
  <c r="AJ417" i="12"/>
  <c r="AJ369" i="12"/>
  <c r="AJ337" i="12"/>
  <c r="AJ348" i="12"/>
  <c r="AI332" i="12"/>
  <c r="AJ304" i="12"/>
  <c r="AI276" i="12"/>
  <c r="AI248" i="12"/>
  <c r="AI647" i="12"/>
  <c r="AI631" i="12"/>
  <c r="AJ333" i="12"/>
  <c r="AI277" i="12"/>
  <c r="AI133" i="12"/>
  <c r="AI620" i="12"/>
  <c r="AJ484" i="12"/>
  <c r="AJ444" i="12"/>
  <c r="AI368" i="12"/>
  <c r="AI240" i="12"/>
  <c r="AI156" i="12"/>
  <c r="AI32" i="12"/>
  <c r="AI659" i="12"/>
  <c r="AI539" i="12"/>
  <c r="AI471" i="12"/>
  <c r="AI443" i="12"/>
  <c r="AI355" i="12"/>
  <c r="AI171" i="12"/>
  <c r="AI123" i="12"/>
  <c r="AI91" i="12"/>
  <c r="AI59" i="12"/>
  <c r="AJ641" i="12"/>
  <c r="AJ545" i="12"/>
  <c r="AJ28" i="12"/>
  <c r="AJ16" i="12"/>
  <c r="AI478" i="12"/>
  <c r="AI462" i="12"/>
  <c r="AI434" i="12"/>
  <c r="AI418" i="12"/>
  <c r="AI514" i="12"/>
  <c r="AI114" i="12"/>
  <c r="AI14" i="12"/>
  <c r="AJ177" i="12"/>
  <c r="AJ149" i="12"/>
  <c r="AJ384" i="12"/>
  <c r="AI356" i="12"/>
  <c r="AI324" i="12"/>
  <c r="AI296" i="12"/>
  <c r="AI268" i="12"/>
  <c r="AI212" i="12"/>
  <c r="AI184" i="12"/>
  <c r="AI124" i="12"/>
  <c r="AI100" i="12"/>
  <c r="AI72" i="12"/>
  <c r="AJ32" i="12"/>
  <c r="AI8" i="12"/>
  <c r="AI197" i="12"/>
  <c r="AI85" i="12"/>
  <c r="AJ653" i="12"/>
  <c r="AI573" i="12"/>
  <c r="AI557" i="12"/>
  <c r="AI525" i="12"/>
  <c r="AI489" i="12"/>
  <c r="AI469" i="12"/>
  <c r="AI425" i="12"/>
  <c r="AJ393" i="12"/>
  <c r="AI353" i="12"/>
  <c r="AI329" i="12"/>
  <c r="AI265" i="12"/>
  <c r="AI253" i="12"/>
  <c r="AI221" i="12"/>
  <c r="AI177" i="12"/>
  <c r="AI157" i="12"/>
  <c r="AI105" i="12"/>
  <c r="AJ73" i="12"/>
  <c r="AI61" i="12"/>
  <c r="AI13" i="12"/>
  <c r="AI384" i="12"/>
  <c r="AJ356" i="12"/>
  <c r="AJ595" i="12"/>
  <c r="AJ587" i="12"/>
  <c r="AJ575" i="12"/>
  <c r="AJ535" i="12"/>
  <c r="AJ527" i="12"/>
  <c r="AJ519" i="12"/>
  <c r="AI507" i="12"/>
  <c r="AJ487" i="12"/>
  <c r="AJ475" i="12"/>
  <c r="AJ467" i="12"/>
  <c r="AJ455" i="12"/>
  <c r="AJ435" i="12"/>
  <c r="AJ411" i="12"/>
  <c r="AJ391" i="12"/>
  <c r="AJ371" i="12"/>
  <c r="AJ347" i="12"/>
  <c r="AJ327" i="12"/>
  <c r="AJ307" i="12"/>
  <c r="AJ283" i="12"/>
  <c r="AJ275" i="12"/>
  <c r="AJ251" i="12"/>
  <c r="AJ231" i="12"/>
  <c r="AJ211" i="12"/>
  <c r="AJ187" i="12"/>
  <c r="AJ167" i="12"/>
  <c r="AJ147" i="12"/>
  <c r="AJ135" i="12"/>
  <c r="AJ115" i="12"/>
  <c r="AJ91" i="12"/>
  <c r="AJ71" i="12"/>
  <c r="AJ51" i="12"/>
  <c r="AJ27" i="12"/>
  <c r="AJ7" i="12"/>
  <c r="AJ661" i="12"/>
  <c r="AI617" i="12"/>
  <c r="AJ585" i="12"/>
  <c r="AI533" i="12"/>
  <c r="AI493" i="12"/>
  <c r="AI477" i="12"/>
  <c r="AJ457" i="12"/>
  <c r="AI429" i="12"/>
  <c r="AI413" i="12"/>
  <c r="AI397" i="12"/>
  <c r="AI333" i="12"/>
  <c r="AI305" i="12"/>
  <c r="AI269" i="12"/>
  <c r="AI237" i="12"/>
  <c r="AI189" i="12"/>
  <c r="AI145" i="12"/>
  <c r="AI121" i="12"/>
  <c r="AI93" i="12"/>
  <c r="AJ57" i="12"/>
  <c r="AI29" i="12"/>
  <c r="AI9" i="12"/>
  <c r="AJ626" i="12"/>
  <c r="AI614" i="12"/>
  <c r="AJ606" i="12"/>
  <c r="AJ574" i="12"/>
  <c r="AJ494" i="12"/>
  <c r="AI454" i="12"/>
  <c r="AJ442" i="12"/>
  <c r="AI406" i="12"/>
  <c r="AJ394" i="12"/>
  <c r="AI358" i="12"/>
  <c r="AJ350" i="12"/>
  <c r="AI326" i="12"/>
  <c r="AI310" i="12"/>
  <c r="AJ302" i="12"/>
  <c r="AI258" i="12"/>
  <c r="AI246" i="12"/>
  <c r="AI230" i="12"/>
  <c r="AI214" i="12"/>
  <c r="AI198" i="12"/>
  <c r="AJ174" i="12"/>
  <c r="AJ162" i="12"/>
  <c r="AI150" i="12"/>
  <c r="AJ142" i="12"/>
  <c r="AI102" i="12"/>
  <c r="AI86" i="12"/>
  <c r="AJ66" i="12"/>
  <c r="AJ50" i="12"/>
  <c r="AJ34" i="12"/>
  <c r="AI22" i="12"/>
  <c r="AI645" i="12"/>
  <c r="AJ621" i="12"/>
  <c r="AJ605" i="12"/>
  <c r="AJ557" i="12"/>
  <c r="AI389" i="12"/>
  <c r="AI341" i="12"/>
  <c r="AJ169" i="12"/>
  <c r="AJ69" i="12"/>
  <c r="AI254" i="12"/>
  <c r="AI398" i="12"/>
  <c r="AI370" i="12"/>
  <c r="AJ346" i="12"/>
  <c r="AI234" i="12"/>
  <c r="AI130" i="12"/>
  <c r="AJ10" i="12"/>
  <c r="AJ437" i="12"/>
  <c r="AI547" i="12"/>
  <c r="AI523" i="12"/>
  <c r="AI231" i="12"/>
  <c r="AJ473" i="12"/>
  <c r="AI458" i="12"/>
  <c r="AJ281" i="12"/>
  <c r="AJ495" i="12"/>
  <c r="AI411" i="12"/>
  <c r="AI371" i="12"/>
  <c r="AI327" i="12"/>
  <c r="AJ287" i="12"/>
  <c r="AJ223" i="12"/>
  <c r="AI107" i="12"/>
  <c r="AJ145" i="12"/>
  <c r="AJ29" i="12"/>
  <c r="AI637" i="12"/>
  <c r="AI621" i="12"/>
  <c r="AI605" i="12"/>
  <c r="AI565" i="12"/>
  <c r="AI545" i="12"/>
  <c r="AI461" i="12"/>
  <c r="AI417" i="12"/>
  <c r="AJ377" i="12"/>
  <c r="AI361" i="12"/>
  <c r="AI325" i="12"/>
  <c r="AI301" i="12"/>
  <c r="AI273" i="12"/>
  <c r="AI257" i="12"/>
  <c r="AI241" i="12"/>
  <c r="AJ185" i="12"/>
  <c r="AI141" i="12"/>
  <c r="AI113" i="12"/>
  <c r="AJ372" i="12"/>
  <c r="AJ663" i="12"/>
  <c r="AJ647" i="12"/>
  <c r="AJ607" i="12"/>
  <c r="AJ599" i="12"/>
  <c r="AJ531" i="12"/>
  <c r="AJ523" i="12"/>
  <c r="AJ491" i="12"/>
  <c r="AJ471" i="12"/>
  <c r="AJ459" i="12"/>
  <c r="AJ439" i="12"/>
  <c r="AJ419" i="12"/>
  <c r="AJ395" i="12"/>
  <c r="AJ375" i="12"/>
  <c r="AJ355" i="12"/>
  <c r="AJ323" i="12"/>
  <c r="AJ311" i="12"/>
  <c r="AJ299" i="12"/>
  <c r="AJ291" i="12"/>
  <c r="AJ259" i="12"/>
  <c r="AJ235" i="12"/>
  <c r="AJ215" i="12"/>
  <c r="AJ195" i="12"/>
  <c r="AJ171" i="12"/>
  <c r="AJ151" i="12"/>
  <c r="AJ131" i="12"/>
  <c r="AJ119" i="12"/>
  <c r="AJ99" i="12"/>
  <c r="AJ75" i="12"/>
  <c r="AJ67" i="12"/>
  <c r="AJ55" i="12"/>
  <c r="AJ43" i="12"/>
  <c r="AJ35" i="12"/>
  <c r="AJ11" i="12"/>
  <c r="AJ657" i="12"/>
  <c r="AI609" i="12"/>
  <c r="AI553" i="12"/>
  <c r="AJ505" i="12"/>
  <c r="AI421" i="12"/>
  <c r="AI405" i="12"/>
  <c r="AI297" i="12"/>
  <c r="AI249" i="12"/>
  <c r="AI205" i="12"/>
  <c r="AI137" i="12"/>
  <c r="AI49" i="12"/>
  <c r="AI352" i="12"/>
  <c r="AJ642" i="12"/>
  <c r="AJ610" i="12"/>
  <c r="AJ578" i="12"/>
  <c r="AJ562" i="12"/>
  <c r="AJ542" i="12"/>
  <c r="AJ498" i="12"/>
  <c r="AJ462" i="12"/>
  <c r="AJ450" i="12"/>
  <c r="AJ434" i="12"/>
  <c r="AI422" i="12"/>
  <c r="AJ414" i="12"/>
  <c r="AJ386" i="12"/>
  <c r="AJ366" i="12"/>
  <c r="AJ354" i="12"/>
  <c r="AJ322" i="12"/>
  <c r="AJ306" i="12"/>
  <c r="AI262" i="12"/>
  <c r="AJ242" i="12"/>
  <c r="AJ178" i="12"/>
  <c r="AJ146" i="12"/>
  <c r="AI118" i="12"/>
  <c r="AJ110" i="12"/>
  <c r="AI54" i="12"/>
  <c r="AJ613" i="12"/>
  <c r="AI576" i="12"/>
  <c r="AI512" i="12"/>
  <c r="AJ476" i="12"/>
  <c r="AI432" i="12"/>
  <c r="AJ332" i="12"/>
  <c r="AI304" i="12"/>
  <c r="AJ276" i="12"/>
  <c r="AJ248" i="12"/>
  <c r="AI220" i="12"/>
  <c r="AI192" i="12"/>
  <c r="AJ164" i="12"/>
  <c r="AJ132" i="12"/>
  <c r="AI96" i="12"/>
  <c r="AI76" i="12"/>
  <c r="AJ623" i="12"/>
  <c r="AI331" i="12"/>
  <c r="AI299" i="12"/>
  <c r="AJ159" i="12"/>
  <c r="AJ95" i="12"/>
  <c r="AI27" i="12"/>
  <c r="AJ649" i="12"/>
  <c r="AJ357" i="12"/>
  <c r="AI21" i="12"/>
  <c r="AI653" i="12"/>
  <c r="AJ452" i="12"/>
  <c r="AJ340" i="12"/>
  <c r="AJ662" i="12"/>
  <c r="AI638" i="12"/>
  <c r="AI242" i="12"/>
  <c r="AI182" i="12"/>
  <c r="AJ122" i="12"/>
  <c r="AJ102" i="12"/>
  <c r="AJ113" i="12"/>
  <c r="AJ53" i="12"/>
  <c r="AI583" i="12"/>
  <c r="AI611" i="12"/>
  <c r="AJ349" i="12"/>
  <c r="AJ634" i="12"/>
  <c r="AI542" i="12"/>
  <c r="AJ317" i="12"/>
  <c r="AJ33" i="12"/>
  <c r="AI73" i="12"/>
  <c r="AJ345" i="12"/>
  <c r="AJ233" i="12"/>
  <c r="AI53" i="12"/>
  <c r="AJ13" i="12"/>
  <c r="AI640" i="12"/>
  <c r="AJ604" i="12"/>
  <c r="AJ568" i="12"/>
  <c r="AJ532" i="12"/>
  <c r="AJ504" i="12"/>
  <c r="AJ468" i="12"/>
  <c r="AI420" i="12"/>
  <c r="AI627" i="12"/>
  <c r="AJ593" i="12"/>
  <c r="AJ521" i="12"/>
  <c r="AJ569" i="12"/>
  <c r="AI245" i="12"/>
  <c r="AJ330" i="12"/>
  <c r="AI286" i="12"/>
  <c r="AJ266" i="12"/>
  <c r="AJ433" i="12"/>
  <c r="AJ385" i="12"/>
  <c r="AJ257" i="12"/>
  <c r="AJ229" i="12"/>
  <c r="AJ220" i="12"/>
  <c r="AJ192" i="12"/>
  <c r="AI164" i="12"/>
  <c r="AI132" i="12"/>
  <c r="AJ76" i="12"/>
  <c r="AI24" i="12"/>
  <c r="AI615" i="12"/>
  <c r="AI463" i="12"/>
  <c r="AI447" i="12"/>
  <c r="AI399" i="12"/>
  <c r="AI383" i="12"/>
  <c r="AI319" i="12"/>
  <c r="AI211" i="12"/>
  <c r="AI195" i="12"/>
  <c r="AI143" i="12"/>
  <c r="AI131" i="12"/>
  <c r="AI657" i="12"/>
  <c r="AJ449" i="12"/>
  <c r="AJ297" i="12"/>
  <c r="AI636" i="12"/>
  <c r="AI580" i="12"/>
  <c r="AI552" i="12"/>
  <c r="AI516" i="12"/>
  <c r="AI488" i="12"/>
  <c r="AI436" i="12"/>
  <c r="AI392" i="12"/>
  <c r="AJ352" i="12"/>
  <c r="AJ320" i="12"/>
  <c r="AI244" i="12"/>
  <c r="AI168" i="12"/>
  <c r="AI136" i="12"/>
  <c r="AI104" i="12"/>
  <c r="AI68" i="12"/>
  <c r="AI346" i="12"/>
  <c r="AI330" i="12"/>
  <c r="AJ310" i="12"/>
  <c r="AJ294" i="12"/>
  <c r="AJ262" i="12"/>
  <c r="AI94" i="12"/>
  <c r="AI78" i="12"/>
  <c r="AJ54" i="12"/>
  <c r="AI34" i="12"/>
  <c r="AJ22" i="12"/>
  <c r="AI10" i="12"/>
  <c r="AJ636" i="12"/>
  <c r="AI608" i="12"/>
  <c r="AJ580" i="12"/>
  <c r="AJ516" i="12"/>
  <c r="AI400" i="12"/>
  <c r="AI320" i="12"/>
  <c r="AI284" i="12"/>
  <c r="AJ244" i="12"/>
  <c r="AI208" i="12"/>
  <c r="AJ168" i="12"/>
  <c r="AJ104" i="12"/>
  <c r="AJ68" i="12"/>
  <c r="AJ658" i="12"/>
  <c r="AI642" i="12"/>
  <c r="AI618" i="12"/>
  <c r="AJ570" i="12"/>
  <c r="AJ506" i="12"/>
  <c r="AJ61" i="12"/>
  <c r="AJ609" i="12"/>
  <c r="AJ660" i="12"/>
  <c r="AI628" i="12"/>
  <c r="AI600" i="12"/>
  <c r="AI572" i="12"/>
  <c r="AJ544" i="12"/>
  <c r="AI508" i="12"/>
  <c r="AJ480" i="12"/>
  <c r="AI452" i="12"/>
  <c r="AJ428" i="12"/>
  <c r="AI408" i="12"/>
  <c r="AI388" i="12"/>
  <c r="AI292" i="12"/>
  <c r="AJ256" i="12"/>
  <c r="AI216" i="12"/>
  <c r="AJ176" i="12"/>
  <c r="AJ144" i="12"/>
  <c r="AJ112" i="12"/>
  <c r="AI56" i="12"/>
  <c r="AJ666" i="12"/>
  <c r="AJ650" i="12"/>
  <c r="AI350" i="12"/>
  <c r="AI334" i="12"/>
  <c r="AI322" i="12"/>
  <c r="AI306" i="12"/>
  <c r="AI290" i="12"/>
  <c r="AI274" i="12"/>
  <c r="AI98" i="12"/>
  <c r="AI82" i="12"/>
  <c r="AJ70" i="12"/>
  <c r="AI46" i="12"/>
  <c r="AJ245" i="12"/>
  <c r="AI51" i="12"/>
  <c r="AJ209" i="12"/>
  <c r="AJ181" i="12"/>
  <c r="AJ21" i="12"/>
  <c r="AJ438" i="12"/>
  <c r="AI426" i="12"/>
  <c r="AI170" i="12"/>
  <c r="AJ213" i="12"/>
  <c r="AI656" i="12"/>
  <c r="AJ620" i="12"/>
  <c r="AI584" i="12"/>
  <c r="AI548" i="12"/>
  <c r="AI520" i="12"/>
  <c r="AI484" i="12"/>
  <c r="AI444" i="12"/>
  <c r="AJ172" i="12"/>
  <c r="AI587" i="12"/>
  <c r="AI435" i="12"/>
  <c r="AI271" i="12"/>
  <c r="AI255" i="12"/>
  <c r="AI139" i="12"/>
  <c r="AI119" i="12"/>
  <c r="AI103" i="12"/>
  <c r="AJ341" i="12"/>
  <c r="AJ305" i="12"/>
  <c r="AJ261" i="12"/>
  <c r="AI606" i="12"/>
  <c r="AI590" i="12"/>
  <c r="AI510" i="12"/>
  <c r="AI494" i="12"/>
  <c r="AI466" i="12"/>
  <c r="AJ374" i="12"/>
  <c r="AI122" i="12"/>
  <c r="AI4" i="12"/>
  <c r="AI3" i="12"/>
  <c r="AI2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14" i="11" l="1"/>
  <c r="G18" i="11"/>
  <c r="G30" i="11"/>
  <c r="G34" i="11"/>
  <c r="G46" i="11"/>
  <c r="G50" i="11"/>
  <c r="G62" i="11"/>
  <c r="G66" i="11"/>
  <c r="G78" i="11"/>
  <c r="G82" i="11"/>
  <c r="G94" i="11"/>
  <c r="G98" i="11"/>
  <c r="G110" i="11"/>
  <c r="G114" i="11"/>
  <c r="G126" i="11"/>
  <c r="G130" i="11"/>
  <c r="G142" i="11"/>
  <c r="G146" i="11"/>
  <c r="G158" i="11"/>
  <c r="G162" i="11"/>
  <c r="G174" i="11"/>
  <c r="G178" i="11"/>
  <c r="G190" i="11"/>
  <c r="G194" i="11"/>
  <c r="G206" i="11"/>
  <c r="G210" i="11"/>
  <c r="G222" i="11"/>
  <c r="G226" i="11"/>
  <c r="G238" i="11"/>
  <c r="G242" i="11"/>
  <c r="G254" i="11"/>
  <c r="G258" i="11"/>
  <c r="G270" i="11"/>
  <c r="G274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F15" i="11"/>
  <c r="G15" i="11" s="1"/>
  <c r="F16" i="11"/>
  <c r="G16" i="11" s="1"/>
  <c r="F17" i="11"/>
  <c r="G17" i="11" s="1"/>
  <c r="F18" i="1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F47" i="11"/>
  <c r="G47" i="11" s="1"/>
  <c r="F48" i="11"/>
  <c r="G48" i="11" s="1"/>
  <c r="F49" i="11"/>
  <c r="G49" i="11" s="1"/>
  <c r="F50" i="1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F79" i="11"/>
  <c r="G79" i="11" s="1"/>
  <c r="F80" i="11"/>
  <c r="G80" i="11" s="1"/>
  <c r="F81" i="11"/>
  <c r="G81" i="11" s="1"/>
  <c r="F82" i="1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F111" i="11"/>
  <c r="G111" i="11" s="1"/>
  <c r="F112" i="11"/>
  <c r="G112" i="11" s="1"/>
  <c r="F113" i="11"/>
  <c r="G113" i="11" s="1"/>
  <c r="F114" i="1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F143" i="11"/>
  <c r="G143" i="11" s="1"/>
  <c r="F144" i="11"/>
  <c r="G144" i="11" s="1"/>
  <c r="F145" i="11"/>
  <c r="G145" i="11" s="1"/>
  <c r="F146" i="1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F175" i="11"/>
  <c r="G175" i="11" s="1"/>
  <c r="F176" i="11"/>
  <c r="G176" i="11" s="1"/>
  <c r="F177" i="11"/>
  <c r="G177" i="11" s="1"/>
  <c r="F178" i="1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F207" i="11"/>
  <c r="G207" i="11" s="1"/>
  <c r="F208" i="11"/>
  <c r="G208" i="11" s="1"/>
  <c r="F209" i="11"/>
  <c r="G209" i="11" s="1"/>
  <c r="F210" i="1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F239" i="11"/>
  <c r="G239" i="11" s="1"/>
  <c r="F240" i="11"/>
  <c r="G240" i="11" s="1"/>
  <c r="F241" i="11"/>
  <c r="G241" i="11" s="1"/>
  <c r="F242" i="1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F271" i="11"/>
  <c r="G271" i="11" s="1"/>
  <c r="F272" i="11"/>
  <c r="G272" i="11" s="1"/>
  <c r="F273" i="11"/>
  <c r="G273" i="11" s="1"/>
  <c r="F274" i="1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AB2" i="12" s="1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H129" i="8"/>
  <c r="D129" i="8"/>
  <c r="E129" i="8" s="1"/>
  <c r="H128" i="8"/>
  <c r="D128" i="8"/>
  <c r="E128" i="8" s="1"/>
  <c r="H127" i="8"/>
  <c r="E127" i="8"/>
  <c r="D127" i="8"/>
  <c r="H126" i="8"/>
  <c r="D126" i="8"/>
  <c r="E126" i="8" s="1"/>
  <c r="H125" i="8"/>
  <c r="D125" i="8"/>
  <c r="E125" i="8" s="1"/>
  <c r="H124" i="8"/>
  <c r="D124" i="8"/>
  <c r="E124" i="8" s="1"/>
  <c r="H123" i="8"/>
  <c r="E123" i="8"/>
  <c r="D123" i="8"/>
  <c r="H122" i="8"/>
  <c r="D122" i="8"/>
  <c r="E122" i="8" s="1"/>
  <c r="H121" i="8"/>
  <c r="D121" i="8"/>
  <c r="E121" i="8" s="1"/>
  <c r="H120" i="8"/>
  <c r="D120" i="8"/>
  <c r="E120" i="8" s="1"/>
  <c r="H119" i="8"/>
  <c r="E119" i="8"/>
  <c r="D119" i="8"/>
  <c r="H118" i="8"/>
  <c r="D118" i="8"/>
  <c r="E118" i="8" s="1"/>
  <c r="H117" i="8"/>
  <c r="D117" i="8"/>
  <c r="E117" i="8" s="1"/>
  <c r="H116" i="8"/>
  <c r="D116" i="8"/>
  <c r="E116" i="8" s="1"/>
  <c r="H115" i="8"/>
  <c r="E115" i="8"/>
  <c r="D115" i="8"/>
  <c r="H114" i="8"/>
  <c r="D114" i="8"/>
  <c r="E114" i="8" s="1"/>
  <c r="H113" i="8"/>
  <c r="D113" i="8"/>
  <c r="E113" i="8" s="1"/>
  <c r="H112" i="8"/>
  <c r="D112" i="8"/>
  <c r="E112" i="8" s="1"/>
  <c r="H111" i="8"/>
  <c r="E111" i="8"/>
  <c r="D111" i="8"/>
  <c r="H110" i="8"/>
  <c r="D110" i="8"/>
  <c r="E110" i="8" s="1"/>
  <c r="H109" i="8"/>
  <c r="D109" i="8"/>
  <c r="E109" i="8" s="1"/>
  <c r="H108" i="8"/>
  <c r="D108" i="8"/>
  <c r="E108" i="8" s="1"/>
  <c r="H107" i="8"/>
  <c r="E107" i="8"/>
  <c r="D107" i="8"/>
  <c r="H106" i="8"/>
  <c r="D106" i="8"/>
  <c r="E106" i="8" s="1"/>
  <c r="H105" i="8"/>
  <c r="D105" i="8"/>
  <c r="E105" i="8" s="1"/>
  <c r="H104" i="8"/>
  <c r="D104" i="8"/>
  <c r="E104" i="8" s="1"/>
  <c r="H103" i="8"/>
  <c r="E103" i="8"/>
  <c r="D103" i="8"/>
  <c r="H102" i="8"/>
  <c r="D102" i="8"/>
  <c r="E102" i="8" s="1"/>
  <c r="H101" i="8"/>
  <c r="D101" i="8"/>
  <c r="E101" i="8" s="1"/>
  <c r="H100" i="8"/>
  <c r="D100" i="8"/>
  <c r="E100" i="8" s="1"/>
  <c r="H99" i="8"/>
  <c r="E99" i="8"/>
  <c r="D99" i="8"/>
  <c r="H98" i="8"/>
  <c r="D98" i="8"/>
  <c r="E98" i="8" s="1"/>
  <c r="H97" i="8"/>
  <c r="D97" i="8"/>
  <c r="E97" i="8" s="1"/>
  <c r="H96" i="8"/>
  <c r="D96" i="8"/>
  <c r="E96" i="8" s="1"/>
  <c r="H95" i="8"/>
  <c r="E95" i="8"/>
  <c r="D95" i="8"/>
  <c r="H94" i="8"/>
  <c r="D94" i="8"/>
  <c r="E94" i="8" s="1"/>
  <c r="H93" i="8"/>
  <c r="D93" i="8"/>
  <c r="E93" i="8" s="1"/>
  <c r="H92" i="8"/>
  <c r="D92" i="8"/>
  <c r="E92" i="8" s="1"/>
  <c r="H91" i="8"/>
  <c r="E91" i="8"/>
  <c r="D91" i="8"/>
  <c r="H90" i="8"/>
  <c r="D90" i="8"/>
  <c r="E90" i="8" s="1"/>
  <c r="H89" i="8"/>
  <c r="D89" i="8"/>
  <c r="E89" i="8" s="1"/>
  <c r="H88" i="8"/>
  <c r="E88" i="8" s="1"/>
  <c r="D88" i="8"/>
  <c r="H87" i="8"/>
  <c r="E87" i="8"/>
  <c r="D87" i="8"/>
  <c r="H86" i="8"/>
  <c r="D86" i="8"/>
  <c r="E86" i="8" s="1"/>
  <c r="H85" i="8"/>
  <c r="D85" i="8"/>
  <c r="E85" i="8" s="1"/>
  <c r="H84" i="8"/>
  <c r="E84" i="8" s="1"/>
  <c r="D84" i="8"/>
  <c r="H83" i="8"/>
  <c r="E83" i="8"/>
  <c r="D83" i="8"/>
  <c r="H82" i="8"/>
  <c r="D82" i="8"/>
  <c r="E82" i="8" s="1"/>
  <c r="H81" i="8"/>
  <c r="D81" i="8"/>
  <c r="E81" i="8" s="1"/>
  <c r="H80" i="8"/>
  <c r="D80" i="8"/>
  <c r="E80" i="8" s="1"/>
  <c r="H79" i="8"/>
  <c r="E79" i="8"/>
  <c r="D79" i="8"/>
  <c r="H78" i="8"/>
  <c r="D78" i="8"/>
  <c r="E78" i="8" s="1"/>
  <c r="H77" i="8"/>
  <c r="D77" i="8"/>
  <c r="E77" i="8" s="1"/>
  <c r="H76" i="8"/>
  <c r="D76" i="8"/>
  <c r="E76" i="8" s="1"/>
  <c r="H75" i="8"/>
  <c r="E75" i="8"/>
  <c r="D75" i="8"/>
  <c r="H74" i="8"/>
  <c r="D74" i="8"/>
  <c r="E74" i="8" s="1"/>
  <c r="H73" i="8"/>
  <c r="D73" i="8"/>
  <c r="E73" i="8" s="1"/>
  <c r="H72" i="8"/>
  <c r="E72" i="8" s="1"/>
  <c r="D72" i="8"/>
  <c r="H71" i="8"/>
  <c r="E71" i="8"/>
  <c r="D71" i="8"/>
  <c r="H70" i="8"/>
  <c r="D70" i="8"/>
  <c r="E70" i="8" s="1"/>
  <c r="H69" i="8"/>
  <c r="D69" i="8"/>
  <c r="E69" i="8" s="1"/>
  <c r="H68" i="8"/>
  <c r="E68" i="8" s="1"/>
  <c r="D68" i="8"/>
  <c r="H67" i="8"/>
  <c r="E67" i="8"/>
  <c r="D67" i="8"/>
  <c r="H66" i="8"/>
  <c r="D66" i="8"/>
  <c r="E66" i="8" s="1"/>
  <c r="H65" i="8"/>
  <c r="D65" i="8"/>
  <c r="E65" i="8" s="1"/>
  <c r="H64" i="8"/>
  <c r="D64" i="8"/>
  <c r="E64" i="8" s="1"/>
  <c r="H63" i="8"/>
  <c r="E63" i="8"/>
  <c r="D63" i="8"/>
  <c r="H62" i="8"/>
  <c r="D62" i="8"/>
  <c r="E62" i="8" s="1"/>
  <c r="H61" i="8"/>
  <c r="D61" i="8"/>
  <c r="E61" i="8" s="1"/>
  <c r="H60" i="8"/>
  <c r="D60" i="8"/>
  <c r="E60" i="8" s="1"/>
  <c r="H59" i="8"/>
  <c r="E59" i="8"/>
  <c r="D59" i="8"/>
  <c r="H58" i="8"/>
  <c r="D58" i="8"/>
  <c r="E58" i="8" s="1"/>
  <c r="H57" i="8"/>
  <c r="D57" i="8"/>
  <c r="E57" i="8" s="1"/>
  <c r="H56" i="8"/>
  <c r="D56" i="8"/>
  <c r="E56" i="8" s="1"/>
  <c r="H55" i="8"/>
  <c r="E55" i="8"/>
  <c r="D55" i="8"/>
  <c r="H54" i="8"/>
  <c r="D54" i="8"/>
  <c r="E54" i="8" s="1"/>
  <c r="H53" i="8"/>
  <c r="D53" i="8"/>
  <c r="E53" i="8" s="1"/>
  <c r="H52" i="8"/>
  <c r="D52" i="8"/>
  <c r="E52" i="8" s="1"/>
  <c r="H51" i="8"/>
  <c r="E51" i="8"/>
  <c r="D51" i="8"/>
  <c r="H50" i="8"/>
  <c r="D50" i="8"/>
  <c r="E50" i="8" s="1"/>
  <c r="H49" i="8"/>
  <c r="D49" i="8"/>
  <c r="E49" i="8" s="1"/>
  <c r="H48" i="8"/>
  <c r="D48" i="8"/>
  <c r="E48" i="8" s="1"/>
  <c r="H47" i="8"/>
  <c r="E47" i="8"/>
  <c r="D47" i="8"/>
  <c r="H46" i="8"/>
  <c r="D46" i="8"/>
  <c r="E46" i="8" s="1"/>
  <c r="H45" i="8"/>
  <c r="D45" i="8"/>
  <c r="E45" i="8" s="1"/>
  <c r="H44" i="8"/>
  <c r="D44" i="8"/>
  <c r="E44" i="8" s="1"/>
  <c r="H43" i="8"/>
  <c r="E43" i="8"/>
  <c r="D43" i="8"/>
  <c r="H42" i="8"/>
  <c r="D42" i="8"/>
  <c r="E42" i="8" s="1"/>
  <c r="H41" i="8"/>
  <c r="D41" i="8"/>
  <c r="E41" i="8" s="1"/>
  <c r="H40" i="8"/>
  <c r="D40" i="8"/>
  <c r="E40" i="8" s="1"/>
  <c r="H39" i="8"/>
  <c r="E39" i="8"/>
  <c r="D39" i="8"/>
  <c r="H38" i="8"/>
  <c r="D38" i="8"/>
  <c r="E38" i="8" s="1"/>
  <c r="H37" i="8"/>
  <c r="D37" i="8"/>
  <c r="E37" i="8" s="1"/>
  <c r="H36" i="8"/>
  <c r="D36" i="8"/>
  <c r="E36" i="8" s="1"/>
  <c r="H35" i="8"/>
  <c r="E35" i="8"/>
  <c r="D35" i="8"/>
  <c r="H34" i="8"/>
  <c r="D34" i="8"/>
  <c r="E34" i="8" s="1"/>
  <c r="H33" i="8"/>
  <c r="D33" i="8"/>
  <c r="E33" i="8" s="1"/>
  <c r="H32" i="8"/>
  <c r="D32" i="8"/>
  <c r="E32" i="8" s="1"/>
  <c r="H31" i="8"/>
  <c r="E31" i="8"/>
  <c r="D31" i="8"/>
  <c r="H30" i="8"/>
  <c r="D30" i="8"/>
  <c r="E30" i="8" s="1"/>
  <c r="H29" i="8"/>
  <c r="D29" i="8"/>
  <c r="E29" i="8" s="1"/>
  <c r="H28" i="8"/>
  <c r="D28" i="8"/>
  <c r="E28" i="8" s="1"/>
  <c r="H27" i="8"/>
  <c r="E27" i="8"/>
  <c r="D27" i="8"/>
  <c r="H26" i="8"/>
  <c r="D26" i="8"/>
  <c r="E26" i="8" s="1"/>
  <c r="H25" i="8"/>
  <c r="D25" i="8"/>
  <c r="E25" i="8" s="1"/>
  <c r="H24" i="8"/>
  <c r="D24" i="8"/>
  <c r="E24" i="8" s="1"/>
  <c r="H23" i="8"/>
  <c r="E23" i="8"/>
  <c r="D23" i="8"/>
  <c r="H22" i="8"/>
  <c r="D22" i="8"/>
  <c r="E22" i="8" s="1"/>
  <c r="H21" i="8"/>
  <c r="D21" i="8"/>
  <c r="E21" i="8" s="1"/>
  <c r="H20" i="8"/>
  <c r="D20" i="8"/>
  <c r="E20" i="8" s="1"/>
  <c r="H19" i="8"/>
  <c r="E19" i="8"/>
  <c r="D19" i="8"/>
  <c r="H18" i="8"/>
  <c r="D18" i="8"/>
  <c r="E18" i="8" s="1"/>
  <c r="H17" i="8"/>
  <c r="D17" i="8"/>
  <c r="E17" i="8" s="1"/>
  <c r="H16" i="8"/>
  <c r="D16" i="8"/>
  <c r="E16" i="8" s="1"/>
  <c r="H15" i="8"/>
  <c r="E15" i="8"/>
  <c r="D15" i="8"/>
  <c r="H14" i="8"/>
  <c r="D14" i="8"/>
  <c r="E14" i="8" s="1"/>
  <c r="H13" i="8"/>
  <c r="D13" i="8"/>
  <c r="E13" i="8" s="1"/>
  <c r="H12" i="8"/>
  <c r="D12" i="8"/>
  <c r="E12" i="8" s="1"/>
  <c r="H11" i="8"/>
  <c r="E11" i="8"/>
  <c r="D11" i="8"/>
  <c r="H10" i="8"/>
  <c r="D10" i="8"/>
  <c r="E10" i="8" s="1"/>
  <c r="H9" i="8"/>
  <c r="D9" i="8"/>
  <c r="E9" i="8" s="1"/>
  <c r="H8" i="8"/>
  <c r="D8" i="8"/>
  <c r="E8" i="8" s="1"/>
  <c r="H7" i="8"/>
  <c r="E7" i="8"/>
  <c r="D7" i="8"/>
  <c r="H6" i="8"/>
  <c r="D6" i="8"/>
  <c r="E6" i="8" s="1"/>
  <c r="H5" i="8"/>
  <c r="D5" i="8"/>
  <c r="E5" i="8" s="1"/>
  <c r="H4" i="8"/>
  <c r="D4" i="8"/>
  <c r="E4" i="8" s="1"/>
  <c r="H3" i="8"/>
  <c r="E3" i="8"/>
  <c r="D3" i="8"/>
  <c r="H2" i="8"/>
  <c r="D2" i="8"/>
  <c r="E2" i="8" s="1"/>
  <c r="J2" i="12" l="1"/>
  <c r="I2" i="12"/>
  <c r="J6" i="4"/>
  <c r="I6" i="4"/>
  <c r="L6" i="4"/>
  <c r="H6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K2" i="6"/>
  <c r="I2" i="6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G41" i="6" s="1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G49" i="6" s="1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G57" i="6" s="1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G65" i="6" s="1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G73" i="6" s="1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G81" i="6" s="1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G89" i="6" s="1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G97" i="6" s="1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G105" i="6" s="1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G113" i="6" s="1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G121" i="6" s="1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G129" i="6" s="1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G137" i="6" s="1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G145" i="6" s="1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G153" i="6" s="1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G161" i="6" s="1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G169" i="6" s="1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G177" i="6" s="1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G185" i="6" s="1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G193" i="6" s="1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G201" i="6" s="1"/>
  <c r="D7" i="6"/>
  <c r="G7" i="6" s="1"/>
  <c r="D8" i="6"/>
  <c r="G8" i="6" s="1"/>
  <c r="D9" i="6"/>
  <c r="G9" i="6" s="1"/>
  <c r="D10" i="6"/>
  <c r="G10" i="6" s="1"/>
  <c r="D4" i="6"/>
  <c r="G4" i="6" s="1"/>
  <c r="D5" i="6"/>
  <c r="G5" i="6" s="1"/>
  <c r="D6" i="6"/>
  <c r="G6" i="6" s="1"/>
  <c r="D3" i="6"/>
  <c r="G3" i="6" s="1"/>
  <c r="D2" i="6"/>
  <c r="G2" i="6" s="1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<sst xmlns="http://schemas.openxmlformats.org/spreadsheetml/2006/main" count="1122" uniqueCount="108">
  <si>
    <t>id</t>
  </si>
  <si>
    <t>qtde_commit_s_fw</t>
  </si>
  <si>
    <t>qtde_commit_c_fw</t>
  </si>
  <si>
    <t>id_repo</t>
  </si>
  <si>
    <t>qtde_merge_branch_c_fw</t>
  </si>
  <si>
    <t>qtde_merge_branch_s_fw</t>
  </si>
  <si>
    <t>total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</si>
  <si>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</si>
  <si>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</si>
  <si>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</si>
  <si>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</si>
  <si>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</si>
  <si>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</si>
  <si>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commit_s_fw</t>
  </si>
  <si>
    <t>commit_c_fw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</si>
  <si>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</si>
  <si>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</si>
  <si>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</si>
  <si>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</si>
  <si>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</si>
  <si>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</si>
  <si>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</si>
  <si>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</si>
  <si>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</si>
  <si>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</si>
  <si>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</si>
  <si>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commits</t>
  </si>
  <si>
    <t>total_commit_s_fw</t>
  </si>
  <si>
    <t>total_commit_c_fw</t>
  </si>
  <si>
    <t>total_issues_s_fw</t>
  </si>
  <si>
    <t>total_issues_c_fw</t>
  </si>
  <si>
    <t>tempo_total_s_fw</t>
  </si>
  <si>
    <t>tempo_total_c_fw</t>
  </si>
  <si>
    <t>commits/issues</t>
  </si>
  <si>
    <t>media_tempo_s_fw</t>
  </si>
  <si>
    <t>media_tempo_c_fw</t>
  </si>
  <si>
    <t>total_commits</t>
  </si>
  <si>
    <t>issues_c_fw</t>
  </si>
  <si>
    <t>issues_s_fw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</si>
  <si>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</si>
  <si>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</si>
  <si>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</si>
  <si>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</si>
  <si>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</si>
  <si>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</si>
  <si>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</si>
  <si>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</si>
  <si>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</si>
  <si>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</si>
  <si>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</si>
  <si>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</si>
  <si>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</si>
  <si>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</si>
  <si>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</si>
  <si>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</si>
  <si>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</si>
  <si>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</si>
  <si>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</si>
  <si>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</si>
  <si>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</si>
  <si>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</si>
  <si>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</si>
  <si>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</si>
  <si>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</si>
  <si>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</si>
  <si>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</si>
  <si>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total issues</t>
  </si>
  <si>
    <t>SOMENTE COM FW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</si>
  <si>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</si>
  <si>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</si>
  <si>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</si>
  <si>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</si>
  <si>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</si>
  <si>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</si>
  <si>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</si>
  <si>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</si>
  <si>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</si>
  <si>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</si>
  <si>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</si>
  <si>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</si>
  <si>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</si>
  <si>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COMMIT_MERGE_DEV_SEM_FW</t>
  </si>
  <si>
    <t>COMMIT_MERGE_DEV_COM_FW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</si>
  <si>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</si>
  <si>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</si>
  <si>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</si>
  <si>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</si>
  <si>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</si>
  <si>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</si>
  <si>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</si>
  <si>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</si>
  <si>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</si>
  <si>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</si>
  <si>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</si>
  <si>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</si>
  <si>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</si>
  <si>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</si>
  <si>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</si>
  <si>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</si>
  <si>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TOTAL ISSUES</t>
  </si>
  <si>
    <t>NUM_ISSUES_100 COMMITS_SEM_FW</t>
  </si>
  <si>
    <t>NUM_ISSUES_100 COMMITS_COM_FW</t>
  </si>
  <si>
    <t>COMMITS_ISSUES</t>
  </si>
  <si>
    <t>TEMPO_MEDIO_ISSUES_S_FW</t>
  </si>
  <si>
    <t>TEMPO_MEDIO_ISSUES_C_FW</t>
  </si>
  <si>
    <t>TEMPO_MEDIO_ISSUES_S_FW_100_COMMITS</t>
  </si>
  <si>
    <t>TEMPO_MEDIO_ISSUES_C_FW_100_COMMITS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</si>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</sst>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0"/>
  <sheetViews>
    <sheetView workbookViewId="0"/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47</v>
      </c>
      <c r="C1" s="1" t="s">
        <v>1</v>
      </c>
      <c r="D1" s="1" t="s">
        <v>2</v>
      </c>
      <c r="E1" s="5" t="s">
        <v>23</v>
      </c>
      <c r="H1" s="1" t="s">
        <v>0</v>
      </c>
      <c r="I1" s="5" t="s">
        <v>57</v>
      </c>
      <c r="J1" s="10" t="s">
        <v>58</v>
      </c>
    </row>
    <row r="2" spans="1:10" x14ac:dyDescent="0.25">
      <c r="A2" s="2">
        <v>16694</v>
      </c>
      <c r="B2" s="2" t="s">
        <v>39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40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40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40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39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40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40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40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40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41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42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40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39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40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39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39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39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40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40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40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39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40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40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39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39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39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39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39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40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40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40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39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39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40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40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39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40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42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40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39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39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39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39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39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42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42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39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39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43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40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39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40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39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40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40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41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39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40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39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40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43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39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40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40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39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39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42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42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40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40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39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40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39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40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41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40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42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39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44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39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39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39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39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39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40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39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42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39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39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39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40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42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41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39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39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41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40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40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39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39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40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39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40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40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42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42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39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39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42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41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40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40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42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42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39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41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40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40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40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41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39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43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40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43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39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39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43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39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39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39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43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43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39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40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43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43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39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39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40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40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42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41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42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39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43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43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43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43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40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39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39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43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43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40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39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40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40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45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40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42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39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41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42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43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40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39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43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43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42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42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41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43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41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43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41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42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42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42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42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42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42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41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43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39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42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42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43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39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43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40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42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43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43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39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43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39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43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43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41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43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42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43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42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44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43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43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42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43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43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43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43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40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43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42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41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43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39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43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42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43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43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40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43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43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42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42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43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43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43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43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43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43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43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43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43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42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42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43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43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43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43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46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46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43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43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43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43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42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43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43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43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42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43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39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43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40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40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42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42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43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43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43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40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43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40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43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41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42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43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39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43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43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42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39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43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42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43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41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40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43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43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43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43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41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43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40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41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43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43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45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43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43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43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43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43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39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41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43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42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43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43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41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39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43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43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43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43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45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46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43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42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42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41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43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43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41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43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43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43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43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43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42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42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43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42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43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40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43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41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43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43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43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40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40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40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43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43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43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43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43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40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42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43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43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42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42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43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43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40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43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43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43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43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42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43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43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41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42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43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43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43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41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40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43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43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43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43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43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40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42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43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43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43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42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43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43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46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43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43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40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43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43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41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43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43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43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42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42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43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43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40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43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42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43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42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43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42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43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43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43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43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41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43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43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43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40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42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43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43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43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43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43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43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43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41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43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40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41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40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39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42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42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42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39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43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42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42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43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41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42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43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43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42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41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43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43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40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39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43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42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43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43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43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45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43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43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43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43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40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41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41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43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40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40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40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42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43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41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42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43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43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43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41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43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40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40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42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43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43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40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43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40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42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45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39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42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42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41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43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42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43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40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43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42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43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43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43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43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43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41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43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43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42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41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40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43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41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39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43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41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43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42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40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40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43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43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40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42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42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43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42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43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40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45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41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39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43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39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43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41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40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46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41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43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43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42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42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41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42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42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42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43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41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42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43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43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43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43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42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40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42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40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40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42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42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42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39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46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41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41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42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45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42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39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43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43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42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41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42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42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43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40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42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40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40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41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39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43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39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43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42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42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42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43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42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43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40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43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42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42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42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40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39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40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43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42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42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40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45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42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42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41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42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43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42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41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43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39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43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40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45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42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42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40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42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41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42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41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42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42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42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41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43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42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41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40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43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42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42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43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41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43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41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43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42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42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43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43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43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40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43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40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43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41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41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41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42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42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43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41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40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42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39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40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42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43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42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40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42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42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42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42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43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40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41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41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42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42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42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42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43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41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43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40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42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50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  <row r="949" spans="1:5" x14ac:dyDescent="0.25">
      <c r="A949" s="2">
        <v>128839493</v>
      </c>
      <c r="B949" s="2" t="s">
        <v>43</v>
      </c>
      <c r="C949" s="2">
        <v>5</v>
      </c>
      <c r="D949" s="2">
        <v>8</v>
      </c>
      <c r="E949">
        <f t="shared" si="14"/>
        <v>13</v>
      </c>
    </row>
    <row r="950" spans="1:5" x14ac:dyDescent="0.25">
      <c r="A950" s="2">
        <v>115878889</v>
      </c>
      <c r="B950" s="2" t="s">
        <v>40</v>
      </c>
      <c r="C950" s="2">
        <v>12</v>
      </c>
      <c r="D950" s="2">
        <v>35</v>
      </c>
      <c r="E950">
        <f t="shared" si="14"/>
        <v>47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10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50"/>
  <sheetViews>
    <sheetView tabSelected="1" zoomScale="115" zoomScaleNormal="115" workbookViewId="0">
      <pane ySplit="1" topLeftCell="A2" activePane="bottomLeft" state="frozen"/>
      <selection activeCell="L1" sqref="L1"/>
      <selection pane="bottomLeft" activeCell="A2" sqref="A2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7" max="17" width="30.42578125" bestFit="1" customWidth="1"/>
    <col min="18" max="18" width="31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22.140625" customWidth="1"/>
    <col min="25" max="25" width="19.42578125" customWidth="1"/>
    <col min="26" max="26" width="18.7109375" customWidth="1"/>
    <col min="27" max="27" width="16.85546875" customWidth="1"/>
    <col min="28" max="28" width="19.28515625" bestFit="1" customWidth="1"/>
    <col min="29" max="30" width="17.42578125" bestFit="1" customWidth="1"/>
    <col min="31" max="31" width="38" bestFit="1" customWidth="1"/>
    <col min="32" max="32" width="38.5703125" bestFit="1" customWidth="1"/>
    <col min="33" max="33" width="30.42578125" bestFit="1" customWidth="1"/>
    <col min="34" max="34" width="28.28515625" bestFit="1" customWidth="1"/>
    <col min="35" max="35" width="42.5703125" bestFit="1" customWidth="1"/>
    <col min="36" max="36" width="42.7109375" bestFit="1" customWidth="1"/>
  </cols>
  <sheetData>
    <row r="1" spans="1:36" x14ac:dyDescent="0.25">
      <c r="A1" s="1" t="s">
        <v>0</v>
      </c>
      <c r="B1" s="1" t="s">
        <v>47</v>
      </c>
      <c r="C1" s="1" t="s">
        <v>1</v>
      </c>
      <c r="D1" s="1" t="s">
        <v>2</v>
      </c>
      <c r="E1" s="13" t="s">
        <v>73</v>
      </c>
      <c r="F1" s="1" t="s">
        <v>11</v>
      </c>
      <c r="G1" s="1" t="s">
        <v>12</v>
      </c>
      <c r="H1" s="14" t="s">
        <v>74</v>
      </c>
      <c r="I1" s="14" t="s">
        <v>96</v>
      </c>
      <c r="J1" s="14" t="s">
        <v>93</v>
      </c>
      <c r="K1" s="14" t="s">
        <v>15</v>
      </c>
      <c r="L1" s="14" t="s">
        <v>16</v>
      </c>
      <c r="M1" s="14" t="s">
        <v>75</v>
      </c>
      <c r="N1" s="14" t="s">
        <v>76</v>
      </c>
      <c r="O1" s="14" t="s">
        <v>79</v>
      </c>
      <c r="P1" s="14" t="s">
        <v>80</v>
      </c>
      <c r="Q1" s="14" t="s">
        <v>81</v>
      </c>
      <c r="R1" s="14" t="s">
        <v>82</v>
      </c>
      <c r="S1" s="14" t="s">
        <v>83</v>
      </c>
      <c r="T1" s="14" t="s">
        <v>84</v>
      </c>
      <c r="U1" s="14" t="s">
        <v>91</v>
      </c>
      <c r="V1" s="14" t="s">
        <v>92</v>
      </c>
      <c r="W1" s="14" t="s">
        <v>97</v>
      </c>
      <c r="X1" s="14" t="s">
        <v>98</v>
      </c>
      <c r="Y1" s="4" t="s">
        <v>29</v>
      </c>
      <c r="Z1" s="4" t="s">
        <v>30</v>
      </c>
      <c r="AA1" s="4" t="s">
        <v>99</v>
      </c>
      <c r="AB1" s="4" t="s">
        <v>102</v>
      </c>
      <c r="AC1" s="4" t="s">
        <v>31</v>
      </c>
      <c r="AD1" s="4" t="s">
        <v>32</v>
      </c>
      <c r="AE1" s="15" t="s">
        <v>100</v>
      </c>
      <c r="AF1" s="15" t="s">
        <v>101</v>
      </c>
      <c r="AG1" s="15" t="s">
        <v>103</v>
      </c>
      <c r="AH1" s="15" t="s">
        <v>104</v>
      </c>
      <c r="AI1" s="15" t="s">
        <v>105</v>
      </c>
      <c r="AJ1" s="15" t="s">
        <v>106</v>
      </c>
    </row>
    <row r="2" spans="1:36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 t="shared" ref="Q2:Q65" si="0">IF(ISERROR((C2/F2)*(O2/($O$2+$P$2))),999999,(C2/F2)*(O2/($O$2+$P$2)))</f>
        <v>29.875</v>
      </c>
      <c r="R2">
        <f t="shared" ref="R2:R65" si="1">IF(ISERR((D2/G2)*(P2/($O$2+$P$2))),999999,(D2/G2)*(P2/($O$2+$P$2)))</f>
        <v>1.54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  <c r="Y2">
        <f>IF(ISNA(VLOOKUP(A2,issues_tempo!A:E,3,FALSE)),0,VLOOKUP(A2,issues_tempo!A:E,3,FALSE))</f>
        <v>3</v>
      </c>
      <c r="Z2">
        <f>IF(ISNA(VLOOKUP(A2,issues_tempo!A:E,2,FALSE)),0,VLOOKUP(A2,issues_tempo!A:E,2,FALSE))</f>
        <v>3</v>
      </c>
      <c r="AA2">
        <f>Y2+Z2</f>
        <v>6</v>
      </c>
      <c r="AB2">
        <f>E2/AA2</f>
        <v>52.666666666666664</v>
      </c>
      <c r="AC2">
        <f>VLOOKUP(A2,issues_tempo!A:E,5,FALSE)</f>
        <v>835</v>
      </c>
      <c r="AD2">
        <f>VLOOKUP(A2,issues_tempo!A:E,4,FALSE)</f>
        <v>386</v>
      </c>
      <c r="AE2">
        <f>IF(ISNA(Y2),0,IF(C2&gt;0,(Y2*100)/C2,0))</f>
        <v>1.2552301255230125</v>
      </c>
      <c r="AF2">
        <f>IF(ISNA(Z2),0,IF(D2&gt;0,(Z2*100)/D2,0))</f>
        <v>3.8961038961038961</v>
      </c>
      <c r="AG2">
        <f>IF(Y2&gt;0,AC2/Y2,0)</f>
        <v>278.33333333333331</v>
      </c>
      <c r="AH2">
        <f>IF(Z2&gt;0,AD2/Z2,0)</f>
        <v>128.66666666666666</v>
      </c>
      <c r="AI2">
        <f>AG2*AE2</f>
        <v>349.37238493723845</v>
      </c>
      <c r="AJ2">
        <f>AH2*AF2</f>
        <v>501.29870129870125</v>
      </c>
    </row>
    <row r="3" spans="1:36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2">F3+G3</f>
        <v>#N/A</v>
      </c>
      <c r="I3" t="e">
        <f t="shared" ref="I3:I66" si="3">E3/H3</f>
        <v>#N/A</v>
      </c>
      <c r="J3">
        <f t="shared" ref="J3:J66" si="4">IF(ISNA(H3),0,IF(E3&gt;0,(H3*100)/E3,0))</f>
        <v>0</v>
      </c>
      <c r="K3">
        <f t="shared" ref="K3:K66" si="5">IF(ISNA(F3),0,IF(C3&gt;0,(F3*100)/C3,0))</f>
        <v>0</v>
      </c>
      <c r="L3">
        <f t="shared" ref="L3:L66" si="6">IF(ISNA(F3),0,IF(D3&gt;0,(G3*100)/D3,0))</f>
        <v>0</v>
      </c>
      <c r="M3" t="e">
        <f t="shared" ref="M3:M66" si="7">C3/F3</f>
        <v>#N/A</v>
      </c>
      <c r="N3" t="e">
        <f t="shared" ref="N3:N66" si="8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si="0"/>
        <v>999999</v>
      </c>
      <c r="R3" t="e">
        <f t="shared" si="1"/>
        <v>#N/A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  <c r="Y3">
        <f>IF(ISNA(VLOOKUP(A3,issues_tempo!A:E,3,FALSE)),0,VLOOKUP(A3,issues_tempo!A:E,3,FALSE))</f>
        <v>0</v>
      </c>
      <c r="Z3">
        <f>IF(ISNA(VLOOKUP(A3,issues_tempo!A:E,2,FALSE)),0,VLOOKUP(A3,issues_tempo!A:E,2,FALSE))</f>
        <v>2</v>
      </c>
      <c r="AA3">
        <f t="shared" ref="AA3:AA66" si="12">Y3+Z3</f>
        <v>2</v>
      </c>
      <c r="AB3">
        <f t="shared" ref="AB3:AB66" si="13">E3/AA3</f>
        <v>9</v>
      </c>
      <c r="AC3">
        <f>VLOOKUP(A3,issues_tempo!A:E,5,FALSE)</f>
        <v>0</v>
      </c>
      <c r="AD3">
        <f>VLOOKUP(A3,issues_tempo!A:E,4,FALSE)</f>
        <v>1</v>
      </c>
      <c r="AE3">
        <f t="shared" ref="AE3:AE66" si="14">IF(ISNA(Y3),0,IF(C3&gt;0,(Y3*100)/C3,0))</f>
        <v>0</v>
      </c>
      <c r="AF3">
        <f t="shared" ref="AF3:AF66" si="15">IF(ISNA(Z3),0,IF(D3&gt;0,(Z3*100)/D3,0))</f>
        <v>33.333333333333336</v>
      </c>
      <c r="AG3">
        <f t="shared" ref="AG3:AG66" si="16">IF(Y3&gt;0,AC3/Y3,0)</f>
        <v>0</v>
      </c>
      <c r="AH3">
        <f t="shared" ref="AH3:AH66" si="17">IF(Z3&gt;0,AD3/Z3,0)</f>
        <v>0.5</v>
      </c>
      <c r="AI3">
        <f t="shared" ref="AI3:AI66" si="18">AG3*AE3</f>
        <v>0</v>
      </c>
      <c r="AJ3">
        <f t="shared" ref="AJ3:AJ66" si="19">AH3*AF3</f>
        <v>16.666666666666668</v>
      </c>
    </row>
    <row r="4" spans="1:36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2"/>
        <v>2278</v>
      </c>
      <c r="I4">
        <f t="shared" si="3"/>
        <v>11.809043020193151</v>
      </c>
      <c r="J4">
        <f t="shared" si="4"/>
        <v>8.4680866882272028</v>
      </c>
      <c r="K4">
        <f t="shared" si="5"/>
        <v>4.634971155758902</v>
      </c>
      <c r="L4">
        <f t="shared" si="6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0"/>
        <v>169.00500715307581</v>
      </c>
      <c r="R4">
        <f t="shared" si="1"/>
        <v>463.50774246128771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20">U4*K4</f>
        <v>1.9892580067634773E-2</v>
      </c>
      <c r="X4">
        <f t="shared" si="11"/>
        <v>50.557739782390044</v>
      </c>
      <c r="Y4">
        <f>IF(ISNA(VLOOKUP(A4,issues_tempo!A:E,3,FALSE)),0,VLOOKUP(A4,issues_tempo!A:E,3,FALSE))</f>
        <v>41</v>
      </c>
      <c r="Z4">
        <f>IF(ISNA(VLOOKUP(A4,issues_tempo!A:E,2,FALSE)),0,VLOOKUP(A4,issues_tempo!A:E,2,FALSE))</f>
        <v>2559</v>
      </c>
      <c r="AA4">
        <f t="shared" si="12"/>
        <v>2600</v>
      </c>
      <c r="AB4">
        <f t="shared" si="13"/>
        <v>10.346538461538461</v>
      </c>
      <c r="AC4">
        <f>VLOOKUP(A4,issues_tempo!A:E,5,FALSE)</f>
        <v>269</v>
      </c>
      <c r="AD4">
        <f>VLOOKUP(A4,issues_tempo!A:E,4,FALSE)</f>
        <v>12506</v>
      </c>
      <c r="AE4">
        <f t="shared" si="14"/>
        <v>0.81559578277302569</v>
      </c>
      <c r="AF4">
        <f t="shared" si="15"/>
        <v>11.698820517509372</v>
      </c>
      <c r="AG4">
        <f t="shared" si="16"/>
        <v>6.5609756097560972</v>
      </c>
      <c r="AH4">
        <f t="shared" si="17"/>
        <v>4.8870652598671356</v>
      </c>
      <c r="AI4">
        <f t="shared" si="18"/>
        <v>5.3511040381937534</v>
      </c>
      <c r="AJ4">
        <f t="shared" si="19"/>
        <v>57.172899332540915</v>
      </c>
    </row>
    <row r="5" spans="1:36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2"/>
        <v>343</v>
      </c>
      <c r="I5">
        <f t="shared" si="3"/>
        <v>19.626822157434404</v>
      </c>
      <c r="J5">
        <f t="shared" si="4"/>
        <v>5.095068330362448</v>
      </c>
      <c r="K5">
        <f t="shared" si="5"/>
        <v>4.314868804664723</v>
      </c>
      <c r="L5">
        <f t="shared" si="6"/>
        <v>5.3617699820609923</v>
      </c>
      <c r="M5">
        <f t="shared" ref="M5:M6" si="21">IF(F5&gt;0,C5/F5,999999)</f>
        <v>23.175675675675677</v>
      </c>
      <c r="N5">
        <f t="shared" ref="N5:N6" si="22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0"/>
        <v>42.488738738738739</v>
      </c>
      <c r="R5">
        <f t="shared" si="1"/>
        <v>329.4931846344486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20"/>
        <v>1.6909620991253644</v>
      </c>
      <c r="X5">
        <f t="shared" si="11"/>
        <v>0.69762806458042648</v>
      </c>
      <c r="Y5">
        <f>IF(ISNA(VLOOKUP(A5,issues_tempo!A:E,3,FALSE)),0,VLOOKUP(A5,issues_tempo!A:E,3,FALSE))</f>
        <v>0</v>
      </c>
      <c r="Z5">
        <f>IF(ISNA(VLOOKUP(A5,issues_tempo!A:E,2,FALSE)),0,VLOOKUP(A5,issues_tempo!A:E,2,FALSE))</f>
        <v>2518</v>
      </c>
      <c r="AA5">
        <f t="shared" si="12"/>
        <v>2518</v>
      </c>
      <c r="AB5">
        <f t="shared" si="13"/>
        <v>2.6735504368546463</v>
      </c>
      <c r="AC5">
        <f>VLOOKUP(A5,issues_tempo!A:E,5,FALSE)</f>
        <v>0</v>
      </c>
      <c r="AD5">
        <f>VLOOKUP(A5,issues_tempo!A:E,4,FALSE)</f>
        <v>10962</v>
      </c>
      <c r="AE5">
        <f t="shared" si="14"/>
        <v>0</v>
      </c>
      <c r="AF5">
        <f t="shared" si="15"/>
        <v>50.189356188957547</v>
      </c>
      <c r="AG5">
        <f t="shared" si="16"/>
        <v>0</v>
      </c>
      <c r="AH5">
        <f t="shared" si="17"/>
        <v>4.3534551231135818</v>
      </c>
      <c r="AI5">
        <f t="shared" si="18"/>
        <v>0</v>
      </c>
      <c r="AJ5">
        <f t="shared" si="19"/>
        <v>218.49710982658959</v>
      </c>
    </row>
    <row r="6" spans="1:36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2"/>
        <v>2</v>
      </c>
      <c r="I6">
        <f t="shared" si="3"/>
        <v>85.5</v>
      </c>
      <c r="J6">
        <f t="shared" si="4"/>
        <v>1.1695906432748537</v>
      </c>
      <c r="K6">
        <f t="shared" si="5"/>
        <v>2.3529411764705883</v>
      </c>
      <c r="L6">
        <f t="shared" si="6"/>
        <v>0</v>
      </c>
      <c r="M6">
        <f t="shared" si="21"/>
        <v>42.5</v>
      </c>
      <c r="N6">
        <f t="shared" si="22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0"/>
        <v>14.166666666666666</v>
      </c>
      <c r="R6">
        <f t="shared" si="1"/>
        <v>999999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20"/>
        <v>0</v>
      </c>
      <c r="X6">
        <f t="shared" si="11"/>
        <v>0</v>
      </c>
      <c r="Y6">
        <f>IF(ISNA(VLOOKUP(A6,issues_tempo!A:E,3,FALSE)),0,VLOOKUP(A6,issues_tempo!A:E,3,FALSE))</f>
        <v>0</v>
      </c>
      <c r="Z6">
        <f>IF(ISNA(VLOOKUP(A6,issues_tempo!A:E,2,FALSE)),0,VLOOKUP(A6,issues_tempo!A:E,2,FALSE))</f>
        <v>0</v>
      </c>
      <c r="AA6">
        <f t="shared" si="12"/>
        <v>0</v>
      </c>
      <c r="AB6" t="e">
        <f t="shared" si="13"/>
        <v>#DIV/0!</v>
      </c>
      <c r="AC6" t="e">
        <f>VLOOKUP(A6,issues_tempo!A:E,5,FALSE)</f>
        <v>#N/A</v>
      </c>
      <c r="AD6" t="e">
        <f>VLOOKUP(A6,issues_tempo!A:E,4,FALSE)</f>
        <v>#N/A</v>
      </c>
      <c r="AE6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0</v>
      </c>
      <c r="AI6">
        <f t="shared" si="18"/>
        <v>0</v>
      </c>
      <c r="AJ6">
        <f t="shared" si="19"/>
        <v>0</v>
      </c>
    </row>
    <row r="7" spans="1:36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2"/>
        <v>29</v>
      </c>
      <c r="I7">
        <f t="shared" si="3"/>
        <v>13.344827586206897</v>
      </c>
      <c r="J7">
        <f t="shared" si="4"/>
        <v>7.4935400516795863</v>
      </c>
      <c r="K7">
        <f t="shared" si="5"/>
        <v>0</v>
      </c>
      <c r="L7">
        <f t="shared" si="6"/>
        <v>7.9234972677595632</v>
      </c>
      <c r="M7" t="e">
        <f t="shared" si="7"/>
        <v>#DIV/0!</v>
      </c>
      <c r="N7">
        <f t="shared" si="8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0"/>
        <v>999999</v>
      </c>
      <c r="R7">
        <f t="shared" si="1"/>
        <v>6.3103448275862073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20"/>
        <v>0</v>
      </c>
      <c r="X7">
        <f t="shared" si="11"/>
        <v>37.431693989071043</v>
      </c>
      <c r="Y7">
        <f>IF(ISNA(VLOOKUP(A7,issues_tempo!A:E,3,FALSE)),0,VLOOKUP(A7,issues_tempo!A:E,3,FALSE))</f>
        <v>0</v>
      </c>
      <c r="Z7">
        <f>IF(ISNA(VLOOKUP(A7,issues_tempo!A:E,2,FALSE)),0,VLOOKUP(A7,issues_tempo!A:E,2,FALSE))</f>
        <v>0</v>
      </c>
      <c r="AA7">
        <f t="shared" si="12"/>
        <v>0</v>
      </c>
      <c r="AB7" t="e">
        <f t="shared" si="13"/>
        <v>#DIV/0!</v>
      </c>
      <c r="AC7" t="e">
        <f>VLOOKUP(A7,issues_tempo!A:E,5,FALSE)</f>
        <v>#N/A</v>
      </c>
      <c r="AD7" t="e">
        <f>VLOOKUP(A7,issues_tempo!A:E,4,FALSE)</f>
        <v>#N/A</v>
      </c>
      <c r="AE7">
        <f t="shared" si="14"/>
        <v>0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19"/>
        <v>0</v>
      </c>
    </row>
    <row r="8" spans="1:36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2"/>
        <v>1114</v>
      </c>
      <c r="I8">
        <f t="shared" si="3"/>
        <v>3.6570915619389588</v>
      </c>
      <c r="J8">
        <f t="shared" si="4"/>
        <v>27.344133529700539</v>
      </c>
      <c r="K8">
        <f t="shared" si="5"/>
        <v>29.83606557377049</v>
      </c>
      <c r="L8">
        <f t="shared" si="6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0"/>
        <v>13.965201465201467</v>
      </c>
      <c r="R8">
        <f t="shared" si="1"/>
        <v>19.088495575221238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20"/>
        <v>17.883755588673623</v>
      </c>
      <c r="X8">
        <f t="shared" si="11"/>
        <v>0.41724617524339358</v>
      </c>
      <c r="Y8">
        <f>IF(ISNA(VLOOKUP(A8,issues_tempo!A:E,3,FALSE)),0,VLOOKUP(A8,issues_tempo!A:E,3,FALSE))</f>
        <v>30</v>
      </c>
      <c r="Z8">
        <f>IF(ISNA(VLOOKUP(A8,issues_tempo!A:E,2,FALSE)),0,VLOOKUP(A8,issues_tempo!A:E,2,FALSE))</f>
        <v>90</v>
      </c>
      <c r="AA8">
        <f t="shared" si="12"/>
        <v>120</v>
      </c>
      <c r="AB8">
        <f t="shared" si="13"/>
        <v>33.950000000000003</v>
      </c>
      <c r="AC8">
        <f>VLOOKUP(A8,issues_tempo!A:E,5,FALSE)</f>
        <v>49</v>
      </c>
      <c r="AD8">
        <f>VLOOKUP(A8,issues_tempo!A:E,4,FALSE)</f>
        <v>1407</v>
      </c>
      <c r="AE8">
        <f t="shared" si="14"/>
        <v>0.89418777943368111</v>
      </c>
      <c r="AF8">
        <f t="shared" si="15"/>
        <v>12.517385257301807</v>
      </c>
      <c r="AG8">
        <f t="shared" si="16"/>
        <v>1.6333333333333333</v>
      </c>
      <c r="AH8">
        <f t="shared" si="17"/>
        <v>15.633333333333333</v>
      </c>
      <c r="AI8">
        <f t="shared" si="18"/>
        <v>1.4605067064083457</v>
      </c>
      <c r="AJ8">
        <f t="shared" si="19"/>
        <v>195.68845618915159</v>
      </c>
    </row>
    <row r="9" spans="1:36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2"/>
        <v>9</v>
      </c>
      <c r="I9">
        <f t="shared" si="3"/>
        <v>12.444444444444445</v>
      </c>
      <c r="J9">
        <f t="shared" si="4"/>
        <v>8.0357142857142865</v>
      </c>
      <c r="K9">
        <f t="shared" si="5"/>
        <v>8.4905660377358494</v>
      </c>
      <c r="L9">
        <f t="shared" si="6"/>
        <v>0</v>
      </c>
      <c r="M9">
        <f t="shared" si="7"/>
        <v>11.777777777777779</v>
      </c>
      <c r="N9" t="e">
        <f t="shared" si="8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0"/>
        <v>5.8888888888888893</v>
      </c>
      <c r="R9">
        <f t="shared" si="1"/>
        <v>999999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20"/>
        <v>99.056603773584911</v>
      </c>
      <c r="X9">
        <f t="shared" si="11"/>
        <v>0</v>
      </c>
      <c r="Y9">
        <f>IF(ISNA(VLOOKUP(A9,issues_tempo!A:E,3,FALSE)),0,VLOOKUP(A9,issues_tempo!A:E,3,FALSE))</f>
        <v>0</v>
      </c>
      <c r="Z9">
        <f>IF(ISNA(VLOOKUP(A9,issues_tempo!A:E,2,FALSE)),0,VLOOKUP(A9,issues_tempo!A:E,2,FALSE))</f>
        <v>0</v>
      </c>
      <c r="AA9">
        <f t="shared" si="12"/>
        <v>0</v>
      </c>
      <c r="AB9" t="e">
        <f t="shared" si="13"/>
        <v>#DIV/0!</v>
      </c>
      <c r="AC9" t="e">
        <f>VLOOKUP(A9,issues_tempo!A:E,5,FALSE)</f>
        <v>#N/A</v>
      </c>
      <c r="AD9" t="e">
        <f>VLOOKUP(A9,issues_tempo!A:E,4,FALSE)</f>
        <v>#N/A</v>
      </c>
      <c r="AE9">
        <f t="shared" si="14"/>
        <v>0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  <c r="AJ9">
        <f t="shared" si="19"/>
        <v>0</v>
      </c>
    </row>
    <row r="10" spans="1:36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2"/>
        <v>12</v>
      </c>
      <c r="I10">
        <f t="shared" si="3"/>
        <v>30.166666666666668</v>
      </c>
      <c r="J10">
        <f t="shared" si="4"/>
        <v>3.3149171270718232</v>
      </c>
      <c r="K10">
        <f t="shared" si="5"/>
        <v>2.5862068965517242</v>
      </c>
      <c r="L10">
        <f t="shared" si="6"/>
        <v>21.428571428571427</v>
      </c>
      <c r="M10">
        <f t="shared" si="7"/>
        <v>38.666666666666664</v>
      </c>
      <c r="N10">
        <f t="shared" si="8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0"/>
        <v>12.888888888888888</v>
      </c>
      <c r="R10">
        <f t="shared" si="1"/>
        <v>0.77777777777777779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20"/>
        <v>1.1494252873563218</v>
      </c>
      <c r="X10">
        <f t="shared" si="11"/>
        <v>0</v>
      </c>
      <c r="Y10">
        <f>IF(ISNA(VLOOKUP(A10,issues_tempo!A:E,3,FALSE)),0,VLOOKUP(A10,issues_tempo!A:E,3,FALSE))</f>
        <v>0</v>
      </c>
      <c r="Z10">
        <f>IF(ISNA(VLOOKUP(A10,issues_tempo!A:E,2,FALSE)),0,VLOOKUP(A10,issues_tempo!A:E,2,FALSE))</f>
        <v>0</v>
      </c>
      <c r="AA10">
        <f t="shared" si="12"/>
        <v>0</v>
      </c>
      <c r="AB10" t="e">
        <f t="shared" si="13"/>
        <v>#DIV/0!</v>
      </c>
      <c r="AC10" t="e">
        <f>VLOOKUP(A10,issues_tempo!A:E,5,FALSE)</f>
        <v>#N/A</v>
      </c>
      <c r="AD10" t="e">
        <f>VLOOKUP(A10,issues_tempo!A:E,4,FALSE)</f>
        <v>#N/A</v>
      </c>
      <c r="AE10">
        <f t="shared" si="14"/>
        <v>0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  <c r="AJ10">
        <f t="shared" si="19"/>
        <v>0</v>
      </c>
    </row>
    <row r="11" spans="1:36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2"/>
        <v>#N/A</v>
      </c>
      <c r="I11" t="e">
        <f t="shared" si="3"/>
        <v>#N/A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7"/>
        <v>#N/A</v>
      </c>
      <c r="N11" t="e">
        <f t="shared" si="8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0"/>
        <v>999999</v>
      </c>
      <c r="R11" t="e">
        <f t="shared" si="1"/>
        <v>#N/A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20"/>
        <v>0</v>
      </c>
      <c r="X11">
        <f t="shared" si="11"/>
        <v>0</v>
      </c>
      <c r="Y11">
        <f>IF(ISNA(VLOOKUP(A11,issues_tempo!A:E,3,FALSE)),0,VLOOKUP(A11,issues_tempo!A:E,3,FALSE))</f>
        <v>0</v>
      </c>
      <c r="Z11">
        <f>IF(ISNA(VLOOKUP(A11,issues_tempo!A:E,2,FALSE)),0,VLOOKUP(A11,issues_tempo!A:E,2,FALSE))</f>
        <v>0</v>
      </c>
      <c r="AA11">
        <f t="shared" si="12"/>
        <v>0</v>
      </c>
      <c r="AB11" t="e">
        <f t="shared" si="13"/>
        <v>#DIV/0!</v>
      </c>
      <c r="AC11" t="e">
        <f>VLOOKUP(A11,issues_tempo!A:E,5,FALSE)</f>
        <v>#N/A</v>
      </c>
      <c r="AD11" t="e">
        <f>VLOOKUP(A11,issues_tempo!A:E,4,FALSE)</f>
        <v>#N/A</v>
      </c>
      <c r="AE11">
        <f t="shared" si="14"/>
        <v>0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  <c r="AJ11">
        <f t="shared" si="19"/>
        <v>0</v>
      </c>
    </row>
    <row r="12" spans="1:36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2"/>
        <v>15</v>
      </c>
      <c r="I12">
        <f t="shared" si="3"/>
        <v>188.73333333333332</v>
      </c>
      <c r="J12">
        <f t="shared" si="4"/>
        <v>0.52984811020840694</v>
      </c>
      <c r="K12">
        <f t="shared" si="5"/>
        <v>8.8573959255978746E-2</v>
      </c>
      <c r="L12">
        <f t="shared" si="6"/>
        <v>0.82256169212690955</v>
      </c>
      <c r="M12">
        <f t="shared" ref="M12:M15" si="23">IF(F12&gt;0,C12/F12,999999)</f>
        <v>1129</v>
      </c>
      <c r="N12">
        <f t="shared" ref="N12:N15" si="24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0"/>
        <v>188.16666666666666</v>
      </c>
      <c r="R12">
        <f t="shared" si="1"/>
        <v>344.45238095238096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20"/>
        <v>0</v>
      </c>
      <c r="X12">
        <f t="shared" si="11"/>
        <v>0</v>
      </c>
      <c r="Y12">
        <f>IF(ISNA(VLOOKUP(A12,issues_tempo!A:E,3,FALSE)),0,VLOOKUP(A12,issues_tempo!A:E,3,FALSE))</f>
        <v>0</v>
      </c>
      <c r="Z12">
        <f>IF(ISNA(VLOOKUP(A12,issues_tempo!A:E,2,FALSE)),0,VLOOKUP(A12,issues_tempo!A:E,2,FALSE))</f>
        <v>108</v>
      </c>
      <c r="AA12">
        <f t="shared" si="12"/>
        <v>108</v>
      </c>
      <c r="AB12">
        <f t="shared" si="13"/>
        <v>26.212962962962962</v>
      </c>
      <c r="AC12">
        <f>VLOOKUP(A12,issues_tempo!A:E,5,FALSE)</f>
        <v>0</v>
      </c>
      <c r="AD12">
        <f>VLOOKUP(A12,issues_tempo!A:E,4,FALSE)</f>
        <v>3059</v>
      </c>
      <c r="AE12">
        <f t="shared" si="14"/>
        <v>0</v>
      </c>
      <c r="AF12">
        <f t="shared" si="15"/>
        <v>6.3454759106933016</v>
      </c>
      <c r="AG12">
        <f t="shared" si="16"/>
        <v>0</v>
      </c>
      <c r="AH12">
        <f t="shared" si="17"/>
        <v>28.324074074074073</v>
      </c>
      <c r="AI12">
        <f t="shared" si="18"/>
        <v>0</v>
      </c>
      <c r="AJ12">
        <f t="shared" si="19"/>
        <v>179.72972972972971</v>
      </c>
    </row>
    <row r="13" spans="1:36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2"/>
        <v>1106</v>
      </c>
      <c r="I13">
        <f t="shared" si="3"/>
        <v>3.6075949367088609</v>
      </c>
      <c r="J13">
        <f t="shared" si="4"/>
        <v>27.719298245614034</v>
      </c>
      <c r="K13">
        <f t="shared" si="5"/>
        <v>29.907379743053482</v>
      </c>
      <c r="L13">
        <f t="shared" si="6"/>
        <v>16.329704510108865</v>
      </c>
      <c r="M13">
        <f t="shared" si="23"/>
        <v>3.3436563436563436</v>
      </c>
      <c r="N13">
        <f t="shared" si="24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0"/>
        <v>13.931901431901432</v>
      </c>
      <c r="R13">
        <f t="shared" si="1"/>
        <v>13.268253968253966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20"/>
        <v>17.926501344487601</v>
      </c>
      <c r="X13">
        <f t="shared" si="11"/>
        <v>0.46656298600311041</v>
      </c>
      <c r="Y13">
        <f>IF(ISNA(VLOOKUP(A13,issues_tempo!A:E,3,FALSE)),0,VLOOKUP(A13,issues_tempo!A:E,3,FALSE))</f>
        <v>0</v>
      </c>
      <c r="Z13">
        <f>IF(ISNA(VLOOKUP(A13,issues_tempo!A:E,2,FALSE)),0,VLOOKUP(A13,issues_tempo!A:E,2,FALSE))</f>
        <v>0</v>
      </c>
      <c r="AA13">
        <f t="shared" si="12"/>
        <v>0</v>
      </c>
      <c r="AB13" t="e">
        <f t="shared" si="13"/>
        <v>#DIV/0!</v>
      </c>
      <c r="AC13" t="e">
        <f>VLOOKUP(A13,issues_tempo!A:E,5,FALSE)</f>
        <v>#N/A</v>
      </c>
      <c r="AD13" t="e">
        <f>VLOOKUP(A13,issues_tempo!A:E,4,FALSE)</f>
        <v>#N/A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f t="shared" si="19"/>
        <v>0</v>
      </c>
    </row>
    <row r="14" spans="1:36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2"/>
        <v>2307</v>
      </c>
      <c r="I14">
        <f t="shared" si="3"/>
        <v>6.0117035110533159</v>
      </c>
      <c r="J14">
        <f t="shared" si="4"/>
        <v>16.634220203331171</v>
      </c>
      <c r="K14">
        <f t="shared" si="5"/>
        <v>16.033971144991302</v>
      </c>
      <c r="L14">
        <f t="shared" si="6"/>
        <v>18.06640625</v>
      </c>
      <c r="M14">
        <f t="shared" si="23"/>
        <v>6.2367581365666878</v>
      </c>
      <c r="N14">
        <f t="shared" si="24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0"/>
        <v>84.196234843650288</v>
      </c>
      <c r="R14">
        <f t="shared" si="1"/>
        <v>49.816216216216219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20"/>
        <v>9.4034585081346567</v>
      </c>
      <c r="X14">
        <f t="shared" si="11"/>
        <v>4.345703125</v>
      </c>
      <c r="Y14">
        <f>IF(ISNA(VLOOKUP(A14,issues_tempo!A:E,3,FALSE)),0,VLOOKUP(A14,issues_tempo!A:E,3,FALSE))</f>
        <v>1518</v>
      </c>
      <c r="Z14">
        <f>IF(ISNA(VLOOKUP(A14,issues_tempo!A:E,2,FALSE)),0,VLOOKUP(A14,issues_tempo!A:E,2,FALSE))</f>
        <v>1213</v>
      </c>
      <c r="AA14">
        <f t="shared" si="12"/>
        <v>2731</v>
      </c>
      <c r="AB14">
        <f t="shared" si="13"/>
        <v>5.0783595752471626</v>
      </c>
      <c r="AC14">
        <f>VLOOKUP(A14,issues_tempo!A:E,5,FALSE)</f>
        <v>97009</v>
      </c>
      <c r="AD14">
        <f>VLOOKUP(A14,issues_tempo!A:E,4,FALSE)</f>
        <v>28742</v>
      </c>
      <c r="AE14">
        <f t="shared" si="14"/>
        <v>15.532589788191958</v>
      </c>
      <c r="AF14">
        <f t="shared" si="15"/>
        <v>29.6142578125</v>
      </c>
      <c r="AG14">
        <f t="shared" si="16"/>
        <v>63.905797101449274</v>
      </c>
      <c r="AH14">
        <f t="shared" si="17"/>
        <v>23.694971145919208</v>
      </c>
      <c r="AI14">
        <f t="shared" si="18"/>
        <v>992.62253146423825</v>
      </c>
      <c r="AJ14">
        <f t="shared" si="19"/>
        <v>701.708984375</v>
      </c>
    </row>
    <row r="15" spans="1:36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2"/>
        <v>2792</v>
      </c>
      <c r="I15">
        <f t="shared" si="3"/>
        <v>4.9767191977077365</v>
      </c>
      <c r="J15">
        <f t="shared" si="4"/>
        <v>20.09355883411299</v>
      </c>
      <c r="K15">
        <f t="shared" si="5"/>
        <v>6.1296859169199598</v>
      </c>
      <c r="L15">
        <f t="shared" si="6"/>
        <v>22.405838436372786</v>
      </c>
      <c r="M15">
        <f t="shared" si="23"/>
        <v>16.314049586776861</v>
      </c>
      <c r="N15">
        <f t="shared" si="24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0"/>
        <v>57.099173553719012</v>
      </c>
      <c r="R15">
        <f t="shared" si="1"/>
        <v>228.36309746661672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20"/>
        <v>3.2421479229989871</v>
      </c>
      <c r="X15">
        <f t="shared" si="11"/>
        <v>4.2781645835080946</v>
      </c>
      <c r="Y15">
        <f>IF(ISNA(VLOOKUP(A15,issues_tempo!A:E,3,FALSE)),0,VLOOKUP(A15,issues_tempo!A:E,3,FALSE))</f>
        <v>12</v>
      </c>
      <c r="Z15">
        <f>IF(ISNA(VLOOKUP(A15,issues_tempo!A:E,2,FALSE)),0,VLOOKUP(A15,issues_tempo!A:E,2,FALSE))</f>
        <v>3557</v>
      </c>
      <c r="AA15">
        <f t="shared" si="12"/>
        <v>3569</v>
      </c>
      <c r="AB15">
        <f t="shared" si="13"/>
        <v>3.8932474082376016</v>
      </c>
      <c r="AC15">
        <f>VLOOKUP(A15,issues_tempo!A:E,5,FALSE)</f>
        <v>34</v>
      </c>
      <c r="AD15">
        <f>VLOOKUP(A15,issues_tempo!A:E,4,FALSE)</f>
        <v>21845</v>
      </c>
      <c r="AE15">
        <f t="shared" si="14"/>
        <v>0.60790273556231</v>
      </c>
      <c r="AF15">
        <f t="shared" si="15"/>
        <v>29.838100830467244</v>
      </c>
      <c r="AG15">
        <f t="shared" si="16"/>
        <v>2.8333333333333335</v>
      </c>
      <c r="AH15">
        <f t="shared" si="17"/>
        <v>6.1414113016587013</v>
      </c>
      <c r="AI15">
        <f t="shared" si="18"/>
        <v>1.7223910840932117</v>
      </c>
      <c r="AJ15">
        <f t="shared" si="19"/>
        <v>183.2480496602634</v>
      </c>
    </row>
    <row r="16" spans="1:36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2"/>
        <v>5</v>
      </c>
      <c r="I16">
        <f t="shared" si="3"/>
        <v>7.4</v>
      </c>
      <c r="J16">
        <f t="shared" si="4"/>
        <v>13.513513513513514</v>
      </c>
      <c r="K16">
        <f t="shared" si="5"/>
        <v>10</v>
      </c>
      <c r="L16">
        <f t="shared" si="6"/>
        <v>28.571428571428573</v>
      </c>
      <c r="M16">
        <f t="shared" si="7"/>
        <v>10</v>
      </c>
      <c r="N16">
        <f t="shared" si="8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0"/>
        <v>3.333333333333333</v>
      </c>
      <c r="R16">
        <f t="shared" si="1"/>
        <v>1.1666666666666665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20"/>
        <v>0</v>
      </c>
      <c r="X16">
        <f t="shared" si="11"/>
        <v>0</v>
      </c>
      <c r="Y16">
        <f>IF(ISNA(VLOOKUP(A16,issues_tempo!A:E,3,FALSE)),0,VLOOKUP(A16,issues_tempo!A:E,3,FALSE))</f>
        <v>0</v>
      </c>
      <c r="Z16">
        <f>IF(ISNA(VLOOKUP(A16,issues_tempo!A:E,2,FALSE)),0,VLOOKUP(A16,issues_tempo!A:E,2,FALSE))</f>
        <v>0</v>
      </c>
      <c r="AA16">
        <f t="shared" si="12"/>
        <v>0</v>
      </c>
      <c r="AB16" t="e">
        <f t="shared" si="13"/>
        <v>#DIV/0!</v>
      </c>
      <c r="AC16" t="e">
        <f>VLOOKUP(A16,issues_tempo!A:E,5,FALSE)</f>
        <v>#N/A</v>
      </c>
      <c r="AD16" t="e">
        <f>VLOOKUP(A16,issues_tempo!A:E,4,FALSE)</f>
        <v>#N/A</v>
      </c>
      <c r="AE16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0</v>
      </c>
      <c r="AI16">
        <f t="shared" si="18"/>
        <v>0</v>
      </c>
      <c r="AJ16">
        <f t="shared" si="19"/>
        <v>0</v>
      </c>
    </row>
    <row r="17" spans="1:36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2"/>
        <v>3</v>
      </c>
      <c r="I17">
        <f t="shared" si="3"/>
        <v>38</v>
      </c>
      <c r="J17">
        <f t="shared" si="4"/>
        <v>2.6315789473684212</v>
      </c>
      <c r="K17">
        <f t="shared" si="5"/>
        <v>6.0606060606060606</v>
      </c>
      <c r="L17">
        <f t="shared" si="6"/>
        <v>1.2345679012345678</v>
      </c>
      <c r="M17">
        <f t="shared" si="7"/>
        <v>16.5</v>
      </c>
      <c r="N17">
        <f t="shared" si="8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0"/>
        <v>11</v>
      </c>
      <c r="R17">
        <f t="shared" si="1"/>
        <v>81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20"/>
        <v>0</v>
      </c>
      <c r="X17">
        <f t="shared" si="11"/>
        <v>0</v>
      </c>
      <c r="Y17">
        <f>IF(ISNA(VLOOKUP(A17,issues_tempo!A:E,3,FALSE)),0,VLOOKUP(A17,issues_tempo!A:E,3,FALSE))</f>
        <v>0</v>
      </c>
      <c r="Z17">
        <f>IF(ISNA(VLOOKUP(A17,issues_tempo!A:E,2,FALSE)),0,VLOOKUP(A17,issues_tempo!A:E,2,FALSE))</f>
        <v>3</v>
      </c>
      <c r="AA17">
        <f t="shared" si="12"/>
        <v>3</v>
      </c>
      <c r="AB17">
        <f t="shared" si="13"/>
        <v>38</v>
      </c>
      <c r="AC17">
        <f>VLOOKUP(A17,issues_tempo!A:E,5,FALSE)</f>
        <v>0</v>
      </c>
      <c r="AD17">
        <f>VLOOKUP(A17,issues_tempo!A:E,4,FALSE)</f>
        <v>1283</v>
      </c>
      <c r="AE17">
        <f t="shared" si="14"/>
        <v>0</v>
      </c>
      <c r="AF17">
        <f t="shared" si="15"/>
        <v>3.7037037037037037</v>
      </c>
      <c r="AG17">
        <f t="shared" si="16"/>
        <v>0</v>
      </c>
      <c r="AH17">
        <f t="shared" si="17"/>
        <v>427.66666666666669</v>
      </c>
      <c r="AI17">
        <f t="shared" si="18"/>
        <v>0</v>
      </c>
      <c r="AJ17">
        <f t="shared" si="19"/>
        <v>1583.9506172839508</v>
      </c>
    </row>
    <row r="18" spans="1:36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2"/>
        <v>7</v>
      </c>
      <c r="I18">
        <f t="shared" si="3"/>
        <v>11.857142857142858</v>
      </c>
      <c r="J18">
        <f t="shared" si="4"/>
        <v>8.4337349397590362</v>
      </c>
      <c r="K18">
        <f t="shared" si="5"/>
        <v>0</v>
      </c>
      <c r="L18">
        <f t="shared" si="6"/>
        <v>16.279069767441861</v>
      </c>
      <c r="M18" t="e">
        <f t="shared" si="7"/>
        <v>#DIV/0!</v>
      </c>
      <c r="N18">
        <f t="shared" si="8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0"/>
        <v>999999</v>
      </c>
      <c r="R18">
        <f t="shared" si="1"/>
        <v>4.0952380952380949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20"/>
        <v>0</v>
      </c>
      <c r="X18">
        <f t="shared" si="11"/>
        <v>11.627906976744187</v>
      </c>
      <c r="Y18">
        <f>IF(ISNA(VLOOKUP(A18,issues_tempo!A:E,3,FALSE)),0,VLOOKUP(A18,issues_tempo!A:E,3,FALSE))</f>
        <v>0</v>
      </c>
      <c r="Z18">
        <f>IF(ISNA(VLOOKUP(A18,issues_tempo!A:E,2,FALSE)),0,VLOOKUP(A18,issues_tempo!A:E,2,FALSE))</f>
        <v>0</v>
      </c>
      <c r="AA18">
        <f t="shared" si="12"/>
        <v>0</v>
      </c>
      <c r="AB18" t="e">
        <f t="shared" si="13"/>
        <v>#DIV/0!</v>
      </c>
      <c r="AC18" t="e">
        <f>VLOOKUP(A18,issues_tempo!A:E,5,FALSE)</f>
        <v>#N/A</v>
      </c>
      <c r="AD18" t="e">
        <f>VLOOKUP(A18,issues_tempo!A:E,4,FALSE)</f>
        <v>#N/A</v>
      </c>
      <c r="AE18">
        <f t="shared" si="14"/>
        <v>0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  <c r="AJ18">
        <f t="shared" si="19"/>
        <v>0</v>
      </c>
    </row>
    <row r="19" spans="1:36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2"/>
        <v>229</v>
      </c>
      <c r="I19">
        <f t="shared" si="3"/>
        <v>7.0393013100436681</v>
      </c>
      <c r="J19">
        <f t="shared" si="4"/>
        <v>14.205955334987593</v>
      </c>
      <c r="K19">
        <f t="shared" si="5"/>
        <v>13.399857448325017</v>
      </c>
      <c r="L19">
        <f t="shared" si="6"/>
        <v>19.617224880382775</v>
      </c>
      <c r="M19">
        <f t="shared" ref="M19:M21" si="25">IF(F19&gt;0,C19/F19,999999)</f>
        <v>7.4627659574468082</v>
      </c>
      <c r="N19">
        <f t="shared" ref="N19:N21" si="26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0"/>
        <v>42.289007092198581</v>
      </c>
      <c r="R19">
        <f t="shared" si="1"/>
        <v>12.74390243902439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20"/>
        <v>33.285816108339269</v>
      </c>
      <c r="X19">
        <f t="shared" si="11"/>
        <v>5.2631578947368425</v>
      </c>
      <c r="Y19">
        <f>IF(ISNA(VLOOKUP(A19,issues_tempo!A:E,3,FALSE)),0,VLOOKUP(A19,issues_tempo!A:E,3,FALSE))</f>
        <v>75</v>
      </c>
      <c r="Z19">
        <f>IF(ISNA(VLOOKUP(A19,issues_tempo!A:E,2,FALSE)),0,VLOOKUP(A19,issues_tempo!A:E,2,FALSE))</f>
        <v>12</v>
      </c>
      <c r="AA19">
        <f t="shared" si="12"/>
        <v>87</v>
      </c>
      <c r="AB19">
        <f t="shared" si="13"/>
        <v>18.528735632183906</v>
      </c>
      <c r="AC19">
        <f>VLOOKUP(A19,issues_tempo!A:E,5,FALSE)</f>
        <v>2869</v>
      </c>
      <c r="AD19">
        <f>VLOOKUP(A19,issues_tempo!A:E,4,FALSE)</f>
        <v>175</v>
      </c>
      <c r="AE19">
        <f t="shared" si="14"/>
        <v>5.3456878118317892</v>
      </c>
      <c r="AF19">
        <f t="shared" si="15"/>
        <v>5.741626794258373</v>
      </c>
      <c r="AG19">
        <f t="shared" si="16"/>
        <v>38.25333333333333</v>
      </c>
      <c r="AH19">
        <f t="shared" si="17"/>
        <v>14.583333333333334</v>
      </c>
      <c r="AI19">
        <f t="shared" si="18"/>
        <v>204.4903777619387</v>
      </c>
      <c r="AJ19">
        <f t="shared" si="19"/>
        <v>83.732057416267949</v>
      </c>
    </row>
    <row r="20" spans="1:36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2"/>
        <v>763</v>
      </c>
      <c r="I20">
        <f t="shared" si="3"/>
        <v>5.4089121887287028</v>
      </c>
      <c r="J20">
        <f t="shared" si="4"/>
        <v>18.48800581536225</v>
      </c>
      <c r="K20">
        <f t="shared" si="5"/>
        <v>16.016427104722794</v>
      </c>
      <c r="L20">
        <f t="shared" si="6"/>
        <v>22.044917257683217</v>
      </c>
      <c r="M20">
        <f t="shared" si="25"/>
        <v>6.2435897435897436</v>
      </c>
      <c r="N20">
        <f t="shared" si="26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0"/>
        <v>110.30341880341881</v>
      </c>
      <c r="R20">
        <f t="shared" si="1"/>
        <v>40.06970509383379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20"/>
        <v>8.5420944558521565</v>
      </c>
      <c r="X20">
        <f t="shared" si="11"/>
        <v>0</v>
      </c>
      <c r="Y20">
        <f>IF(ISNA(VLOOKUP(A20,issues_tempo!A:E,3,FALSE)),0,VLOOKUP(A20,issues_tempo!A:E,3,FALSE))</f>
        <v>766</v>
      </c>
      <c r="Z20">
        <f>IF(ISNA(VLOOKUP(A20,issues_tempo!A:E,2,FALSE)),0,VLOOKUP(A20,issues_tempo!A:E,2,FALSE))</f>
        <v>653</v>
      </c>
      <c r="AA20">
        <f t="shared" si="12"/>
        <v>1419</v>
      </c>
      <c r="AB20">
        <f t="shared" si="13"/>
        <v>2.9083861874559549</v>
      </c>
      <c r="AC20">
        <f>VLOOKUP(A20,issues_tempo!A:E,5,FALSE)</f>
        <v>10888</v>
      </c>
      <c r="AD20">
        <f>VLOOKUP(A20,issues_tempo!A:E,4,FALSE)</f>
        <v>5782</v>
      </c>
      <c r="AE20">
        <f t="shared" si="14"/>
        <v>31.457905544147845</v>
      </c>
      <c r="AF20">
        <f t="shared" si="15"/>
        <v>38.593380614657214</v>
      </c>
      <c r="AG20">
        <f t="shared" si="16"/>
        <v>14.214099216710183</v>
      </c>
      <c r="AH20">
        <f t="shared" si="17"/>
        <v>8.8545176110260329</v>
      </c>
      <c r="AI20">
        <f t="shared" si="18"/>
        <v>447.14579055441482</v>
      </c>
      <c r="AJ20">
        <f t="shared" si="19"/>
        <v>341.72576832151299</v>
      </c>
    </row>
    <row r="21" spans="1:36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2"/>
        <v>28</v>
      </c>
      <c r="I21">
        <f t="shared" si="3"/>
        <v>41.178571428571431</v>
      </c>
      <c r="J21">
        <f t="shared" si="4"/>
        <v>2.4284475281873372</v>
      </c>
      <c r="K21">
        <f t="shared" si="5"/>
        <v>2.2408963585434174</v>
      </c>
      <c r="L21">
        <f t="shared" si="6"/>
        <v>2.512562814070352</v>
      </c>
      <c r="M21">
        <f t="shared" si="25"/>
        <v>44.625</v>
      </c>
      <c r="N21">
        <f t="shared" si="26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0"/>
        <v>22.3125</v>
      </c>
      <c r="R21">
        <f t="shared" si="1"/>
        <v>26.533333333333331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20"/>
        <v>0.28011204481792717</v>
      </c>
      <c r="X21">
        <f t="shared" si="11"/>
        <v>0</v>
      </c>
      <c r="Y21">
        <f>IF(ISNA(VLOOKUP(A21,issues_tempo!A:E,3,FALSE)),0,VLOOKUP(A21,issues_tempo!A:E,3,FALSE))</f>
        <v>15</v>
      </c>
      <c r="Z21">
        <f>IF(ISNA(VLOOKUP(A21,issues_tempo!A:E,2,FALSE)),0,VLOOKUP(A21,issues_tempo!A:E,2,FALSE))</f>
        <v>87</v>
      </c>
      <c r="AA21">
        <f t="shared" si="12"/>
        <v>102</v>
      </c>
      <c r="AB21">
        <f t="shared" si="13"/>
        <v>11.303921568627452</v>
      </c>
      <c r="AC21">
        <f>VLOOKUP(A21,issues_tempo!A:E,5,FALSE)</f>
        <v>1617</v>
      </c>
      <c r="AD21">
        <f>VLOOKUP(A21,issues_tempo!A:E,4,FALSE)</f>
        <v>4953</v>
      </c>
      <c r="AE21">
        <f t="shared" si="14"/>
        <v>4.2016806722689077</v>
      </c>
      <c r="AF21">
        <f t="shared" si="15"/>
        <v>10.92964824120603</v>
      </c>
      <c r="AG21">
        <f t="shared" si="16"/>
        <v>107.8</v>
      </c>
      <c r="AH21">
        <f t="shared" si="17"/>
        <v>56.931034482758619</v>
      </c>
      <c r="AI21">
        <f t="shared" si="18"/>
        <v>452.94117647058823</v>
      </c>
      <c r="AJ21">
        <f t="shared" si="19"/>
        <v>622.2361809045226</v>
      </c>
    </row>
    <row r="22" spans="1:36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2"/>
        <v>2</v>
      </c>
      <c r="I22">
        <f t="shared" si="3"/>
        <v>91</v>
      </c>
      <c r="J22">
        <f t="shared" si="4"/>
        <v>1.098901098901099</v>
      </c>
      <c r="K22">
        <f t="shared" si="5"/>
        <v>0</v>
      </c>
      <c r="L22">
        <f t="shared" si="6"/>
        <v>1.1560693641618498</v>
      </c>
      <c r="M22" t="e">
        <f t="shared" si="7"/>
        <v>#DIV/0!</v>
      </c>
      <c r="N22">
        <f t="shared" si="8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0"/>
        <v>999999</v>
      </c>
      <c r="R22">
        <f t="shared" si="1"/>
        <v>43.25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20"/>
        <v>0</v>
      </c>
      <c r="X22">
        <f t="shared" si="11"/>
        <v>117.91907514450868</v>
      </c>
      <c r="Y22">
        <f>IF(ISNA(VLOOKUP(A22,issues_tempo!A:E,3,FALSE)),0,VLOOKUP(A22,issues_tempo!A:E,3,FALSE))</f>
        <v>0</v>
      </c>
      <c r="Z22">
        <f>IF(ISNA(VLOOKUP(A22,issues_tempo!A:E,2,FALSE)),0,VLOOKUP(A22,issues_tempo!A:E,2,FALSE))</f>
        <v>0</v>
      </c>
      <c r="AA22">
        <f t="shared" si="12"/>
        <v>0</v>
      </c>
      <c r="AB22" t="e">
        <f t="shared" si="13"/>
        <v>#DIV/0!</v>
      </c>
      <c r="AC22" t="e">
        <f>VLOOKUP(A22,issues_tempo!A:E,5,FALSE)</f>
        <v>#N/A</v>
      </c>
      <c r="AD22" t="e">
        <f>VLOOKUP(A22,issues_tempo!A:E,4,FALSE)</f>
        <v>#N/A</v>
      </c>
      <c r="AE22">
        <f t="shared" si="14"/>
        <v>0</v>
      </c>
      <c r="AF22">
        <f t="shared" si="15"/>
        <v>0</v>
      </c>
      <c r="AG22">
        <f t="shared" si="16"/>
        <v>0</v>
      </c>
      <c r="AH22">
        <f t="shared" si="17"/>
        <v>0</v>
      </c>
      <c r="AI22">
        <f t="shared" si="18"/>
        <v>0</v>
      </c>
      <c r="AJ22">
        <f t="shared" si="19"/>
        <v>0</v>
      </c>
    </row>
    <row r="23" spans="1:36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2"/>
        <v>1845</v>
      </c>
      <c r="I23">
        <f t="shared" si="3"/>
        <v>5.8915989159891602</v>
      </c>
      <c r="J23">
        <f t="shared" si="4"/>
        <v>16.973321067157315</v>
      </c>
      <c r="K23">
        <f t="shared" si="5"/>
        <v>15.177971793149766</v>
      </c>
      <c r="L23">
        <f t="shared" si="6"/>
        <v>19.14936914936915</v>
      </c>
      <c r="M23">
        <f t="shared" ref="M23:M26" si="27">IF(F23&gt;0,C23/F23,999999)</f>
        <v>6.5884955752212386</v>
      </c>
      <c r="N23">
        <f t="shared" ref="N23:N26" si="28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0"/>
        <v>96.631268436578168</v>
      </c>
      <c r="R23">
        <f t="shared" si="1"/>
        <v>75.720510095642936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20"/>
        <v>0.48690396239086642</v>
      </c>
      <c r="X23">
        <f t="shared" si="11"/>
        <v>0</v>
      </c>
      <c r="Y23">
        <f>IF(ISNA(VLOOKUP(A23,issues_tempo!A:E,3,FALSE)),0,VLOOKUP(A23,issues_tempo!A:E,3,FALSE))</f>
        <v>1000</v>
      </c>
      <c r="Z23">
        <f>IF(ISNA(VLOOKUP(A23,issues_tempo!A:E,2,FALSE)),0,VLOOKUP(A23,issues_tempo!A:E,2,FALSE))</f>
        <v>2904</v>
      </c>
      <c r="AA23">
        <f t="shared" si="12"/>
        <v>3904</v>
      </c>
      <c r="AB23">
        <f t="shared" si="13"/>
        <v>2.7843237704918034</v>
      </c>
      <c r="AC23">
        <f>VLOOKUP(A23,issues_tempo!A:E,5,FALSE)</f>
        <v>3024</v>
      </c>
      <c r="AD23">
        <f>VLOOKUP(A23,issues_tempo!A:E,4,FALSE)</f>
        <v>10515</v>
      </c>
      <c r="AE23">
        <f t="shared" si="14"/>
        <v>16.789791806581597</v>
      </c>
      <c r="AF23">
        <f t="shared" si="15"/>
        <v>59.0964590964591</v>
      </c>
      <c r="AG23">
        <f t="shared" si="16"/>
        <v>3.024</v>
      </c>
      <c r="AH23">
        <f t="shared" si="17"/>
        <v>3.6208677685950414</v>
      </c>
      <c r="AI23">
        <f t="shared" si="18"/>
        <v>50.772330423102751</v>
      </c>
      <c r="AJ23">
        <f t="shared" si="19"/>
        <v>213.98046398046401</v>
      </c>
    </row>
    <row r="24" spans="1:36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2"/>
        <v>1105</v>
      </c>
      <c r="I24">
        <f t="shared" si="3"/>
        <v>3.5990950226244345</v>
      </c>
      <c r="J24">
        <f t="shared" si="4"/>
        <v>27.784762383706312</v>
      </c>
      <c r="K24">
        <f t="shared" si="5"/>
        <v>29.889519259480441</v>
      </c>
      <c r="L24">
        <f t="shared" si="6"/>
        <v>16.560509554140129</v>
      </c>
      <c r="M24">
        <f t="shared" si="27"/>
        <v>3.3456543456543457</v>
      </c>
      <c r="N24">
        <f t="shared" si="28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0"/>
        <v>14.497835497835498</v>
      </c>
      <c r="R24">
        <f t="shared" si="1"/>
        <v>12.076923076923077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20"/>
        <v>17.915795759928336</v>
      </c>
      <c r="X24">
        <f t="shared" si="11"/>
        <v>0.47770700636942681</v>
      </c>
      <c r="Y24">
        <f>IF(ISNA(VLOOKUP(A24,issues_tempo!A:E,3,FALSE)),0,VLOOKUP(A24,issues_tempo!A:E,3,FALSE))</f>
        <v>0</v>
      </c>
      <c r="Z24">
        <f>IF(ISNA(VLOOKUP(A24,issues_tempo!A:E,2,FALSE)),0,VLOOKUP(A24,issues_tempo!A:E,2,FALSE))</f>
        <v>1</v>
      </c>
      <c r="AA24">
        <f t="shared" si="12"/>
        <v>1</v>
      </c>
      <c r="AB24">
        <f t="shared" si="13"/>
        <v>3977</v>
      </c>
      <c r="AC24">
        <f>VLOOKUP(A24,issues_tempo!A:E,5,FALSE)</f>
        <v>0</v>
      </c>
      <c r="AD24">
        <f>VLOOKUP(A24,issues_tempo!A:E,4,FALSE)</f>
        <v>5</v>
      </c>
      <c r="AE24">
        <f t="shared" si="14"/>
        <v>0</v>
      </c>
      <c r="AF24">
        <f t="shared" si="15"/>
        <v>0.15923566878980891</v>
      </c>
      <c r="AG24">
        <f t="shared" si="16"/>
        <v>0</v>
      </c>
      <c r="AH24">
        <f t="shared" si="17"/>
        <v>5</v>
      </c>
      <c r="AI24">
        <f t="shared" si="18"/>
        <v>0</v>
      </c>
      <c r="AJ24">
        <f t="shared" si="19"/>
        <v>0.79617834394904452</v>
      </c>
    </row>
    <row r="25" spans="1:36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2"/>
        <v>22</v>
      </c>
      <c r="I25">
        <f t="shared" si="3"/>
        <v>16.545454545454547</v>
      </c>
      <c r="J25">
        <f t="shared" si="4"/>
        <v>6.0439560439560438</v>
      </c>
      <c r="K25">
        <f t="shared" si="5"/>
        <v>7.7205882352941178</v>
      </c>
      <c r="L25">
        <f t="shared" si="6"/>
        <v>1.0869565217391304</v>
      </c>
      <c r="M25">
        <f t="shared" si="27"/>
        <v>12.952380952380953</v>
      </c>
      <c r="N25">
        <f t="shared" si="28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0"/>
        <v>6.4761904761904763</v>
      </c>
      <c r="R25">
        <f t="shared" si="1"/>
        <v>15.333333333333332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20"/>
        <v>4.7794117647058822</v>
      </c>
      <c r="X25">
        <f t="shared" si="11"/>
        <v>0</v>
      </c>
      <c r="Y25">
        <f>IF(ISNA(VLOOKUP(A25,issues_tempo!A:E,3,FALSE)),0,VLOOKUP(A25,issues_tempo!A:E,3,FALSE))</f>
        <v>0</v>
      </c>
      <c r="Z25">
        <f>IF(ISNA(VLOOKUP(A25,issues_tempo!A:E,2,FALSE)),0,VLOOKUP(A25,issues_tempo!A:E,2,FALSE))</f>
        <v>0</v>
      </c>
      <c r="AA25">
        <f t="shared" si="12"/>
        <v>0</v>
      </c>
      <c r="AB25" t="e">
        <f t="shared" si="13"/>
        <v>#DIV/0!</v>
      </c>
      <c r="AC25" t="e">
        <f>VLOOKUP(A25,issues_tempo!A:E,5,FALSE)</f>
        <v>#N/A</v>
      </c>
      <c r="AD25" t="e">
        <f>VLOOKUP(A25,issues_tempo!A:E,4,FALSE)</f>
        <v>#N/A</v>
      </c>
      <c r="AE25">
        <f t="shared" si="14"/>
        <v>0</v>
      </c>
      <c r="AF25">
        <f t="shared" si="15"/>
        <v>0</v>
      </c>
      <c r="AG25">
        <f t="shared" si="16"/>
        <v>0</v>
      </c>
      <c r="AH25">
        <f t="shared" si="17"/>
        <v>0</v>
      </c>
      <c r="AI25">
        <f t="shared" si="18"/>
        <v>0</v>
      </c>
      <c r="AJ25">
        <f t="shared" si="19"/>
        <v>0</v>
      </c>
    </row>
    <row r="26" spans="1:36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2"/>
        <v>2636</v>
      </c>
      <c r="I26">
        <f t="shared" si="3"/>
        <v>7.5292109256449162</v>
      </c>
      <c r="J26">
        <f t="shared" si="4"/>
        <v>13.281604272686048</v>
      </c>
      <c r="K26">
        <f t="shared" si="5"/>
        <v>9.0609942413914677</v>
      </c>
      <c r="L26">
        <f t="shared" si="6"/>
        <v>16.449109190333392</v>
      </c>
      <c r="M26">
        <f t="shared" si="27"/>
        <v>11.036316472114137</v>
      </c>
      <c r="N26">
        <f t="shared" si="28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0"/>
        <v>119.56009511456983</v>
      </c>
      <c r="R26">
        <f t="shared" si="1"/>
        <v>194.53941018766756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20"/>
        <v>1.3632624280173933</v>
      </c>
      <c r="X26">
        <f t="shared" si="11"/>
        <v>0.18521785147292288</v>
      </c>
      <c r="Y26">
        <f>IF(ISNA(VLOOKUP(A26,issues_tempo!A:E,3,FALSE)),0,VLOOKUP(A26,issues_tempo!A:E,3,FALSE))</f>
        <v>92</v>
      </c>
      <c r="Z26">
        <f>IF(ISNA(VLOOKUP(A26,issues_tempo!A:E,2,FALSE)),0,VLOOKUP(A26,issues_tempo!A:E,2,FALSE))</f>
        <v>1570</v>
      </c>
      <c r="AA26">
        <f t="shared" si="12"/>
        <v>1662</v>
      </c>
      <c r="AB26">
        <f t="shared" si="13"/>
        <v>11.941636582430807</v>
      </c>
      <c r="AC26">
        <f>VLOOKUP(A26,issues_tempo!A:E,5,FALSE)</f>
        <v>144</v>
      </c>
      <c r="AD26">
        <f>VLOOKUP(A26,issues_tempo!A:E,4,FALSE)</f>
        <v>5397</v>
      </c>
      <c r="AE26">
        <f t="shared" si="14"/>
        <v>1.081208132565519</v>
      </c>
      <c r="AF26">
        <f t="shared" si="15"/>
        <v>13.847239372023285</v>
      </c>
      <c r="AG26">
        <f t="shared" si="16"/>
        <v>1.5652173913043479</v>
      </c>
      <c r="AH26">
        <f t="shared" si="17"/>
        <v>3.4375796178343947</v>
      </c>
      <c r="AI26">
        <f t="shared" si="18"/>
        <v>1.6923257727112471</v>
      </c>
      <c r="AJ26">
        <f t="shared" si="19"/>
        <v>47.600987828541186</v>
      </c>
    </row>
    <row r="27" spans="1:36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2"/>
        <v>11</v>
      </c>
      <c r="I27">
        <f t="shared" si="3"/>
        <v>14.727272727272727</v>
      </c>
      <c r="J27">
        <f t="shared" si="4"/>
        <v>6.7901234567901234</v>
      </c>
      <c r="K27">
        <f t="shared" si="5"/>
        <v>4.395604395604396</v>
      </c>
      <c r="L27">
        <f t="shared" si="6"/>
        <v>9.8591549295774641</v>
      </c>
      <c r="M27">
        <f t="shared" si="7"/>
        <v>22.75</v>
      </c>
      <c r="N27">
        <f t="shared" si="8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0"/>
        <v>15.166666666666666</v>
      </c>
      <c r="R27">
        <f t="shared" si="1"/>
        <v>21.976190476190474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20"/>
        <v>0</v>
      </c>
      <c r="X27">
        <f t="shared" si="11"/>
        <v>2.816901408450704</v>
      </c>
      <c r="Y27">
        <f>IF(ISNA(VLOOKUP(A27,issues_tempo!A:E,3,FALSE)),0,VLOOKUP(A27,issues_tempo!A:E,3,FALSE))</f>
        <v>2</v>
      </c>
      <c r="Z27">
        <f>IF(ISNA(VLOOKUP(A27,issues_tempo!A:E,2,FALSE)),0,VLOOKUP(A27,issues_tempo!A:E,2,FALSE))</f>
        <v>8</v>
      </c>
      <c r="AA27">
        <f t="shared" si="12"/>
        <v>10</v>
      </c>
      <c r="AB27">
        <f t="shared" si="13"/>
        <v>16.2</v>
      </c>
      <c r="AC27">
        <f>VLOOKUP(A27,issues_tempo!A:E,5,FALSE)</f>
        <v>1</v>
      </c>
      <c r="AD27">
        <f>VLOOKUP(A27,issues_tempo!A:E,4,FALSE)</f>
        <v>0</v>
      </c>
      <c r="AE27">
        <f t="shared" si="14"/>
        <v>2.197802197802198</v>
      </c>
      <c r="AF27">
        <f t="shared" si="15"/>
        <v>11.267605633802816</v>
      </c>
      <c r="AG27">
        <f t="shared" si="16"/>
        <v>0.5</v>
      </c>
      <c r="AH27">
        <f t="shared" si="17"/>
        <v>0</v>
      </c>
      <c r="AI27">
        <f t="shared" si="18"/>
        <v>1.098901098901099</v>
      </c>
      <c r="AJ27">
        <f t="shared" si="19"/>
        <v>0</v>
      </c>
    </row>
    <row r="28" spans="1:36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2"/>
        <v>3</v>
      </c>
      <c r="I28">
        <f t="shared" si="3"/>
        <v>24</v>
      </c>
      <c r="J28">
        <f t="shared" si="4"/>
        <v>4.166666666666667</v>
      </c>
      <c r="K28">
        <f t="shared" si="5"/>
        <v>0</v>
      </c>
      <c r="L28">
        <f t="shared" si="6"/>
        <v>4.4117647058823533</v>
      </c>
      <c r="M28" t="e">
        <f t="shared" si="7"/>
        <v>#DIV/0!</v>
      </c>
      <c r="N28">
        <f t="shared" si="8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0"/>
        <v>999999</v>
      </c>
      <c r="R28">
        <f t="shared" si="1"/>
        <v>41.555555555555557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20"/>
        <v>0</v>
      </c>
      <c r="X28">
        <f t="shared" si="11"/>
        <v>0</v>
      </c>
      <c r="Y28">
        <f>IF(ISNA(VLOOKUP(A28,issues_tempo!A:E,3,FALSE)),0,VLOOKUP(A28,issues_tempo!A:E,3,FALSE))</f>
        <v>0</v>
      </c>
      <c r="Z28">
        <f>IF(ISNA(VLOOKUP(A28,issues_tempo!A:E,2,FALSE)),0,VLOOKUP(A28,issues_tempo!A:E,2,FALSE))</f>
        <v>9</v>
      </c>
      <c r="AA28">
        <f t="shared" si="12"/>
        <v>9</v>
      </c>
      <c r="AB28">
        <f t="shared" si="13"/>
        <v>8</v>
      </c>
      <c r="AC28">
        <f>VLOOKUP(A28,issues_tempo!A:E,5,FALSE)</f>
        <v>0</v>
      </c>
      <c r="AD28">
        <f>VLOOKUP(A28,issues_tempo!A:E,4,FALSE)</f>
        <v>1216</v>
      </c>
      <c r="AE28">
        <f t="shared" si="14"/>
        <v>0</v>
      </c>
      <c r="AF28">
        <f t="shared" si="15"/>
        <v>13.235294117647058</v>
      </c>
      <c r="AG28">
        <f t="shared" si="16"/>
        <v>0</v>
      </c>
      <c r="AH28">
        <f t="shared" si="17"/>
        <v>135.11111111111111</v>
      </c>
      <c r="AI28">
        <f t="shared" si="18"/>
        <v>0</v>
      </c>
      <c r="AJ28">
        <f t="shared" si="19"/>
        <v>1788.2352941176471</v>
      </c>
    </row>
    <row r="29" spans="1:36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2"/>
        <v>#N/A</v>
      </c>
      <c r="I29" t="e">
        <f t="shared" si="3"/>
        <v>#N/A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7"/>
        <v>#N/A</v>
      </c>
      <c r="N29" t="e">
        <f t="shared" si="8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0"/>
        <v>999999</v>
      </c>
      <c r="R29" t="e">
        <f t="shared" si="1"/>
        <v>#N/A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20"/>
        <v>0</v>
      </c>
      <c r="X29">
        <f t="shared" si="11"/>
        <v>0</v>
      </c>
      <c r="Y29">
        <f>IF(ISNA(VLOOKUP(A29,issues_tempo!A:E,3,FALSE)),0,VLOOKUP(A29,issues_tempo!A:E,3,FALSE))</f>
        <v>0</v>
      </c>
      <c r="Z29">
        <f>IF(ISNA(VLOOKUP(A29,issues_tempo!A:E,2,FALSE)),0,VLOOKUP(A29,issues_tempo!A:E,2,FALSE))</f>
        <v>0</v>
      </c>
      <c r="AA29">
        <f t="shared" si="12"/>
        <v>0</v>
      </c>
      <c r="AB29" t="e">
        <f t="shared" si="13"/>
        <v>#DIV/0!</v>
      </c>
      <c r="AC29" t="e">
        <f>VLOOKUP(A29,issues_tempo!A:E,5,FALSE)</f>
        <v>#N/A</v>
      </c>
      <c r="AD29" t="e">
        <f>VLOOKUP(A29,issues_tempo!A:E,4,FALSE)</f>
        <v>#N/A</v>
      </c>
      <c r="AE29">
        <f t="shared" si="14"/>
        <v>0</v>
      </c>
      <c r="AF29">
        <f t="shared" si="15"/>
        <v>0</v>
      </c>
      <c r="AG29">
        <f t="shared" si="16"/>
        <v>0</v>
      </c>
      <c r="AH29">
        <f t="shared" si="17"/>
        <v>0</v>
      </c>
      <c r="AI29">
        <f t="shared" si="18"/>
        <v>0</v>
      </c>
      <c r="AJ29">
        <f t="shared" si="19"/>
        <v>0</v>
      </c>
    </row>
    <row r="30" spans="1:36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2"/>
        <v>12</v>
      </c>
      <c r="I30">
        <f t="shared" si="3"/>
        <v>10.833333333333334</v>
      </c>
      <c r="J30">
        <f t="shared" si="4"/>
        <v>9.2307692307692299</v>
      </c>
      <c r="K30">
        <f t="shared" si="5"/>
        <v>9.67741935483871</v>
      </c>
      <c r="L30">
        <f t="shared" si="6"/>
        <v>0</v>
      </c>
      <c r="M30">
        <f t="shared" si="7"/>
        <v>10.333333333333334</v>
      </c>
      <c r="N30" t="e">
        <f t="shared" si="8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0"/>
        <v>8.6111111111111125</v>
      </c>
      <c r="R30">
        <f t="shared" si="1"/>
        <v>999999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20"/>
        <v>3.225806451612903</v>
      </c>
      <c r="X30">
        <f t="shared" si="11"/>
        <v>0</v>
      </c>
      <c r="Y30">
        <f>IF(ISNA(VLOOKUP(A30,issues_tempo!A:E,3,FALSE)),0,VLOOKUP(A30,issues_tempo!A:E,3,FALSE))</f>
        <v>0</v>
      </c>
      <c r="Z30">
        <f>IF(ISNA(VLOOKUP(A30,issues_tempo!A:E,2,FALSE)),0,VLOOKUP(A30,issues_tempo!A:E,2,FALSE))</f>
        <v>0</v>
      </c>
      <c r="AA30">
        <f t="shared" si="12"/>
        <v>0</v>
      </c>
      <c r="AB30" t="e">
        <f t="shared" si="13"/>
        <v>#DIV/0!</v>
      </c>
      <c r="AC30" t="e">
        <f>VLOOKUP(A30,issues_tempo!A:E,5,FALSE)</f>
        <v>#N/A</v>
      </c>
      <c r="AD30" t="e">
        <f>VLOOKUP(A30,issues_tempo!A:E,4,FALSE)</f>
        <v>#N/A</v>
      </c>
      <c r="AE30">
        <f t="shared" si="14"/>
        <v>0</v>
      </c>
      <c r="AF30">
        <f t="shared" si="15"/>
        <v>0</v>
      </c>
      <c r="AG30">
        <f t="shared" si="16"/>
        <v>0</v>
      </c>
      <c r="AH30">
        <f t="shared" si="17"/>
        <v>0</v>
      </c>
      <c r="AI30">
        <f t="shared" si="18"/>
        <v>0</v>
      </c>
      <c r="AJ30">
        <f t="shared" si="19"/>
        <v>0</v>
      </c>
    </row>
    <row r="31" spans="1:36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2"/>
        <v>2</v>
      </c>
      <c r="I31">
        <f t="shared" si="3"/>
        <v>347.5</v>
      </c>
      <c r="J31">
        <f t="shared" si="4"/>
        <v>0.28776978417266186</v>
      </c>
      <c r="K31">
        <f t="shared" si="5"/>
        <v>0</v>
      </c>
      <c r="L31">
        <f t="shared" si="6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0"/>
        <v>999999</v>
      </c>
      <c r="R31">
        <f t="shared" si="1"/>
        <v>154.33333333333331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20"/>
        <v>0</v>
      </c>
      <c r="X31">
        <f t="shared" si="11"/>
        <v>0</v>
      </c>
      <c r="Y31">
        <f>IF(ISNA(VLOOKUP(A31,issues_tempo!A:E,3,FALSE)),0,VLOOKUP(A31,issues_tempo!A:E,3,FALSE))</f>
        <v>4</v>
      </c>
      <c r="Z31">
        <f>IF(ISNA(VLOOKUP(A31,issues_tempo!A:E,2,FALSE)),0,VLOOKUP(A31,issues_tempo!A:E,2,FALSE))</f>
        <v>4</v>
      </c>
      <c r="AA31">
        <f t="shared" si="12"/>
        <v>8</v>
      </c>
      <c r="AB31">
        <f t="shared" si="13"/>
        <v>86.875</v>
      </c>
      <c r="AC31">
        <f>VLOOKUP(A31,issues_tempo!A:E,5,FALSE)</f>
        <v>983</v>
      </c>
      <c r="AD31">
        <f>VLOOKUP(A31,issues_tempo!A:E,4,FALSE)</f>
        <v>2610</v>
      </c>
      <c r="AE31">
        <f t="shared" si="14"/>
        <v>1.7241379310344827</v>
      </c>
      <c r="AF31">
        <f t="shared" si="15"/>
        <v>0.86393088552915764</v>
      </c>
      <c r="AG31">
        <f t="shared" si="16"/>
        <v>245.75</v>
      </c>
      <c r="AH31">
        <f t="shared" si="17"/>
        <v>652.5</v>
      </c>
      <c r="AI31">
        <f t="shared" si="18"/>
        <v>423.70689655172413</v>
      </c>
      <c r="AJ31">
        <f t="shared" si="19"/>
        <v>563.71490280777539</v>
      </c>
    </row>
    <row r="32" spans="1:36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2"/>
        <v>4</v>
      </c>
      <c r="I32">
        <f t="shared" si="3"/>
        <v>11.25</v>
      </c>
      <c r="J32">
        <f t="shared" si="4"/>
        <v>8.8888888888888893</v>
      </c>
      <c r="K32">
        <f t="shared" si="5"/>
        <v>10.810810810810811</v>
      </c>
      <c r="L32">
        <f t="shared" si="6"/>
        <v>0</v>
      </c>
      <c r="M32">
        <f t="shared" si="7"/>
        <v>9.25</v>
      </c>
      <c r="N32" t="e">
        <f t="shared" si="8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0"/>
        <v>4.625</v>
      </c>
      <c r="R32">
        <f t="shared" si="1"/>
        <v>999999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20"/>
        <v>0</v>
      </c>
      <c r="X32">
        <f t="shared" si="11"/>
        <v>0</v>
      </c>
      <c r="Y32">
        <f>IF(ISNA(VLOOKUP(A32,issues_tempo!A:E,3,FALSE)),0,VLOOKUP(A32,issues_tempo!A:E,3,FALSE))</f>
        <v>0</v>
      </c>
      <c r="Z32">
        <f>IF(ISNA(VLOOKUP(A32,issues_tempo!A:E,2,FALSE)),0,VLOOKUP(A32,issues_tempo!A:E,2,FALSE))</f>
        <v>0</v>
      </c>
      <c r="AA32">
        <f t="shared" si="12"/>
        <v>0</v>
      </c>
      <c r="AB32" t="e">
        <f t="shared" si="13"/>
        <v>#DIV/0!</v>
      </c>
      <c r="AC32" t="e">
        <f>VLOOKUP(A32,issues_tempo!A:E,5,FALSE)</f>
        <v>#N/A</v>
      </c>
      <c r="AD32" t="e">
        <f>VLOOKUP(A32,issues_tempo!A:E,4,FALSE)</f>
        <v>#N/A</v>
      </c>
      <c r="AE32">
        <f t="shared" si="14"/>
        <v>0</v>
      </c>
      <c r="AF32">
        <f t="shared" si="15"/>
        <v>0</v>
      </c>
      <c r="AG32">
        <f t="shared" si="16"/>
        <v>0</v>
      </c>
      <c r="AH32">
        <f t="shared" si="17"/>
        <v>0</v>
      </c>
      <c r="AI32">
        <f t="shared" si="18"/>
        <v>0</v>
      </c>
      <c r="AJ32">
        <f t="shared" si="19"/>
        <v>0</v>
      </c>
    </row>
    <row r="33" spans="1:36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2"/>
        <v>#N/A</v>
      </c>
      <c r="I33" t="e">
        <f t="shared" si="3"/>
        <v>#N/A</v>
      </c>
      <c r="J33">
        <f t="shared" si="4"/>
        <v>0</v>
      </c>
      <c r="K33">
        <f t="shared" si="5"/>
        <v>0</v>
      </c>
      <c r="L33">
        <f t="shared" si="6"/>
        <v>0</v>
      </c>
      <c r="M33" t="e">
        <f t="shared" si="7"/>
        <v>#N/A</v>
      </c>
      <c r="N33" t="e">
        <f t="shared" si="8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0"/>
        <v>999999</v>
      </c>
      <c r="R33" t="e">
        <f t="shared" si="1"/>
        <v>#N/A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20"/>
        <v>0</v>
      </c>
      <c r="X33">
        <f t="shared" si="11"/>
        <v>0</v>
      </c>
      <c r="Y33">
        <f>IF(ISNA(VLOOKUP(A33,issues_tempo!A:E,3,FALSE)),0,VLOOKUP(A33,issues_tempo!A:E,3,FALSE))</f>
        <v>0</v>
      </c>
      <c r="Z33">
        <f>IF(ISNA(VLOOKUP(A33,issues_tempo!A:E,2,FALSE)),0,VLOOKUP(A33,issues_tempo!A:E,2,FALSE))</f>
        <v>1</v>
      </c>
      <c r="AA33">
        <f t="shared" si="12"/>
        <v>1</v>
      </c>
      <c r="AB33">
        <f t="shared" si="13"/>
        <v>28</v>
      </c>
      <c r="AC33">
        <f>VLOOKUP(A33,issues_tempo!A:E,5,FALSE)</f>
        <v>0</v>
      </c>
      <c r="AD33">
        <f>VLOOKUP(A33,issues_tempo!A:E,4,FALSE)</f>
        <v>9</v>
      </c>
      <c r="AE33">
        <f t="shared" si="14"/>
        <v>0</v>
      </c>
      <c r="AF33">
        <f t="shared" si="15"/>
        <v>8.3333333333333339</v>
      </c>
      <c r="AG33">
        <f t="shared" si="16"/>
        <v>0</v>
      </c>
      <c r="AH33">
        <f t="shared" si="17"/>
        <v>9</v>
      </c>
      <c r="AI33">
        <f t="shared" si="18"/>
        <v>0</v>
      </c>
      <c r="AJ33">
        <f t="shared" si="19"/>
        <v>75</v>
      </c>
    </row>
    <row r="34" spans="1:36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2"/>
        <v>325</v>
      </c>
      <c r="I34">
        <f t="shared" si="3"/>
        <v>11.323076923076924</v>
      </c>
      <c r="J34">
        <f t="shared" si="4"/>
        <v>8.8315217391304355</v>
      </c>
      <c r="K34">
        <f t="shared" si="5"/>
        <v>7.4003795066413662</v>
      </c>
      <c r="L34">
        <f t="shared" si="6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0"/>
        <v>63.059829059829063</v>
      </c>
      <c r="R34">
        <f t="shared" si="1"/>
        <v>123.10664335664336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20"/>
        <v>0.56925996204933593</v>
      </c>
      <c r="X34">
        <f t="shared" si="11"/>
        <v>2.093244529019981</v>
      </c>
      <c r="Y34">
        <f>IF(ISNA(VLOOKUP(A34,issues_tempo!A:E,3,FALSE)),0,VLOOKUP(A34,issues_tempo!A:E,3,FALSE))</f>
        <v>14</v>
      </c>
      <c r="Z34">
        <f>IF(ISNA(VLOOKUP(A34,issues_tempo!A:E,2,FALSE)),0,VLOOKUP(A34,issues_tempo!A:E,2,FALSE))</f>
        <v>153</v>
      </c>
      <c r="AA34">
        <f t="shared" si="12"/>
        <v>167</v>
      </c>
      <c r="AB34">
        <f t="shared" si="13"/>
        <v>22.035928143712574</v>
      </c>
      <c r="AC34">
        <f>VLOOKUP(A34,issues_tempo!A:E,5,FALSE)</f>
        <v>132</v>
      </c>
      <c r="AD34">
        <f>VLOOKUP(A34,issues_tempo!A:E,4,FALSE)</f>
        <v>5989</v>
      </c>
      <c r="AE34">
        <f t="shared" si="14"/>
        <v>2.6565464895635675</v>
      </c>
      <c r="AF34">
        <f t="shared" si="15"/>
        <v>4.8525214081826835</v>
      </c>
      <c r="AG34">
        <f t="shared" si="16"/>
        <v>9.4285714285714288</v>
      </c>
      <c r="AH34">
        <f t="shared" si="17"/>
        <v>39.143790849673202</v>
      </c>
      <c r="AI34">
        <f t="shared" si="18"/>
        <v>25.047438330170781</v>
      </c>
      <c r="AJ34">
        <f t="shared" si="19"/>
        <v>189.94608309546464</v>
      </c>
    </row>
    <row r="35" spans="1:36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2"/>
        <v>1023</v>
      </c>
      <c r="I35">
        <f t="shared" si="3"/>
        <v>3.3607038123167157</v>
      </c>
      <c r="J35">
        <f t="shared" si="4"/>
        <v>29.755671902268762</v>
      </c>
      <c r="K35">
        <f t="shared" si="5"/>
        <v>29.800535873771956</v>
      </c>
      <c r="L35">
        <f t="shared" si="6"/>
        <v>27.848101265822784</v>
      </c>
      <c r="M35">
        <f t="shared" si="7"/>
        <v>3.3556443556443556</v>
      </c>
      <c r="N35">
        <f t="shared" si="8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0"/>
        <v>13.981851481851482</v>
      </c>
      <c r="R35">
        <f t="shared" si="1"/>
        <v>4.1893939393939394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20"/>
        <v>17.862459065197978</v>
      </c>
      <c r="X35">
        <f t="shared" si="11"/>
        <v>0</v>
      </c>
      <c r="Y35">
        <f>IF(ISNA(VLOOKUP(A35,issues_tempo!A:E,3,FALSE)),0,VLOOKUP(A35,issues_tempo!A:E,3,FALSE))</f>
        <v>0</v>
      </c>
      <c r="Z35">
        <f>IF(ISNA(VLOOKUP(A35,issues_tempo!A:E,2,FALSE)),0,VLOOKUP(A35,issues_tempo!A:E,2,FALSE))</f>
        <v>0</v>
      </c>
      <c r="AA35">
        <f t="shared" si="12"/>
        <v>0</v>
      </c>
      <c r="AB35" t="e">
        <f t="shared" si="13"/>
        <v>#DIV/0!</v>
      </c>
      <c r="AC35" t="e">
        <f>VLOOKUP(A35,issues_tempo!A:E,5,FALSE)</f>
        <v>#N/A</v>
      </c>
      <c r="AD35" t="e">
        <f>VLOOKUP(A35,issues_tempo!A:E,4,FALSE)</f>
        <v>#N/A</v>
      </c>
      <c r="AE35">
        <f t="shared" si="14"/>
        <v>0</v>
      </c>
      <c r="AF35">
        <f t="shared" si="15"/>
        <v>0</v>
      </c>
      <c r="AG35">
        <f t="shared" si="16"/>
        <v>0</v>
      </c>
      <c r="AH35">
        <f t="shared" si="17"/>
        <v>0</v>
      </c>
      <c r="AI35">
        <f t="shared" si="18"/>
        <v>0</v>
      </c>
      <c r="AJ35">
        <f t="shared" si="19"/>
        <v>0</v>
      </c>
    </row>
    <row r="36" spans="1:36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2"/>
        <v>505</v>
      </c>
      <c r="I36">
        <f t="shared" si="3"/>
        <v>24.017821782178217</v>
      </c>
      <c r="J36">
        <f t="shared" si="4"/>
        <v>4.1635749031247427</v>
      </c>
      <c r="K36">
        <f t="shared" si="5"/>
        <v>4.3003109729009328</v>
      </c>
      <c r="L36">
        <f t="shared" si="6"/>
        <v>2.402745995423341</v>
      </c>
      <c r="M36">
        <f t="shared" ref="M36:M37" si="29">IF(F36&gt;0,C36/F36,999999)</f>
        <v>23.254132231404959</v>
      </c>
      <c r="N36">
        <f t="shared" ref="N36:N37" si="30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0"/>
        <v>3.8756887052341598</v>
      </c>
      <c r="R36">
        <f t="shared" si="1"/>
        <v>6.9365079365079367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20"/>
        <v>52.385606397156813</v>
      </c>
      <c r="X36">
        <f t="shared" si="11"/>
        <v>32.723112128146454</v>
      </c>
      <c r="Y36">
        <f>IF(ISNA(VLOOKUP(A36,issues_tempo!A:E,3,FALSE)),0,VLOOKUP(A36,issues_tempo!A:E,3,FALSE))</f>
        <v>0</v>
      </c>
      <c r="Z36">
        <f>IF(ISNA(VLOOKUP(A36,issues_tempo!A:E,2,FALSE)),0,VLOOKUP(A36,issues_tempo!A:E,2,FALSE))</f>
        <v>0</v>
      </c>
      <c r="AA36">
        <f t="shared" si="12"/>
        <v>0</v>
      </c>
      <c r="AB36" t="e">
        <f t="shared" si="13"/>
        <v>#DIV/0!</v>
      </c>
      <c r="AC36" t="e">
        <f>VLOOKUP(A36,issues_tempo!A:E,5,FALSE)</f>
        <v>#N/A</v>
      </c>
      <c r="AD36" t="e">
        <f>VLOOKUP(A36,issues_tempo!A:E,4,FALSE)</f>
        <v>#N/A</v>
      </c>
      <c r="AE36">
        <f t="shared" si="14"/>
        <v>0</v>
      </c>
      <c r="AF36">
        <f t="shared" si="15"/>
        <v>0</v>
      </c>
      <c r="AG36">
        <f t="shared" si="16"/>
        <v>0</v>
      </c>
      <c r="AH36">
        <f t="shared" si="17"/>
        <v>0</v>
      </c>
      <c r="AI36">
        <f t="shared" si="18"/>
        <v>0</v>
      </c>
      <c r="AJ36">
        <f t="shared" si="19"/>
        <v>0</v>
      </c>
    </row>
    <row r="37" spans="1:36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2"/>
        <v>37</v>
      </c>
      <c r="I37">
        <f t="shared" si="3"/>
        <v>133.02702702702703</v>
      </c>
      <c r="J37">
        <f t="shared" si="4"/>
        <v>0.75172694026818365</v>
      </c>
      <c r="K37">
        <f t="shared" si="5"/>
        <v>0</v>
      </c>
      <c r="L37">
        <f t="shared" si="6"/>
        <v>3.3393501805054151</v>
      </c>
      <c r="M37">
        <f t="shared" si="29"/>
        <v>999999</v>
      </c>
      <c r="N37">
        <f t="shared" si="30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0"/>
        <v>999999</v>
      </c>
      <c r="R37">
        <f t="shared" si="1"/>
        <v>74.86486486486487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20"/>
        <v>0</v>
      </c>
      <c r="X37">
        <f t="shared" si="11"/>
        <v>0.18050541516245489</v>
      </c>
      <c r="Y37">
        <f>IF(ISNA(VLOOKUP(A37,issues_tempo!A:E,3,FALSE)),0,VLOOKUP(A37,issues_tempo!A:E,3,FALSE))</f>
        <v>0</v>
      </c>
      <c r="Z37">
        <f>IF(ISNA(VLOOKUP(A37,issues_tempo!A:E,2,FALSE)),0,VLOOKUP(A37,issues_tempo!A:E,2,FALSE))</f>
        <v>4</v>
      </c>
      <c r="AA37">
        <f t="shared" si="12"/>
        <v>4</v>
      </c>
      <c r="AB37">
        <f t="shared" si="13"/>
        <v>1230.5</v>
      </c>
      <c r="AC37">
        <f>VLOOKUP(A37,issues_tempo!A:E,5,FALSE)</f>
        <v>0</v>
      </c>
      <c r="AD37">
        <f>VLOOKUP(A37,issues_tempo!A:E,4,FALSE)</f>
        <v>64</v>
      </c>
      <c r="AE37">
        <f t="shared" si="14"/>
        <v>0</v>
      </c>
      <c r="AF37">
        <f t="shared" si="15"/>
        <v>0.36101083032490977</v>
      </c>
      <c r="AG37">
        <f t="shared" si="16"/>
        <v>0</v>
      </c>
      <c r="AH37">
        <f t="shared" si="17"/>
        <v>16</v>
      </c>
      <c r="AI37">
        <f t="shared" si="18"/>
        <v>0</v>
      </c>
      <c r="AJ37">
        <f t="shared" si="19"/>
        <v>5.7761732851985563</v>
      </c>
    </row>
    <row r="38" spans="1:36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2"/>
        <v>9</v>
      </c>
      <c r="I38">
        <f t="shared" si="3"/>
        <v>12.111111111111111</v>
      </c>
      <c r="J38">
        <f t="shared" si="4"/>
        <v>8.2568807339449535</v>
      </c>
      <c r="K38">
        <f t="shared" si="5"/>
        <v>5.882352941176471</v>
      </c>
      <c r="L38">
        <f t="shared" si="6"/>
        <v>8.695652173913043</v>
      </c>
      <c r="M38">
        <f t="shared" si="7"/>
        <v>17</v>
      </c>
      <c r="N38">
        <f t="shared" si="8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0"/>
        <v>14.166666666666668</v>
      </c>
      <c r="R38">
        <f t="shared" si="1"/>
        <v>40.25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20"/>
        <v>0</v>
      </c>
      <c r="X38">
        <f t="shared" si="11"/>
        <v>0</v>
      </c>
      <c r="Y38">
        <f>IF(ISNA(VLOOKUP(A38,issues_tempo!A:E,3,FALSE)),0,VLOOKUP(A38,issues_tempo!A:E,3,FALSE))</f>
        <v>0</v>
      </c>
      <c r="Z38">
        <f>IF(ISNA(VLOOKUP(A38,issues_tempo!A:E,2,FALSE)),0,VLOOKUP(A38,issues_tempo!A:E,2,FALSE))</f>
        <v>6</v>
      </c>
      <c r="AA38">
        <f t="shared" si="12"/>
        <v>6</v>
      </c>
      <c r="AB38">
        <f t="shared" si="13"/>
        <v>18.166666666666668</v>
      </c>
      <c r="AC38">
        <f>VLOOKUP(A38,issues_tempo!A:E,5,FALSE)</f>
        <v>0</v>
      </c>
      <c r="AD38">
        <f>VLOOKUP(A38,issues_tempo!A:E,4,FALSE)</f>
        <v>926</v>
      </c>
      <c r="AE38">
        <f t="shared" si="14"/>
        <v>0</v>
      </c>
      <c r="AF38">
        <f t="shared" si="15"/>
        <v>6.5217391304347823</v>
      </c>
      <c r="AG38">
        <f t="shared" si="16"/>
        <v>0</v>
      </c>
      <c r="AH38">
        <f t="shared" si="17"/>
        <v>154.33333333333334</v>
      </c>
      <c r="AI38">
        <f t="shared" si="18"/>
        <v>0</v>
      </c>
      <c r="AJ38">
        <f t="shared" si="19"/>
        <v>1006.5217391304348</v>
      </c>
    </row>
    <row r="39" spans="1:36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2"/>
        <v>#N/A</v>
      </c>
      <c r="I39" t="e">
        <f t="shared" si="3"/>
        <v>#N/A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7"/>
        <v>#N/A</v>
      </c>
      <c r="N39" t="e">
        <f t="shared" si="8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0"/>
        <v>999999</v>
      </c>
      <c r="R39" t="e">
        <f t="shared" si="1"/>
        <v>#N/A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20"/>
        <v>0</v>
      </c>
      <c r="X39">
        <f t="shared" si="11"/>
        <v>0</v>
      </c>
      <c r="Y39">
        <f>IF(ISNA(VLOOKUP(A39,issues_tempo!A:E,3,FALSE)),0,VLOOKUP(A39,issues_tempo!A:E,3,FALSE))</f>
        <v>0</v>
      </c>
      <c r="Z39">
        <f>IF(ISNA(VLOOKUP(A39,issues_tempo!A:E,2,FALSE)),0,VLOOKUP(A39,issues_tempo!A:E,2,FALSE))</f>
        <v>0</v>
      </c>
      <c r="AA39">
        <f t="shared" si="12"/>
        <v>0</v>
      </c>
      <c r="AB39" t="e">
        <f t="shared" si="13"/>
        <v>#DIV/0!</v>
      </c>
      <c r="AC39" t="e">
        <f>VLOOKUP(A39,issues_tempo!A:E,5,FALSE)</f>
        <v>#N/A</v>
      </c>
      <c r="AD39" t="e">
        <f>VLOOKUP(A39,issues_tempo!A:E,4,FALSE)</f>
        <v>#N/A</v>
      </c>
      <c r="AE39">
        <f t="shared" si="14"/>
        <v>0</v>
      </c>
      <c r="AF39">
        <f t="shared" si="15"/>
        <v>0</v>
      </c>
      <c r="AG39">
        <f t="shared" si="16"/>
        <v>0</v>
      </c>
      <c r="AH39">
        <f t="shared" si="17"/>
        <v>0</v>
      </c>
      <c r="AI39">
        <f t="shared" si="18"/>
        <v>0</v>
      </c>
      <c r="AJ39">
        <f t="shared" si="19"/>
        <v>0</v>
      </c>
    </row>
    <row r="40" spans="1:36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2"/>
        <v>60</v>
      </c>
      <c r="I40">
        <f t="shared" si="3"/>
        <v>15.65</v>
      </c>
      <c r="J40">
        <f t="shared" si="4"/>
        <v>6.3897763578274764</v>
      </c>
      <c r="K40">
        <f t="shared" si="5"/>
        <v>6.9364161849710984</v>
      </c>
      <c r="L40">
        <f t="shared" si="6"/>
        <v>0</v>
      </c>
      <c r="M40">
        <f t="shared" si="7"/>
        <v>14.416666666666666</v>
      </c>
      <c r="N40" t="e">
        <f t="shared" si="8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0"/>
        <v>64.875</v>
      </c>
      <c r="R40">
        <f t="shared" si="1"/>
        <v>999999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20"/>
        <v>0.23121387283236994</v>
      </c>
      <c r="X40">
        <f t="shared" si="11"/>
        <v>0</v>
      </c>
      <c r="Y40">
        <f>IF(ISNA(VLOOKUP(A40,issues_tempo!A:E,3,FALSE)),0,VLOOKUP(A40,issues_tempo!A:E,3,FALSE))</f>
        <v>135</v>
      </c>
      <c r="Z40">
        <f>IF(ISNA(VLOOKUP(A40,issues_tempo!A:E,2,FALSE)),0,VLOOKUP(A40,issues_tempo!A:E,2,FALSE))</f>
        <v>36</v>
      </c>
      <c r="AA40">
        <f t="shared" si="12"/>
        <v>171</v>
      </c>
      <c r="AB40">
        <f t="shared" si="13"/>
        <v>5.4912280701754383</v>
      </c>
      <c r="AC40">
        <f>VLOOKUP(A40,issues_tempo!A:E,5,FALSE)</f>
        <v>147</v>
      </c>
      <c r="AD40">
        <f>VLOOKUP(A40,issues_tempo!A:E,4,FALSE)</f>
        <v>66</v>
      </c>
      <c r="AE40">
        <f t="shared" si="14"/>
        <v>15.606936416184972</v>
      </c>
      <c r="AF40">
        <f t="shared" si="15"/>
        <v>48.648648648648646</v>
      </c>
      <c r="AG40">
        <f t="shared" si="16"/>
        <v>1.0888888888888888</v>
      </c>
      <c r="AH40">
        <f t="shared" si="17"/>
        <v>1.8333333333333333</v>
      </c>
      <c r="AI40">
        <f t="shared" si="18"/>
        <v>16.99421965317919</v>
      </c>
      <c r="AJ40">
        <f t="shared" si="19"/>
        <v>89.189189189189179</v>
      </c>
    </row>
    <row r="41" spans="1:36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2"/>
        <v>#N/A</v>
      </c>
      <c r="I41" t="e">
        <f t="shared" si="3"/>
        <v>#N/A</v>
      </c>
      <c r="J41">
        <f t="shared" si="4"/>
        <v>0</v>
      </c>
      <c r="K41">
        <f t="shared" si="5"/>
        <v>0</v>
      </c>
      <c r="L41">
        <f t="shared" si="6"/>
        <v>0</v>
      </c>
      <c r="M41" t="e">
        <f t="shared" si="7"/>
        <v>#N/A</v>
      </c>
      <c r="N41" t="e">
        <f t="shared" si="8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0"/>
        <v>999999</v>
      </c>
      <c r="R41" t="e">
        <f t="shared" si="1"/>
        <v>#N/A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20"/>
        <v>0</v>
      </c>
      <c r="X41">
        <f t="shared" si="11"/>
        <v>0</v>
      </c>
      <c r="Y41">
        <f>IF(ISNA(VLOOKUP(A41,issues_tempo!A:E,3,FALSE)),0,VLOOKUP(A41,issues_tempo!A:E,3,FALSE))</f>
        <v>0</v>
      </c>
      <c r="Z41">
        <f>IF(ISNA(VLOOKUP(A41,issues_tempo!A:E,2,FALSE)),0,VLOOKUP(A41,issues_tempo!A:E,2,FALSE))</f>
        <v>1</v>
      </c>
      <c r="AA41">
        <f t="shared" si="12"/>
        <v>1</v>
      </c>
      <c r="AB41">
        <f t="shared" si="13"/>
        <v>14</v>
      </c>
      <c r="AC41">
        <f>VLOOKUP(A41,issues_tempo!A:E,5,FALSE)</f>
        <v>0</v>
      </c>
      <c r="AD41">
        <f>VLOOKUP(A41,issues_tempo!A:E,4,FALSE)</f>
        <v>0</v>
      </c>
      <c r="AE41">
        <f t="shared" si="14"/>
        <v>0</v>
      </c>
      <c r="AF41">
        <f t="shared" si="15"/>
        <v>9.0909090909090917</v>
      </c>
      <c r="AG41">
        <f t="shared" si="16"/>
        <v>0</v>
      </c>
      <c r="AH41">
        <f t="shared" si="17"/>
        <v>0</v>
      </c>
      <c r="AI41">
        <f t="shared" si="18"/>
        <v>0</v>
      </c>
      <c r="AJ41">
        <f t="shared" si="19"/>
        <v>0</v>
      </c>
    </row>
    <row r="42" spans="1:36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2"/>
        <v>#N/A</v>
      </c>
      <c r="I42" t="e">
        <f t="shared" si="3"/>
        <v>#N/A</v>
      </c>
      <c r="J42">
        <f t="shared" si="4"/>
        <v>0</v>
      </c>
      <c r="K42">
        <f t="shared" si="5"/>
        <v>0</v>
      </c>
      <c r="L42">
        <f t="shared" si="6"/>
        <v>0</v>
      </c>
      <c r="M42" t="e">
        <f t="shared" si="7"/>
        <v>#N/A</v>
      </c>
      <c r="N42" t="e">
        <f t="shared" si="8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0"/>
        <v>999999</v>
      </c>
      <c r="R42" t="e">
        <f t="shared" si="1"/>
        <v>#N/A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20"/>
        <v>0</v>
      </c>
      <c r="X42">
        <f t="shared" si="11"/>
        <v>0</v>
      </c>
      <c r="Y42">
        <f>IF(ISNA(VLOOKUP(A42,issues_tempo!A:E,3,FALSE)),0,VLOOKUP(A42,issues_tempo!A:E,3,FALSE))</f>
        <v>0</v>
      </c>
      <c r="Z42">
        <f>IF(ISNA(VLOOKUP(A42,issues_tempo!A:E,2,FALSE)),0,VLOOKUP(A42,issues_tempo!A:E,2,FALSE))</f>
        <v>0</v>
      </c>
      <c r="AA42">
        <f t="shared" si="12"/>
        <v>0</v>
      </c>
      <c r="AB42" t="e">
        <f t="shared" si="13"/>
        <v>#DIV/0!</v>
      </c>
      <c r="AC42" t="e">
        <f>VLOOKUP(A42,issues_tempo!A:E,5,FALSE)</f>
        <v>#N/A</v>
      </c>
      <c r="AD42" t="e">
        <f>VLOOKUP(A42,issues_tempo!A:E,4,FALSE)</f>
        <v>#N/A</v>
      </c>
      <c r="AE42">
        <f t="shared" si="14"/>
        <v>0</v>
      </c>
      <c r="AF42">
        <f t="shared" si="15"/>
        <v>0</v>
      </c>
      <c r="AG42">
        <f t="shared" si="16"/>
        <v>0</v>
      </c>
      <c r="AH42">
        <f t="shared" si="17"/>
        <v>0</v>
      </c>
      <c r="AI42">
        <f t="shared" si="18"/>
        <v>0</v>
      </c>
      <c r="AJ42">
        <f t="shared" si="19"/>
        <v>0</v>
      </c>
    </row>
    <row r="43" spans="1:36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2"/>
        <v>91</v>
      </c>
      <c r="I43">
        <f t="shared" si="3"/>
        <v>11.76923076923077</v>
      </c>
      <c r="J43">
        <f t="shared" si="4"/>
        <v>8.4967320261437909</v>
      </c>
      <c r="K43">
        <f t="shared" si="5"/>
        <v>1.4705882352941178</v>
      </c>
      <c r="L43">
        <f t="shared" si="6"/>
        <v>8.9730807577268195</v>
      </c>
      <c r="M43">
        <f t="shared" si="7"/>
        <v>68</v>
      </c>
      <c r="N43">
        <f t="shared" si="8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0"/>
        <v>22.666666666666664</v>
      </c>
      <c r="R43">
        <f t="shared" si="1"/>
        <v>7.4296296296296287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20"/>
        <v>0</v>
      </c>
      <c r="X43">
        <f t="shared" si="11"/>
        <v>4.6859421734795612</v>
      </c>
      <c r="Y43">
        <f>IF(ISNA(VLOOKUP(A43,issues_tempo!A:E,3,FALSE)),0,VLOOKUP(A43,issues_tempo!A:E,3,FALSE))</f>
        <v>0</v>
      </c>
      <c r="Z43">
        <f>IF(ISNA(VLOOKUP(A43,issues_tempo!A:E,2,FALSE)),0,VLOOKUP(A43,issues_tempo!A:E,2,FALSE))</f>
        <v>0</v>
      </c>
      <c r="AA43">
        <f t="shared" si="12"/>
        <v>0</v>
      </c>
      <c r="AB43" t="e">
        <f t="shared" si="13"/>
        <v>#DIV/0!</v>
      </c>
      <c r="AC43" t="e">
        <f>VLOOKUP(A43,issues_tempo!A:E,5,FALSE)</f>
        <v>#N/A</v>
      </c>
      <c r="AD43" t="e">
        <f>VLOOKUP(A43,issues_tempo!A:E,4,FALSE)</f>
        <v>#N/A</v>
      </c>
      <c r="AE43">
        <f t="shared" si="14"/>
        <v>0</v>
      </c>
      <c r="AF43">
        <f t="shared" si="15"/>
        <v>0</v>
      </c>
      <c r="AG43">
        <f t="shared" si="16"/>
        <v>0</v>
      </c>
      <c r="AH43">
        <f t="shared" si="17"/>
        <v>0</v>
      </c>
      <c r="AI43">
        <f t="shared" si="18"/>
        <v>0</v>
      </c>
      <c r="AJ43">
        <f t="shared" si="19"/>
        <v>0</v>
      </c>
    </row>
    <row r="44" spans="1:36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2"/>
        <v>#N/A</v>
      </c>
      <c r="I44" t="e">
        <f t="shared" si="3"/>
        <v>#N/A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7"/>
        <v>#N/A</v>
      </c>
      <c r="N44" t="e">
        <f t="shared" si="8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0"/>
        <v>999999</v>
      </c>
      <c r="R44" t="e">
        <f t="shared" si="1"/>
        <v>#N/A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20"/>
        <v>0</v>
      </c>
      <c r="X44">
        <f t="shared" si="11"/>
        <v>0</v>
      </c>
      <c r="Y44">
        <f>IF(ISNA(VLOOKUP(A44,issues_tempo!A:E,3,FALSE)),0,VLOOKUP(A44,issues_tempo!A:E,3,FALSE))</f>
        <v>0</v>
      </c>
      <c r="Z44">
        <f>IF(ISNA(VLOOKUP(A44,issues_tempo!A:E,2,FALSE)),0,VLOOKUP(A44,issues_tempo!A:E,2,FALSE))</f>
        <v>0</v>
      </c>
      <c r="AA44">
        <f t="shared" si="12"/>
        <v>0</v>
      </c>
      <c r="AB44" t="e">
        <f t="shared" si="13"/>
        <v>#DIV/0!</v>
      </c>
      <c r="AC44" t="e">
        <f>VLOOKUP(A44,issues_tempo!A:E,5,FALSE)</f>
        <v>#N/A</v>
      </c>
      <c r="AD44" t="e">
        <f>VLOOKUP(A44,issues_tempo!A:E,4,FALSE)</f>
        <v>#N/A</v>
      </c>
      <c r="AE44">
        <f t="shared" si="14"/>
        <v>0</v>
      </c>
      <c r="AF44">
        <f t="shared" si="15"/>
        <v>0</v>
      </c>
      <c r="AG44">
        <f t="shared" si="16"/>
        <v>0</v>
      </c>
      <c r="AH44">
        <f t="shared" si="17"/>
        <v>0</v>
      </c>
      <c r="AI44">
        <f t="shared" si="18"/>
        <v>0</v>
      </c>
      <c r="AJ44">
        <f t="shared" si="19"/>
        <v>0</v>
      </c>
    </row>
    <row r="45" spans="1:36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2"/>
        <v>#N/A</v>
      </c>
      <c r="I45" t="e">
        <f t="shared" si="3"/>
        <v>#N/A</v>
      </c>
      <c r="J45">
        <f t="shared" si="4"/>
        <v>0</v>
      </c>
      <c r="K45">
        <f t="shared" si="5"/>
        <v>0</v>
      </c>
      <c r="L45">
        <f t="shared" si="6"/>
        <v>0</v>
      </c>
      <c r="M45" t="e">
        <f t="shared" si="7"/>
        <v>#N/A</v>
      </c>
      <c r="N45" t="e">
        <f t="shared" si="8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0"/>
        <v>999999</v>
      </c>
      <c r="R45" t="e">
        <f t="shared" si="1"/>
        <v>#N/A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20"/>
        <v>0</v>
      </c>
      <c r="X45">
        <f t="shared" si="11"/>
        <v>0</v>
      </c>
      <c r="Y45">
        <f>IF(ISNA(VLOOKUP(A45,issues_tempo!A:E,3,FALSE)),0,VLOOKUP(A45,issues_tempo!A:E,3,FALSE))</f>
        <v>0</v>
      </c>
      <c r="Z45">
        <f>IF(ISNA(VLOOKUP(A45,issues_tempo!A:E,2,FALSE)),0,VLOOKUP(A45,issues_tempo!A:E,2,FALSE))</f>
        <v>0</v>
      </c>
      <c r="AA45">
        <f t="shared" si="12"/>
        <v>0</v>
      </c>
      <c r="AB45" t="e">
        <f t="shared" si="13"/>
        <v>#DIV/0!</v>
      </c>
      <c r="AC45" t="e">
        <f>VLOOKUP(A45,issues_tempo!A:E,5,FALSE)</f>
        <v>#N/A</v>
      </c>
      <c r="AD45" t="e">
        <f>VLOOKUP(A45,issues_tempo!A:E,4,FALSE)</f>
        <v>#N/A</v>
      </c>
      <c r="AE45">
        <f t="shared" si="14"/>
        <v>0</v>
      </c>
      <c r="AF45">
        <f t="shared" si="15"/>
        <v>0</v>
      </c>
      <c r="AG45">
        <f t="shared" si="16"/>
        <v>0</v>
      </c>
      <c r="AH45">
        <f t="shared" si="17"/>
        <v>0</v>
      </c>
      <c r="AI45">
        <f t="shared" si="18"/>
        <v>0</v>
      </c>
      <c r="AJ45">
        <f t="shared" si="19"/>
        <v>0</v>
      </c>
    </row>
    <row r="46" spans="1:36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2"/>
        <v>2</v>
      </c>
      <c r="I46">
        <f t="shared" si="3"/>
        <v>26</v>
      </c>
      <c r="J46">
        <f t="shared" si="4"/>
        <v>3.8461538461538463</v>
      </c>
      <c r="K46">
        <f t="shared" si="5"/>
        <v>5.5555555555555554</v>
      </c>
      <c r="L46">
        <f t="shared" si="6"/>
        <v>0</v>
      </c>
      <c r="M46">
        <f t="shared" si="7"/>
        <v>18</v>
      </c>
      <c r="N46" t="e">
        <f t="shared" si="8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0"/>
        <v>3</v>
      </c>
      <c r="R46">
        <f t="shared" si="1"/>
        <v>999999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20"/>
        <v>0</v>
      </c>
      <c r="X46">
        <f t="shared" si="11"/>
        <v>0</v>
      </c>
      <c r="Y46">
        <f>IF(ISNA(VLOOKUP(A46,issues_tempo!A:E,3,FALSE)),0,VLOOKUP(A46,issues_tempo!A:E,3,FALSE))</f>
        <v>0</v>
      </c>
      <c r="Z46">
        <f>IF(ISNA(VLOOKUP(A46,issues_tempo!A:E,2,FALSE)),0,VLOOKUP(A46,issues_tempo!A:E,2,FALSE))</f>
        <v>0</v>
      </c>
      <c r="AA46">
        <f t="shared" si="12"/>
        <v>0</v>
      </c>
      <c r="AB46" t="e">
        <f t="shared" si="13"/>
        <v>#DIV/0!</v>
      </c>
      <c r="AC46" t="e">
        <f>VLOOKUP(A46,issues_tempo!A:E,5,FALSE)</f>
        <v>#N/A</v>
      </c>
      <c r="AD46" t="e">
        <f>VLOOKUP(A46,issues_tempo!A:E,4,FALSE)</f>
        <v>#N/A</v>
      </c>
      <c r="AE46">
        <f t="shared" si="14"/>
        <v>0</v>
      </c>
      <c r="AF46">
        <f t="shared" si="15"/>
        <v>0</v>
      </c>
      <c r="AG46">
        <f t="shared" si="16"/>
        <v>0</v>
      </c>
      <c r="AH46">
        <f t="shared" si="17"/>
        <v>0</v>
      </c>
      <c r="AI46">
        <f t="shared" si="18"/>
        <v>0</v>
      </c>
      <c r="AJ46">
        <f t="shared" si="19"/>
        <v>0</v>
      </c>
    </row>
    <row r="47" spans="1:36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2"/>
        <v>3</v>
      </c>
      <c r="I47">
        <f t="shared" si="3"/>
        <v>39.333333333333336</v>
      </c>
      <c r="J47">
        <f t="shared" si="4"/>
        <v>2.5423728813559321</v>
      </c>
      <c r="K47">
        <f t="shared" si="5"/>
        <v>2.7272727272727271</v>
      </c>
      <c r="L47">
        <f t="shared" si="6"/>
        <v>0</v>
      </c>
      <c r="M47">
        <f t="shared" si="7"/>
        <v>36.666666666666664</v>
      </c>
      <c r="N47" t="e">
        <f t="shared" si="8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0"/>
        <v>24.444444444444443</v>
      </c>
      <c r="R47">
        <f t="shared" si="1"/>
        <v>999999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20"/>
        <v>0</v>
      </c>
      <c r="X47">
        <f t="shared" si="11"/>
        <v>0</v>
      </c>
      <c r="Y47">
        <f>IF(ISNA(VLOOKUP(A47,issues_tempo!A:E,3,FALSE)),0,VLOOKUP(A47,issues_tempo!A:E,3,FALSE))</f>
        <v>2</v>
      </c>
      <c r="Z47">
        <f>IF(ISNA(VLOOKUP(A47,issues_tempo!A:E,2,FALSE)),0,VLOOKUP(A47,issues_tempo!A:E,2,FALSE))</f>
        <v>0</v>
      </c>
      <c r="AA47">
        <f t="shared" si="12"/>
        <v>2</v>
      </c>
      <c r="AB47">
        <f t="shared" si="13"/>
        <v>59</v>
      </c>
      <c r="AC47">
        <f>VLOOKUP(A47,issues_tempo!A:E,5,FALSE)</f>
        <v>700</v>
      </c>
      <c r="AD47">
        <f>VLOOKUP(A47,issues_tempo!A:E,4,FALSE)</f>
        <v>0</v>
      </c>
      <c r="AE47">
        <f t="shared" si="14"/>
        <v>1.8181818181818181</v>
      </c>
      <c r="AF47">
        <f t="shared" si="15"/>
        <v>0</v>
      </c>
      <c r="AG47">
        <f t="shared" si="16"/>
        <v>350</v>
      </c>
      <c r="AH47">
        <f t="shared" si="17"/>
        <v>0</v>
      </c>
      <c r="AI47">
        <f t="shared" si="18"/>
        <v>636.36363636363637</v>
      </c>
      <c r="AJ47">
        <f t="shared" si="19"/>
        <v>0</v>
      </c>
    </row>
    <row r="48" spans="1:36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2"/>
        <v>#N/A</v>
      </c>
      <c r="I48" t="e">
        <f t="shared" si="3"/>
        <v>#N/A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7"/>
        <v>#N/A</v>
      </c>
      <c r="N48" t="e">
        <f t="shared" si="8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0"/>
        <v>999999</v>
      </c>
      <c r="R48" t="e">
        <f t="shared" si="1"/>
        <v>#N/A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20"/>
        <v>0</v>
      </c>
      <c r="X48">
        <f t="shared" si="11"/>
        <v>0</v>
      </c>
      <c r="Y48">
        <f>IF(ISNA(VLOOKUP(A48,issues_tempo!A:E,3,FALSE)),0,VLOOKUP(A48,issues_tempo!A:E,3,FALSE))</f>
        <v>0</v>
      </c>
      <c r="Z48">
        <f>IF(ISNA(VLOOKUP(A48,issues_tempo!A:E,2,FALSE)),0,VLOOKUP(A48,issues_tempo!A:E,2,FALSE))</f>
        <v>0</v>
      </c>
      <c r="AA48">
        <f t="shared" si="12"/>
        <v>0</v>
      </c>
      <c r="AB48" t="e">
        <f t="shared" si="13"/>
        <v>#DIV/0!</v>
      </c>
      <c r="AC48" t="e">
        <f>VLOOKUP(A48,issues_tempo!A:E,5,FALSE)</f>
        <v>#N/A</v>
      </c>
      <c r="AD48" t="e">
        <f>VLOOKUP(A48,issues_tempo!A:E,4,FALSE)</f>
        <v>#N/A</v>
      </c>
      <c r="AE48">
        <f t="shared" si="14"/>
        <v>0</v>
      </c>
      <c r="AF48">
        <f t="shared" si="15"/>
        <v>0</v>
      </c>
      <c r="AG48">
        <f t="shared" si="16"/>
        <v>0</v>
      </c>
      <c r="AH48">
        <f t="shared" si="17"/>
        <v>0</v>
      </c>
      <c r="AI48">
        <f t="shared" si="18"/>
        <v>0</v>
      </c>
      <c r="AJ48">
        <f t="shared" si="19"/>
        <v>0</v>
      </c>
    </row>
    <row r="49" spans="1:36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2"/>
        <v>17</v>
      </c>
      <c r="I49">
        <f t="shared" si="3"/>
        <v>41.235294117647058</v>
      </c>
      <c r="J49">
        <f t="shared" si="4"/>
        <v>2.4251069900142652</v>
      </c>
      <c r="K49">
        <f t="shared" si="5"/>
        <v>2.6785714285714284</v>
      </c>
      <c r="L49">
        <f t="shared" si="6"/>
        <v>1.4184397163120568</v>
      </c>
      <c r="M49">
        <f t="shared" ref="M49:M60" si="31">IF(F49&gt;0,C49/F49,999999)</f>
        <v>37.333333333333336</v>
      </c>
      <c r="N49">
        <f t="shared" ref="N49:N60" si="32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0"/>
        <v>12.444444444444445</v>
      </c>
      <c r="R49">
        <f t="shared" si="1"/>
        <v>23.5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20"/>
        <v>115.53571428571428</v>
      </c>
      <c r="X49">
        <f t="shared" si="11"/>
        <v>68.085106382978722</v>
      </c>
      <c r="Y49">
        <f>IF(ISNA(VLOOKUP(A49,issues_tempo!A:E,3,FALSE)),0,VLOOKUP(A49,issues_tempo!A:E,3,FALSE))</f>
        <v>0</v>
      </c>
      <c r="Z49">
        <f>IF(ISNA(VLOOKUP(A49,issues_tempo!A:E,2,FALSE)),0,VLOOKUP(A49,issues_tempo!A:E,2,FALSE))</f>
        <v>0</v>
      </c>
      <c r="AA49">
        <f t="shared" si="12"/>
        <v>0</v>
      </c>
      <c r="AB49" t="e">
        <f t="shared" si="13"/>
        <v>#DIV/0!</v>
      </c>
      <c r="AC49" t="e">
        <f>VLOOKUP(A49,issues_tempo!A:E,5,FALSE)</f>
        <v>#N/A</v>
      </c>
      <c r="AD49" t="e">
        <f>VLOOKUP(A49,issues_tempo!A:E,4,FALSE)</f>
        <v>#N/A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</row>
    <row r="50" spans="1:36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2"/>
        <v>548</v>
      </c>
      <c r="I50">
        <f t="shared" si="3"/>
        <v>12.775547445255475</v>
      </c>
      <c r="J50">
        <f t="shared" si="4"/>
        <v>7.8274532209684331</v>
      </c>
      <c r="K50">
        <f t="shared" si="5"/>
        <v>10.515916575192097</v>
      </c>
      <c r="L50">
        <f t="shared" si="6"/>
        <v>2.8209321340964841</v>
      </c>
      <c r="M50">
        <f t="shared" si="31"/>
        <v>9.5093945720250517</v>
      </c>
      <c r="N50">
        <f t="shared" si="32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0"/>
        <v>142.64091858037577</v>
      </c>
      <c r="R50">
        <f t="shared" si="1"/>
        <v>366.30917874396141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20"/>
        <v>138.22173435784853</v>
      </c>
      <c r="X50">
        <f t="shared" si="11"/>
        <v>4.0883074407195422E-2</v>
      </c>
      <c r="Y50">
        <f>IF(ISNA(VLOOKUP(A50,issues_tempo!A:E,3,FALSE)),0,VLOOKUP(A50,issues_tempo!A:E,3,FALSE))</f>
        <v>158</v>
      </c>
      <c r="Z50">
        <f>IF(ISNA(VLOOKUP(A50,issues_tempo!A:E,2,FALSE)),0,VLOOKUP(A50,issues_tempo!A:E,2,FALSE))</f>
        <v>499</v>
      </c>
      <c r="AA50">
        <f t="shared" si="12"/>
        <v>657</v>
      </c>
      <c r="AB50">
        <f t="shared" si="13"/>
        <v>10.656012176560122</v>
      </c>
      <c r="AC50">
        <f>VLOOKUP(A50,issues_tempo!A:E,5,FALSE)</f>
        <v>2491</v>
      </c>
      <c r="AD50">
        <f>VLOOKUP(A50,issues_tempo!A:E,4,FALSE)</f>
        <v>5079</v>
      </c>
      <c r="AE50">
        <f t="shared" si="14"/>
        <v>3.4687156970362238</v>
      </c>
      <c r="AF50">
        <f t="shared" si="15"/>
        <v>20.400654129190514</v>
      </c>
      <c r="AG50">
        <f t="shared" si="16"/>
        <v>15.765822784810126</v>
      </c>
      <c r="AH50">
        <f t="shared" si="17"/>
        <v>10.178356713426854</v>
      </c>
      <c r="AI50">
        <f t="shared" si="18"/>
        <v>54.687156970362238</v>
      </c>
      <c r="AJ50">
        <f t="shared" si="19"/>
        <v>207.64513491414556</v>
      </c>
    </row>
    <row r="51" spans="1:36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2"/>
        <v>1114</v>
      </c>
      <c r="I51">
        <f t="shared" si="3"/>
        <v>3.6436265709156195</v>
      </c>
      <c r="J51">
        <f t="shared" si="4"/>
        <v>27.44518354274452</v>
      </c>
      <c r="K51">
        <f t="shared" si="5"/>
        <v>29.952124476361462</v>
      </c>
      <c r="L51">
        <f t="shared" si="6"/>
        <v>15.760111576011157</v>
      </c>
      <c r="M51">
        <f t="shared" si="31"/>
        <v>3.3386613386613386</v>
      </c>
      <c r="N51">
        <f t="shared" si="32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0"/>
        <v>13.911088911088912</v>
      </c>
      <c r="R51">
        <f t="shared" si="1"/>
        <v>19.035398230088497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20"/>
        <v>17.953321364452425</v>
      </c>
      <c r="X51">
        <f t="shared" si="11"/>
        <v>0.41841004184100417</v>
      </c>
      <c r="Y51">
        <f>IF(ISNA(VLOOKUP(A51,issues_tempo!A:E,3,FALSE)),0,VLOOKUP(A51,issues_tempo!A:E,3,FALSE))</f>
        <v>0</v>
      </c>
      <c r="Z51">
        <f>IF(ISNA(VLOOKUP(A51,issues_tempo!A:E,2,FALSE)),0,VLOOKUP(A51,issues_tempo!A:E,2,FALSE))</f>
        <v>0</v>
      </c>
      <c r="AA51">
        <f t="shared" si="12"/>
        <v>0</v>
      </c>
      <c r="AB51" t="e">
        <f t="shared" si="13"/>
        <v>#DIV/0!</v>
      </c>
      <c r="AC51" t="e">
        <f>VLOOKUP(A51,issues_tempo!A:E,5,FALSE)</f>
        <v>#N/A</v>
      </c>
      <c r="AD51" t="e">
        <f>VLOOKUP(A51,issues_tempo!A:E,4,FALSE)</f>
        <v>#N/A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</row>
    <row r="52" spans="1:36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2"/>
        <v>81</v>
      </c>
      <c r="I52">
        <f t="shared" si="3"/>
        <v>21.481481481481481</v>
      </c>
      <c r="J52">
        <f t="shared" si="4"/>
        <v>4.6551724137931032</v>
      </c>
      <c r="K52">
        <f t="shared" si="5"/>
        <v>4.4544867656552611</v>
      </c>
      <c r="L52">
        <f t="shared" si="6"/>
        <v>6.2827225130890056</v>
      </c>
      <c r="M52">
        <f t="shared" si="31"/>
        <v>22.44927536231884</v>
      </c>
      <c r="N52">
        <f t="shared" si="32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0"/>
        <v>187.07729468599035</v>
      </c>
      <c r="R52">
        <f t="shared" si="1"/>
        <v>7.958333333333333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20"/>
        <v>1.7430600387346675</v>
      </c>
      <c r="X52">
        <f t="shared" si="11"/>
        <v>4.1884816753926701</v>
      </c>
      <c r="Y52">
        <f>IF(ISNA(VLOOKUP(A52,issues_tempo!A:E,3,FALSE)),0,VLOOKUP(A52,issues_tempo!A:E,3,FALSE))</f>
        <v>112</v>
      </c>
      <c r="Z52">
        <f>IF(ISNA(VLOOKUP(A52,issues_tempo!A:E,2,FALSE)),0,VLOOKUP(A52,issues_tempo!A:E,2,FALSE))</f>
        <v>16</v>
      </c>
      <c r="AA52">
        <f t="shared" si="12"/>
        <v>128</v>
      </c>
      <c r="AB52">
        <f t="shared" si="13"/>
        <v>13.59375</v>
      </c>
      <c r="AC52">
        <f>VLOOKUP(A52,issues_tempo!A:E,5,FALSE)</f>
        <v>1813</v>
      </c>
      <c r="AD52">
        <f>VLOOKUP(A52,issues_tempo!A:E,4,FALSE)</f>
        <v>13</v>
      </c>
      <c r="AE52">
        <f t="shared" si="14"/>
        <v>7.2304712717882502</v>
      </c>
      <c r="AF52">
        <f t="shared" si="15"/>
        <v>8.3769633507853403</v>
      </c>
      <c r="AG52">
        <f t="shared" si="16"/>
        <v>16.1875</v>
      </c>
      <c r="AH52">
        <f t="shared" si="17"/>
        <v>0.8125</v>
      </c>
      <c r="AI52">
        <f t="shared" si="18"/>
        <v>117.0432537120723</v>
      </c>
      <c r="AJ52">
        <f t="shared" si="19"/>
        <v>6.8062827225130889</v>
      </c>
    </row>
    <row r="53" spans="1:36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2"/>
        <v>91</v>
      </c>
      <c r="I53">
        <f t="shared" si="3"/>
        <v>20.329670329670328</v>
      </c>
      <c r="J53">
        <f t="shared" si="4"/>
        <v>4.9189189189189193</v>
      </c>
      <c r="K53">
        <f t="shared" si="5"/>
        <v>3.4270650263620386</v>
      </c>
      <c r="L53">
        <f t="shared" si="6"/>
        <v>7.3033707865168536</v>
      </c>
      <c r="M53">
        <f t="shared" si="31"/>
        <v>29.179487179487179</v>
      </c>
      <c r="N53">
        <f t="shared" si="32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0"/>
        <v>106.99145299145299</v>
      </c>
      <c r="R53">
        <f t="shared" si="1"/>
        <v>27.384615384615383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20"/>
        <v>0</v>
      </c>
      <c r="X53">
        <f t="shared" si="11"/>
        <v>0</v>
      </c>
      <c r="Y53">
        <f>IF(ISNA(VLOOKUP(A53,issues_tempo!A:E,3,FALSE)),0,VLOOKUP(A53,issues_tempo!A:E,3,FALSE))</f>
        <v>337</v>
      </c>
      <c r="Z53">
        <f>IF(ISNA(VLOOKUP(A53,issues_tempo!A:E,2,FALSE)),0,VLOOKUP(A53,issues_tempo!A:E,2,FALSE))</f>
        <v>236</v>
      </c>
      <c r="AA53">
        <f t="shared" si="12"/>
        <v>573</v>
      </c>
      <c r="AB53">
        <f t="shared" si="13"/>
        <v>3.2286212914485164</v>
      </c>
      <c r="AC53">
        <f>VLOOKUP(A53,issues_tempo!A:E,5,FALSE)</f>
        <v>508</v>
      </c>
      <c r="AD53">
        <f>VLOOKUP(A53,issues_tempo!A:E,4,FALSE)</f>
        <v>381</v>
      </c>
      <c r="AE53">
        <f t="shared" si="14"/>
        <v>29.61335676625659</v>
      </c>
      <c r="AF53">
        <f t="shared" si="15"/>
        <v>33.146067415730336</v>
      </c>
      <c r="AG53">
        <f t="shared" si="16"/>
        <v>1.5074183976261128</v>
      </c>
      <c r="AH53">
        <f t="shared" si="17"/>
        <v>1.6144067796610169</v>
      </c>
      <c r="AI53">
        <f t="shared" si="18"/>
        <v>44.639718804920918</v>
      </c>
      <c r="AJ53">
        <f t="shared" si="19"/>
        <v>53.511235955056172</v>
      </c>
    </row>
    <row r="54" spans="1:36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2"/>
        <v>20</v>
      </c>
      <c r="I54">
        <f t="shared" si="3"/>
        <v>63.15</v>
      </c>
      <c r="J54">
        <f t="shared" si="4"/>
        <v>1.5835312747426762</v>
      </c>
      <c r="K54">
        <f t="shared" si="5"/>
        <v>2.43161094224924</v>
      </c>
      <c r="L54">
        <f t="shared" si="6"/>
        <v>1.2847965738758029</v>
      </c>
      <c r="M54">
        <f t="shared" si="31"/>
        <v>41.125</v>
      </c>
      <c r="N54">
        <f t="shared" si="32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0"/>
        <v>41.125</v>
      </c>
      <c r="R54">
        <f t="shared" si="1"/>
        <v>181.61111111111111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20"/>
        <v>540.12158054711244</v>
      </c>
      <c r="X54">
        <f t="shared" si="11"/>
        <v>0</v>
      </c>
      <c r="Y54">
        <f>IF(ISNA(VLOOKUP(A54,issues_tempo!A:E,3,FALSE)),0,VLOOKUP(A54,issues_tempo!A:E,3,FALSE))</f>
        <v>0</v>
      </c>
      <c r="Z54">
        <f>IF(ISNA(VLOOKUP(A54,issues_tempo!A:E,2,FALSE)),0,VLOOKUP(A54,issues_tempo!A:E,2,FALSE))</f>
        <v>5</v>
      </c>
      <c r="AA54">
        <f t="shared" si="12"/>
        <v>5</v>
      </c>
      <c r="AB54">
        <f t="shared" si="13"/>
        <v>252.6</v>
      </c>
      <c r="AC54">
        <f>VLOOKUP(A54,issues_tempo!A:E,5,FALSE)</f>
        <v>0</v>
      </c>
      <c r="AD54">
        <f>VLOOKUP(A54,issues_tempo!A:E,4,FALSE)</f>
        <v>18</v>
      </c>
      <c r="AE54">
        <f t="shared" si="14"/>
        <v>0</v>
      </c>
      <c r="AF54">
        <f t="shared" si="15"/>
        <v>0.53533190578158463</v>
      </c>
      <c r="AG54">
        <f t="shared" si="16"/>
        <v>0</v>
      </c>
      <c r="AH54">
        <f t="shared" si="17"/>
        <v>3.6</v>
      </c>
      <c r="AI54">
        <f t="shared" si="18"/>
        <v>0</v>
      </c>
      <c r="AJ54">
        <f t="shared" si="19"/>
        <v>1.9271948608137046</v>
      </c>
    </row>
    <row r="55" spans="1:36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2"/>
        <v>1114</v>
      </c>
      <c r="I55">
        <f t="shared" si="3"/>
        <v>3.6454219030520645</v>
      </c>
      <c r="J55">
        <f t="shared" si="4"/>
        <v>27.431667077074611</v>
      </c>
      <c r="K55">
        <f t="shared" si="5"/>
        <v>29.83606557377049</v>
      </c>
      <c r="L55">
        <f t="shared" si="6"/>
        <v>16.005665722379604</v>
      </c>
      <c r="M55">
        <f t="shared" si="31"/>
        <v>3.3516483516483517</v>
      </c>
      <c r="N55">
        <f t="shared" si="32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0"/>
        <v>13.965201465201467</v>
      </c>
      <c r="R55">
        <f t="shared" si="1"/>
        <v>17.702064896755164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20"/>
        <v>17.883755588673623</v>
      </c>
      <c r="X55">
        <f t="shared" si="11"/>
        <v>0.42492917847025496</v>
      </c>
      <c r="Y55">
        <f>IF(ISNA(VLOOKUP(A55,issues_tempo!A:E,3,FALSE)),0,VLOOKUP(A55,issues_tempo!A:E,3,FALSE))</f>
        <v>0</v>
      </c>
      <c r="Z55">
        <f>IF(ISNA(VLOOKUP(A55,issues_tempo!A:E,2,FALSE)),0,VLOOKUP(A55,issues_tempo!A:E,2,FALSE))</f>
        <v>0</v>
      </c>
      <c r="AA55">
        <f t="shared" si="12"/>
        <v>0</v>
      </c>
      <c r="AB55" t="e">
        <f t="shared" si="13"/>
        <v>#DIV/0!</v>
      </c>
      <c r="AC55" t="e">
        <f>VLOOKUP(A55,issues_tempo!A:E,5,FALSE)</f>
        <v>#N/A</v>
      </c>
      <c r="AD55" t="e">
        <f>VLOOKUP(A55,issues_tempo!A:E,4,FALSE)</f>
        <v>#N/A</v>
      </c>
      <c r="AE55">
        <f t="shared" si="14"/>
        <v>0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</row>
    <row r="56" spans="1:36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2"/>
        <v>134</v>
      </c>
      <c r="I56">
        <f t="shared" si="3"/>
        <v>4.8059701492537314</v>
      </c>
      <c r="J56">
        <f t="shared" si="4"/>
        <v>20.80745341614907</v>
      </c>
      <c r="K56">
        <f t="shared" si="5"/>
        <v>22.568093385214009</v>
      </c>
      <c r="L56">
        <f t="shared" si="6"/>
        <v>13.846153846153847</v>
      </c>
      <c r="M56">
        <f t="shared" si="31"/>
        <v>4.431034482758621</v>
      </c>
      <c r="N56">
        <f t="shared" si="32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0"/>
        <v>0.7385057471264368</v>
      </c>
      <c r="R56">
        <f t="shared" si="1"/>
        <v>1.2037037037037037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20"/>
        <v>548.63813229571986</v>
      </c>
      <c r="X56">
        <f t="shared" si="11"/>
        <v>4.615384615384615</v>
      </c>
      <c r="Y56">
        <f>IF(ISNA(VLOOKUP(A56,issues_tempo!A:E,3,FALSE)),0,VLOOKUP(A56,issues_tempo!A:E,3,FALSE))</f>
        <v>0</v>
      </c>
      <c r="Z56">
        <f>IF(ISNA(VLOOKUP(A56,issues_tempo!A:E,2,FALSE)),0,VLOOKUP(A56,issues_tempo!A:E,2,FALSE))</f>
        <v>21</v>
      </c>
      <c r="AA56">
        <f t="shared" si="12"/>
        <v>21</v>
      </c>
      <c r="AB56">
        <f t="shared" si="13"/>
        <v>30.666666666666668</v>
      </c>
      <c r="AC56">
        <f>VLOOKUP(A56,issues_tempo!A:E,5,FALSE)</f>
        <v>0</v>
      </c>
      <c r="AD56">
        <f>VLOOKUP(A56,issues_tempo!A:E,4,FALSE)</f>
        <v>0</v>
      </c>
      <c r="AE56">
        <f t="shared" si="14"/>
        <v>0</v>
      </c>
      <c r="AF56">
        <f t="shared" si="15"/>
        <v>16.153846153846153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f t="shared" si="19"/>
        <v>0</v>
      </c>
    </row>
    <row r="57" spans="1:36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2"/>
        <v>132</v>
      </c>
      <c r="I57">
        <f t="shared" si="3"/>
        <v>14.469696969696969</v>
      </c>
      <c r="J57">
        <f t="shared" si="4"/>
        <v>6.9109947643979055</v>
      </c>
      <c r="K57">
        <f t="shared" si="5"/>
        <v>6.6511085180863478</v>
      </c>
      <c r="L57">
        <f t="shared" si="6"/>
        <v>9.183673469387756</v>
      </c>
      <c r="M57">
        <f t="shared" si="31"/>
        <v>15.035087719298245</v>
      </c>
      <c r="N57">
        <f t="shared" si="32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0"/>
        <v>102.73976608187134</v>
      </c>
      <c r="R57">
        <f t="shared" si="1"/>
        <v>41.74074074074074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20"/>
        <v>9.0431738623103861</v>
      </c>
      <c r="X57">
        <f t="shared" si="11"/>
        <v>0</v>
      </c>
      <c r="Y57">
        <f>IF(ISNA(VLOOKUP(A57,issues_tempo!A:E,3,FALSE)),0,VLOOKUP(A57,issues_tempo!A:E,3,FALSE))</f>
        <v>127</v>
      </c>
      <c r="Z57">
        <f>IF(ISNA(VLOOKUP(A57,issues_tempo!A:E,2,FALSE)),0,VLOOKUP(A57,issues_tempo!A:E,2,FALSE))</f>
        <v>96</v>
      </c>
      <c r="AA57">
        <f t="shared" si="12"/>
        <v>223</v>
      </c>
      <c r="AB57">
        <f t="shared" si="13"/>
        <v>8.5650224215246631</v>
      </c>
      <c r="AC57">
        <f>VLOOKUP(A57,issues_tempo!A:E,5,FALSE)</f>
        <v>3208</v>
      </c>
      <c r="AD57">
        <f>VLOOKUP(A57,issues_tempo!A:E,4,FALSE)</f>
        <v>3364</v>
      </c>
      <c r="AE57">
        <f t="shared" si="14"/>
        <v>7.4095682613768963</v>
      </c>
      <c r="AF57">
        <f t="shared" si="15"/>
        <v>48.979591836734691</v>
      </c>
      <c r="AG57">
        <f t="shared" si="16"/>
        <v>25.259842519685041</v>
      </c>
      <c r="AH57">
        <f t="shared" si="17"/>
        <v>35.041666666666664</v>
      </c>
      <c r="AI57">
        <f t="shared" si="18"/>
        <v>187.1645274212369</v>
      </c>
      <c r="AJ57">
        <f t="shared" si="19"/>
        <v>1716.3265306122446</v>
      </c>
    </row>
    <row r="58" spans="1:36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2"/>
        <v>2</v>
      </c>
      <c r="I58">
        <f t="shared" si="3"/>
        <v>153</v>
      </c>
      <c r="J58">
        <f t="shared" si="4"/>
        <v>0.65359477124183007</v>
      </c>
      <c r="K58">
        <f t="shared" si="5"/>
        <v>0</v>
      </c>
      <c r="L58">
        <f t="shared" si="6"/>
        <v>1.0695187165775402</v>
      </c>
      <c r="M58">
        <f t="shared" si="31"/>
        <v>999999</v>
      </c>
      <c r="N58">
        <f t="shared" si="32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0"/>
        <v>999999</v>
      </c>
      <c r="R58">
        <f t="shared" si="1"/>
        <v>140.25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20"/>
        <v>0</v>
      </c>
      <c r="X58">
        <f t="shared" si="11"/>
        <v>0</v>
      </c>
      <c r="Y58">
        <f>IF(ISNA(VLOOKUP(A58,issues_tempo!A:E,3,FALSE)),0,VLOOKUP(A58,issues_tempo!A:E,3,FALSE))</f>
        <v>0</v>
      </c>
      <c r="Z58">
        <f>IF(ISNA(VLOOKUP(A58,issues_tempo!A:E,2,FALSE)),0,VLOOKUP(A58,issues_tempo!A:E,2,FALSE))</f>
        <v>2</v>
      </c>
      <c r="AA58">
        <f t="shared" si="12"/>
        <v>2</v>
      </c>
      <c r="AB58">
        <f t="shared" si="13"/>
        <v>153</v>
      </c>
      <c r="AC58">
        <f>VLOOKUP(A58,issues_tempo!A:E,5,FALSE)</f>
        <v>0</v>
      </c>
      <c r="AD58">
        <f>VLOOKUP(A58,issues_tempo!A:E,4,FALSE)</f>
        <v>378</v>
      </c>
      <c r="AE58">
        <f t="shared" si="14"/>
        <v>0</v>
      </c>
      <c r="AF58">
        <f t="shared" si="15"/>
        <v>1.0695187165775402</v>
      </c>
      <c r="AG58">
        <f t="shared" si="16"/>
        <v>0</v>
      </c>
      <c r="AH58">
        <f t="shared" si="17"/>
        <v>189</v>
      </c>
      <c r="AI58">
        <f t="shared" si="18"/>
        <v>0</v>
      </c>
      <c r="AJ58">
        <f t="shared" si="19"/>
        <v>202.1390374331551</v>
      </c>
    </row>
    <row r="59" spans="1:36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2"/>
        <v>183</v>
      </c>
      <c r="I59">
        <f t="shared" si="3"/>
        <v>9.0819672131147549</v>
      </c>
      <c r="J59">
        <f t="shared" si="4"/>
        <v>11.010830324909747</v>
      </c>
      <c r="K59">
        <f t="shared" si="5"/>
        <v>12.726008344923505</v>
      </c>
      <c r="L59">
        <f t="shared" si="6"/>
        <v>0</v>
      </c>
      <c r="M59">
        <f t="shared" si="31"/>
        <v>7.8579234972677598</v>
      </c>
      <c r="N59">
        <f t="shared" si="32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0"/>
        <v>75.959927140255004</v>
      </c>
      <c r="R59">
        <f t="shared" si="1"/>
        <v>999999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20"/>
        <v>17.037552155771905</v>
      </c>
      <c r="X59">
        <f t="shared" si="11"/>
        <v>0</v>
      </c>
      <c r="Y59">
        <f>IF(ISNA(VLOOKUP(A59,issues_tempo!A:E,3,FALSE)),0,VLOOKUP(A59,issues_tempo!A:E,3,FALSE))</f>
        <v>458</v>
      </c>
      <c r="Z59">
        <f>IF(ISNA(VLOOKUP(A59,issues_tempo!A:E,2,FALSE)),0,VLOOKUP(A59,issues_tempo!A:E,2,FALSE))</f>
        <v>135</v>
      </c>
      <c r="AA59">
        <f t="shared" si="12"/>
        <v>593</v>
      </c>
      <c r="AB59">
        <f t="shared" si="13"/>
        <v>2.8026981450252952</v>
      </c>
      <c r="AC59">
        <f>VLOOKUP(A59,issues_tempo!A:E,5,FALSE)</f>
        <v>45106</v>
      </c>
      <c r="AD59">
        <f>VLOOKUP(A59,issues_tempo!A:E,4,FALSE)</f>
        <v>3718</v>
      </c>
      <c r="AE59">
        <f t="shared" si="14"/>
        <v>31.849791376912378</v>
      </c>
      <c r="AF59">
        <f t="shared" si="15"/>
        <v>60.267857142857146</v>
      </c>
      <c r="AG59">
        <f t="shared" si="16"/>
        <v>98.484716157205241</v>
      </c>
      <c r="AH59">
        <f t="shared" si="17"/>
        <v>27.540740740740741</v>
      </c>
      <c r="AI59">
        <f t="shared" si="18"/>
        <v>3136.7176634214188</v>
      </c>
      <c r="AJ59">
        <f t="shared" si="19"/>
        <v>1659.8214285714287</v>
      </c>
    </row>
    <row r="60" spans="1:36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2"/>
        <v>85</v>
      </c>
      <c r="I60">
        <f t="shared" si="3"/>
        <v>6.5294117647058822</v>
      </c>
      <c r="J60">
        <f t="shared" si="4"/>
        <v>15.315315315315315</v>
      </c>
      <c r="K60">
        <f t="shared" si="5"/>
        <v>4.026845637583893</v>
      </c>
      <c r="L60">
        <f t="shared" si="6"/>
        <v>19.458128078817733</v>
      </c>
      <c r="M60">
        <f t="shared" si="31"/>
        <v>24.833333333333332</v>
      </c>
      <c r="N60">
        <f t="shared" si="32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0"/>
        <v>20.694444444444443</v>
      </c>
      <c r="R60">
        <f t="shared" si="1"/>
        <v>17.130801687763714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20"/>
        <v>0</v>
      </c>
      <c r="X60">
        <f t="shared" si="11"/>
        <v>0</v>
      </c>
      <c r="Y60">
        <f>IF(ISNA(VLOOKUP(A60,issues_tempo!A:E,3,FALSE)),0,VLOOKUP(A60,issues_tempo!A:E,3,FALSE))</f>
        <v>3</v>
      </c>
      <c r="Z60">
        <f>IF(ISNA(VLOOKUP(A60,issues_tempo!A:E,2,FALSE)),0,VLOOKUP(A60,issues_tempo!A:E,2,FALSE))</f>
        <v>43</v>
      </c>
      <c r="AA60">
        <f t="shared" si="12"/>
        <v>46</v>
      </c>
      <c r="AB60">
        <f t="shared" si="13"/>
        <v>12.065217391304348</v>
      </c>
      <c r="AC60">
        <f>VLOOKUP(A60,issues_tempo!A:E,5,FALSE)</f>
        <v>124</v>
      </c>
      <c r="AD60">
        <f>VLOOKUP(A60,issues_tempo!A:E,4,FALSE)</f>
        <v>551</v>
      </c>
      <c r="AE60">
        <f t="shared" si="14"/>
        <v>2.0134228187919465</v>
      </c>
      <c r="AF60">
        <f t="shared" si="15"/>
        <v>10.591133004926109</v>
      </c>
      <c r="AG60">
        <f t="shared" si="16"/>
        <v>41.333333333333336</v>
      </c>
      <c r="AH60">
        <f t="shared" si="17"/>
        <v>12.813953488372093</v>
      </c>
      <c r="AI60">
        <f t="shared" si="18"/>
        <v>83.221476510067134</v>
      </c>
      <c r="AJ60">
        <f t="shared" si="19"/>
        <v>135.71428571428572</v>
      </c>
    </row>
    <row r="61" spans="1:36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2"/>
        <v>#N/A</v>
      </c>
      <c r="I61" t="e">
        <f t="shared" si="3"/>
        <v>#N/A</v>
      </c>
      <c r="J61">
        <f t="shared" si="4"/>
        <v>0</v>
      </c>
      <c r="K61">
        <f t="shared" si="5"/>
        <v>0</v>
      </c>
      <c r="L61">
        <f t="shared" si="6"/>
        <v>0</v>
      </c>
      <c r="M61" t="e">
        <f t="shared" si="7"/>
        <v>#N/A</v>
      </c>
      <c r="N61" t="e">
        <f t="shared" si="8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0"/>
        <v>999999</v>
      </c>
      <c r="R61" t="e">
        <f t="shared" si="1"/>
        <v>#N/A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20"/>
        <v>0</v>
      </c>
      <c r="X61">
        <f t="shared" si="11"/>
        <v>0</v>
      </c>
      <c r="Y61">
        <f>IF(ISNA(VLOOKUP(A61,issues_tempo!A:E,3,FALSE)),0,VLOOKUP(A61,issues_tempo!A:E,3,FALSE))</f>
        <v>0</v>
      </c>
      <c r="Z61">
        <f>IF(ISNA(VLOOKUP(A61,issues_tempo!A:E,2,FALSE)),0,VLOOKUP(A61,issues_tempo!A:E,2,FALSE))</f>
        <v>0</v>
      </c>
      <c r="AA61">
        <f t="shared" si="12"/>
        <v>0</v>
      </c>
      <c r="AB61" t="e">
        <f t="shared" si="13"/>
        <v>#DIV/0!</v>
      </c>
      <c r="AC61" t="e">
        <f>VLOOKUP(A61,issues_tempo!A:E,5,FALSE)</f>
        <v>#N/A</v>
      </c>
      <c r="AD61" t="e">
        <f>VLOOKUP(A61,issues_tempo!A:E,4,FALSE)</f>
        <v>#N/A</v>
      </c>
      <c r="AE61">
        <f t="shared" si="14"/>
        <v>0</v>
      </c>
      <c r="AF61">
        <f t="shared" si="15"/>
        <v>0</v>
      </c>
      <c r="AG61">
        <f t="shared" si="16"/>
        <v>0</v>
      </c>
      <c r="AH61">
        <f t="shared" si="17"/>
        <v>0</v>
      </c>
      <c r="AI61">
        <f t="shared" si="18"/>
        <v>0</v>
      </c>
      <c r="AJ61">
        <f t="shared" si="19"/>
        <v>0</v>
      </c>
    </row>
    <row r="62" spans="1:36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2"/>
        <v>213</v>
      </c>
      <c r="I62">
        <f t="shared" si="3"/>
        <v>13.262910798122066</v>
      </c>
      <c r="J62">
        <f t="shared" si="4"/>
        <v>7.5398230088495577</v>
      </c>
      <c r="K62">
        <f t="shared" si="5"/>
        <v>7.773722627737226</v>
      </c>
      <c r="L62">
        <f t="shared" si="6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0"/>
        <v>47.167449139280123</v>
      </c>
      <c r="R62">
        <f t="shared" si="1"/>
        <v>999999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20"/>
        <v>33.905109489051092</v>
      </c>
      <c r="X62">
        <f t="shared" si="11"/>
        <v>0</v>
      </c>
      <c r="Y62">
        <f>IF(ISNA(VLOOKUP(A62,issues_tempo!A:E,3,FALSE)),0,VLOOKUP(A62,issues_tempo!A:E,3,FALSE))</f>
        <v>11</v>
      </c>
      <c r="Z62">
        <f>IF(ISNA(VLOOKUP(A62,issues_tempo!A:E,2,FALSE)),0,VLOOKUP(A62,issues_tempo!A:E,2,FALSE))</f>
        <v>0</v>
      </c>
      <c r="AA62">
        <f t="shared" si="12"/>
        <v>11</v>
      </c>
      <c r="AB62">
        <f t="shared" si="13"/>
        <v>256.81818181818181</v>
      </c>
      <c r="AC62">
        <f>VLOOKUP(A62,issues_tempo!A:E,5,FALSE)</f>
        <v>8</v>
      </c>
      <c r="AD62">
        <f>VLOOKUP(A62,issues_tempo!A:E,4,FALSE)</f>
        <v>0</v>
      </c>
      <c r="AE62">
        <f t="shared" si="14"/>
        <v>0.40145985401459855</v>
      </c>
      <c r="AF62">
        <f t="shared" si="15"/>
        <v>0</v>
      </c>
      <c r="AG62">
        <f t="shared" si="16"/>
        <v>0.72727272727272729</v>
      </c>
      <c r="AH62">
        <f t="shared" si="17"/>
        <v>0</v>
      </c>
      <c r="AI62">
        <f t="shared" si="18"/>
        <v>0.29197080291970806</v>
      </c>
      <c r="AJ62">
        <f t="shared" si="19"/>
        <v>0</v>
      </c>
    </row>
    <row r="63" spans="1:36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2"/>
        <v>8</v>
      </c>
      <c r="I63">
        <f t="shared" si="3"/>
        <v>28.625</v>
      </c>
      <c r="J63">
        <f t="shared" si="4"/>
        <v>3.4934497816593888</v>
      </c>
      <c r="K63">
        <f t="shared" si="5"/>
        <v>4</v>
      </c>
      <c r="L63">
        <f t="shared" si="6"/>
        <v>0</v>
      </c>
      <c r="M63">
        <f t="shared" si="7"/>
        <v>25</v>
      </c>
      <c r="N63" t="e">
        <f t="shared" si="8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0"/>
        <v>8.3333333333333321</v>
      </c>
      <c r="R63">
        <f t="shared" si="1"/>
        <v>999999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20"/>
        <v>12</v>
      </c>
      <c r="X63">
        <f t="shared" si="11"/>
        <v>0</v>
      </c>
      <c r="Y63">
        <f>IF(ISNA(VLOOKUP(A63,issues_tempo!A:E,3,FALSE)),0,VLOOKUP(A63,issues_tempo!A:E,3,FALSE))</f>
        <v>0</v>
      </c>
      <c r="Z63">
        <f>IF(ISNA(VLOOKUP(A63,issues_tempo!A:E,2,FALSE)),0,VLOOKUP(A63,issues_tempo!A:E,2,FALSE))</f>
        <v>0</v>
      </c>
      <c r="AA63">
        <f t="shared" si="12"/>
        <v>0</v>
      </c>
      <c r="AB63" t="e">
        <f t="shared" si="13"/>
        <v>#DIV/0!</v>
      </c>
      <c r="AC63" t="e">
        <f>VLOOKUP(A63,issues_tempo!A:E,5,FALSE)</f>
        <v>#N/A</v>
      </c>
      <c r="AD63" t="e">
        <f>VLOOKUP(A63,issues_tempo!A:E,4,FALSE)</f>
        <v>#N/A</v>
      </c>
      <c r="AE63">
        <f t="shared" si="14"/>
        <v>0</v>
      </c>
      <c r="AF63">
        <f t="shared" si="15"/>
        <v>0</v>
      </c>
      <c r="AG63">
        <f t="shared" si="16"/>
        <v>0</v>
      </c>
      <c r="AH63">
        <f t="shared" si="17"/>
        <v>0</v>
      </c>
      <c r="AI63">
        <f t="shared" si="18"/>
        <v>0</v>
      </c>
      <c r="AJ63">
        <f t="shared" si="19"/>
        <v>0</v>
      </c>
    </row>
    <row r="64" spans="1:36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2"/>
        <v>34</v>
      </c>
      <c r="I64">
        <f t="shared" si="3"/>
        <v>11.882352941176471</v>
      </c>
      <c r="J64">
        <f t="shared" si="4"/>
        <v>8.4158415841584162</v>
      </c>
      <c r="K64">
        <f t="shared" si="5"/>
        <v>11.149825783972126</v>
      </c>
      <c r="L64">
        <f t="shared" si="6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0"/>
        <v>14.947916666666668</v>
      </c>
      <c r="R64">
        <f t="shared" si="1"/>
        <v>87.75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20"/>
        <v>167.2473867595819</v>
      </c>
      <c r="X64">
        <f t="shared" si="11"/>
        <v>0</v>
      </c>
      <c r="Y64">
        <f>IF(ISNA(VLOOKUP(A64,issues_tempo!A:E,3,FALSE)),0,VLOOKUP(A64,issues_tempo!A:E,3,FALSE))</f>
        <v>0</v>
      </c>
      <c r="Z64">
        <f>IF(ISNA(VLOOKUP(A64,issues_tempo!A:E,2,FALSE)),0,VLOOKUP(A64,issues_tempo!A:E,2,FALSE))</f>
        <v>5</v>
      </c>
      <c r="AA64">
        <f t="shared" si="12"/>
        <v>5</v>
      </c>
      <c r="AB64">
        <f t="shared" si="13"/>
        <v>80.8</v>
      </c>
      <c r="AC64">
        <f>VLOOKUP(A64,issues_tempo!A:E,5,FALSE)</f>
        <v>0</v>
      </c>
      <c r="AD64">
        <f>VLOOKUP(A64,issues_tempo!A:E,4,FALSE)</f>
        <v>1196</v>
      </c>
      <c r="AE64">
        <f t="shared" si="14"/>
        <v>0</v>
      </c>
      <c r="AF64">
        <f t="shared" si="15"/>
        <v>4.2735042735042734</v>
      </c>
      <c r="AG64">
        <f t="shared" si="16"/>
        <v>0</v>
      </c>
      <c r="AH64">
        <f t="shared" si="17"/>
        <v>239.2</v>
      </c>
      <c r="AI64">
        <f t="shared" si="18"/>
        <v>0</v>
      </c>
      <c r="AJ64">
        <f t="shared" si="19"/>
        <v>1022.2222222222222</v>
      </c>
    </row>
    <row r="65" spans="1:36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2"/>
        <v>2</v>
      </c>
      <c r="I65">
        <f t="shared" si="3"/>
        <v>34.5</v>
      </c>
      <c r="J65">
        <f t="shared" si="4"/>
        <v>2.8985507246376812</v>
      </c>
      <c r="K65">
        <f t="shared" si="5"/>
        <v>3.4482758620689653</v>
      </c>
      <c r="L65">
        <f t="shared" si="6"/>
        <v>0</v>
      </c>
      <c r="M65">
        <f t="shared" si="7"/>
        <v>29</v>
      </c>
      <c r="N65" t="e">
        <f t="shared" si="8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0"/>
        <v>9.6666666666666661</v>
      </c>
      <c r="R65">
        <f t="shared" si="1"/>
        <v>999999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20"/>
        <v>3.4482758620689653</v>
      </c>
      <c r="X65">
        <f t="shared" si="11"/>
        <v>0</v>
      </c>
      <c r="Y65">
        <f>IF(ISNA(VLOOKUP(A65,issues_tempo!A:E,3,FALSE)),0,VLOOKUP(A65,issues_tempo!A:E,3,FALSE))</f>
        <v>0</v>
      </c>
      <c r="Z65">
        <f>IF(ISNA(VLOOKUP(A65,issues_tempo!A:E,2,FALSE)),0,VLOOKUP(A65,issues_tempo!A:E,2,FALSE))</f>
        <v>2</v>
      </c>
      <c r="AA65">
        <f t="shared" si="12"/>
        <v>2</v>
      </c>
      <c r="AB65">
        <f t="shared" si="13"/>
        <v>34.5</v>
      </c>
      <c r="AC65">
        <f>VLOOKUP(A65,issues_tempo!A:E,5,FALSE)</f>
        <v>0</v>
      </c>
      <c r="AD65">
        <f>VLOOKUP(A65,issues_tempo!A:E,4,FALSE)</f>
        <v>7</v>
      </c>
      <c r="AE65">
        <f t="shared" si="14"/>
        <v>0</v>
      </c>
      <c r="AF65">
        <f t="shared" si="15"/>
        <v>18.181818181818183</v>
      </c>
      <c r="AG65">
        <f t="shared" si="16"/>
        <v>0</v>
      </c>
      <c r="AH65">
        <f t="shared" si="17"/>
        <v>3.5</v>
      </c>
      <c r="AI65">
        <f t="shared" si="18"/>
        <v>0</v>
      </c>
      <c r="AJ65">
        <f t="shared" si="19"/>
        <v>63.63636363636364</v>
      </c>
    </row>
    <row r="66" spans="1:36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2"/>
        <v>#N/A</v>
      </c>
      <c r="I66" t="e">
        <f t="shared" si="3"/>
        <v>#N/A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7"/>
        <v>#N/A</v>
      </c>
      <c r="N66" t="e">
        <f t="shared" si="8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ref="Q66:Q129" si="33">IF(ISERROR((C66/F66)*(O66/($O$2+$P$2))),999999,(C66/F66)*(O66/($O$2+$P$2)))</f>
        <v>999999</v>
      </c>
      <c r="R66" t="e">
        <f t="shared" ref="R66:R129" si="34">IF(ISERR((D66/G66)*(P66/($O$2+$P$2))),999999,(D66/G66)*(P66/($O$2+$P$2)))</f>
        <v>#N/A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20"/>
        <v>0</v>
      </c>
      <c r="X66">
        <f t="shared" si="11"/>
        <v>0</v>
      </c>
      <c r="Y66">
        <f>IF(ISNA(VLOOKUP(A66,issues_tempo!A:E,3,FALSE)),0,VLOOKUP(A66,issues_tempo!A:E,3,FALSE))</f>
        <v>0</v>
      </c>
      <c r="Z66">
        <f>IF(ISNA(VLOOKUP(A66,issues_tempo!A:E,2,FALSE)),0,VLOOKUP(A66,issues_tempo!A:E,2,FALSE))</f>
        <v>0</v>
      </c>
      <c r="AA66">
        <f t="shared" si="12"/>
        <v>0</v>
      </c>
      <c r="AB66" t="e">
        <f t="shared" si="13"/>
        <v>#DIV/0!</v>
      </c>
      <c r="AC66" t="e">
        <f>VLOOKUP(A66,issues_tempo!A:E,5,FALSE)</f>
        <v>#N/A</v>
      </c>
      <c r="AD66" t="e">
        <f>VLOOKUP(A66,issues_tempo!A:E,4,FALSE)</f>
        <v>#N/A</v>
      </c>
      <c r="AE66">
        <f t="shared" si="14"/>
        <v>0</v>
      </c>
      <c r="AF66">
        <f t="shared" si="15"/>
        <v>0</v>
      </c>
      <c r="AG66">
        <f t="shared" si="16"/>
        <v>0</v>
      </c>
      <c r="AH66">
        <f t="shared" si="17"/>
        <v>0</v>
      </c>
      <c r="AI66">
        <f t="shared" si="18"/>
        <v>0</v>
      </c>
      <c r="AJ66">
        <f t="shared" si="19"/>
        <v>0</v>
      </c>
    </row>
    <row r="67" spans="1:36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35">F67+G67</f>
        <v>1</v>
      </c>
      <c r="I67">
        <f t="shared" ref="I67:I130" si="36">E67/H67</f>
        <v>3</v>
      </c>
      <c r="J67">
        <f t="shared" ref="J67:J130" si="37">IF(ISNA(H67),0,IF(E67&gt;0,(H67*100)/E67,0))</f>
        <v>33.333333333333336</v>
      </c>
      <c r="K67">
        <f t="shared" ref="K67:K130" si="38">IF(ISNA(F67),0,IF(C67&gt;0,(F67*100)/C67,0))</f>
        <v>0</v>
      </c>
      <c r="L67">
        <f t="shared" ref="L67:L130" si="39">IF(ISNA(F67),0,IF(D67&gt;0,(G67*100)/D67,0))</f>
        <v>50</v>
      </c>
      <c r="M67" t="e">
        <f t="shared" ref="M67:M130" si="40">C67/F67</f>
        <v>#DIV/0!</v>
      </c>
      <c r="N67">
        <f t="shared" ref="N67:N130" si="41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si="33"/>
        <v>999999</v>
      </c>
      <c r="R67">
        <f t="shared" si="34"/>
        <v>0.33333333333333331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42">IF(ISNA(F67),0,IF(F67&gt;0,S67/F67,0))</f>
        <v>0</v>
      </c>
      <c r="V67">
        <f t="shared" ref="V67:V130" si="43">IF(ISNA(G67),0,IF(G67&gt;0,T67/G67,0))</f>
        <v>0</v>
      </c>
      <c r="W67">
        <f t="shared" si="20"/>
        <v>0</v>
      </c>
      <c r="X67">
        <f t="shared" ref="X67:X130" si="44">V67*L67</f>
        <v>0</v>
      </c>
      <c r="Y67">
        <f>IF(ISNA(VLOOKUP(A67,issues_tempo!A:E,3,FALSE)),0,VLOOKUP(A67,issues_tempo!A:E,3,FALSE))</f>
        <v>0</v>
      </c>
      <c r="Z67">
        <f>IF(ISNA(VLOOKUP(A67,issues_tempo!A:E,2,FALSE)),0,VLOOKUP(A67,issues_tempo!A:E,2,FALSE))</f>
        <v>0</v>
      </c>
      <c r="AA67">
        <f t="shared" ref="AA67:AA130" si="45">Y67+Z67</f>
        <v>0</v>
      </c>
      <c r="AB67" t="e">
        <f t="shared" ref="AB67:AB130" si="46">E67/AA67</f>
        <v>#DIV/0!</v>
      </c>
      <c r="AC67" t="e">
        <f>VLOOKUP(A67,issues_tempo!A:E,5,FALSE)</f>
        <v>#N/A</v>
      </c>
      <c r="AD67" t="e">
        <f>VLOOKUP(A67,issues_tempo!A:E,4,FALSE)</f>
        <v>#N/A</v>
      </c>
      <c r="AE67">
        <f t="shared" ref="AE67:AF130" si="47">IF(ISNA(Y67),0,IF(C67&gt;0,(Y67*100)/C67,0))</f>
        <v>0</v>
      </c>
      <c r="AF67">
        <f t="shared" si="47"/>
        <v>0</v>
      </c>
      <c r="AG67">
        <f t="shared" ref="AG67:AG130" si="48">IF(Y67&gt;0,AC67/Y67,0)</f>
        <v>0</v>
      </c>
      <c r="AH67">
        <f t="shared" ref="AH67:AH130" si="49">IF(Z67&gt;0,AD67/Z67,0)</f>
        <v>0</v>
      </c>
      <c r="AI67">
        <f t="shared" ref="AI67:AI130" si="50">AG67*AE67</f>
        <v>0</v>
      </c>
      <c r="AJ67">
        <f t="shared" ref="AJ67:AJ130" si="51">AH67*AF67</f>
        <v>0</v>
      </c>
    </row>
    <row r="68" spans="1:36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35"/>
        <v>#N/A</v>
      </c>
      <c r="I68" t="e">
        <f t="shared" si="36"/>
        <v>#N/A</v>
      </c>
      <c r="J68">
        <f t="shared" si="37"/>
        <v>0</v>
      </c>
      <c r="K68">
        <f t="shared" si="38"/>
        <v>0</v>
      </c>
      <c r="L68">
        <f t="shared" si="39"/>
        <v>0</v>
      </c>
      <c r="M68" t="e">
        <f t="shared" si="40"/>
        <v>#N/A</v>
      </c>
      <c r="N68" t="e">
        <f t="shared" si="41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33"/>
        <v>999999</v>
      </c>
      <c r="R68" t="e">
        <f t="shared" si="34"/>
        <v>#N/A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42"/>
        <v>0</v>
      </c>
      <c r="V68">
        <f t="shared" si="43"/>
        <v>0</v>
      </c>
      <c r="W68">
        <f t="shared" ref="W68:W131" si="52">U68*K68</f>
        <v>0</v>
      </c>
      <c r="X68">
        <f t="shared" si="44"/>
        <v>0</v>
      </c>
      <c r="Y68">
        <f>IF(ISNA(VLOOKUP(A68,issues_tempo!A:E,3,FALSE)),0,VLOOKUP(A68,issues_tempo!A:E,3,FALSE))</f>
        <v>0</v>
      </c>
      <c r="Z68">
        <f>IF(ISNA(VLOOKUP(A68,issues_tempo!A:E,2,FALSE)),0,VLOOKUP(A68,issues_tempo!A:E,2,FALSE))</f>
        <v>0</v>
      </c>
      <c r="AA68">
        <f t="shared" si="45"/>
        <v>0</v>
      </c>
      <c r="AB68" t="e">
        <f t="shared" si="46"/>
        <v>#DIV/0!</v>
      </c>
      <c r="AC68" t="e">
        <f>VLOOKUP(A68,issues_tempo!A:E,5,FALSE)</f>
        <v>#N/A</v>
      </c>
      <c r="AD68" t="e">
        <f>VLOOKUP(A68,issues_tempo!A:E,4,FALSE)</f>
        <v>#N/A</v>
      </c>
      <c r="AE68">
        <f t="shared" si="47"/>
        <v>0</v>
      </c>
      <c r="AF68">
        <f t="shared" si="47"/>
        <v>0</v>
      </c>
      <c r="AG68">
        <f t="shared" si="48"/>
        <v>0</v>
      </c>
      <c r="AH68">
        <f t="shared" si="49"/>
        <v>0</v>
      </c>
      <c r="AI68">
        <f t="shared" si="50"/>
        <v>0</v>
      </c>
      <c r="AJ68">
        <f t="shared" si="51"/>
        <v>0</v>
      </c>
    </row>
    <row r="69" spans="1:36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35"/>
        <v>1257</v>
      </c>
      <c r="I69">
        <f t="shared" si="36"/>
        <v>14.347653142402546</v>
      </c>
      <c r="J69">
        <f t="shared" si="37"/>
        <v>6.9697809814250071</v>
      </c>
      <c r="K69">
        <f t="shared" si="38"/>
        <v>7.9602305110505984</v>
      </c>
      <c r="L69">
        <f t="shared" si="39"/>
        <v>0</v>
      </c>
      <c r="M69">
        <f t="shared" ref="M69:M70" si="53">IF(F69&gt;0,C69/F69,999999)</f>
        <v>12.562450278440732</v>
      </c>
      <c r="N69">
        <f t="shared" ref="N69:N70" si="54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33"/>
        <v>136.09321134977461</v>
      </c>
      <c r="R69">
        <f t="shared" si="34"/>
        <v>999999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42"/>
        <v>7.8981702466189336</v>
      </c>
      <c r="V69">
        <f t="shared" si="43"/>
        <v>0</v>
      </c>
      <c r="W69">
        <f t="shared" si="52"/>
        <v>62.871255778608067</v>
      </c>
      <c r="X69">
        <f t="shared" si="44"/>
        <v>0</v>
      </c>
      <c r="Y69">
        <f>IF(ISNA(VLOOKUP(A69,issues_tempo!A:E,3,FALSE)),0,VLOOKUP(A69,issues_tempo!A:E,3,FALSE))</f>
        <v>1041</v>
      </c>
      <c r="Z69">
        <f>IF(ISNA(VLOOKUP(A69,issues_tempo!A:E,2,FALSE)),0,VLOOKUP(A69,issues_tempo!A:E,2,FALSE))</f>
        <v>272</v>
      </c>
      <c r="AA69">
        <f t="shared" si="45"/>
        <v>1313</v>
      </c>
      <c r="AB69">
        <f t="shared" si="46"/>
        <v>13.735719725818736</v>
      </c>
      <c r="AC69">
        <f>VLOOKUP(A69,issues_tempo!A:E,5,FALSE)</f>
        <v>3676</v>
      </c>
      <c r="AD69">
        <f>VLOOKUP(A69,issues_tempo!A:E,4,FALSE)</f>
        <v>695</v>
      </c>
      <c r="AE69">
        <f t="shared" si="47"/>
        <v>6.5923627382686343</v>
      </c>
      <c r="AF69">
        <f t="shared" si="47"/>
        <v>12.121212121212121</v>
      </c>
      <c r="AG69">
        <f t="shared" si="48"/>
        <v>3.531219980787704</v>
      </c>
      <c r="AH69">
        <f t="shared" si="49"/>
        <v>2.5551470588235294</v>
      </c>
      <c r="AI69">
        <f t="shared" si="50"/>
        <v>23.279083021974543</v>
      </c>
      <c r="AJ69">
        <f t="shared" si="51"/>
        <v>30.971479500891267</v>
      </c>
    </row>
    <row r="70" spans="1:36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35"/>
        <v>201</v>
      </c>
      <c r="I70">
        <f t="shared" si="36"/>
        <v>10.706467661691542</v>
      </c>
      <c r="J70">
        <f t="shared" si="37"/>
        <v>9.3401486988847591</v>
      </c>
      <c r="K70">
        <f t="shared" si="38"/>
        <v>11.409395973154362</v>
      </c>
      <c r="L70">
        <f t="shared" si="39"/>
        <v>8.2444918265813794</v>
      </c>
      <c r="M70">
        <f t="shared" si="53"/>
        <v>8.764705882352942</v>
      </c>
      <c r="N70">
        <f t="shared" si="54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33"/>
        <v>26.294117647058826</v>
      </c>
      <c r="R70">
        <f t="shared" si="34"/>
        <v>99.056034482758605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42"/>
        <v>0.16470588235294117</v>
      </c>
      <c r="V70">
        <f t="shared" si="43"/>
        <v>3.4482758620689655E-2</v>
      </c>
      <c r="W70">
        <f t="shared" si="52"/>
        <v>1.8791946308724832</v>
      </c>
      <c r="X70">
        <f t="shared" si="44"/>
        <v>0.28429282160625446</v>
      </c>
      <c r="Y70">
        <f>IF(ISNA(VLOOKUP(A70,issues_tempo!A:E,3,FALSE)),0,VLOOKUP(A70,issues_tempo!A:E,3,FALSE))</f>
        <v>35</v>
      </c>
      <c r="Z70">
        <f>IF(ISNA(VLOOKUP(A70,issues_tempo!A:E,2,FALSE)),0,VLOOKUP(A70,issues_tempo!A:E,2,FALSE))</f>
        <v>111</v>
      </c>
      <c r="AA70">
        <f t="shared" si="45"/>
        <v>146</v>
      </c>
      <c r="AB70">
        <f t="shared" si="46"/>
        <v>14.739726027397261</v>
      </c>
      <c r="AC70">
        <f>VLOOKUP(A70,issues_tempo!A:E,5,FALSE)</f>
        <v>23</v>
      </c>
      <c r="AD70">
        <f>VLOOKUP(A70,issues_tempo!A:E,4,FALSE)</f>
        <v>82</v>
      </c>
      <c r="AE70">
        <f t="shared" si="47"/>
        <v>4.6979865771812079</v>
      </c>
      <c r="AF70">
        <f t="shared" si="47"/>
        <v>7.8891257995735611</v>
      </c>
      <c r="AG70">
        <f t="shared" si="48"/>
        <v>0.65714285714285714</v>
      </c>
      <c r="AH70">
        <f t="shared" si="49"/>
        <v>0.73873873873873874</v>
      </c>
      <c r="AI70">
        <f t="shared" si="50"/>
        <v>3.087248322147651</v>
      </c>
      <c r="AJ70">
        <f t="shared" si="51"/>
        <v>5.8280028429282167</v>
      </c>
    </row>
    <row r="71" spans="1:36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35"/>
        <v>2</v>
      </c>
      <c r="I71">
        <f t="shared" si="36"/>
        <v>54.5</v>
      </c>
      <c r="J71">
        <f t="shared" si="37"/>
        <v>1.834862385321101</v>
      </c>
      <c r="K71">
        <f t="shared" si="38"/>
        <v>1.4492753623188406</v>
      </c>
      <c r="L71">
        <f t="shared" si="39"/>
        <v>2.5</v>
      </c>
      <c r="M71">
        <f t="shared" si="40"/>
        <v>69</v>
      </c>
      <c r="N71">
        <f t="shared" si="41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33"/>
        <v>34.5</v>
      </c>
      <c r="R71">
        <f t="shared" si="34"/>
        <v>26.666666666666664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42"/>
        <v>0</v>
      </c>
      <c r="V71">
        <f t="shared" si="43"/>
        <v>0</v>
      </c>
      <c r="W71">
        <f t="shared" si="52"/>
        <v>0</v>
      </c>
      <c r="X71">
        <f t="shared" si="44"/>
        <v>0</v>
      </c>
      <c r="Y71">
        <f>IF(ISNA(VLOOKUP(A71,issues_tempo!A:E,3,FALSE)),0,VLOOKUP(A71,issues_tempo!A:E,3,FALSE))</f>
        <v>3</v>
      </c>
      <c r="Z71">
        <f>IF(ISNA(VLOOKUP(A71,issues_tempo!A:E,2,FALSE)),0,VLOOKUP(A71,issues_tempo!A:E,2,FALSE))</f>
        <v>5</v>
      </c>
      <c r="AA71">
        <f t="shared" si="45"/>
        <v>8</v>
      </c>
      <c r="AB71">
        <f t="shared" si="46"/>
        <v>13.625</v>
      </c>
      <c r="AC71">
        <f>VLOOKUP(A71,issues_tempo!A:E,5,FALSE)</f>
        <v>14</v>
      </c>
      <c r="AD71">
        <f>VLOOKUP(A71,issues_tempo!A:E,4,FALSE)</f>
        <v>797</v>
      </c>
      <c r="AE71">
        <f t="shared" si="47"/>
        <v>4.3478260869565215</v>
      </c>
      <c r="AF71">
        <f t="shared" si="47"/>
        <v>12.5</v>
      </c>
      <c r="AG71">
        <f t="shared" si="48"/>
        <v>4.666666666666667</v>
      </c>
      <c r="AH71">
        <f t="shared" si="49"/>
        <v>159.4</v>
      </c>
      <c r="AI71">
        <f t="shared" si="50"/>
        <v>20.289855072463769</v>
      </c>
      <c r="AJ71">
        <f t="shared" si="51"/>
        <v>1992.5</v>
      </c>
    </row>
    <row r="72" spans="1:36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35"/>
        <v>#N/A</v>
      </c>
      <c r="I72" t="e">
        <f t="shared" si="36"/>
        <v>#N/A</v>
      </c>
      <c r="J72">
        <f t="shared" si="37"/>
        <v>0</v>
      </c>
      <c r="K72">
        <f t="shared" si="38"/>
        <v>0</v>
      </c>
      <c r="L72">
        <f t="shared" si="39"/>
        <v>0</v>
      </c>
      <c r="M72" t="e">
        <f t="shared" si="40"/>
        <v>#N/A</v>
      </c>
      <c r="N72" t="e">
        <f t="shared" si="41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33"/>
        <v>999999</v>
      </c>
      <c r="R72" t="e">
        <f t="shared" si="34"/>
        <v>#N/A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42"/>
        <v>0</v>
      </c>
      <c r="V72">
        <f t="shared" si="43"/>
        <v>0</v>
      </c>
      <c r="W72">
        <f t="shared" si="52"/>
        <v>0</v>
      </c>
      <c r="X72">
        <f t="shared" si="44"/>
        <v>0</v>
      </c>
      <c r="Y72">
        <f>IF(ISNA(VLOOKUP(A72,issues_tempo!A:E,3,FALSE)),0,VLOOKUP(A72,issues_tempo!A:E,3,FALSE))</f>
        <v>0</v>
      </c>
      <c r="Z72">
        <f>IF(ISNA(VLOOKUP(A72,issues_tempo!A:E,2,FALSE)),0,VLOOKUP(A72,issues_tempo!A:E,2,FALSE))</f>
        <v>3</v>
      </c>
      <c r="AA72">
        <f t="shared" si="45"/>
        <v>3</v>
      </c>
      <c r="AB72">
        <f t="shared" si="46"/>
        <v>2</v>
      </c>
      <c r="AC72">
        <f>VLOOKUP(A72,issues_tempo!A:E,5,FALSE)</f>
        <v>0</v>
      </c>
      <c r="AD72">
        <f>VLOOKUP(A72,issues_tempo!A:E,4,FALSE)</f>
        <v>0</v>
      </c>
      <c r="AE72">
        <f t="shared" si="47"/>
        <v>0</v>
      </c>
      <c r="AF72">
        <f t="shared" si="47"/>
        <v>60</v>
      </c>
      <c r="AG72">
        <f t="shared" si="48"/>
        <v>0</v>
      </c>
      <c r="AH72">
        <f t="shared" si="49"/>
        <v>0</v>
      </c>
      <c r="AI72">
        <f t="shared" si="50"/>
        <v>0</v>
      </c>
      <c r="AJ72">
        <f t="shared" si="51"/>
        <v>0</v>
      </c>
    </row>
    <row r="73" spans="1:36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35"/>
        <v>6</v>
      </c>
      <c r="I73">
        <f t="shared" si="36"/>
        <v>5.666666666666667</v>
      </c>
      <c r="J73">
        <f t="shared" si="37"/>
        <v>17.647058823529413</v>
      </c>
      <c r="K73">
        <f t="shared" si="38"/>
        <v>0</v>
      </c>
      <c r="L73">
        <f t="shared" si="39"/>
        <v>18.181818181818183</v>
      </c>
      <c r="M73" t="e">
        <f t="shared" si="40"/>
        <v>#DIV/0!</v>
      </c>
      <c r="N73">
        <f t="shared" si="41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33"/>
        <v>999999</v>
      </c>
      <c r="R73">
        <f t="shared" si="34"/>
        <v>1.8333333333333333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42"/>
        <v>0</v>
      </c>
      <c r="V73">
        <f t="shared" si="43"/>
        <v>0.33333333333333331</v>
      </c>
      <c r="W73">
        <f t="shared" si="52"/>
        <v>0</v>
      </c>
      <c r="X73">
        <f t="shared" si="44"/>
        <v>6.0606060606060606</v>
      </c>
      <c r="Y73">
        <f>IF(ISNA(VLOOKUP(A73,issues_tempo!A:E,3,FALSE)),0,VLOOKUP(A73,issues_tempo!A:E,3,FALSE))</f>
        <v>0</v>
      </c>
      <c r="Z73">
        <f>IF(ISNA(VLOOKUP(A73,issues_tempo!A:E,2,FALSE)),0,VLOOKUP(A73,issues_tempo!A:E,2,FALSE))</f>
        <v>0</v>
      </c>
      <c r="AA73">
        <f t="shared" si="45"/>
        <v>0</v>
      </c>
      <c r="AB73" t="e">
        <f t="shared" si="46"/>
        <v>#DIV/0!</v>
      </c>
      <c r="AC73" t="e">
        <f>VLOOKUP(A73,issues_tempo!A:E,5,FALSE)</f>
        <v>#N/A</v>
      </c>
      <c r="AD73" t="e">
        <f>VLOOKUP(A73,issues_tempo!A:E,4,FALSE)</f>
        <v>#N/A</v>
      </c>
      <c r="AE73">
        <f t="shared" si="47"/>
        <v>0</v>
      </c>
      <c r="AF73">
        <f t="shared" si="47"/>
        <v>0</v>
      </c>
      <c r="AG73">
        <f t="shared" si="48"/>
        <v>0</v>
      </c>
      <c r="AH73">
        <f t="shared" si="49"/>
        <v>0</v>
      </c>
      <c r="AI73">
        <f t="shared" si="50"/>
        <v>0</v>
      </c>
      <c r="AJ73">
        <f t="shared" si="51"/>
        <v>0</v>
      </c>
    </row>
    <row r="74" spans="1:36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35"/>
        <v>#N/A</v>
      </c>
      <c r="I74" t="e">
        <f t="shared" si="36"/>
        <v>#N/A</v>
      </c>
      <c r="J74">
        <f t="shared" si="37"/>
        <v>0</v>
      </c>
      <c r="K74">
        <f t="shared" si="38"/>
        <v>0</v>
      </c>
      <c r="L74">
        <f t="shared" si="39"/>
        <v>0</v>
      </c>
      <c r="M74" t="e">
        <f t="shared" si="40"/>
        <v>#N/A</v>
      </c>
      <c r="N74" t="e">
        <f t="shared" si="41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33"/>
        <v>999999</v>
      </c>
      <c r="R74" t="e">
        <f t="shared" si="34"/>
        <v>#N/A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42"/>
        <v>0</v>
      </c>
      <c r="V74">
        <f t="shared" si="43"/>
        <v>0</v>
      </c>
      <c r="W74">
        <f t="shared" si="52"/>
        <v>0</v>
      </c>
      <c r="X74">
        <f t="shared" si="44"/>
        <v>0</v>
      </c>
      <c r="Y74">
        <f>IF(ISNA(VLOOKUP(A74,issues_tempo!A:E,3,FALSE)),0,VLOOKUP(A74,issues_tempo!A:E,3,FALSE))</f>
        <v>0</v>
      </c>
      <c r="Z74">
        <f>IF(ISNA(VLOOKUP(A74,issues_tempo!A:E,2,FALSE)),0,VLOOKUP(A74,issues_tempo!A:E,2,FALSE))</f>
        <v>0</v>
      </c>
      <c r="AA74">
        <f t="shared" si="45"/>
        <v>0</v>
      </c>
      <c r="AB74" t="e">
        <f t="shared" si="46"/>
        <v>#DIV/0!</v>
      </c>
      <c r="AC74" t="e">
        <f>VLOOKUP(A74,issues_tempo!A:E,5,FALSE)</f>
        <v>#N/A</v>
      </c>
      <c r="AD74" t="e">
        <f>VLOOKUP(A74,issues_tempo!A:E,4,FALSE)</f>
        <v>#N/A</v>
      </c>
      <c r="AE74">
        <f t="shared" si="47"/>
        <v>0</v>
      </c>
      <c r="AF74">
        <f t="shared" si="47"/>
        <v>0</v>
      </c>
      <c r="AG74">
        <f t="shared" si="48"/>
        <v>0</v>
      </c>
      <c r="AH74">
        <f t="shared" si="49"/>
        <v>0</v>
      </c>
      <c r="AI74">
        <f t="shared" si="50"/>
        <v>0</v>
      </c>
      <c r="AJ74">
        <f t="shared" si="51"/>
        <v>0</v>
      </c>
    </row>
    <row r="75" spans="1:36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35"/>
        <v>12828</v>
      </c>
      <c r="I75">
        <f t="shared" si="36"/>
        <v>3.9336607421265981</v>
      </c>
      <c r="J75">
        <f t="shared" si="37"/>
        <v>25.42161273062365</v>
      </c>
      <c r="K75">
        <f t="shared" si="38"/>
        <v>25.401942217028651</v>
      </c>
      <c r="L75">
        <f t="shared" si="39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33"/>
        <v>146.97038917089679</v>
      </c>
      <c r="R75">
        <f t="shared" si="34"/>
        <v>16.289393939393939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42"/>
        <v>2.3520780456852792</v>
      </c>
      <c r="V75">
        <f t="shared" si="43"/>
        <v>0.64090909090909087</v>
      </c>
      <c r="W75">
        <f t="shared" si="52"/>
        <v>59.747350606439142</v>
      </c>
      <c r="X75">
        <f t="shared" si="44"/>
        <v>17.049576783555018</v>
      </c>
      <c r="Y75">
        <f>IF(ISNA(VLOOKUP(A75,issues_tempo!A:E,3,FALSE)),0,VLOOKUP(A75,issues_tempo!A:E,3,FALSE))</f>
        <v>4716</v>
      </c>
      <c r="Z75">
        <f>IF(ISNA(VLOOKUP(A75,issues_tempo!A:E,2,FALSE)),0,VLOOKUP(A75,issues_tempo!A:E,2,FALSE))</f>
        <v>527</v>
      </c>
      <c r="AA75">
        <f t="shared" si="45"/>
        <v>5243</v>
      </c>
      <c r="AB75">
        <f t="shared" si="46"/>
        <v>9.6244516498188055</v>
      </c>
      <c r="AC75">
        <f>VLOOKUP(A75,issues_tempo!A:E,5,FALSE)</f>
        <v>134670</v>
      </c>
      <c r="AD75">
        <f>VLOOKUP(A75,issues_tempo!A:E,4,FALSE)</f>
        <v>5672</v>
      </c>
      <c r="AE75">
        <f t="shared" si="47"/>
        <v>9.5015513559253737</v>
      </c>
      <c r="AF75">
        <f t="shared" si="47"/>
        <v>63.72430471584039</v>
      </c>
      <c r="AG75">
        <f t="shared" si="48"/>
        <v>28.555979643765902</v>
      </c>
      <c r="AH75">
        <f t="shared" si="49"/>
        <v>10.762808349146111</v>
      </c>
      <c r="AI75">
        <f t="shared" si="50"/>
        <v>271.32610710400127</v>
      </c>
      <c r="AJ75">
        <f t="shared" si="51"/>
        <v>685.85247883917782</v>
      </c>
    </row>
    <row r="76" spans="1:36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35"/>
        <v>#N/A</v>
      </c>
      <c r="I76" t="e">
        <f t="shared" si="36"/>
        <v>#N/A</v>
      </c>
      <c r="J76">
        <f t="shared" si="37"/>
        <v>0</v>
      </c>
      <c r="K76">
        <f t="shared" si="38"/>
        <v>0</v>
      </c>
      <c r="L76">
        <f t="shared" si="39"/>
        <v>0</v>
      </c>
      <c r="M76" t="e">
        <f t="shared" si="40"/>
        <v>#N/A</v>
      </c>
      <c r="N76" t="e">
        <f t="shared" si="41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33"/>
        <v>999999</v>
      </c>
      <c r="R76" t="e">
        <f t="shared" si="34"/>
        <v>#N/A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42"/>
        <v>0</v>
      </c>
      <c r="V76">
        <f t="shared" si="43"/>
        <v>0</v>
      </c>
      <c r="W76">
        <f t="shared" si="52"/>
        <v>0</v>
      </c>
      <c r="X76">
        <f t="shared" si="44"/>
        <v>0</v>
      </c>
      <c r="Y76">
        <f>IF(ISNA(VLOOKUP(A76,issues_tempo!A:E,3,FALSE)),0,VLOOKUP(A76,issues_tempo!A:E,3,FALSE))</f>
        <v>0</v>
      </c>
      <c r="Z76">
        <f>IF(ISNA(VLOOKUP(A76,issues_tempo!A:E,2,FALSE)),0,VLOOKUP(A76,issues_tempo!A:E,2,FALSE))</f>
        <v>0</v>
      </c>
      <c r="AA76">
        <f t="shared" si="45"/>
        <v>0</v>
      </c>
      <c r="AB76" t="e">
        <f t="shared" si="46"/>
        <v>#DIV/0!</v>
      </c>
      <c r="AC76" t="e">
        <f>VLOOKUP(A76,issues_tempo!A:E,5,FALSE)</f>
        <v>#N/A</v>
      </c>
      <c r="AD76" t="e">
        <f>VLOOKUP(A76,issues_tempo!A:E,4,FALSE)</f>
        <v>#N/A</v>
      </c>
      <c r="AE76">
        <f t="shared" si="47"/>
        <v>0</v>
      </c>
      <c r="AF76">
        <f t="shared" si="47"/>
        <v>0</v>
      </c>
      <c r="AG76">
        <f t="shared" si="48"/>
        <v>0</v>
      </c>
      <c r="AH76">
        <f t="shared" si="49"/>
        <v>0</v>
      </c>
      <c r="AI76">
        <f t="shared" si="50"/>
        <v>0</v>
      </c>
      <c r="AJ76">
        <f t="shared" si="51"/>
        <v>0</v>
      </c>
    </row>
    <row r="77" spans="1:36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35"/>
        <v>11379</v>
      </c>
      <c r="I77">
        <f t="shared" si="36"/>
        <v>5.2475612971262855</v>
      </c>
      <c r="J77">
        <f t="shared" si="37"/>
        <v>19.056471061093248</v>
      </c>
      <c r="K77">
        <f t="shared" si="38"/>
        <v>18.044468154019089</v>
      </c>
      <c r="L77">
        <f t="shared" si="39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33"/>
        <v>559.72832858198717</v>
      </c>
      <c r="R77">
        <f t="shared" si="34"/>
        <v>156.51642208245983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42"/>
        <v>1.1155105057544081</v>
      </c>
      <c r="V77">
        <f t="shared" si="43"/>
        <v>0</v>
      </c>
      <c r="W77">
        <f t="shared" si="52"/>
        <v>20.128793796559144</v>
      </c>
      <c r="X77">
        <f t="shared" si="44"/>
        <v>0</v>
      </c>
      <c r="Y77">
        <f>IF(ISNA(VLOOKUP(A77,issues_tempo!A:E,3,FALSE)),0,VLOOKUP(A77,issues_tempo!A:E,3,FALSE))</f>
        <v>0</v>
      </c>
      <c r="Z77">
        <f>IF(ISNA(VLOOKUP(A77,issues_tempo!A:E,2,FALSE)),0,VLOOKUP(A77,issues_tempo!A:E,2,FALSE))</f>
        <v>981</v>
      </c>
      <c r="AA77">
        <f t="shared" si="45"/>
        <v>981</v>
      </c>
      <c r="AB77">
        <f t="shared" si="46"/>
        <v>60.86850152905199</v>
      </c>
      <c r="AC77">
        <f>VLOOKUP(A77,issues_tempo!A:E,5,FALSE)</f>
        <v>0</v>
      </c>
      <c r="AD77">
        <f>VLOOKUP(A77,issues_tempo!A:E,4,FALSE)</f>
        <v>8630</v>
      </c>
      <c r="AE77">
        <f t="shared" si="47"/>
        <v>0</v>
      </c>
      <c r="AF77">
        <f t="shared" si="47"/>
        <v>13.577854671280276</v>
      </c>
      <c r="AG77">
        <f t="shared" si="48"/>
        <v>0</v>
      </c>
      <c r="AH77">
        <f t="shared" si="49"/>
        <v>8.7971457696228335</v>
      </c>
      <c r="AI77">
        <f t="shared" si="50"/>
        <v>0</v>
      </c>
      <c r="AJ77">
        <f t="shared" si="51"/>
        <v>119.4463667820069</v>
      </c>
    </row>
    <row r="78" spans="1:36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35"/>
        <v>#N/A</v>
      </c>
      <c r="I78" t="e">
        <f t="shared" si="36"/>
        <v>#N/A</v>
      </c>
      <c r="J78">
        <f t="shared" si="37"/>
        <v>0</v>
      </c>
      <c r="K78">
        <f t="shared" si="38"/>
        <v>0</v>
      </c>
      <c r="L78">
        <f t="shared" si="39"/>
        <v>0</v>
      </c>
      <c r="M78" t="e">
        <f t="shared" si="40"/>
        <v>#N/A</v>
      </c>
      <c r="N78" t="e">
        <f t="shared" si="41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33"/>
        <v>999999</v>
      </c>
      <c r="R78" t="e">
        <f t="shared" si="34"/>
        <v>#N/A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42"/>
        <v>0</v>
      </c>
      <c r="V78">
        <f t="shared" si="43"/>
        <v>0</v>
      </c>
      <c r="W78">
        <f t="shared" si="52"/>
        <v>0</v>
      </c>
      <c r="X78">
        <f t="shared" si="44"/>
        <v>0</v>
      </c>
      <c r="Y78">
        <f>IF(ISNA(VLOOKUP(A78,issues_tempo!A:E,3,FALSE)),0,VLOOKUP(A78,issues_tempo!A:E,3,FALSE))</f>
        <v>0</v>
      </c>
      <c r="Z78">
        <f>IF(ISNA(VLOOKUP(A78,issues_tempo!A:E,2,FALSE)),0,VLOOKUP(A78,issues_tempo!A:E,2,FALSE))</f>
        <v>0</v>
      </c>
      <c r="AA78">
        <f t="shared" si="45"/>
        <v>0</v>
      </c>
      <c r="AB78" t="e">
        <f t="shared" si="46"/>
        <v>#DIV/0!</v>
      </c>
      <c r="AC78" t="e">
        <f>VLOOKUP(A78,issues_tempo!A:E,5,FALSE)</f>
        <v>#N/A</v>
      </c>
      <c r="AD78" t="e">
        <f>VLOOKUP(A78,issues_tempo!A:E,4,FALSE)</f>
        <v>#N/A</v>
      </c>
      <c r="AE78">
        <f t="shared" si="47"/>
        <v>0</v>
      </c>
      <c r="AF78">
        <f t="shared" si="47"/>
        <v>0</v>
      </c>
      <c r="AG78">
        <f t="shared" si="48"/>
        <v>0</v>
      </c>
      <c r="AH78">
        <f t="shared" si="49"/>
        <v>0</v>
      </c>
      <c r="AI78">
        <f t="shared" si="50"/>
        <v>0</v>
      </c>
      <c r="AJ78">
        <f t="shared" si="51"/>
        <v>0</v>
      </c>
    </row>
    <row r="79" spans="1:36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35"/>
        <v>143</v>
      </c>
      <c r="I79">
        <f t="shared" si="36"/>
        <v>8.895104895104895</v>
      </c>
      <c r="J79">
        <f t="shared" si="37"/>
        <v>11.242138364779874</v>
      </c>
      <c r="K79">
        <f t="shared" si="38"/>
        <v>9.420289855072463</v>
      </c>
      <c r="L79">
        <f t="shared" si="39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33"/>
        <v>3.5384615384615383</v>
      </c>
      <c r="R79">
        <f t="shared" si="34"/>
        <v>5.8153846153846143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42"/>
        <v>1.1538461538461537</v>
      </c>
      <c r="V79">
        <f t="shared" si="43"/>
        <v>2.6923076923076925</v>
      </c>
      <c r="W79">
        <f t="shared" si="52"/>
        <v>10.869565217391303</v>
      </c>
      <c r="X79">
        <f t="shared" si="44"/>
        <v>30.864197530864196</v>
      </c>
      <c r="Y79">
        <f>IF(ISNA(VLOOKUP(A79,issues_tempo!A:E,3,FALSE)),0,VLOOKUP(A79,issues_tempo!A:E,3,FALSE))</f>
        <v>10</v>
      </c>
      <c r="Z79">
        <f>IF(ISNA(VLOOKUP(A79,issues_tempo!A:E,2,FALSE)),0,VLOOKUP(A79,issues_tempo!A:E,2,FALSE))</f>
        <v>89</v>
      </c>
      <c r="AA79">
        <f t="shared" si="45"/>
        <v>99</v>
      </c>
      <c r="AB79">
        <f t="shared" si="46"/>
        <v>12.848484848484848</v>
      </c>
      <c r="AC79">
        <f>VLOOKUP(A79,issues_tempo!A:E,5,FALSE)</f>
        <v>1183</v>
      </c>
      <c r="AD79">
        <f>VLOOKUP(A79,issues_tempo!A:E,4,FALSE)</f>
        <v>8011</v>
      </c>
      <c r="AE79">
        <f t="shared" si="47"/>
        <v>7.2463768115942031</v>
      </c>
      <c r="AF79">
        <f t="shared" si="47"/>
        <v>7.848324514991182</v>
      </c>
      <c r="AG79">
        <f t="shared" si="48"/>
        <v>118.3</v>
      </c>
      <c r="AH79">
        <f t="shared" si="49"/>
        <v>90.011235955056179</v>
      </c>
      <c r="AI79">
        <f t="shared" si="50"/>
        <v>857.24637681159425</v>
      </c>
      <c r="AJ79">
        <f t="shared" si="51"/>
        <v>706.43738977072314</v>
      </c>
    </row>
    <row r="80" spans="1:36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35"/>
        <v>#N/A</v>
      </c>
      <c r="I80" t="e">
        <f t="shared" si="36"/>
        <v>#N/A</v>
      </c>
      <c r="J80">
        <f t="shared" si="37"/>
        <v>0</v>
      </c>
      <c r="K80">
        <f t="shared" si="38"/>
        <v>0</v>
      </c>
      <c r="L80">
        <f t="shared" si="39"/>
        <v>0</v>
      </c>
      <c r="M80" t="e">
        <f t="shared" si="40"/>
        <v>#N/A</v>
      </c>
      <c r="N80" t="e">
        <f t="shared" si="41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33"/>
        <v>999999</v>
      </c>
      <c r="R80" t="e">
        <f t="shared" si="34"/>
        <v>#N/A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42"/>
        <v>0</v>
      </c>
      <c r="V80">
        <f t="shared" si="43"/>
        <v>0</v>
      </c>
      <c r="W80">
        <f t="shared" si="52"/>
        <v>0</v>
      </c>
      <c r="X80">
        <f t="shared" si="44"/>
        <v>0</v>
      </c>
      <c r="Y80">
        <f>IF(ISNA(VLOOKUP(A80,issues_tempo!A:E,3,FALSE)),0,VLOOKUP(A80,issues_tempo!A:E,3,FALSE))</f>
        <v>0</v>
      </c>
      <c r="Z80">
        <f>IF(ISNA(VLOOKUP(A80,issues_tempo!A:E,2,FALSE)),0,VLOOKUP(A80,issues_tempo!A:E,2,FALSE))</f>
        <v>0</v>
      </c>
      <c r="AA80">
        <f t="shared" si="45"/>
        <v>0</v>
      </c>
      <c r="AB80" t="e">
        <f t="shared" si="46"/>
        <v>#DIV/0!</v>
      </c>
      <c r="AC80" t="e">
        <f>VLOOKUP(A80,issues_tempo!A:E,5,FALSE)</f>
        <v>#N/A</v>
      </c>
      <c r="AD80" t="e">
        <f>VLOOKUP(A80,issues_tempo!A:E,4,FALSE)</f>
        <v>#N/A</v>
      </c>
      <c r="AE80">
        <f t="shared" si="47"/>
        <v>0</v>
      </c>
      <c r="AF80">
        <f t="shared" si="47"/>
        <v>0</v>
      </c>
      <c r="AG80">
        <f t="shared" si="48"/>
        <v>0</v>
      </c>
      <c r="AH80">
        <f t="shared" si="49"/>
        <v>0</v>
      </c>
      <c r="AI80">
        <f t="shared" si="50"/>
        <v>0</v>
      </c>
      <c r="AJ80">
        <f t="shared" si="51"/>
        <v>0</v>
      </c>
    </row>
    <row r="81" spans="1:36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35"/>
        <v>9</v>
      </c>
      <c r="I81">
        <f t="shared" si="36"/>
        <v>56.333333333333336</v>
      </c>
      <c r="J81">
        <f t="shared" si="37"/>
        <v>1.7751479289940828</v>
      </c>
      <c r="K81">
        <f t="shared" si="38"/>
        <v>2.0588235294117645</v>
      </c>
      <c r="L81">
        <f t="shared" si="39"/>
        <v>1.1976047904191616</v>
      </c>
      <c r="M81">
        <f t="shared" ref="M81:M82" si="55">IF(F81&gt;0,C81/F81,999999)</f>
        <v>48.571428571428569</v>
      </c>
      <c r="N81">
        <f t="shared" ref="N81:N82" si="56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33"/>
        <v>56.666666666666671</v>
      </c>
      <c r="R81">
        <f t="shared" si="34"/>
        <v>83.5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42"/>
        <v>0</v>
      </c>
      <c r="V81">
        <f t="shared" si="43"/>
        <v>0</v>
      </c>
      <c r="W81">
        <f t="shared" si="52"/>
        <v>0</v>
      </c>
      <c r="X81">
        <f t="shared" si="44"/>
        <v>0</v>
      </c>
      <c r="Y81">
        <f>IF(ISNA(VLOOKUP(A81,issues_tempo!A:E,3,FALSE)),0,VLOOKUP(A81,issues_tempo!A:E,3,FALSE))</f>
        <v>4</v>
      </c>
      <c r="Z81">
        <f>IF(ISNA(VLOOKUP(A81,issues_tempo!A:E,2,FALSE)),0,VLOOKUP(A81,issues_tempo!A:E,2,FALSE))</f>
        <v>5</v>
      </c>
      <c r="AA81">
        <f t="shared" si="45"/>
        <v>9</v>
      </c>
      <c r="AB81">
        <f t="shared" si="46"/>
        <v>56.333333333333336</v>
      </c>
      <c r="AC81">
        <f>VLOOKUP(A81,issues_tempo!A:E,5,FALSE)</f>
        <v>49</v>
      </c>
      <c r="AD81">
        <f>VLOOKUP(A81,issues_tempo!A:E,4,FALSE)</f>
        <v>294</v>
      </c>
      <c r="AE81">
        <f t="shared" si="47"/>
        <v>1.1764705882352942</v>
      </c>
      <c r="AF81">
        <f t="shared" si="47"/>
        <v>2.9940119760479043</v>
      </c>
      <c r="AG81">
        <f t="shared" si="48"/>
        <v>12.25</v>
      </c>
      <c r="AH81">
        <f t="shared" si="49"/>
        <v>58.8</v>
      </c>
      <c r="AI81">
        <f t="shared" si="50"/>
        <v>14.411764705882353</v>
      </c>
      <c r="AJ81">
        <f t="shared" si="51"/>
        <v>176.04790419161677</v>
      </c>
    </row>
    <row r="82" spans="1:36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35"/>
        <v>81</v>
      </c>
      <c r="I82">
        <f t="shared" si="36"/>
        <v>25.148148148148149</v>
      </c>
      <c r="J82">
        <f t="shared" si="37"/>
        <v>3.9764359351988219</v>
      </c>
      <c r="K82">
        <f t="shared" si="38"/>
        <v>4.1131105398457581</v>
      </c>
      <c r="L82">
        <f t="shared" si="39"/>
        <v>3.5343035343035343</v>
      </c>
      <c r="M82">
        <f t="shared" si="55"/>
        <v>24.3125</v>
      </c>
      <c r="N82">
        <f t="shared" si="56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33"/>
        <v>48.625</v>
      </c>
      <c r="R82">
        <f t="shared" si="34"/>
        <v>37.725490196078425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42"/>
        <v>2.453125</v>
      </c>
      <c r="V82">
        <f t="shared" si="43"/>
        <v>5.8823529411764705E-2</v>
      </c>
      <c r="W82">
        <f t="shared" si="52"/>
        <v>10.089974293059125</v>
      </c>
      <c r="X82">
        <f t="shared" si="44"/>
        <v>0.20790020790020788</v>
      </c>
      <c r="Y82">
        <f>IF(ISNA(VLOOKUP(A82,issues_tempo!A:E,3,FALSE)),0,VLOOKUP(A82,issues_tempo!A:E,3,FALSE))</f>
        <v>28</v>
      </c>
      <c r="Z82">
        <f>IF(ISNA(VLOOKUP(A82,issues_tempo!A:E,2,FALSE)),0,VLOOKUP(A82,issues_tempo!A:E,2,FALSE))</f>
        <v>66</v>
      </c>
      <c r="AA82">
        <f t="shared" si="45"/>
        <v>94</v>
      </c>
      <c r="AB82">
        <f t="shared" si="46"/>
        <v>21.670212765957448</v>
      </c>
      <c r="AC82">
        <f>VLOOKUP(A82,issues_tempo!A:E,5,FALSE)</f>
        <v>1609</v>
      </c>
      <c r="AD82">
        <f>VLOOKUP(A82,issues_tempo!A:E,4,FALSE)</f>
        <v>1122</v>
      </c>
      <c r="AE82">
        <f t="shared" si="47"/>
        <v>1.7994858611825193</v>
      </c>
      <c r="AF82">
        <f t="shared" si="47"/>
        <v>13.721413721413722</v>
      </c>
      <c r="AG82">
        <f t="shared" si="48"/>
        <v>57.464285714285715</v>
      </c>
      <c r="AH82">
        <f t="shared" si="49"/>
        <v>17</v>
      </c>
      <c r="AI82">
        <f t="shared" si="50"/>
        <v>103.40616966580977</v>
      </c>
      <c r="AJ82">
        <f t="shared" si="51"/>
        <v>233.26403326403326</v>
      </c>
    </row>
    <row r="83" spans="1:36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35"/>
        <v>1</v>
      </c>
      <c r="I83">
        <f t="shared" si="36"/>
        <v>56</v>
      </c>
      <c r="J83">
        <f t="shared" si="37"/>
        <v>1.7857142857142858</v>
      </c>
      <c r="K83">
        <f t="shared" si="38"/>
        <v>2.1739130434782608</v>
      </c>
      <c r="L83">
        <f t="shared" si="39"/>
        <v>0</v>
      </c>
      <c r="M83">
        <f t="shared" si="40"/>
        <v>46</v>
      </c>
      <c r="N83" t="e">
        <f t="shared" si="41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33"/>
        <v>15.333333333333332</v>
      </c>
      <c r="R83">
        <f t="shared" si="34"/>
        <v>999999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42"/>
        <v>0</v>
      </c>
      <c r="V83">
        <f t="shared" si="43"/>
        <v>0</v>
      </c>
      <c r="W83">
        <f t="shared" si="52"/>
        <v>0</v>
      </c>
      <c r="X83">
        <f t="shared" si="44"/>
        <v>0</v>
      </c>
      <c r="Y83">
        <f>IF(ISNA(VLOOKUP(A83,issues_tempo!A:E,3,FALSE)),0,VLOOKUP(A83,issues_tempo!A:E,3,FALSE))</f>
        <v>0</v>
      </c>
      <c r="Z83">
        <f>IF(ISNA(VLOOKUP(A83,issues_tempo!A:E,2,FALSE)),0,VLOOKUP(A83,issues_tempo!A:E,2,FALSE))</f>
        <v>0</v>
      </c>
      <c r="AA83">
        <f t="shared" si="45"/>
        <v>0</v>
      </c>
      <c r="AB83" t="e">
        <f t="shared" si="46"/>
        <v>#DIV/0!</v>
      </c>
      <c r="AC83" t="e">
        <f>VLOOKUP(A83,issues_tempo!A:E,5,FALSE)</f>
        <v>#N/A</v>
      </c>
      <c r="AD83" t="e">
        <f>VLOOKUP(A83,issues_tempo!A:E,4,FALSE)</f>
        <v>#N/A</v>
      </c>
      <c r="AE83">
        <f t="shared" si="47"/>
        <v>0</v>
      </c>
      <c r="AF83">
        <f t="shared" si="47"/>
        <v>0</v>
      </c>
      <c r="AG83">
        <f t="shared" si="48"/>
        <v>0</v>
      </c>
      <c r="AH83">
        <f t="shared" si="49"/>
        <v>0</v>
      </c>
      <c r="AI83">
        <f t="shared" si="50"/>
        <v>0</v>
      </c>
      <c r="AJ83">
        <f t="shared" si="51"/>
        <v>0</v>
      </c>
    </row>
    <row r="84" spans="1:36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35"/>
        <v>#N/A</v>
      </c>
      <c r="I84" t="e">
        <f t="shared" si="36"/>
        <v>#N/A</v>
      </c>
      <c r="J84">
        <f t="shared" si="37"/>
        <v>0</v>
      </c>
      <c r="K84">
        <f t="shared" si="38"/>
        <v>0</v>
      </c>
      <c r="L84">
        <f t="shared" si="39"/>
        <v>0</v>
      </c>
      <c r="M84" t="e">
        <f t="shared" si="40"/>
        <v>#N/A</v>
      </c>
      <c r="N84" t="e">
        <f t="shared" si="41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33"/>
        <v>999999</v>
      </c>
      <c r="R84" t="e">
        <f t="shared" si="34"/>
        <v>#N/A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42"/>
        <v>0</v>
      </c>
      <c r="V84">
        <f t="shared" si="43"/>
        <v>0</v>
      </c>
      <c r="W84">
        <f t="shared" si="52"/>
        <v>0</v>
      </c>
      <c r="X84">
        <f t="shared" si="44"/>
        <v>0</v>
      </c>
      <c r="Y84">
        <f>IF(ISNA(VLOOKUP(A84,issues_tempo!A:E,3,FALSE)),0,VLOOKUP(A84,issues_tempo!A:E,3,FALSE))</f>
        <v>0</v>
      </c>
      <c r="Z84">
        <f>IF(ISNA(VLOOKUP(A84,issues_tempo!A:E,2,FALSE)),0,VLOOKUP(A84,issues_tempo!A:E,2,FALSE))</f>
        <v>0</v>
      </c>
      <c r="AA84">
        <f t="shared" si="45"/>
        <v>0</v>
      </c>
      <c r="AB84" t="e">
        <f t="shared" si="46"/>
        <v>#DIV/0!</v>
      </c>
      <c r="AC84" t="e">
        <f>VLOOKUP(A84,issues_tempo!A:E,5,FALSE)</f>
        <v>#N/A</v>
      </c>
      <c r="AD84" t="e">
        <f>VLOOKUP(A84,issues_tempo!A:E,4,FALSE)</f>
        <v>#N/A</v>
      </c>
      <c r="AE84">
        <f t="shared" si="47"/>
        <v>0</v>
      </c>
      <c r="AF84">
        <f t="shared" si="47"/>
        <v>0</v>
      </c>
      <c r="AG84">
        <f t="shared" si="48"/>
        <v>0</v>
      </c>
      <c r="AH84">
        <f t="shared" si="49"/>
        <v>0</v>
      </c>
      <c r="AI84">
        <f t="shared" si="50"/>
        <v>0</v>
      </c>
      <c r="AJ84">
        <f t="shared" si="51"/>
        <v>0</v>
      </c>
    </row>
    <row r="85" spans="1:36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35"/>
        <v>16</v>
      </c>
      <c r="I85">
        <f t="shared" si="36"/>
        <v>51.6875</v>
      </c>
      <c r="J85">
        <f t="shared" si="37"/>
        <v>1.9347037484885128</v>
      </c>
      <c r="K85">
        <f t="shared" si="38"/>
        <v>1.9801980198019802</v>
      </c>
      <c r="L85">
        <f t="shared" si="39"/>
        <v>0</v>
      </c>
      <c r="M85">
        <f t="shared" si="40"/>
        <v>50.5</v>
      </c>
      <c r="N85" t="e">
        <f t="shared" si="41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33"/>
        <v>50.5</v>
      </c>
      <c r="R85">
        <f t="shared" si="34"/>
        <v>999999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42"/>
        <v>0</v>
      </c>
      <c r="V85">
        <f t="shared" si="43"/>
        <v>0</v>
      </c>
      <c r="W85">
        <f t="shared" si="52"/>
        <v>0</v>
      </c>
      <c r="X85">
        <f t="shared" si="44"/>
        <v>0</v>
      </c>
      <c r="Y85">
        <f>IF(ISNA(VLOOKUP(A85,issues_tempo!A:E,3,FALSE)),0,VLOOKUP(A85,issues_tempo!A:E,3,FALSE))</f>
        <v>0</v>
      </c>
      <c r="Z85">
        <f>IF(ISNA(VLOOKUP(A85,issues_tempo!A:E,2,FALSE)),0,VLOOKUP(A85,issues_tempo!A:E,2,FALSE))</f>
        <v>0</v>
      </c>
      <c r="AA85">
        <f t="shared" si="45"/>
        <v>0</v>
      </c>
      <c r="AB85" t="e">
        <f t="shared" si="46"/>
        <v>#DIV/0!</v>
      </c>
      <c r="AC85" t="e">
        <f>VLOOKUP(A85,issues_tempo!A:E,5,FALSE)</f>
        <v>#N/A</v>
      </c>
      <c r="AD85" t="e">
        <f>VLOOKUP(A85,issues_tempo!A:E,4,FALSE)</f>
        <v>#N/A</v>
      </c>
      <c r="AE85">
        <f t="shared" si="47"/>
        <v>0</v>
      </c>
      <c r="AF85">
        <f t="shared" si="47"/>
        <v>0</v>
      </c>
      <c r="AG85">
        <f t="shared" si="48"/>
        <v>0</v>
      </c>
      <c r="AH85">
        <f t="shared" si="49"/>
        <v>0</v>
      </c>
      <c r="AI85">
        <f t="shared" si="50"/>
        <v>0</v>
      </c>
      <c r="AJ85">
        <f t="shared" si="51"/>
        <v>0</v>
      </c>
    </row>
    <row r="86" spans="1:36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35"/>
        <v>407</v>
      </c>
      <c r="I86">
        <f t="shared" si="36"/>
        <v>4.6216216216216219</v>
      </c>
      <c r="J86">
        <f t="shared" si="37"/>
        <v>21.637426900584796</v>
      </c>
      <c r="K86">
        <f t="shared" si="38"/>
        <v>0</v>
      </c>
      <c r="L86">
        <f t="shared" si="39"/>
        <v>22.750139742873113</v>
      </c>
      <c r="M86">
        <f t="shared" ref="M86:M87" si="57">IF(F86&gt;0,C86/F86,999999)</f>
        <v>999999</v>
      </c>
      <c r="N86">
        <f t="shared" ref="N86:N87" si="58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33"/>
        <v>999999</v>
      </c>
      <c r="R86">
        <f t="shared" si="34"/>
        <v>8.791154791154792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42"/>
        <v>0</v>
      </c>
      <c r="V86">
        <f t="shared" si="43"/>
        <v>1.2285012285012284E-2</v>
      </c>
      <c r="W86">
        <f t="shared" si="52"/>
        <v>0</v>
      </c>
      <c r="X86">
        <f t="shared" si="44"/>
        <v>0.27948574622694239</v>
      </c>
      <c r="Y86">
        <f>IF(ISNA(VLOOKUP(A86,issues_tempo!A:E,3,FALSE)),0,VLOOKUP(A86,issues_tempo!A:E,3,FALSE))</f>
        <v>0</v>
      </c>
      <c r="Z86">
        <f>IF(ISNA(VLOOKUP(A86,issues_tempo!A:E,2,FALSE)),0,VLOOKUP(A86,issues_tempo!A:E,2,FALSE))</f>
        <v>292</v>
      </c>
      <c r="AA86">
        <f t="shared" si="45"/>
        <v>292</v>
      </c>
      <c r="AB86">
        <f t="shared" si="46"/>
        <v>6.4417808219178081</v>
      </c>
      <c r="AC86">
        <f>VLOOKUP(A86,issues_tempo!A:E,5,FALSE)</f>
        <v>0</v>
      </c>
      <c r="AD86">
        <f>VLOOKUP(A86,issues_tempo!A:E,4,FALSE)</f>
        <v>390</v>
      </c>
      <c r="AE86">
        <f t="shared" si="47"/>
        <v>0</v>
      </c>
      <c r="AF86">
        <f t="shared" si="47"/>
        <v>16.321967579653439</v>
      </c>
      <c r="AG86">
        <f t="shared" si="48"/>
        <v>0</v>
      </c>
      <c r="AH86">
        <f t="shared" si="49"/>
        <v>1.3356164383561644</v>
      </c>
      <c r="AI86">
        <f t="shared" si="50"/>
        <v>0</v>
      </c>
      <c r="AJ86">
        <f t="shared" si="51"/>
        <v>21.79988820570151</v>
      </c>
    </row>
    <row r="87" spans="1:36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35"/>
        <v>579</v>
      </c>
      <c r="I87">
        <f t="shared" si="36"/>
        <v>5.9222797927461137</v>
      </c>
      <c r="J87">
        <f t="shared" si="37"/>
        <v>16.885389326334209</v>
      </c>
      <c r="K87">
        <f t="shared" si="38"/>
        <v>17.107750472589792</v>
      </c>
      <c r="L87">
        <f t="shared" si="39"/>
        <v>14.117647058823529</v>
      </c>
      <c r="M87">
        <f t="shared" si="57"/>
        <v>5.8453038674033149</v>
      </c>
      <c r="N87">
        <f t="shared" si="58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33"/>
        <v>84.756906077348063</v>
      </c>
      <c r="R87">
        <f t="shared" si="34"/>
        <v>24.791666666666664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42"/>
        <v>3.6832412523020259E-3</v>
      </c>
      <c r="V87">
        <f t="shared" si="43"/>
        <v>0</v>
      </c>
      <c r="W87">
        <f t="shared" si="52"/>
        <v>6.3011972274732209E-2</v>
      </c>
      <c r="X87">
        <f t="shared" si="44"/>
        <v>0</v>
      </c>
      <c r="Y87">
        <f>IF(ISNA(VLOOKUP(A87,issues_tempo!A:E,3,FALSE)),0,VLOOKUP(A87,issues_tempo!A:E,3,FALSE))</f>
        <v>200</v>
      </c>
      <c r="Z87">
        <f>IF(ISNA(VLOOKUP(A87,issues_tempo!A:E,2,FALSE)),0,VLOOKUP(A87,issues_tempo!A:E,2,FALSE))</f>
        <v>423</v>
      </c>
      <c r="AA87">
        <f t="shared" si="45"/>
        <v>623</v>
      </c>
      <c r="AB87">
        <f t="shared" si="46"/>
        <v>5.5040128410914928</v>
      </c>
      <c r="AC87">
        <f>VLOOKUP(A87,issues_tempo!A:E,5,FALSE)</f>
        <v>2127</v>
      </c>
      <c r="AD87">
        <f>VLOOKUP(A87,issues_tempo!A:E,4,FALSE)</f>
        <v>15219</v>
      </c>
      <c r="AE87">
        <f t="shared" si="47"/>
        <v>6.30119722747322</v>
      </c>
      <c r="AF87">
        <f t="shared" si="47"/>
        <v>165.88235294117646</v>
      </c>
      <c r="AG87">
        <f t="shared" si="48"/>
        <v>10.635</v>
      </c>
      <c r="AH87">
        <f t="shared" si="49"/>
        <v>35.978723404255319</v>
      </c>
      <c r="AI87">
        <f t="shared" si="50"/>
        <v>67.013232514177687</v>
      </c>
      <c r="AJ87">
        <f t="shared" si="51"/>
        <v>5968.2352941176468</v>
      </c>
    </row>
    <row r="88" spans="1:36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35"/>
        <v>#N/A</v>
      </c>
      <c r="I88" t="e">
        <f t="shared" si="36"/>
        <v>#N/A</v>
      </c>
      <c r="J88">
        <f t="shared" si="37"/>
        <v>0</v>
      </c>
      <c r="K88">
        <f t="shared" si="38"/>
        <v>0</v>
      </c>
      <c r="L88">
        <f t="shared" si="39"/>
        <v>0</v>
      </c>
      <c r="M88" t="e">
        <f t="shared" si="40"/>
        <v>#N/A</v>
      </c>
      <c r="N88" t="e">
        <f t="shared" si="41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33"/>
        <v>999999</v>
      </c>
      <c r="R88" t="e">
        <f t="shared" si="34"/>
        <v>#N/A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42"/>
        <v>0</v>
      </c>
      <c r="V88">
        <f t="shared" si="43"/>
        <v>0</v>
      </c>
      <c r="W88">
        <f t="shared" si="52"/>
        <v>0</v>
      </c>
      <c r="X88">
        <f t="shared" si="44"/>
        <v>0</v>
      </c>
      <c r="Y88">
        <f>IF(ISNA(VLOOKUP(A88,issues_tempo!A:E,3,FALSE)),0,VLOOKUP(A88,issues_tempo!A:E,3,FALSE))</f>
        <v>0</v>
      </c>
      <c r="Z88">
        <f>IF(ISNA(VLOOKUP(A88,issues_tempo!A:E,2,FALSE)),0,VLOOKUP(A88,issues_tempo!A:E,2,FALSE))</f>
        <v>0</v>
      </c>
      <c r="AA88">
        <f t="shared" si="45"/>
        <v>0</v>
      </c>
      <c r="AB88" t="e">
        <f t="shared" si="46"/>
        <v>#DIV/0!</v>
      </c>
      <c r="AC88" t="e">
        <f>VLOOKUP(A88,issues_tempo!A:E,5,FALSE)</f>
        <v>#N/A</v>
      </c>
      <c r="AD88" t="e">
        <f>VLOOKUP(A88,issues_tempo!A:E,4,FALSE)</f>
        <v>#N/A</v>
      </c>
      <c r="AE88">
        <f t="shared" si="47"/>
        <v>0</v>
      </c>
      <c r="AF88">
        <f t="shared" si="47"/>
        <v>0</v>
      </c>
      <c r="AG88">
        <f t="shared" si="48"/>
        <v>0</v>
      </c>
      <c r="AH88">
        <f t="shared" si="49"/>
        <v>0</v>
      </c>
      <c r="AI88">
        <f t="shared" si="50"/>
        <v>0</v>
      </c>
      <c r="AJ88">
        <f t="shared" si="51"/>
        <v>0</v>
      </c>
    </row>
    <row r="89" spans="1:36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35"/>
        <v>3</v>
      </c>
      <c r="I89">
        <f t="shared" si="36"/>
        <v>41</v>
      </c>
      <c r="J89">
        <f t="shared" si="37"/>
        <v>2.4390243902439024</v>
      </c>
      <c r="K89">
        <f t="shared" si="38"/>
        <v>2.6315789473684212</v>
      </c>
      <c r="L89">
        <f t="shared" si="39"/>
        <v>0</v>
      </c>
      <c r="M89">
        <f t="shared" si="40"/>
        <v>38</v>
      </c>
      <c r="N89" t="e">
        <f t="shared" si="41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33"/>
        <v>19</v>
      </c>
      <c r="R89">
        <f t="shared" si="34"/>
        <v>999999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42"/>
        <v>0</v>
      </c>
      <c r="V89">
        <f t="shared" si="43"/>
        <v>0</v>
      </c>
      <c r="W89">
        <f t="shared" si="52"/>
        <v>0</v>
      </c>
      <c r="X89">
        <f t="shared" si="44"/>
        <v>0</v>
      </c>
      <c r="Y89">
        <f>IF(ISNA(VLOOKUP(A89,issues_tempo!A:E,3,FALSE)),0,VLOOKUP(A89,issues_tempo!A:E,3,FALSE))</f>
        <v>2</v>
      </c>
      <c r="Z89">
        <f>IF(ISNA(VLOOKUP(A89,issues_tempo!A:E,2,FALSE)),0,VLOOKUP(A89,issues_tempo!A:E,2,FALSE))</f>
        <v>3</v>
      </c>
      <c r="AA89">
        <f t="shared" si="45"/>
        <v>5</v>
      </c>
      <c r="AB89">
        <f t="shared" si="46"/>
        <v>24.6</v>
      </c>
      <c r="AC89">
        <f>VLOOKUP(A89,issues_tempo!A:E,5,FALSE)</f>
        <v>2</v>
      </c>
      <c r="AD89">
        <f>VLOOKUP(A89,issues_tempo!A:E,4,FALSE)</f>
        <v>44</v>
      </c>
      <c r="AE89">
        <f t="shared" si="47"/>
        <v>1.7543859649122806</v>
      </c>
      <c r="AF89">
        <f t="shared" si="47"/>
        <v>33.333333333333336</v>
      </c>
      <c r="AG89">
        <f t="shared" si="48"/>
        <v>1</v>
      </c>
      <c r="AH89">
        <f t="shared" si="49"/>
        <v>14.666666666666666</v>
      </c>
      <c r="AI89">
        <f t="shared" si="50"/>
        <v>1.7543859649122806</v>
      </c>
      <c r="AJ89">
        <f t="shared" si="51"/>
        <v>488.88888888888891</v>
      </c>
    </row>
    <row r="90" spans="1:36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35"/>
        <v>3</v>
      </c>
      <c r="I90">
        <f t="shared" si="36"/>
        <v>17.333333333333332</v>
      </c>
      <c r="J90">
        <f t="shared" si="37"/>
        <v>5.7692307692307692</v>
      </c>
      <c r="K90">
        <f t="shared" si="38"/>
        <v>0</v>
      </c>
      <c r="L90">
        <f t="shared" si="39"/>
        <v>5.882352941176471</v>
      </c>
      <c r="M90" t="e">
        <f t="shared" si="40"/>
        <v>#DIV/0!</v>
      </c>
      <c r="N90">
        <f t="shared" si="41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33"/>
        <v>999999</v>
      </c>
      <c r="R90">
        <f t="shared" si="34"/>
        <v>2.833333333333333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42"/>
        <v>0</v>
      </c>
      <c r="V90">
        <f t="shared" si="43"/>
        <v>3.6666666666666665</v>
      </c>
      <c r="W90">
        <f t="shared" si="52"/>
        <v>0</v>
      </c>
      <c r="X90">
        <f t="shared" si="44"/>
        <v>21.568627450980394</v>
      </c>
      <c r="Y90">
        <f>IF(ISNA(VLOOKUP(A90,issues_tempo!A:E,3,FALSE)),0,VLOOKUP(A90,issues_tempo!A:E,3,FALSE))</f>
        <v>0</v>
      </c>
      <c r="Z90">
        <f>IF(ISNA(VLOOKUP(A90,issues_tempo!A:E,2,FALSE)),0,VLOOKUP(A90,issues_tempo!A:E,2,FALSE))</f>
        <v>0</v>
      </c>
      <c r="AA90">
        <f t="shared" si="45"/>
        <v>0</v>
      </c>
      <c r="AB90" t="e">
        <f t="shared" si="46"/>
        <v>#DIV/0!</v>
      </c>
      <c r="AC90" t="e">
        <f>VLOOKUP(A90,issues_tempo!A:E,5,FALSE)</f>
        <v>#N/A</v>
      </c>
      <c r="AD90" t="e">
        <f>VLOOKUP(A90,issues_tempo!A:E,4,FALSE)</f>
        <v>#N/A</v>
      </c>
      <c r="AE90">
        <f t="shared" si="47"/>
        <v>0</v>
      </c>
      <c r="AF90">
        <f t="shared" si="47"/>
        <v>0</v>
      </c>
      <c r="AG90">
        <f t="shared" si="48"/>
        <v>0</v>
      </c>
      <c r="AH90">
        <f t="shared" si="49"/>
        <v>0</v>
      </c>
      <c r="AI90">
        <f t="shared" si="50"/>
        <v>0</v>
      </c>
      <c r="AJ90">
        <f t="shared" si="51"/>
        <v>0</v>
      </c>
    </row>
    <row r="91" spans="1:36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35"/>
        <v>#N/A</v>
      </c>
      <c r="I91" t="e">
        <f t="shared" si="36"/>
        <v>#N/A</v>
      </c>
      <c r="J91">
        <f t="shared" si="37"/>
        <v>0</v>
      </c>
      <c r="K91">
        <f t="shared" si="38"/>
        <v>0</v>
      </c>
      <c r="L91">
        <f t="shared" si="39"/>
        <v>0</v>
      </c>
      <c r="M91" t="e">
        <f t="shared" si="40"/>
        <v>#N/A</v>
      </c>
      <c r="N91" t="e">
        <f t="shared" si="41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33"/>
        <v>999999</v>
      </c>
      <c r="R91" t="e">
        <f t="shared" si="34"/>
        <v>#N/A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42"/>
        <v>0</v>
      </c>
      <c r="V91">
        <f t="shared" si="43"/>
        <v>0</v>
      </c>
      <c r="W91">
        <f t="shared" si="52"/>
        <v>0</v>
      </c>
      <c r="X91">
        <f t="shared" si="44"/>
        <v>0</v>
      </c>
      <c r="Y91">
        <f>IF(ISNA(VLOOKUP(A91,issues_tempo!A:E,3,FALSE)),0,VLOOKUP(A91,issues_tempo!A:E,3,FALSE))</f>
        <v>0</v>
      </c>
      <c r="Z91">
        <f>IF(ISNA(VLOOKUP(A91,issues_tempo!A:E,2,FALSE)),0,VLOOKUP(A91,issues_tempo!A:E,2,FALSE))</f>
        <v>0</v>
      </c>
      <c r="AA91">
        <f t="shared" si="45"/>
        <v>0</v>
      </c>
      <c r="AB91" t="e">
        <f t="shared" si="46"/>
        <v>#DIV/0!</v>
      </c>
      <c r="AC91" t="e">
        <f>VLOOKUP(A91,issues_tempo!A:E,5,FALSE)</f>
        <v>#N/A</v>
      </c>
      <c r="AD91" t="e">
        <f>VLOOKUP(A91,issues_tempo!A:E,4,FALSE)</f>
        <v>#N/A</v>
      </c>
      <c r="AE91">
        <f t="shared" si="47"/>
        <v>0</v>
      </c>
      <c r="AF91">
        <f t="shared" si="47"/>
        <v>0</v>
      </c>
      <c r="AG91">
        <f t="shared" si="48"/>
        <v>0</v>
      </c>
      <c r="AH91">
        <f t="shared" si="49"/>
        <v>0</v>
      </c>
      <c r="AI91">
        <f t="shared" si="50"/>
        <v>0</v>
      </c>
      <c r="AJ91">
        <f t="shared" si="51"/>
        <v>0</v>
      </c>
    </row>
    <row r="92" spans="1:36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35"/>
        <v>#N/A</v>
      </c>
      <c r="I92" t="e">
        <f t="shared" si="36"/>
        <v>#N/A</v>
      </c>
      <c r="J92">
        <f t="shared" si="37"/>
        <v>0</v>
      </c>
      <c r="K92">
        <f t="shared" si="38"/>
        <v>0</v>
      </c>
      <c r="L92">
        <f t="shared" si="39"/>
        <v>0</v>
      </c>
      <c r="M92" t="e">
        <f t="shared" si="40"/>
        <v>#N/A</v>
      </c>
      <c r="N92" t="e">
        <f t="shared" si="41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33"/>
        <v>999999</v>
      </c>
      <c r="R92" t="e">
        <f t="shared" si="34"/>
        <v>#N/A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42"/>
        <v>0</v>
      </c>
      <c r="V92">
        <f t="shared" si="43"/>
        <v>0</v>
      </c>
      <c r="W92">
        <f t="shared" si="52"/>
        <v>0</v>
      </c>
      <c r="X92">
        <f t="shared" si="44"/>
        <v>0</v>
      </c>
      <c r="Y92">
        <f>IF(ISNA(VLOOKUP(A92,issues_tempo!A:E,3,FALSE)),0,VLOOKUP(A92,issues_tempo!A:E,3,FALSE))</f>
        <v>0</v>
      </c>
      <c r="Z92">
        <f>IF(ISNA(VLOOKUP(A92,issues_tempo!A:E,2,FALSE)),0,VLOOKUP(A92,issues_tempo!A:E,2,FALSE))</f>
        <v>0</v>
      </c>
      <c r="AA92">
        <f t="shared" si="45"/>
        <v>0</v>
      </c>
      <c r="AB92" t="e">
        <f t="shared" si="46"/>
        <v>#DIV/0!</v>
      </c>
      <c r="AC92" t="e">
        <f>VLOOKUP(A92,issues_tempo!A:E,5,FALSE)</f>
        <v>#N/A</v>
      </c>
      <c r="AD92" t="e">
        <f>VLOOKUP(A92,issues_tempo!A:E,4,FALSE)</f>
        <v>#N/A</v>
      </c>
      <c r="AE92">
        <f t="shared" si="47"/>
        <v>0</v>
      </c>
      <c r="AF92">
        <f t="shared" si="47"/>
        <v>0</v>
      </c>
      <c r="AG92">
        <f t="shared" si="48"/>
        <v>0</v>
      </c>
      <c r="AH92">
        <f t="shared" si="49"/>
        <v>0</v>
      </c>
      <c r="AI92">
        <f t="shared" si="50"/>
        <v>0</v>
      </c>
      <c r="AJ92">
        <f t="shared" si="51"/>
        <v>0</v>
      </c>
    </row>
    <row r="93" spans="1:36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35"/>
        <v>3</v>
      </c>
      <c r="I93">
        <f t="shared" si="36"/>
        <v>34</v>
      </c>
      <c r="J93">
        <f t="shared" si="37"/>
        <v>2.9411764705882355</v>
      </c>
      <c r="K93">
        <f t="shared" si="38"/>
        <v>0</v>
      </c>
      <c r="L93">
        <f t="shared" si="39"/>
        <v>3</v>
      </c>
      <c r="M93" t="e">
        <f t="shared" si="40"/>
        <v>#DIV/0!</v>
      </c>
      <c r="N93">
        <f t="shared" si="41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33"/>
        <v>999999</v>
      </c>
      <c r="R93">
        <f t="shared" si="34"/>
        <v>27.777777777777782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42"/>
        <v>0</v>
      </c>
      <c r="V93">
        <f t="shared" si="43"/>
        <v>0</v>
      </c>
      <c r="W93">
        <f t="shared" si="52"/>
        <v>0</v>
      </c>
      <c r="X93">
        <f t="shared" si="44"/>
        <v>0</v>
      </c>
      <c r="Y93">
        <f>IF(ISNA(VLOOKUP(A93,issues_tempo!A:E,3,FALSE)),0,VLOOKUP(A93,issues_tempo!A:E,3,FALSE))</f>
        <v>0</v>
      </c>
      <c r="Z93">
        <f>IF(ISNA(VLOOKUP(A93,issues_tempo!A:E,2,FALSE)),0,VLOOKUP(A93,issues_tempo!A:E,2,FALSE))</f>
        <v>3</v>
      </c>
      <c r="AA93">
        <f t="shared" si="45"/>
        <v>3</v>
      </c>
      <c r="AB93">
        <f t="shared" si="46"/>
        <v>34</v>
      </c>
      <c r="AC93">
        <f>VLOOKUP(A93,issues_tempo!A:E,5,FALSE)</f>
        <v>0</v>
      </c>
      <c r="AD93">
        <f>VLOOKUP(A93,issues_tempo!A:E,4,FALSE)</f>
        <v>1803</v>
      </c>
      <c r="AE93">
        <f t="shared" si="47"/>
        <v>0</v>
      </c>
      <c r="AF93">
        <f t="shared" si="47"/>
        <v>3</v>
      </c>
      <c r="AG93">
        <f t="shared" si="48"/>
        <v>0</v>
      </c>
      <c r="AH93">
        <f t="shared" si="49"/>
        <v>601</v>
      </c>
      <c r="AI93">
        <f t="shared" si="50"/>
        <v>0</v>
      </c>
      <c r="AJ93">
        <f t="shared" si="51"/>
        <v>1803</v>
      </c>
    </row>
    <row r="94" spans="1:36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35"/>
        <v>#N/A</v>
      </c>
      <c r="I94" t="e">
        <f t="shared" si="36"/>
        <v>#N/A</v>
      </c>
      <c r="J94">
        <f t="shared" si="37"/>
        <v>0</v>
      </c>
      <c r="K94">
        <f t="shared" si="38"/>
        <v>0</v>
      </c>
      <c r="L94">
        <f t="shared" si="39"/>
        <v>0</v>
      </c>
      <c r="M94" t="e">
        <f t="shared" si="40"/>
        <v>#N/A</v>
      </c>
      <c r="N94" t="e">
        <f t="shared" si="41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33"/>
        <v>999999</v>
      </c>
      <c r="R94" t="e">
        <f t="shared" si="34"/>
        <v>#N/A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42"/>
        <v>0</v>
      </c>
      <c r="V94">
        <f t="shared" si="43"/>
        <v>0</v>
      </c>
      <c r="W94">
        <f t="shared" si="52"/>
        <v>0</v>
      </c>
      <c r="X94">
        <f t="shared" si="44"/>
        <v>0</v>
      </c>
      <c r="Y94">
        <f>IF(ISNA(VLOOKUP(A94,issues_tempo!A:E,3,FALSE)),0,VLOOKUP(A94,issues_tempo!A:E,3,FALSE))</f>
        <v>0</v>
      </c>
      <c r="Z94">
        <f>IF(ISNA(VLOOKUP(A94,issues_tempo!A:E,2,FALSE)),0,VLOOKUP(A94,issues_tempo!A:E,2,FALSE))</f>
        <v>0</v>
      </c>
      <c r="AA94">
        <f t="shared" si="45"/>
        <v>0</v>
      </c>
      <c r="AB94" t="e">
        <f t="shared" si="46"/>
        <v>#DIV/0!</v>
      </c>
      <c r="AC94" t="e">
        <f>VLOOKUP(A94,issues_tempo!A:E,5,FALSE)</f>
        <v>#N/A</v>
      </c>
      <c r="AD94" t="e">
        <f>VLOOKUP(A94,issues_tempo!A:E,4,FALSE)</f>
        <v>#N/A</v>
      </c>
      <c r="AE94">
        <f t="shared" si="47"/>
        <v>0</v>
      </c>
      <c r="AF94">
        <f t="shared" si="47"/>
        <v>0</v>
      </c>
      <c r="AG94">
        <f t="shared" si="48"/>
        <v>0</v>
      </c>
      <c r="AH94">
        <f t="shared" si="49"/>
        <v>0</v>
      </c>
      <c r="AI94">
        <f t="shared" si="50"/>
        <v>0</v>
      </c>
      <c r="AJ94">
        <f t="shared" si="51"/>
        <v>0</v>
      </c>
    </row>
    <row r="95" spans="1:36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35"/>
        <v>32</v>
      </c>
      <c r="I95">
        <f t="shared" si="36"/>
        <v>61.15625</v>
      </c>
      <c r="J95">
        <f t="shared" si="37"/>
        <v>1.6351558507920285</v>
      </c>
      <c r="K95">
        <f t="shared" si="38"/>
        <v>5.2287581699346406</v>
      </c>
      <c r="L95">
        <f t="shared" si="39"/>
        <v>1.3303769401330376</v>
      </c>
      <c r="M95">
        <f t="shared" ref="M95:M96" si="59">IF(F95&gt;0,C95/F95,999999)</f>
        <v>19.125</v>
      </c>
      <c r="N95">
        <f t="shared" ref="N95:N96" si="60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33"/>
        <v>9.5625</v>
      </c>
      <c r="R95">
        <f t="shared" si="34"/>
        <v>25.055555555555557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42"/>
        <v>1486.75</v>
      </c>
      <c r="V95">
        <f t="shared" si="43"/>
        <v>0.29166666666666669</v>
      </c>
      <c r="W95">
        <f t="shared" si="52"/>
        <v>7773.8562091503272</v>
      </c>
      <c r="X95">
        <f t="shared" si="44"/>
        <v>0.38802660753880269</v>
      </c>
      <c r="Y95">
        <f>IF(ISNA(VLOOKUP(A95,issues_tempo!A:E,3,FALSE)),0,VLOOKUP(A95,issues_tempo!A:E,3,FALSE))</f>
        <v>0</v>
      </c>
      <c r="Z95">
        <f>IF(ISNA(VLOOKUP(A95,issues_tempo!A:E,2,FALSE)),0,VLOOKUP(A95,issues_tempo!A:E,2,FALSE))</f>
        <v>0</v>
      </c>
      <c r="AA95">
        <f t="shared" si="45"/>
        <v>0</v>
      </c>
      <c r="AB95" t="e">
        <f t="shared" si="46"/>
        <v>#DIV/0!</v>
      </c>
      <c r="AC95" t="e">
        <f>VLOOKUP(A95,issues_tempo!A:E,5,FALSE)</f>
        <v>#N/A</v>
      </c>
      <c r="AD95" t="e">
        <f>VLOOKUP(A95,issues_tempo!A:E,4,FALSE)</f>
        <v>#N/A</v>
      </c>
      <c r="AE95">
        <f t="shared" si="47"/>
        <v>0</v>
      </c>
      <c r="AF95">
        <f t="shared" si="47"/>
        <v>0</v>
      </c>
      <c r="AG95">
        <f t="shared" si="48"/>
        <v>0</v>
      </c>
      <c r="AH95">
        <f t="shared" si="49"/>
        <v>0</v>
      </c>
      <c r="AI95">
        <f t="shared" si="50"/>
        <v>0</v>
      </c>
      <c r="AJ95">
        <f t="shared" si="51"/>
        <v>0</v>
      </c>
    </row>
    <row r="96" spans="1:36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35"/>
        <v>48</v>
      </c>
      <c r="I96">
        <f t="shared" si="36"/>
        <v>51.875</v>
      </c>
      <c r="J96">
        <f t="shared" si="37"/>
        <v>1.927710843373494</v>
      </c>
      <c r="K96">
        <f t="shared" si="38"/>
        <v>1.6994633273703041</v>
      </c>
      <c r="L96">
        <f t="shared" si="39"/>
        <v>3.9370078740157481</v>
      </c>
      <c r="M96">
        <f t="shared" si="59"/>
        <v>58.842105263157897</v>
      </c>
      <c r="N96">
        <f t="shared" si="60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33"/>
        <v>58.842105263157897</v>
      </c>
      <c r="R96">
        <f t="shared" si="34"/>
        <v>12.7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42"/>
        <v>1.9210526315789473</v>
      </c>
      <c r="V96">
        <f t="shared" si="43"/>
        <v>2.9</v>
      </c>
      <c r="W96">
        <f t="shared" si="52"/>
        <v>3.2647584973166368</v>
      </c>
      <c r="X96">
        <f t="shared" si="44"/>
        <v>11.417322834645669</v>
      </c>
      <c r="Y96">
        <f>IF(ISNA(VLOOKUP(A96,issues_tempo!A:E,3,FALSE)),0,VLOOKUP(A96,issues_tempo!A:E,3,FALSE))</f>
        <v>0</v>
      </c>
      <c r="Z96">
        <f>IF(ISNA(VLOOKUP(A96,issues_tempo!A:E,2,FALSE)),0,VLOOKUP(A96,issues_tempo!A:E,2,FALSE))</f>
        <v>7</v>
      </c>
      <c r="AA96">
        <f t="shared" si="45"/>
        <v>7</v>
      </c>
      <c r="AB96">
        <f t="shared" si="46"/>
        <v>355.71428571428572</v>
      </c>
      <c r="AC96">
        <f>VLOOKUP(A96,issues_tempo!A:E,5,FALSE)</f>
        <v>0</v>
      </c>
      <c r="AD96">
        <f>VLOOKUP(A96,issues_tempo!A:E,4,FALSE)</f>
        <v>0</v>
      </c>
      <c r="AE96">
        <f t="shared" si="47"/>
        <v>0</v>
      </c>
      <c r="AF96">
        <f t="shared" si="47"/>
        <v>2.7559055118110236</v>
      </c>
      <c r="AG96">
        <f t="shared" si="48"/>
        <v>0</v>
      </c>
      <c r="AH96">
        <f t="shared" si="49"/>
        <v>0</v>
      </c>
      <c r="AI96">
        <f t="shared" si="50"/>
        <v>0</v>
      </c>
      <c r="AJ96">
        <f t="shared" si="51"/>
        <v>0</v>
      </c>
    </row>
    <row r="97" spans="1:36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35"/>
        <v>2</v>
      </c>
      <c r="I97">
        <f t="shared" si="36"/>
        <v>41.5</v>
      </c>
      <c r="J97">
        <f t="shared" si="37"/>
        <v>2.4096385542168677</v>
      </c>
      <c r="K97">
        <f t="shared" si="38"/>
        <v>0</v>
      </c>
      <c r="L97">
        <f t="shared" si="39"/>
        <v>2.7777777777777777</v>
      </c>
      <c r="M97" t="e">
        <f t="shared" si="40"/>
        <v>#DIV/0!</v>
      </c>
      <c r="N97">
        <f t="shared" si="41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33"/>
        <v>999999</v>
      </c>
      <c r="R97">
        <f t="shared" si="34"/>
        <v>6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42"/>
        <v>0</v>
      </c>
      <c r="V97">
        <f t="shared" si="43"/>
        <v>1.5</v>
      </c>
      <c r="W97">
        <f t="shared" si="52"/>
        <v>0</v>
      </c>
      <c r="X97">
        <f t="shared" si="44"/>
        <v>4.1666666666666661</v>
      </c>
      <c r="Y97">
        <f>IF(ISNA(VLOOKUP(A97,issues_tempo!A:E,3,FALSE)),0,VLOOKUP(A97,issues_tempo!A:E,3,FALSE))</f>
        <v>0</v>
      </c>
      <c r="Z97">
        <f>IF(ISNA(VLOOKUP(A97,issues_tempo!A:E,2,FALSE)),0,VLOOKUP(A97,issues_tempo!A:E,2,FALSE))</f>
        <v>0</v>
      </c>
      <c r="AA97">
        <f t="shared" si="45"/>
        <v>0</v>
      </c>
      <c r="AB97" t="e">
        <f t="shared" si="46"/>
        <v>#DIV/0!</v>
      </c>
      <c r="AC97" t="e">
        <f>VLOOKUP(A97,issues_tempo!A:E,5,FALSE)</f>
        <v>#N/A</v>
      </c>
      <c r="AD97" t="e">
        <f>VLOOKUP(A97,issues_tempo!A:E,4,FALSE)</f>
        <v>#N/A</v>
      </c>
      <c r="AE97">
        <f t="shared" si="47"/>
        <v>0</v>
      </c>
      <c r="AF97">
        <f t="shared" si="47"/>
        <v>0</v>
      </c>
      <c r="AG97">
        <f t="shared" si="48"/>
        <v>0</v>
      </c>
      <c r="AH97">
        <f t="shared" si="49"/>
        <v>0</v>
      </c>
      <c r="AI97">
        <f t="shared" si="50"/>
        <v>0</v>
      </c>
      <c r="AJ97">
        <f t="shared" si="51"/>
        <v>0</v>
      </c>
    </row>
    <row r="98" spans="1:36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35"/>
        <v>3406</v>
      </c>
      <c r="I98">
        <f t="shared" si="36"/>
        <v>9.9991192014092771</v>
      </c>
      <c r="J98">
        <f t="shared" si="37"/>
        <v>10.000880876178172</v>
      </c>
      <c r="K98">
        <f t="shared" si="38"/>
        <v>4.5951859956236323</v>
      </c>
      <c r="L98">
        <f t="shared" si="39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33"/>
        <v>170.46825396825398</v>
      </c>
      <c r="R98">
        <f t="shared" si="34"/>
        <v>699.46299212598433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42"/>
        <v>4.329004329004329E-3</v>
      </c>
      <c r="V98">
        <f t="shared" si="43"/>
        <v>4.4588976377952756</v>
      </c>
      <c r="W98">
        <f t="shared" si="52"/>
        <v>1.9892580067634773E-2</v>
      </c>
      <c r="X98">
        <f t="shared" si="44"/>
        <v>48.766792972786774</v>
      </c>
      <c r="Y98">
        <f>IF(ISNA(VLOOKUP(A98,issues_tempo!A:E,3,FALSE)),0,VLOOKUP(A98,issues_tempo!A:E,3,FALSE))</f>
        <v>0</v>
      </c>
      <c r="Z98">
        <f>IF(ISNA(VLOOKUP(A98,issues_tempo!A:E,2,FALSE)),0,VLOOKUP(A98,issues_tempo!A:E,2,FALSE))</f>
        <v>5914</v>
      </c>
      <c r="AA98">
        <f t="shared" si="45"/>
        <v>5914</v>
      </c>
      <c r="AB98">
        <f t="shared" si="46"/>
        <v>5.7587081501521808</v>
      </c>
      <c r="AC98">
        <f>VLOOKUP(A98,issues_tempo!A:E,5,FALSE)</f>
        <v>0</v>
      </c>
      <c r="AD98">
        <f>VLOOKUP(A98,issues_tempo!A:E,4,FALSE)</f>
        <v>126831</v>
      </c>
      <c r="AE98">
        <f t="shared" si="47"/>
        <v>0</v>
      </c>
      <c r="AF98">
        <f t="shared" si="47"/>
        <v>20.372028935583877</v>
      </c>
      <c r="AG98">
        <f t="shared" si="48"/>
        <v>0</v>
      </c>
      <c r="AH98">
        <f t="shared" si="49"/>
        <v>21.445891105850524</v>
      </c>
      <c r="AI98">
        <f t="shared" si="50"/>
        <v>0</v>
      </c>
      <c r="AJ98">
        <f t="shared" si="51"/>
        <v>436.89631415776779</v>
      </c>
    </row>
    <row r="99" spans="1:36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35"/>
        <v>33</v>
      </c>
      <c r="I99">
        <f t="shared" si="36"/>
        <v>27.151515151515152</v>
      </c>
      <c r="J99">
        <f t="shared" si="37"/>
        <v>3.6830357142857144</v>
      </c>
      <c r="K99">
        <f t="shared" si="38"/>
        <v>0</v>
      </c>
      <c r="L99">
        <f t="shared" si="39"/>
        <v>3.6912751677852347</v>
      </c>
      <c r="M99" t="e">
        <f t="shared" si="40"/>
        <v>#DIV/0!</v>
      </c>
      <c r="N99">
        <f t="shared" si="41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33"/>
        <v>999999</v>
      </c>
      <c r="R99">
        <f t="shared" si="34"/>
        <v>40.636363636363633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42"/>
        <v>0</v>
      </c>
      <c r="V99">
        <f t="shared" si="43"/>
        <v>0.36363636363636365</v>
      </c>
      <c r="W99">
        <f t="shared" si="52"/>
        <v>0</v>
      </c>
      <c r="X99">
        <f t="shared" si="44"/>
        <v>1.3422818791946309</v>
      </c>
      <c r="Y99">
        <f>IF(ISNA(VLOOKUP(A99,issues_tempo!A:E,3,FALSE)),0,VLOOKUP(A99,issues_tempo!A:E,3,FALSE))</f>
        <v>0</v>
      </c>
      <c r="Z99">
        <f>IF(ISNA(VLOOKUP(A99,issues_tempo!A:E,2,FALSE)),0,VLOOKUP(A99,issues_tempo!A:E,2,FALSE))</f>
        <v>0</v>
      </c>
      <c r="AA99">
        <f t="shared" si="45"/>
        <v>0</v>
      </c>
      <c r="AB99" t="e">
        <f t="shared" si="46"/>
        <v>#DIV/0!</v>
      </c>
      <c r="AC99" t="e">
        <f>VLOOKUP(A99,issues_tempo!A:E,5,FALSE)</f>
        <v>#N/A</v>
      </c>
      <c r="AD99" t="e">
        <f>VLOOKUP(A99,issues_tempo!A:E,4,FALSE)</f>
        <v>#N/A</v>
      </c>
      <c r="AE99">
        <f t="shared" si="47"/>
        <v>0</v>
      </c>
      <c r="AF99">
        <f t="shared" si="47"/>
        <v>0</v>
      </c>
      <c r="AG99">
        <f t="shared" si="48"/>
        <v>0</v>
      </c>
      <c r="AH99">
        <f t="shared" si="49"/>
        <v>0</v>
      </c>
      <c r="AI99">
        <f t="shared" si="50"/>
        <v>0</v>
      </c>
      <c r="AJ99">
        <f t="shared" si="51"/>
        <v>0</v>
      </c>
    </row>
    <row r="100" spans="1:36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35"/>
        <v>13</v>
      </c>
      <c r="I100">
        <f t="shared" si="36"/>
        <v>134</v>
      </c>
      <c r="J100">
        <f t="shared" si="37"/>
        <v>0.74626865671641796</v>
      </c>
      <c r="K100">
        <f t="shared" si="38"/>
        <v>0</v>
      </c>
      <c r="L100">
        <f t="shared" si="39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33"/>
        <v>999999</v>
      </c>
      <c r="R100">
        <f t="shared" si="34"/>
        <v>56.717948717948715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42"/>
        <v>0</v>
      </c>
      <c r="V100">
        <f t="shared" si="43"/>
        <v>0</v>
      </c>
      <c r="W100">
        <f t="shared" si="52"/>
        <v>0</v>
      </c>
      <c r="X100">
        <f t="shared" si="44"/>
        <v>0</v>
      </c>
      <c r="Y100">
        <f>IF(ISNA(VLOOKUP(A100,issues_tempo!A:E,3,FALSE)),0,VLOOKUP(A100,issues_tempo!A:E,3,FALSE))</f>
        <v>0</v>
      </c>
      <c r="Z100">
        <f>IF(ISNA(VLOOKUP(A100,issues_tempo!A:E,2,FALSE)),0,VLOOKUP(A100,issues_tempo!A:E,2,FALSE))</f>
        <v>1</v>
      </c>
      <c r="AA100">
        <f t="shared" si="45"/>
        <v>1</v>
      </c>
      <c r="AB100">
        <f t="shared" si="46"/>
        <v>1742</v>
      </c>
      <c r="AC100">
        <f>VLOOKUP(A100,issues_tempo!A:E,5,FALSE)</f>
        <v>0</v>
      </c>
      <c r="AD100">
        <f>VLOOKUP(A100,issues_tempo!A:E,4,FALSE)</f>
        <v>47</v>
      </c>
      <c r="AE100">
        <f t="shared" si="47"/>
        <v>0</v>
      </c>
      <c r="AF100">
        <f t="shared" si="47"/>
        <v>9.0415913200723327E-2</v>
      </c>
      <c r="AG100">
        <f t="shared" si="48"/>
        <v>0</v>
      </c>
      <c r="AH100">
        <f t="shared" si="49"/>
        <v>47</v>
      </c>
      <c r="AI100">
        <f t="shared" si="50"/>
        <v>0</v>
      </c>
      <c r="AJ100">
        <f t="shared" si="51"/>
        <v>4.2495479204339963</v>
      </c>
    </row>
    <row r="101" spans="1:36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35"/>
        <v>#N/A</v>
      </c>
      <c r="I101" t="e">
        <f t="shared" si="36"/>
        <v>#N/A</v>
      </c>
      <c r="J101">
        <f t="shared" si="37"/>
        <v>0</v>
      </c>
      <c r="K101">
        <f t="shared" si="38"/>
        <v>0</v>
      </c>
      <c r="L101">
        <f t="shared" si="39"/>
        <v>0</v>
      </c>
      <c r="M101" t="e">
        <f t="shared" si="40"/>
        <v>#N/A</v>
      </c>
      <c r="N101" t="e">
        <f t="shared" si="41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33"/>
        <v>999999</v>
      </c>
      <c r="R101" t="e">
        <f t="shared" si="34"/>
        <v>#N/A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42"/>
        <v>0</v>
      </c>
      <c r="V101">
        <f t="shared" si="43"/>
        <v>0</v>
      </c>
      <c r="W101">
        <f t="shared" si="52"/>
        <v>0</v>
      </c>
      <c r="X101">
        <f t="shared" si="44"/>
        <v>0</v>
      </c>
      <c r="Y101">
        <f>IF(ISNA(VLOOKUP(A101,issues_tempo!A:E,3,FALSE)),0,VLOOKUP(A101,issues_tempo!A:E,3,FALSE))</f>
        <v>0</v>
      </c>
      <c r="Z101">
        <f>IF(ISNA(VLOOKUP(A101,issues_tempo!A:E,2,FALSE)),0,VLOOKUP(A101,issues_tempo!A:E,2,FALSE))</f>
        <v>0</v>
      </c>
      <c r="AA101">
        <f t="shared" si="45"/>
        <v>0</v>
      </c>
      <c r="AB101" t="e">
        <f t="shared" si="46"/>
        <v>#DIV/0!</v>
      </c>
      <c r="AC101" t="e">
        <f>VLOOKUP(A101,issues_tempo!A:E,5,FALSE)</f>
        <v>#N/A</v>
      </c>
      <c r="AD101" t="e">
        <f>VLOOKUP(A101,issues_tempo!A:E,4,FALSE)</f>
        <v>#N/A</v>
      </c>
      <c r="AE101">
        <f t="shared" si="47"/>
        <v>0</v>
      </c>
      <c r="AF101">
        <f t="shared" si="47"/>
        <v>0</v>
      </c>
      <c r="AG101">
        <f t="shared" si="48"/>
        <v>0</v>
      </c>
      <c r="AH101">
        <f t="shared" si="49"/>
        <v>0</v>
      </c>
      <c r="AI101">
        <f t="shared" si="50"/>
        <v>0</v>
      </c>
      <c r="AJ101">
        <f t="shared" si="51"/>
        <v>0</v>
      </c>
    </row>
    <row r="102" spans="1:36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35"/>
        <v>216</v>
      </c>
      <c r="I102">
        <f t="shared" si="36"/>
        <v>8.643518518518519</v>
      </c>
      <c r="J102">
        <f t="shared" si="37"/>
        <v>11.56936261381896</v>
      </c>
      <c r="K102">
        <f t="shared" si="38"/>
        <v>2.3178807947019866</v>
      </c>
      <c r="L102">
        <f t="shared" si="39"/>
        <v>13.354632587859426</v>
      </c>
      <c r="M102">
        <f t="shared" ref="M102:M103" si="61">IF(F102&gt;0,C102/F102,999999)</f>
        <v>43.142857142857146</v>
      </c>
      <c r="N102">
        <f t="shared" ref="N102:N103" si="62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33"/>
        <v>28.761904761904763</v>
      </c>
      <c r="R102">
        <f t="shared" si="34"/>
        <v>11.232057416267942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42"/>
        <v>9</v>
      </c>
      <c r="V102">
        <f t="shared" si="43"/>
        <v>6.2200956937799042E-2</v>
      </c>
      <c r="W102">
        <f t="shared" si="52"/>
        <v>20.860927152317878</v>
      </c>
      <c r="X102">
        <f t="shared" si="44"/>
        <v>0.83067092651757191</v>
      </c>
      <c r="Y102">
        <f>IF(ISNA(VLOOKUP(A102,issues_tempo!A:E,3,FALSE)),0,VLOOKUP(A102,issues_tempo!A:E,3,FALSE))</f>
        <v>3</v>
      </c>
      <c r="Z102">
        <f>IF(ISNA(VLOOKUP(A102,issues_tempo!A:E,2,FALSE)),0,VLOOKUP(A102,issues_tempo!A:E,2,FALSE))</f>
        <v>230</v>
      </c>
      <c r="AA102">
        <f t="shared" si="45"/>
        <v>233</v>
      </c>
      <c r="AB102">
        <f t="shared" si="46"/>
        <v>8.0128755364806867</v>
      </c>
      <c r="AC102">
        <f>VLOOKUP(A102,issues_tempo!A:E,5,FALSE)</f>
        <v>11</v>
      </c>
      <c r="AD102">
        <f>VLOOKUP(A102,issues_tempo!A:E,4,FALSE)</f>
        <v>443</v>
      </c>
      <c r="AE102">
        <f t="shared" si="47"/>
        <v>0.99337748344370858</v>
      </c>
      <c r="AF102">
        <f t="shared" si="47"/>
        <v>14.696485623003195</v>
      </c>
      <c r="AG102">
        <f t="shared" si="48"/>
        <v>3.6666666666666665</v>
      </c>
      <c r="AH102">
        <f t="shared" si="49"/>
        <v>1.9260869565217391</v>
      </c>
      <c r="AI102">
        <f t="shared" si="50"/>
        <v>3.6423841059602649</v>
      </c>
      <c r="AJ102">
        <f t="shared" si="51"/>
        <v>28.306709265175719</v>
      </c>
    </row>
    <row r="103" spans="1:36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35"/>
        <v>223</v>
      </c>
      <c r="I103">
        <f t="shared" si="36"/>
        <v>8.6681614349775788</v>
      </c>
      <c r="J103">
        <f t="shared" si="37"/>
        <v>11.536471805483703</v>
      </c>
      <c r="K103">
        <f t="shared" si="38"/>
        <v>12.400455062571103</v>
      </c>
      <c r="L103">
        <f t="shared" si="39"/>
        <v>2.8571428571428572</v>
      </c>
      <c r="M103">
        <f t="shared" si="61"/>
        <v>8.0642201834862384</v>
      </c>
      <c r="N103">
        <f t="shared" si="62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33"/>
        <v>21.5045871559633</v>
      </c>
      <c r="R103">
        <f t="shared" si="34"/>
        <v>23.333333333333332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42"/>
        <v>1.3761467889908258E-2</v>
      </c>
      <c r="V103">
        <f t="shared" si="43"/>
        <v>0</v>
      </c>
      <c r="W103">
        <f t="shared" si="52"/>
        <v>0.17064846416382254</v>
      </c>
      <c r="X103">
        <f t="shared" si="44"/>
        <v>0</v>
      </c>
      <c r="Y103">
        <f>IF(ISNA(VLOOKUP(A103,issues_tempo!A:E,3,FALSE)),0,VLOOKUP(A103,issues_tempo!A:E,3,FALSE))</f>
        <v>606</v>
      </c>
      <c r="Z103">
        <f>IF(ISNA(VLOOKUP(A103,issues_tempo!A:E,2,FALSE)),0,VLOOKUP(A103,issues_tempo!A:E,2,FALSE))</f>
        <v>1</v>
      </c>
      <c r="AA103">
        <f t="shared" si="45"/>
        <v>607</v>
      </c>
      <c r="AB103">
        <f t="shared" si="46"/>
        <v>3.1845140032948929</v>
      </c>
      <c r="AC103">
        <f>VLOOKUP(A103,issues_tempo!A:E,5,FALSE)</f>
        <v>2274</v>
      </c>
      <c r="AD103">
        <f>VLOOKUP(A103,issues_tempo!A:E,4,FALSE)</f>
        <v>0</v>
      </c>
      <c r="AE103">
        <f t="shared" si="47"/>
        <v>34.470989761092149</v>
      </c>
      <c r="AF103">
        <f t="shared" si="47"/>
        <v>0.5714285714285714</v>
      </c>
      <c r="AG103">
        <f t="shared" si="48"/>
        <v>3.7524752475247523</v>
      </c>
      <c r="AH103">
        <f t="shared" si="49"/>
        <v>0</v>
      </c>
      <c r="AI103">
        <f t="shared" si="50"/>
        <v>129.35153583617745</v>
      </c>
      <c r="AJ103">
        <f t="shared" si="51"/>
        <v>0</v>
      </c>
    </row>
    <row r="104" spans="1:36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35"/>
        <v>3</v>
      </c>
      <c r="I104">
        <f t="shared" si="36"/>
        <v>14.666666666666666</v>
      </c>
      <c r="J104">
        <f t="shared" si="37"/>
        <v>6.8181818181818183</v>
      </c>
      <c r="K104">
        <f t="shared" si="38"/>
        <v>0</v>
      </c>
      <c r="L104">
        <f t="shared" si="39"/>
        <v>10.344827586206897</v>
      </c>
      <c r="M104" t="e">
        <f t="shared" si="40"/>
        <v>#DIV/0!</v>
      </c>
      <c r="N104">
        <f t="shared" si="41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33"/>
        <v>999999</v>
      </c>
      <c r="R104">
        <f t="shared" si="34"/>
        <v>1.6111111111111109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42"/>
        <v>0</v>
      </c>
      <c r="V104">
        <f t="shared" si="43"/>
        <v>22.666666666666668</v>
      </c>
      <c r="W104">
        <f t="shared" si="52"/>
        <v>0</v>
      </c>
      <c r="X104">
        <f t="shared" si="44"/>
        <v>234.48275862068968</v>
      </c>
      <c r="Y104">
        <f>IF(ISNA(VLOOKUP(A104,issues_tempo!A:E,3,FALSE)),0,VLOOKUP(A104,issues_tempo!A:E,3,FALSE))</f>
        <v>0</v>
      </c>
      <c r="Z104">
        <f>IF(ISNA(VLOOKUP(A104,issues_tempo!A:E,2,FALSE)),0,VLOOKUP(A104,issues_tempo!A:E,2,FALSE))</f>
        <v>1</v>
      </c>
      <c r="AA104">
        <f t="shared" si="45"/>
        <v>1</v>
      </c>
      <c r="AB104">
        <f t="shared" si="46"/>
        <v>44</v>
      </c>
      <c r="AC104">
        <f>VLOOKUP(A104,issues_tempo!A:E,5,FALSE)</f>
        <v>0</v>
      </c>
      <c r="AD104">
        <f>VLOOKUP(A104,issues_tempo!A:E,4,FALSE)</f>
        <v>311</v>
      </c>
      <c r="AE104">
        <f t="shared" si="47"/>
        <v>0</v>
      </c>
      <c r="AF104">
        <f t="shared" si="47"/>
        <v>3.4482758620689653</v>
      </c>
      <c r="AG104">
        <f t="shared" si="48"/>
        <v>0</v>
      </c>
      <c r="AH104">
        <f t="shared" si="49"/>
        <v>311</v>
      </c>
      <c r="AI104">
        <f t="shared" si="50"/>
        <v>0</v>
      </c>
      <c r="AJ104">
        <f t="shared" si="51"/>
        <v>1072.4137931034481</v>
      </c>
    </row>
    <row r="105" spans="1:36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35"/>
        <v>1</v>
      </c>
      <c r="I105">
        <f t="shared" si="36"/>
        <v>43</v>
      </c>
      <c r="J105">
        <f t="shared" si="37"/>
        <v>2.3255813953488373</v>
      </c>
      <c r="K105">
        <f t="shared" si="38"/>
        <v>0</v>
      </c>
      <c r="L105">
        <f t="shared" si="39"/>
        <v>2.4390243902439024</v>
      </c>
      <c r="M105" t="e">
        <f t="shared" si="40"/>
        <v>#DIV/0!</v>
      </c>
      <c r="N105">
        <f t="shared" si="41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33"/>
        <v>999999</v>
      </c>
      <c r="R105">
        <f t="shared" si="34"/>
        <v>20.5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42"/>
        <v>0</v>
      </c>
      <c r="V105">
        <f t="shared" si="43"/>
        <v>0</v>
      </c>
      <c r="W105">
        <f t="shared" si="52"/>
        <v>0</v>
      </c>
      <c r="X105">
        <f t="shared" si="44"/>
        <v>0</v>
      </c>
      <c r="Y105">
        <f>IF(ISNA(VLOOKUP(A105,issues_tempo!A:E,3,FALSE)),0,VLOOKUP(A105,issues_tempo!A:E,3,FALSE))</f>
        <v>0</v>
      </c>
      <c r="Z105">
        <f>IF(ISNA(VLOOKUP(A105,issues_tempo!A:E,2,FALSE)),0,VLOOKUP(A105,issues_tempo!A:E,2,FALSE))</f>
        <v>0</v>
      </c>
      <c r="AA105">
        <f t="shared" si="45"/>
        <v>0</v>
      </c>
      <c r="AB105" t="e">
        <f t="shared" si="46"/>
        <v>#DIV/0!</v>
      </c>
      <c r="AC105" t="e">
        <f>VLOOKUP(A105,issues_tempo!A:E,5,FALSE)</f>
        <v>#N/A</v>
      </c>
      <c r="AD105" t="e">
        <f>VLOOKUP(A105,issues_tempo!A:E,4,FALSE)</f>
        <v>#N/A</v>
      </c>
      <c r="AE105">
        <f t="shared" si="47"/>
        <v>0</v>
      </c>
      <c r="AF105">
        <f t="shared" si="47"/>
        <v>0</v>
      </c>
      <c r="AG105">
        <f t="shared" si="48"/>
        <v>0</v>
      </c>
      <c r="AH105">
        <f t="shared" si="49"/>
        <v>0</v>
      </c>
      <c r="AI105">
        <f t="shared" si="50"/>
        <v>0</v>
      </c>
      <c r="AJ105">
        <f t="shared" si="51"/>
        <v>0</v>
      </c>
    </row>
    <row r="106" spans="1:36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35"/>
        <v>#N/A</v>
      </c>
      <c r="I106" t="e">
        <f t="shared" si="36"/>
        <v>#N/A</v>
      </c>
      <c r="J106">
        <f t="shared" si="37"/>
        <v>0</v>
      </c>
      <c r="K106">
        <f t="shared" si="38"/>
        <v>0</v>
      </c>
      <c r="L106">
        <f t="shared" si="39"/>
        <v>0</v>
      </c>
      <c r="M106" t="e">
        <f t="shared" si="40"/>
        <v>#N/A</v>
      </c>
      <c r="N106" t="e">
        <f t="shared" si="41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33"/>
        <v>999999</v>
      </c>
      <c r="R106" t="e">
        <f t="shared" si="34"/>
        <v>#N/A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42"/>
        <v>0</v>
      </c>
      <c r="V106">
        <f t="shared" si="43"/>
        <v>0</v>
      </c>
      <c r="W106">
        <f t="shared" si="52"/>
        <v>0</v>
      </c>
      <c r="X106">
        <f t="shared" si="44"/>
        <v>0</v>
      </c>
      <c r="Y106">
        <f>IF(ISNA(VLOOKUP(A106,issues_tempo!A:E,3,FALSE)),0,VLOOKUP(A106,issues_tempo!A:E,3,FALSE))</f>
        <v>0</v>
      </c>
      <c r="Z106">
        <f>IF(ISNA(VLOOKUP(A106,issues_tempo!A:E,2,FALSE)),0,VLOOKUP(A106,issues_tempo!A:E,2,FALSE))</f>
        <v>0</v>
      </c>
      <c r="AA106">
        <f t="shared" si="45"/>
        <v>0</v>
      </c>
      <c r="AB106" t="e">
        <f t="shared" si="46"/>
        <v>#DIV/0!</v>
      </c>
      <c r="AC106" t="e">
        <f>VLOOKUP(A106,issues_tempo!A:E,5,FALSE)</f>
        <v>#N/A</v>
      </c>
      <c r="AD106" t="e">
        <f>VLOOKUP(A106,issues_tempo!A:E,4,FALSE)</f>
        <v>#N/A</v>
      </c>
      <c r="AE106">
        <f t="shared" si="47"/>
        <v>0</v>
      </c>
      <c r="AF106">
        <f t="shared" si="47"/>
        <v>0</v>
      </c>
      <c r="AG106">
        <f t="shared" si="48"/>
        <v>0</v>
      </c>
      <c r="AH106">
        <f t="shared" si="49"/>
        <v>0</v>
      </c>
      <c r="AI106">
        <f t="shared" si="50"/>
        <v>0</v>
      </c>
      <c r="AJ106">
        <f t="shared" si="51"/>
        <v>0</v>
      </c>
    </row>
    <row r="107" spans="1:36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35"/>
        <v>#N/A</v>
      </c>
      <c r="I107" t="e">
        <f t="shared" si="36"/>
        <v>#N/A</v>
      </c>
      <c r="J107">
        <f t="shared" si="37"/>
        <v>0</v>
      </c>
      <c r="K107">
        <f t="shared" si="38"/>
        <v>0</v>
      </c>
      <c r="L107">
        <f t="shared" si="39"/>
        <v>0</v>
      </c>
      <c r="M107" t="e">
        <f t="shared" si="40"/>
        <v>#N/A</v>
      </c>
      <c r="N107" t="e">
        <f t="shared" si="41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33"/>
        <v>999999</v>
      </c>
      <c r="R107" t="e">
        <f t="shared" si="34"/>
        <v>#N/A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42"/>
        <v>0</v>
      </c>
      <c r="V107">
        <f t="shared" si="43"/>
        <v>0</v>
      </c>
      <c r="W107">
        <f t="shared" si="52"/>
        <v>0</v>
      </c>
      <c r="X107">
        <f t="shared" si="44"/>
        <v>0</v>
      </c>
      <c r="Y107">
        <f>IF(ISNA(VLOOKUP(A107,issues_tempo!A:E,3,FALSE)),0,VLOOKUP(A107,issues_tempo!A:E,3,FALSE))</f>
        <v>0</v>
      </c>
      <c r="Z107">
        <f>IF(ISNA(VLOOKUP(A107,issues_tempo!A:E,2,FALSE)),0,VLOOKUP(A107,issues_tempo!A:E,2,FALSE))</f>
        <v>0</v>
      </c>
      <c r="AA107">
        <f t="shared" si="45"/>
        <v>0</v>
      </c>
      <c r="AB107" t="e">
        <f t="shared" si="46"/>
        <v>#DIV/0!</v>
      </c>
      <c r="AC107" t="e">
        <f>VLOOKUP(A107,issues_tempo!A:E,5,FALSE)</f>
        <v>#N/A</v>
      </c>
      <c r="AD107" t="e">
        <f>VLOOKUP(A107,issues_tempo!A:E,4,FALSE)</f>
        <v>#N/A</v>
      </c>
      <c r="AE107">
        <f t="shared" si="47"/>
        <v>0</v>
      </c>
      <c r="AF107">
        <f t="shared" si="47"/>
        <v>0</v>
      </c>
      <c r="AG107">
        <f t="shared" si="48"/>
        <v>0</v>
      </c>
      <c r="AH107">
        <f t="shared" si="49"/>
        <v>0</v>
      </c>
      <c r="AI107">
        <f t="shared" si="50"/>
        <v>0</v>
      </c>
      <c r="AJ107">
        <f t="shared" si="51"/>
        <v>0</v>
      </c>
    </row>
    <row r="108" spans="1:36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35"/>
        <v>3</v>
      </c>
      <c r="I108">
        <f t="shared" si="36"/>
        <v>3.3333333333333335</v>
      </c>
      <c r="J108">
        <f t="shared" si="37"/>
        <v>30</v>
      </c>
      <c r="K108">
        <f t="shared" si="38"/>
        <v>0</v>
      </c>
      <c r="L108">
        <f t="shared" si="39"/>
        <v>33.333333333333336</v>
      </c>
      <c r="M108" t="e">
        <f t="shared" si="40"/>
        <v>#DIV/0!</v>
      </c>
      <c r="N108">
        <f t="shared" si="41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33"/>
        <v>999999</v>
      </c>
      <c r="R108">
        <f t="shared" si="34"/>
        <v>0.5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42"/>
        <v>0</v>
      </c>
      <c r="V108">
        <f t="shared" si="43"/>
        <v>0</v>
      </c>
      <c r="W108">
        <f t="shared" si="52"/>
        <v>0</v>
      </c>
      <c r="X108">
        <f t="shared" si="44"/>
        <v>0</v>
      </c>
      <c r="Y108">
        <f>IF(ISNA(VLOOKUP(A108,issues_tempo!A:E,3,FALSE)),0,VLOOKUP(A108,issues_tempo!A:E,3,FALSE))</f>
        <v>0</v>
      </c>
      <c r="Z108">
        <f>IF(ISNA(VLOOKUP(A108,issues_tempo!A:E,2,FALSE)),0,VLOOKUP(A108,issues_tempo!A:E,2,FALSE))</f>
        <v>0</v>
      </c>
      <c r="AA108">
        <f t="shared" si="45"/>
        <v>0</v>
      </c>
      <c r="AB108" t="e">
        <f t="shared" si="46"/>
        <v>#DIV/0!</v>
      </c>
      <c r="AC108" t="e">
        <f>VLOOKUP(A108,issues_tempo!A:E,5,FALSE)</f>
        <v>#N/A</v>
      </c>
      <c r="AD108" t="e">
        <f>VLOOKUP(A108,issues_tempo!A:E,4,FALSE)</f>
        <v>#N/A</v>
      </c>
      <c r="AE108">
        <f t="shared" si="47"/>
        <v>0</v>
      </c>
      <c r="AF108">
        <f t="shared" si="47"/>
        <v>0</v>
      </c>
      <c r="AG108">
        <f t="shared" si="48"/>
        <v>0</v>
      </c>
      <c r="AH108">
        <f t="shared" si="49"/>
        <v>0</v>
      </c>
      <c r="AI108">
        <f t="shared" si="50"/>
        <v>0</v>
      </c>
      <c r="AJ108">
        <f t="shared" si="51"/>
        <v>0</v>
      </c>
    </row>
    <row r="109" spans="1:36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35"/>
        <v>4</v>
      </c>
      <c r="I109">
        <f t="shared" si="36"/>
        <v>34.5</v>
      </c>
      <c r="J109">
        <f t="shared" si="37"/>
        <v>2.8985507246376812</v>
      </c>
      <c r="K109">
        <f t="shared" si="38"/>
        <v>0</v>
      </c>
      <c r="L109">
        <f t="shared" si="39"/>
        <v>4.166666666666667</v>
      </c>
      <c r="M109" t="e">
        <f t="shared" si="40"/>
        <v>#DIV/0!</v>
      </c>
      <c r="N109">
        <f t="shared" si="41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33"/>
        <v>999999</v>
      </c>
      <c r="R109">
        <f t="shared" si="34"/>
        <v>12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42"/>
        <v>0</v>
      </c>
      <c r="V109">
        <f t="shared" si="43"/>
        <v>0</v>
      </c>
      <c r="W109">
        <f t="shared" si="52"/>
        <v>0</v>
      </c>
      <c r="X109">
        <f t="shared" si="44"/>
        <v>0</v>
      </c>
      <c r="Y109">
        <f>IF(ISNA(VLOOKUP(A109,issues_tempo!A:E,3,FALSE)),0,VLOOKUP(A109,issues_tempo!A:E,3,FALSE))</f>
        <v>0</v>
      </c>
      <c r="Z109">
        <f>IF(ISNA(VLOOKUP(A109,issues_tempo!A:E,2,FALSE)),0,VLOOKUP(A109,issues_tempo!A:E,2,FALSE))</f>
        <v>3</v>
      </c>
      <c r="AA109">
        <f t="shared" si="45"/>
        <v>3</v>
      </c>
      <c r="AB109">
        <f t="shared" si="46"/>
        <v>46</v>
      </c>
      <c r="AC109">
        <f>VLOOKUP(A109,issues_tempo!A:E,5,FALSE)</f>
        <v>0</v>
      </c>
      <c r="AD109">
        <f>VLOOKUP(A109,issues_tempo!A:E,4,FALSE)</f>
        <v>573</v>
      </c>
      <c r="AE109">
        <f t="shared" si="47"/>
        <v>0</v>
      </c>
      <c r="AF109">
        <f t="shared" si="47"/>
        <v>3.125</v>
      </c>
      <c r="AG109">
        <f t="shared" si="48"/>
        <v>0</v>
      </c>
      <c r="AH109">
        <f t="shared" si="49"/>
        <v>191</v>
      </c>
      <c r="AI109">
        <f t="shared" si="50"/>
        <v>0</v>
      </c>
      <c r="AJ109">
        <f t="shared" si="51"/>
        <v>596.875</v>
      </c>
    </row>
    <row r="110" spans="1:36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35"/>
        <v>3</v>
      </c>
      <c r="I110">
        <f t="shared" si="36"/>
        <v>100.33333333333333</v>
      </c>
      <c r="J110">
        <f t="shared" si="37"/>
        <v>0.99667774086378735</v>
      </c>
      <c r="K110">
        <f t="shared" si="38"/>
        <v>1.5544041450777202</v>
      </c>
      <c r="L110">
        <f t="shared" si="39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33"/>
        <v>32.166666666666664</v>
      </c>
      <c r="R110">
        <f t="shared" si="34"/>
        <v>999999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42"/>
        <v>7</v>
      </c>
      <c r="V110">
        <f t="shared" si="43"/>
        <v>0</v>
      </c>
      <c r="W110">
        <f t="shared" si="52"/>
        <v>10.880829015544041</v>
      </c>
      <c r="X110">
        <f t="shared" si="44"/>
        <v>0</v>
      </c>
      <c r="Y110">
        <f>IF(ISNA(VLOOKUP(A110,issues_tempo!A:E,3,FALSE)),0,VLOOKUP(A110,issues_tempo!A:E,3,FALSE))</f>
        <v>0</v>
      </c>
      <c r="Z110">
        <f>IF(ISNA(VLOOKUP(A110,issues_tempo!A:E,2,FALSE)),0,VLOOKUP(A110,issues_tempo!A:E,2,FALSE))</f>
        <v>0</v>
      </c>
      <c r="AA110">
        <f t="shared" si="45"/>
        <v>0</v>
      </c>
      <c r="AB110" t="e">
        <f t="shared" si="46"/>
        <v>#DIV/0!</v>
      </c>
      <c r="AC110" t="e">
        <f>VLOOKUP(A110,issues_tempo!A:E,5,FALSE)</f>
        <v>#N/A</v>
      </c>
      <c r="AD110" t="e">
        <f>VLOOKUP(A110,issues_tempo!A:E,4,FALSE)</f>
        <v>#N/A</v>
      </c>
      <c r="AE110">
        <f t="shared" si="47"/>
        <v>0</v>
      </c>
      <c r="AF110">
        <f t="shared" si="47"/>
        <v>0</v>
      </c>
      <c r="AG110">
        <f t="shared" si="48"/>
        <v>0</v>
      </c>
      <c r="AH110">
        <f t="shared" si="49"/>
        <v>0</v>
      </c>
      <c r="AI110">
        <f t="shared" si="50"/>
        <v>0</v>
      </c>
      <c r="AJ110">
        <f t="shared" si="51"/>
        <v>0</v>
      </c>
    </row>
    <row r="111" spans="1:36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35"/>
        <v>19</v>
      </c>
      <c r="I111">
        <f t="shared" si="36"/>
        <v>12.684210526315789</v>
      </c>
      <c r="J111">
        <f t="shared" si="37"/>
        <v>7.8838174273858925</v>
      </c>
      <c r="K111">
        <f t="shared" si="38"/>
        <v>8</v>
      </c>
      <c r="L111">
        <f t="shared" si="39"/>
        <v>6.25</v>
      </c>
      <c r="M111">
        <f t="shared" si="40"/>
        <v>12.5</v>
      </c>
      <c r="N111">
        <f t="shared" si="41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33"/>
        <v>6.25</v>
      </c>
      <c r="R111">
        <f t="shared" si="34"/>
        <v>2.6666666666666665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42"/>
        <v>3.6666666666666665</v>
      </c>
      <c r="V111">
        <f t="shared" si="43"/>
        <v>0</v>
      </c>
      <c r="W111">
        <f t="shared" si="52"/>
        <v>29.333333333333332</v>
      </c>
      <c r="X111">
        <f t="shared" si="44"/>
        <v>0</v>
      </c>
      <c r="Y111">
        <f>IF(ISNA(VLOOKUP(A111,issues_tempo!A:E,3,FALSE)),0,VLOOKUP(A111,issues_tempo!A:E,3,FALSE))</f>
        <v>0</v>
      </c>
      <c r="Z111">
        <f>IF(ISNA(VLOOKUP(A111,issues_tempo!A:E,2,FALSE)),0,VLOOKUP(A111,issues_tempo!A:E,2,FALSE))</f>
        <v>0</v>
      </c>
      <c r="AA111">
        <f t="shared" si="45"/>
        <v>0</v>
      </c>
      <c r="AB111" t="e">
        <f t="shared" si="46"/>
        <v>#DIV/0!</v>
      </c>
      <c r="AC111" t="e">
        <f>VLOOKUP(A111,issues_tempo!A:E,5,FALSE)</f>
        <v>#N/A</v>
      </c>
      <c r="AD111" t="e">
        <f>VLOOKUP(A111,issues_tempo!A:E,4,FALSE)</f>
        <v>#N/A</v>
      </c>
      <c r="AE111">
        <f t="shared" si="47"/>
        <v>0</v>
      </c>
      <c r="AF111">
        <f t="shared" si="47"/>
        <v>0</v>
      </c>
      <c r="AG111">
        <f t="shared" si="48"/>
        <v>0</v>
      </c>
      <c r="AH111">
        <f t="shared" si="49"/>
        <v>0</v>
      </c>
      <c r="AI111">
        <f t="shared" si="50"/>
        <v>0</v>
      </c>
      <c r="AJ111">
        <f t="shared" si="51"/>
        <v>0</v>
      </c>
    </row>
    <row r="112" spans="1:36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35"/>
        <v>18</v>
      </c>
      <c r="I112">
        <f t="shared" si="36"/>
        <v>89.111111111111114</v>
      </c>
      <c r="J112">
        <f t="shared" si="37"/>
        <v>1.1221945137157108</v>
      </c>
      <c r="K112">
        <f t="shared" si="38"/>
        <v>0.93896713615023475</v>
      </c>
      <c r="L112">
        <f t="shared" si="39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33"/>
        <v>159.75</v>
      </c>
      <c r="R112">
        <f t="shared" si="34"/>
        <v>18.111111111111111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42"/>
        <v>0</v>
      </c>
      <c r="V112">
        <f t="shared" si="43"/>
        <v>0</v>
      </c>
      <c r="W112">
        <f t="shared" si="52"/>
        <v>0</v>
      </c>
      <c r="X112">
        <f t="shared" si="44"/>
        <v>0</v>
      </c>
      <c r="Y112">
        <f>IF(ISNA(VLOOKUP(A112,issues_tempo!A:E,3,FALSE)),0,VLOOKUP(A112,issues_tempo!A:E,3,FALSE))</f>
        <v>0</v>
      </c>
      <c r="Z112">
        <f>IF(ISNA(VLOOKUP(A112,issues_tempo!A:E,2,FALSE)),0,VLOOKUP(A112,issues_tempo!A:E,2,FALSE))</f>
        <v>0</v>
      </c>
      <c r="AA112">
        <f t="shared" si="45"/>
        <v>0</v>
      </c>
      <c r="AB112" t="e">
        <f t="shared" si="46"/>
        <v>#DIV/0!</v>
      </c>
      <c r="AC112" t="e">
        <f>VLOOKUP(A112,issues_tempo!A:E,5,FALSE)</f>
        <v>#N/A</v>
      </c>
      <c r="AD112" t="e">
        <f>VLOOKUP(A112,issues_tempo!A:E,4,FALSE)</f>
        <v>#N/A</v>
      </c>
      <c r="AE112">
        <f t="shared" si="47"/>
        <v>0</v>
      </c>
      <c r="AF112">
        <f t="shared" si="47"/>
        <v>0</v>
      </c>
      <c r="AG112">
        <f t="shared" si="48"/>
        <v>0</v>
      </c>
      <c r="AH112">
        <f t="shared" si="49"/>
        <v>0</v>
      </c>
      <c r="AI112">
        <f t="shared" si="50"/>
        <v>0</v>
      </c>
      <c r="AJ112">
        <f t="shared" si="51"/>
        <v>0</v>
      </c>
    </row>
    <row r="113" spans="1:36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35"/>
        <v>#N/A</v>
      </c>
      <c r="I113" t="e">
        <f t="shared" si="36"/>
        <v>#N/A</v>
      </c>
      <c r="J113">
        <f t="shared" si="37"/>
        <v>0</v>
      </c>
      <c r="K113">
        <f t="shared" si="38"/>
        <v>0</v>
      </c>
      <c r="L113">
        <f t="shared" si="39"/>
        <v>0</v>
      </c>
      <c r="M113" t="e">
        <f t="shared" si="40"/>
        <v>#N/A</v>
      </c>
      <c r="N113" t="e">
        <f t="shared" si="41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33"/>
        <v>999999</v>
      </c>
      <c r="R113" t="e">
        <f t="shared" si="34"/>
        <v>#N/A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42"/>
        <v>0</v>
      </c>
      <c r="V113">
        <f t="shared" si="43"/>
        <v>0</v>
      </c>
      <c r="W113">
        <f t="shared" si="52"/>
        <v>0</v>
      </c>
      <c r="X113">
        <f t="shared" si="44"/>
        <v>0</v>
      </c>
      <c r="Y113">
        <f>IF(ISNA(VLOOKUP(A113,issues_tempo!A:E,3,FALSE)),0,VLOOKUP(A113,issues_tempo!A:E,3,FALSE))</f>
        <v>0</v>
      </c>
      <c r="Z113">
        <f>IF(ISNA(VLOOKUP(A113,issues_tempo!A:E,2,FALSE)),0,VLOOKUP(A113,issues_tempo!A:E,2,FALSE))</f>
        <v>0</v>
      </c>
      <c r="AA113">
        <f t="shared" si="45"/>
        <v>0</v>
      </c>
      <c r="AB113" t="e">
        <f t="shared" si="46"/>
        <v>#DIV/0!</v>
      </c>
      <c r="AC113" t="e">
        <f>VLOOKUP(A113,issues_tempo!A:E,5,FALSE)</f>
        <v>#N/A</v>
      </c>
      <c r="AD113" t="e">
        <f>VLOOKUP(A113,issues_tempo!A:E,4,FALSE)</f>
        <v>#N/A</v>
      </c>
      <c r="AE113">
        <f t="shared" si="47"/>
        <v>0</v>
      </c>
      <c r="AF113">
        <f t="shared" si="47"/>
        <v>0</v>
      </c>
      <c r="AG113">
        <f t="shared" si="48"/>
        <v>0</v>
      </c>
      <c r="AH113">
        <f t="shared" si="49"/>
        <v>0</v>
      </c>
      <c r="AI113">
        <f t="shared" si="50"/>
        <v>0</v>
      </c>
      <c r="AJ113">
        <f t="shared" si="51"/>
        <v>0</v>
      </c>
    </row>
    <row r="114" spans="1:36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35"/>
        <v>8</v>
      </c>
      <c r="I114">
        <f t="shared" si="36"/>
        <v>130.875</v>
      </c>
      <c r="J114">
        <f t="shared" si="37"/>
        <v>0.76408787010506207</v>
      </c>
      <c r="K114">
        <f t="shared" si="38"/>
        <v>0.89686098654708524</v>
      </c>
      <c r="L114">
        <f t="shared" si="39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33"/>
        <v>37.166666666666664</v>
      </c>
      <c r="R114">
        <f t="shared" si="34"/>
        <v>999999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42"/>
        <v>21.375</v>
      </c>
      <c r="V114">
        <f t="shared" si="43"/>
        <v>0</v>
      </c>
      <c r="W114">
        <f t="shared" si="52"/>
        <v>19.170403587443946</v>
      </c>
      <c r="X114">
        <f t="shared" si="44"/>
        <v>0</v>
      </c>
      <c r="Y114">
        <f>IF(ISNA(VLOOKUP(A114,issues_tempo!A:E,3,FALSE)),0,VLOOKUP(A114,issues_tempo!A:E,3,FALSE))</f>
        <v>0</v>
      </c>
      <c r="Z114">
        <f>IF(ISNA(VLOOKUP(A114,issues_tempo!A:E,2,FALSE)),0,VLOOKUP(A114,issues_tempo!A:E,2,FALSE))</f>
        <v>0</v>
      </c>
      <c r="AA114">
        <f t="shared" si="45"/>
        <v>0</v>
      </c>
      <c r="AB114" t="e">
        <f t="shared" si="46"/>
        <v>#DIV/0!</v>
      </c>
      <c r="AC114" t="e">
        <f>VLOOKUP(A114,issues_tempo!A:E,5,FALSE)</f>
        <v>#N/A</v>
      </c>
      <c r="AD114" t="e">
        <f>VLOOKUP(A114,issues_tempo!A:E,4,FALSE)</f>
        <v>#N/A</v>
      </c>
      <c r="AE114">
        <f t="shared" si="47"/>
        <v>0</v>
      </c>
      <c r="AF114">
        <f t="shared" si="47"/>
        <v>0</v>
      </c>
      <c r="AG114">
        <f t="shared" si="48"/>
        <v>0</v>
      </c>
      <c r="AH114">
        <f t="shared" si="49"/>
        <v>0</v>
      </c>
      <c r="AI114">
        <f t="shared" si="50"/>
        <v>0</v>
      </c>
      <c r="AJ114">
        <f t="shared" si="51"/>
        <v>0</v>
      </c>
    </row>
    <row r="115" spans="1:36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35"/>
        <v>1</v>
      </c>
      <c r="I115">
        <f t="shared" si="36"/>
        <v>108</v>
      </c>
      <c r="J115">
        <f t="shared" si="37"/>
        <v>0.92592592592592593</v>
      </c>
      <c r="K115">
        <f t="shared" si="38"/>
        <v>1.0416666666666667</v>
      </c>
      <c r="L115">
        <f t="shared" si="39"/>
        <v>0</v>
      </c>
      <c r="M115">
        <f t="shared" si="40"/>
        <v>96</v>
      </c>
      <c r="N115" t="e">
        <f t="shared" si="41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33"/>
        <v>16</v>
      </c>
      <c r="R115">
        <f t="shared" si="34"/>
        <v>999999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42"/>
        <v>3</v>
      </c>
      <c r="V115">
        <f t="shared" si="43"/>
        <v>0</v>
      </c>
      <c r="W115">
        <f t="shared" si="52"/>
        <v>3.125</v>
      </c>
      <c r="X115">
        <f t="shared" si="44"/>
        <v>0</v>
      </c>
      <c r="Y115">
        <f>IF(ISNA(VLOOKUP(A115,issues_tempo!A:E,3,FALSE)),0,VLOOKUP(A115,issues_tempo!A:E,3,FALSE))</f>
        <v>1</v>
      </c>
      <c r="Z115">
        <f>IF(ISNA(VLOOKUP(A115,issues_tempo!A:E,2,FALSE)),0,VLOOKUP(A115,issues_tempo!A:E,2,FALSE))</f>
        <v>0</v>
      </c>
      <c r="AA115">
        <f t="shared" si="45"/>
        <v>1</v>
      </c>
      <c r="AB115">
        <f t="shared" si="46"/>
        <v>108</v>
      </c>
      <c r="AC115">
        <f>VLOOKUP(A115,issues_tempo!A:E,5,FALSE)</f>
        <v>27</v>
      </c>
      <c r="AD115">
        <f>VLOOKUP(A115,issues_tempo!A:E,4,FALSE)</f>
        <v>0</v>
      </c>
      <c r="AE115">
        <f t="shared" si="47"/>
        <v>1.0416666666666667</v>
      </c>
      <c r="AF115">
        <f t="shared" si="47"/>
        <v>0</v>
      </c>
      <c r="AG115">
        <f t="shared" si="48"/>
        <v>27</v>
      </c>
      <c r="AH115">
        <f t="shared" si="49"/>
        <v>0</v>
      </c>
      <c r="AI115">
        <f t="shared" si="50"/>
        <v>28.125000000000004</v>
      </c>
      <c r="AJ115">
        <f t="shared" si="51"/>
        <v>0</v>
      </c>
    </row>
    <row r="116" spans="1:36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35"/>
        <v>#N/A</v>
      </c>
      <c r="I116" t="e">
        <f t="shared" si="36"/>
        <v>#N/A</v>
      </c>
      <c r="J116">
        <f t="shared" si="37"/>
        <v>0</v>
      </c>
      <c r="K116">
        <f t="shared" si="38"/>
        <v>0</v>
      </c>
      <c r="L116">
        <f t="shared" si="39"/>
        <v>0</v>
      </c>
      <c r="M116" t="e">
        <f t="shared" si="40"/>
        <v>#N/A</v>
      </c>
      <c r="N116" t="e">
        <f t="shared" si="41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33"/>
        <v>999999</v>
      </c>
      <c r="R116" t="e">
        <f t="shared" si="34"/>
        <v>#N/A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42"/>
        <v>0</v>
      </c>
      <c r="V116">
        <f t="shared" si="43"/>
        <v>0</v>
      </c>
      <c r="W116">
        <f t="shared" si="52"/>
        <v>0</v>
      </c>
      <c r="X116">
        <f t="shared" si="44"/>
        <v>0</v>
      </c>
      <c r="Y116">
        <f>IF(ISNA(VLOOKUP(A116,issues_tempo!A:E,3,FALSE)),0,VLOOKUP(A116,issues_tempo!A:E,3,FALSE))</f>
        <v>0</v>
      </c>
      <c r="Z116">
        <f>IF(ISNA(VLOOKUP(A116,issues_tempo!A:E,2,FALSE)),0,VLOOKUP(A116,issues_tempo!A:E,2,FALSE))</f>
        <v>0</v>
      </c>
      <c r="AA116">
        <f t="shared" si="45"/>
        <v>0</v>
      </c>
      <c r="AB116" t="e">
        <f t="shared" si="46"/>
        <v>#DIV/0!</v>
      </c>
      <c r="AC116" t="e">
        <f>VLOOKUP(A116,issues_tempo!A:E,5,FALSE)</f>
        <v>#N/A</v>
      </c>
      <c r="AD116" t="e">
        <f>VLOOKUP(A116,issues_tempo!A:E,4,FALSE)</f>
        <v>#N/A</v>
      </c>
      <c r="AE116">
        <f t="shared" si="47"/>
        <v>0</v>
      </c>
      <c r="AF116">
        <f t="shared" si="47"/>
        <v>0</v>
      </c>
      <c r="AG116">
        <f t="shared" si="48"/>
        <v>0</v>
      </c>
      <c r="AH116">
        <f t="shared" si="49"/>
        <v>0</v>
      </c>
      <c r="AI116">
        <f t="shared" si="50"/>
        <v>0</v>
      </c>
      <c r="AJ116">
        <f t="shared" si="51"/>
        <v>0</v>
      </c>
    </row>
    <row r="117" spans="1:36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35"/>
        <v>231</v>
      </c>
      <c r="I117">
        <f t="shared" si="36"/>
        <v>15.380952380952381</v>
      </c>
      <c r="J117">
        <f t="shared" si="37"/>
        <v>6.5015479876160986</v>
      </c>
      <c r="K117">
        <f t="shared" si="38"/>
        <v>8.4991708126036478</v>
      </c>
      <c r="L117">
        <f t="shared" si="39"/>
        <v>2.2787028921998247</v>
      </c>
      <c r="M117">
        <f t="shared" ref="M117:M118" si="63">IF(F117&gt;0,C117/F117,999999)</f>
        <v>11.765853658536585</v>
      </c>
      <c r="N117">
        <f t="shared" ref="N117:N118" si="64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33"/>
        <v>23.53170731707317</v>
      </c>
      <c r="R117">
        <f t="shared" si="34"/>
        <v>73.141025641025649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42"/>
        <v>5.4</v>
      </c>
      <c r="V117">
        <f t="shared" si="43"/>
        <v>0.19230769230769232</v>
      </c>
      <c r="W117">
        <f t="shared" si="52"/>
        <v>45.895522388059703</v>
      </c>
      <c r="X117">
        <f t="shared" si="44"/>
        <v>0.43821209465381245</v>
      </c>
      <c r="Y117">
        <f>IF(ISNA(VLOOKUP(A117,issues_tempo!A:E,3,FALSE)),0,VLOOKUP(A117,issues_tempo!A:E,3,FALSE))</f>
        <v>0</v>
      </c>
      <c r="Z117">
        <f>IF(ISNA(VLOOKUP(A117,issues_tempo!A:E,2,FALSE)),0,VLOOKUP(A117,issues_tempo!A:E,2,FALSE))</f>
        <v>0</v>
      </c>
      <c r="AA117">
        <f t="shared" si="45"/>
        <v>0</v>
      </c>
      <c r="AB117" t="e">
        <f t="shared" si="46"/>
        <v>#DIV/0!</v>
      </c>
      <c r="AC117" t="e">
        <f>VLOOKUP(A117,issues_tempo!A:E,5,FALSE)</f>
        <v>#N/A</v>
      </c>
      <c r="AD117" t="e">
        <f>VLOOKUP(A117,issues_tempo!A:E,4,FALSE)</f>
        <v>#N/A</v>
      </c>
      <c r="AE117">
        <f t="shared" si="47"/>
        <v>0</v>
      </c>
      <c r="AF117">
        <f t="shared" si="47"/>
        <v>0</v>
      </c>
      <c r="AG117">
        <f t="shared" si="48"/>
        <v>0</v>
      </c>
      <c r="AH117">
        <f t="shared" si="49"/>
        <v>0</v>
      </c>
      <c r="AI117">
        <f t="shared" si="50"/>
        <v>0</v>
      </c>
      <c r="AJ117">
        <f t="shared" si="51"/>
        <v>0</v>
      </c>
    </row>
    <row r="118" spans="1:36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35"/>
        <v>330</v>
      </c>
      <c r="I118">
        <f t="shared" si="36"/>
        <v>6.2</v>
      </c>
      <c r="J118">
        <f t="shared" si="37"/>
        <v>16.129032258064516</v>
      </c>
      <c r="K118">
        <f t="shared" si="38"/>
        <v>17.387616624257845</v>
      </c>
      <c r="L118">
        <f t="shared" si="39"/>
        <v>14.41753171856978</v>
      </c>
      <c r="M118">
        <f t="shared" si="63"/>
        <v>5.7512195121951217</v>
      </c>
      <c r="N118">
        <f t="shared" si="64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33"/>
        <v>16.295121951219514</v>
      </c>
      <c r="R118">
        <f t="shared" si="34"/>
        <v>23.12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42"/>
        <v>5.2536585365853661</v>
      </c>
      <c r="V118">
        <f t="shared" si="43"/>
        <v>1.536</v>
      </c>
      <c r="W118">
        <f t="shared" si="52"/>
        <v>91.348600508905847</v>
      </c>
      <c r="X118">
        <f t="shared" si="44"/>
        <v>22.145328719723182</v>
      </c>
      <c r="Y118">
        <f>IF(ISNA(VLOOKUP(A118,issues_tempo!A:E,3,FALSE)),0,VLOOKUP(A118,issues_tempo!A:E,3,FALSE))</f>
        <v>56</v>
      </c>
      <c r="Z118">
        <f>IF(ISNA(VLOOKUP(A118,issues_tempo!A:E,2,FALSE)),0,VLOOKUP(A118,issues_tempo!A:E,2,FALSE))</f>
        <v>77</v>
      </c>
      <c r="AA118">
        <f t="shared" si="45"/>
        <v>133</v>
      </c>
      <c r="AB118">
        <f t="shared" si="46"/>
        <v>15.383458646616541</v>
      </c>
      <c r="AC118">
        <f>VLOOKUP(A118,issues_tempo!A:E,5,FALSE)</f>
        <v>95</v>
      </c>
      <c r="AD118">
        <f>VLOOKUP(A118,issues_tempo!A:E,4,FALSE)</f>
        <v>324</v>
      </c>
      <c r="AE118">
        <f t="shared" si="47"/>
        <v>4.7497879558948259</v>
      </c>
      <c r="AF118">
        <f t="shared" si="47"/>
        <v>8.8811995386389846</v>
      </c>
      <c r="AG118">
        <f t="shared" si="48"/>
        <v>1.6964285714285714</v>
      </c>
      <c r="AH118">
        <f t="shared" si="49"/>
        <v>4.2077922077922079</v>
      </c>
      <c r="AI118">
        <f t="shared" si="50"/>
        <v>8.0576759966072942</v>
      </c>
      <c r="AJ118">
        <f t="shared" si="51"/>
        <v>37.370242214532873</v>
      </c>
    </row>
    <row r="119" spans="1:36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35"/>
        <v>6</v>
      </c>
      <c r="I119">
        <f t="shared" si="36"/>
        <v>90.833333333333329</v>
      </c>
      <c r="J119">
        <f t="shared" si="37"/>
        <v>1.1009174311926606</v>
      </c>
      <c r="K119">
        <f t="shared" si="38"/>
        <v>1.2170385395537526</v>
      </c>
      <c r="L119">
        <f t="shared" si="39"/>
        <v>0</v>
      </c>
      <c r="M119">
        <f t="shared" si="40"/>
        <v>82.166666666666671</v>
      </c>
      <c r="N119" t="e">
        <f t="shared" si="41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33"/>
        <v>13.694444444444445</v>
      </c>
      <c r="R119">
        <f t="shared" si="34"/>
        <v>999999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42"/>
        <v>21.833333333333332</v>
      </c>
      <c r="V119">
        <f t="shared" si="43"/>
        <v>0</v>
      </c>
      <c r="W119">
        <f t="shared" si="52"/>
        <v>26.572008113590265</v>
      </c>
      <c r="X119">
        <f t="shared" si="44"/>
        <v>0</v>
      </c>
      <c r="Y119">
        <f>IF(ISNA(VLOOKUP(A119,issues_tempo!A:E,3,FALSE)),0,VLOOKUP(A119,issues_tempo!A:E,3,FALSE))</f>
        <v>0</v>
      </c>
      <c r="Z119">
        <f>IF(ISNA(VLOOKUP(A119,issues_tempo!A:E,2,FALSE)),0,VLOOKUP(A119,issues_tempo!A:E,2,FALSE))</f>
        <v>0</v>
      </c>
      <c r="AA119">
        <f t="shared" si="45"/>
        <v>0</v>
      </c>
      <c r="AB119" t="e">
        <f t="shared" si="46"/>
        <v>#DIV/0!</v>
      </c>
      <c r="AC119" t="e">
        <f>VLOOKUP(A119,issues_tempo!A:E,5,FALSE)</f>
        <v>#N/A</v>
      </c>
      <c r="AD119" t="e">
        <f>VLOOKUP(A119,issues_tempo!A:E,4,FALSE)</f>
        <v>#N/A</v>
      </c>
      <c r="AE119">
        <f t="shared" si="47"/>
        <v>0</v>
      </c>
      <c r="AF119">
        <f t="shared" si="47"/>
        <v>0</v>
      </c>
      <c r="AG119">
        <f t="shared" si="48"/>
        <v>0</v>
      </c>
      <c r="AH119">
        <f t="shared" si="49"/>
        <v>0</v>
      </c>
      <c r="AI119">
        <f t="shared" si="50"/>
        <v>0</v>
      </c>
      <c r="AJ119">
        <f t="shared" si="51"/>
        <v>0</v>
      </c>
    </row>
    <row r="120" spans="1:36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35"/>
        <v>767</v>
      </c>
      <c r="I120">
        <f t="shared" si="36"/>
        <v>4.8148631029986966</v>
      </c>
      <c r="J120">
        <f t="shared" si="37"/>
        <v>20.769022474952614</v>
      </c>
      <c r="K120">
        <f t="shared" si="38"/>
        <v>7.3878627968337733</v>
      </c>
      <c r="L120">
        <f t="shared" si="39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33"/>
        <v>27.071428571428573</v>
      </c>
      <c r="R120">
        <f t="shared" si="34"/>
        <v>13.453315290933693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42"/>
        <v>0.32142857142857145</v>
      </c>
      <c r="V120">
        <f t="shared" si="43"/>
        <v>1.4884979702300407E-2</v>
      </c>
      <c r="W120">
        <f t="shared" si="52"/>
        <v>2.3746701846965701</v>
      </c>
      <c r="X120">
        <f t="shared" si="44"/>
        <v>0.33192516596258298</v>
      </c>
      <c r="Y120">
        <f>IF(ISNA(VLOOKUP(A120,issues_tempo!A:E,3,FALSE)),0,VLOOKUP(A120,issues_tempo!A:E,3,FALSE))</f>
        <v>3</v>
      </c>
      <c r="Z120">
        <f>IF(ISNA(VLOOKUP(A120,issues_tempo!A:E,2,FALSE)),0,VLOOKUP(A120,issues_tempo!A:E,2,FALSE))</f>
        <v>536</v>
      </c>
      <c r="AA120">
        <f t="shared" si="45"/>
        <v>539</v>
      </c>
      <c r="AB120">
        <f t="shared" si="46"/>
        <v>6.8515769944341374</v>
      </c>
      <c r="AC120">
        <f>VLOOKUP(A120,issues_tempo!A:E,5,FALSE)</f>
        <v>4</v>
      </c>
      <c r="AD120">
        <f>VLOOKUP(A120,issues_tempo!A:E,4,FALSE)</f>
        <v>401</v>
      </c>
      <c r="AE120">
        <f t="shared" si="47"/>
        <v>0.79155672823218992</v>
      </c>
      <c r="AF120">
        <f t="shared" si="47"/>
        <v>16.173808086904042</v>
      </c>
      <c r="AG120">
        <f t="shared" si="48"/>
        <v>1.3333333333333333</v>
      </c>
      <c r="AH120">
        <f t="shared" si="49"/>
        <v>0.74813432835820892</v>
      </c>
      <c r="AI120">
        <f t="shared" si="50"/>
        <v>1.0554089709762531</v>
      </c>
      <c r="AJ120">
        <f t="shared" si="51"/>
        <v>12.100181050090523</v>
      </c>
    </row>
    <row r="121" spans="1:36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35"/>
        <v>#N/A</v>
      </c>
      <c r="I121" t="e">
        <f t="shared" si="36"/>
        <v>#N/A</v>
      </c>
      <c r="J121">
        <f t="shared" si="37"/>
        <v>0</v>
      </c>
      <c r="K121">
        <f t="shared" si="38"/>
        <v>0</v>
      </c>
      <c r="L121">
        <f t="shared" si="39"/>
        <v>0</v>
      </c>
      <c r="M121" t="e">
        <f t="shared" si="40"/>
        <v>#N/A</v>
      </c>
      <c r="N121" t="e">
        <f t="shared" si="41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33"/>
        <v>999999</v>
      </c>
      <c r="R121" t="e">
        <f t="shared" si="34"/>
        <v>#N/A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42"/>
        <v>0</v>
      </c>
      <c r="V121">
        <f t="shared" si="43"/>
        <v>0</v>
      </c>
      <c r="W121">
        <f t="shared" si="52"/>
        <v>0</v>
      </c>
      <c r="X121">
        <f t="shared" si="44"/>
        <v>0</v>
      </c>
      <c r="Y121">
        <f>IF(ISNA(VLOOKUP(A121,issues_tempo!A:E,3,FALSE)),0,VLOOKUP(A121,issues_tempo!A:E,3,FALSE))</f>
        <v>0</v>
      </c>
      <c r="Z121">
        <f>IF(ISNA(VLOOKUP(A121,issues_tempo!A:E,2,FALSE)),0,VLOOKUP(A121,issues_tempo!A:E,2,FALSE))</f>
        <v>0</v>
      </c>
      <c r="AA121">
        <f t="shared" si="45"/>
        <v>0</v>
      </c>
      <c r="AB121" t="e">
        <f t="shared" si="46"/>
        <v>#DIV/0!</v>
      </c>
      <c r="AC121" t="e">
        <f>VLOOKUP(A121,issues_tempo!A:E,5,FALSE)</f>
        <v>#N/A</v>
      </c>
      <c r="AD121" t="e">
        <f>VLOOKUP(A121,issues_tempo!A:E,4,FALSE)</f>
        <v>#N/A</v>
      </c>
      <c r="AE121">
        <f t="shared" si="47"/>
        <v>0</v>
      </c>
      <c r="AF121">
        <f t="shared" si="47"/>
        <v>0</v>
      </c>
      <c r="AG121">
        <f t="shared" si="48"/>
        <v>0</v>
      </c>
      <c r="AH121">
        <f t="shared" si="49"/>
        <v>0</v>
      </c>
      <c r="AI121">
        <f t="shared" si="50"/>
        <v>0</v>
      </c>
      <c r="AJ121">
        <f t="shared" si="51"/>
        <v>0</v>
      </c>
    </row>
    <row r="122" spans="1:36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35"/>
        <v>47</v>
      </c>
      <c r="I122">
        <f t="shared" si="36"/>
        <v>6.2978723404255321</v>
      </c>
      <c r="J122">
        <f t="shared" si="37"/>
        <v>15.878378378378379</v>
      </c>
      <c r="K122">
        <f t="shared" si="38"/>
        <v>16.101694915254239</v>
      </c>
      <c r="L122">
        <f t="shared" si="39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33"/>
        <v>1.0350877192982455</v>
      </c>
      <c r="R122">
        <f t="shared" si="34"/>
        <v>1.0595238095238093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42"/>
        <v>5.2631578947368418E-2</v>
      </c>
      <c r="V122">
        <f t="shared" si="43"/>
        <v>0.9642857142857143</v>
      </c>
      <c r="W122">
        <f t="shared" si="52"/>
        <v>0.84745762711864414</v>
      </c>
      <c r="X122">
        <f t="shared" si="44"/>
        <v>15.168539325842696</v>
      </c>
      <c r="Y122">
        <f>IF(ISNA(VLOOKUP(A122,issues_tempo!A:E,3,FALSE)),0,VLOOKUP(A122,issues_tempo!A:E,3,FALSE))</f>
        <v>0</v>
      </c>
      <c r="Z122">
        <f>IF(ISNA(VLOOKUP(A122,issues_tempo!A:E,2,FALSE)),0,VLOOKUP(A122,issues_tempo!A:E,2,FALSE))</f>
        <v>0</v>
      </c>
      <c r="AA122">
        <f t="shared" si="45"/>
        <v>0</v>
      </c>
      <c r="AB122" t="e">
        <f t="shared" si="46"/>
        <v>#DIV/0!</v>
      </c>
      <c r="AC122" t="e">
        <f>VLOOKUP(A122,issues_tempo!A:E,5,FALSE)</f>
        <v>#N/A</v>
      </c>
      <c r="AD122" t="e">
        <f>VLOOKUP(A122,issues_tempo!A:E,4,FALSE)</f>
        <v>#N/A</v>
      </c>
      <c r="AE122">
        <f t="shared" si="47"/>
        <v>0</v>
      </c>
      <c r="AF122">
        <f t="shared" si="47"/>
        <v>0</v>
      </c>
      <c r="AG122">
        <f t="shared" si="48"/>
        <v>0</v>
      </c>
      <c r="AH122">
        <f t="shared" si="49"/>
        <v>0</v>
      </c>
      <c r="AI122">
        <f t="shared" si="50"/>
        <v>0</v>
      </c>
      <c r="AJ122">
        <f t="shared" si="51"/>
        <v>0</v>
      </c>
    </row>
    <row r="123" spans="1:36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35"/>
        <v>#N/A</v>
      </c>
      <c r="I123" t="e">
        <f t="shared" si="36"/>
        <v>#N/A</v>
      </c>
      <c r="J123">
        <f t="shared" si="37"/>
        <v>0</v>
      </c>
      <c r="K123">
        <f t="shared" si="38"/>
        <v>0</v>
      </c>
      <c r="L123">
        <f t="shared" si="39"/>
        <v>0</v>
      </c>
      <c r="M123" t="e">
        <f t="shared" si="40"/>
        <v>#N/A</v>
      </c>
      <c r="N123" t="e">
        <f t="shared" si="41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33"/>
        <v>999999</v>
      </c>
      <c r="R123" t="e">
        <f t="shared" si="34"/>
        <v>#N/A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42"/>
        <v>0</v>
      </c>
      <c r="V123">
        <f t="shared" si="43"/>
        <v>0</v>
      </c>
      <c r="W123">
        <f t="shared" si="52"/>
        <v>0</v>
      </c>
      <c r="X123">
        <f t="shared" si="44"/>
        <v>0</v>
      </c>
      <c r="Y123">
        <f>IF(ISNA(VLOOKUP(A123,issues_tempo!A:E,3,FALSE)),0,VLOOKUP(A123,issues_tempo!A:E,3,FALSE))</f>
        <v>0</v>
      </c>
      <c r="Z123">
        <f>IF(ISNA(VLOOKUP(A123,issues_tempo!A:E,2,FALSE)),0,VLOOKUP(A123,issues_tempo!A:E,2,FALSE))</f>
        <v>0</v>
      </c>
      <c r="AA123">
        <f t="shared" si="45"/>
        <v>0</v>
      </c>
      <c r="AB123" t="e">
        <f t="shared" si="46"/>
        <v>#DIV/0!</v>
      </c>
      <c r="AC123" t="e">
        <f>VLOOKUP(A123,issues_tempo!A:E,5,FALSE)</f>
        <v>#N/A</v>
      </c>
      <c r="AD123" t="e">
        <f>VLOOKUP(A123,issues_tempo!A:E,4,FALSE)</f>
        <v>#N/A</v>
      </c>
      <c r="AE123">
        <f t="shared" si="47"/>
        <v>0</v>
      </c>
      <c r="AF123">
        <f t="shared" si="47"/>
        <v>0</v>
      </c>
      <c r="AG123">
        <f t="shared" si="48"/>
        <v>0</v>
      </c>
      <c r="AH123">
        <f t="shared" si="49"/>
        <v>0</v>
      </c>
      <c r="AI123">
        <f t="shared" si="50"/>
        <v>0</v>
      </c>
      <c r="AJ123">
        <f t="shared" si="51"/>
        <v>0</v>
      </c>
    </row>
    <row r="124" spans="1:36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35"/>
        <v>267</v>
      </c>
      <c r="I124">
        <f t="shared" si="36"/>
        <v>6.333333333333333</v>
      </c>
      <c r="J124">
        <f t="shared" si="37"/>
        <v>15.789473684210526</v>
      </c>
      <c r="K124">
        <f t="shared" si="38"/>
        <v>12.280701754385966</v>
      </c>
      <c r="L124">
        <f t="shared" si="39"/>
        <v>15.911872705018359</v>
      </c>
      <c r="M124">
        <f t="shared" si="40"/>
        <v>8.1428571428571423</v>
      </c>
      <c r="N124">
        <f t="shared" si="41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33"/>
        <v>9.5</v>
      </c>
      <c r="R124">
        <f t="shared" si="34"/>
        <v>59.70384615384615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42"/>
        <v>0</v>
      </c>
      <c r="V124">
        <f t="shared" si="43"/>
        <v>0.31923076923076921</v>
      </c>
      <c r="W124">
        <f t="shared" si="52"/>
        <v>0</v>
      </c>
      <c r="X124">
        <f t="shared" si="44"/>
        <v>5.0795593635250915</v>
      </c>
      <c r="Y124">
        <f>IF(ISNA(VLOOKUP(A124,issues_tempo!A:E,3,FALSE)),0,VLOOKUP(A124,issues_tempo!A:E,3,FALSE))</f>
        <v>3</v>
      </c>
      <c r="Z124">
        <f>IF(ISNA(VLOOKUP(A124,issues_tempo!A:E,2,FALSE)),0,VLOOKUP(A124,issues_tempo!A:E,2,FALSE))</f>
        <v>255</v>
      </c>
      <c r="AA124">
        <f t="shared" si="45"/>
        <v>258</v>
      </c>
      <c r="AB124">
        <f t="shared" si="46"/>
        <v>6.554263565891473</v>
      </c>
      <c r="AC124">
        <f>VLOOKUP(A124,issues_tempo!A:E,5,FALSE)</f>
        <v>5</v>
      </c>
      <c r="AD124">
        <f>VLOOKUP(A124,issues_tempo!A:E,4,FALSE)</f>
        <v>1142</v>
      </c>
      <c r="AE124">
        <f t="shared" si="47"/>
        <v>5.2631578947368425</v>
      </c>
      <c r="AF124">
        <f t="shared" si="47"/>
        <v>15.605875152998776</v>
      </c>
      <c r="AG124">
        <f t="shared" si="48"/>
        <v>1.6666666666666667</v>
      </c>
      <c r="AH124">
        <f t="shared" si="49"/>
        <v>4.4784313725490197</v>
      </c>
      <c r="AI124">
        <f t="shared" si="50"/>
        <v>8.7719298245614041</v>
      </c>
      <c r="AJ124">
        <f t="shared" si="51"/>
        <v>69.889840881272946</v>
      </c>
    </row>
    <row r="125" spans="1:36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35"/>
        <v>#N/A</v>
      </c>
      <c r="I125" t="e">
        <f t="shared" si="36"/>
        <v>#N/A</v>
      </c>
      <c r="J125">
        <f t="shared" si="37"/>
        <v>0</v>
      </c>
      <c r="K125">
        <f t="shared" si="38"/>
        <v>0</v>
      </c>
      <c r="L125">
        <f t="shared" si="39"/>
        <v>0</v>
      </c>
      <c r="M125" t="e">
        <f t="shared" si="40"/>
        <v>#N/A</v>
      </c>
      <c r="N125" t="e">
        <f t="shared" si="41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33"/>
        <v>999999</v>
      </c>
      <c r="R125" t="e">
        <f t="shared" si="34"/>
        <v>#N/A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42"/>
        <v>0</v>
      </c>
      <c r="V125">
        <f t="shared" si="43"/>
        <v>0</v>
      </c>
      <c r="W125">
        <f t="shared" si="52"/>
        <v>0</v>
      </c>
      <c r="X125">
        <f t="shared" si="44"/>
        <v>0</v>
      </c>
      <c r="Y125">
        <f>IF(ISNA(VLOOKUP(A125,issues_tempo!A:E,3,FALSE)),0,VLOOKUP(A125,issues_tempo!A:E,3,FALSE))</f>
        <v>0</v>
      </c>
      <c r="Z125">
        <f>IF(ISNA(VLOOKUP(A125,issues_tempo!A:E,2,FALSE)),0,VLOOKUP(A125,issues_tempo!A:E,2,FALSE))</f>
        <v>0</v>
      </c>
      <c r="AA125">
        <f t="shared" si="45"/>
        <v>0</v>
      </c>
      <c r="AB125" t="e">
        <f t="shared" si="46"/>
        <v>#DIV/0!</v>
      </c>
      <c r="AC125" t="e">
        <f>VLOOKUP(A125,issues_tempo!A:E,5,FALSE)</f>
        <v>#N/A</v>
      </c>
      <c r="AD125" t="e">
        <f>VLOOKUP(A125,issues_tempo!A:E,4,FALSE)</f>
        <v>#N/A</v>
      </c>
      <c r="AE125">
        <f t="shared" si="47"/>
        <v>0</v>
      </c>
      <c r="AF125">
        <f t="shared" si="47"/>
        <v>0</v>
      </c>
      <c r="AG125">
        <f t="shared" si="48"/>
        <v>0</v>
      </c>
      <c r="AH125">
        <f t="shared" si="49"/>
        <v>0</v>
      </c>
      <c r="AI125">
        <f t="shared" si="50"/>
        <v>0</v>
      </c>
      <c r="AJ125">
        <f t="shared" si="51"/>
        <v>0</v>
      </c>
    </row>
    <row r="126" spans="1:36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35"/>
        <v>1</v>
      </c>
      <c r="I126">
        <f t="shared" si="36"/>
        <v>42</v>
      </c>
      <c r="J126">
        <f t="shared" si="37"/>
        <v>2.3809523809523809</v>
      </c>
      <c r="K126">
        <f t="shared" si="38"/>
        <v>0</v>
      </c>
      <c r="L126">
        <f t="shared" si="39"/>
        <v>4.3478260869565215</v>
      </c>
      <c r="M126" t="e">
        <f t="shared" si="40"/>
        <v>#DIV/0!</v>
      </c>
      <c r="N126">
        <f t="shared" si="41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33"/>
        <v>999999</v>
      </c>
      <c r="R126">
        <f t="shared" si="34"/>
        <v>3.833333333333333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42"/>
        <v>0</v>
      </c>
      <c r="V126">
        <f t="shared" si="43"/>
        <v>18</v>
      </c>
      <c r="W126">
        <f t="shared" si="52"/>
        <v>0</v>
      </c>
      <c r="X126">
        <f t="shared" si="44"/>
        <v>78.260869565217391</v>
      </c>
      <c r="Y126">
        <f>IF(ISNA(VLOOKUP(A126,issues_tempo!A:E,3,FALSE)),0,VLOOKUP(A126,issues_tempo!A:E,3,FALSE))</f>
        <v>1</v>
      </c>
      <c r="Z126">
        <f>IF(ISNA(VLOOKUP(A126,issues_tempo!A:E,2,FALSE)),0,VLOOKUP(A126,issues_tempo!A:E,2,FALSE))</f>
        <v>0</v>
      </c>
      <c r="AA126">
        <f t="shared" si="45"/>
        <v>1</v>
      </c>
      <c r="AB126">
        <f t="shared" si="46"/>
        <v>42</v>
      </c>
      <c r="AC126">
        <f>VLOOKUP(A126,issues_tempo!A:E,5,FALSE)</f>
        <v>2</v>
      </c>
      <c r="AD126">
        <f>VLOOKUP(A126,issues_tempo!A:E,4,FALSE)</f>
        <v>0</v>
      </c>
      <c r="AE126">
        <f t="shared" si="47"/>
        <v>5.2631578947368425</v>
      </c>
      <c r="AF126">
        <f t="shared" si="47"/>
        <v>0</v>
      </c>
      <c r="AG126">
        <f t="shared" si="48"/>
        <v>2</v>
      </c>
      <c r="AH126">
        <f t="shared" si="49"/>
        <v>0</v>
      </c>
      <c r="AI126">
        <f t="shared" si="50"/>
        <v>10.526315789473685</v>
      </c>
      <c r="AJ126">
        <f t="shared" si="51"/>
        <v>0</v>
      </c>
    </row>
    <row r="127" spans="1:36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35"/>
        <v>#N/A</v>
      </c>
      <c r="I127" t="e">
        <f t="shared" si="36"/>
        <v>#N/A</v>
      </c>
      <c r="J127">
        <f t="shared" si="37"/>
        <v>0</v>
      </c>
      <c r="K127">
        <f t="shared" si="38"/>
        <v>0</v>
      </c>
      <c r="L127">
        <f t="shared" si="39"/>
        <v>0</v>
      </c>
      <c r="M127" t="e">
        <f t="shared" si="40"/>
        <v>#N/A</v>
      </c>
      <c r="N127" t="e">
        <f t="shared" si="41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33"/>
        <v>999999</v>
      </c>
      <c r="R127" t="e">
        <f t="shared" si="34"/>
        <v>#N/A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42"/>
        <v>0</v>
      </c>
      <c r="V127">
        <f t="shared" si="43"/>
        <v>0</v>
      </c>
      <c r="W127">
        <f t="shared" si="52"/>
        <v>0</v>
      </c>
      <c r="X127">
        <f t="shared" si="44"/>
        <v>0</v>
      </c>
      <c r="Y127">
        <f>IF(ISNA(VLOOKUP(A127,issues_tempo!A:E,3,FALSE)),0,VLOOKUP(A127,issues_tempo!A:E,3,FALSE))</f>
        <v>0</v>
      </c>
      <c r="Z127">
        <f>IF(ISNA(VLOOKUP(A127,issues_tempo!A:E,2,FALSE)),0,VLOOKUP(A127,issues_tempo!A:E,2,FALSE))</f>
        <v>0</v>
      </c>
      <c r="AA127">
        <f t="shared" si="45"/>
        <v>0</v>
      </c>
      <c r="AB127" t="e">
        <f t="shared" si="46"/>
        <v>#DIV/0!</v>
      </c>
      <c r="AC127" t="e">
        <f>VLOOKUP(A127,issues_tempo!A:E,5,FALSE)</f>
        <v>#N/A</v>
      </c>
      <c r="AD127" t="e">
        <f>VLOOKUP(A127,issues_tempo!A:E,4,FALSE)</f>
        <v>#N/A</v>
      </c>
      <c r="AE127">
        <f t="shared" si="47"/>
        <v>0</v>
      </c>
      <c r="AF127">
        <f t="shared" si="47"/>
        <v>0</v>
      </c>
      <c r="AG127">
        <f t="shared" si="48"/>
        <v>0</v>
      </c>
      <c r="AH127">
        <f t="shared" si="49"/>
        <v>0</v>
      </c>
      <c r="AI127">
        <f t="shared" si="50"/>
        <v>0</v>
      </c>
      <c r="AJ127">
        <f t="shared" si="51"/>
        <v>0</v>
      </c>
    </row>
    <row r="128" spans="1:36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35"/>
        <v>1</v>
      </c>
      <c r="I128">
        <f t="shared" si="36"/>
        <v>249</v>
      </c>
      <c r="J128">
        <f t="shared" si="37"/>
        <v>0.40160642570281124</v>
      </c>
      <c r="K128">
        <f t="shared" si="38"/>
        <v>0.80645161290322576</v>
      </c>
      <c r="L128">
        <f t="shared" si="39"/>
        <v>0</v>
      </c>
      <c r="M128">
        <f t="shared" ref="M128:M129" si="65">IF(F128&gt;0,C128/F128,999999)</f>
        <v>124</v>
      </c>
      <c r="N128">
        <f t="shared" ref="N128:N129" si="66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33"/>
        <v>20.666666666666664</v>
      </c>
      <c r="R128">
        <f t="shared" si="34"/>
        <v>999999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42"/>
        <v>0</v>
      </c>
      <c r="V128">
        <f t="shared" si="43"/>
        <v>0</v>
      </c>
      <c r="W128">
        <f t="shared" si="52"/>
        <v>0</v>
      </c>
      <c r="X128">
        <f t="shared" si="44"/>
        <v>0</v>
      </c>
      <c r="Y128">
        <f>IF(ISNA(VLOOKUP(A128,issues_tempo!A:E,3,FALSE)),0,VLOOKUP(A128,issues_tempo!A:E,3,FALSE))</f>
        <v>0</v>
      </c>
      <c r="Z128">
        <f>IF(ISNA(VLOOKUP(A128,issues_tempo!A:E,2,FALSE)),0,VLOOKUP(A128,issues_tempo!A:E,2,FALSE))</f>
        <v>0</v>
      </c>
      <c r="AA128">
        <f t="shared" si="45"/>
        <v>0</v>
      </c>
      <c r="AB128" t="e">
        <f t="shared" si="46"/>
        <v>#DIV/0!</v>
      </c>
      <c r="AC128" t="e">
        <f>VLOOKUP(A128,issues_tempo!A:E,5,FALSE)</f>
        <v>#N/A</v>
      </c>
      <c r="AD128" t="e">
        <f>VLOOKUP(A128,issues_tempo!A:E,4,FALSE)</f>
        <v>#N/A</v>
      </c>
      <c r="AE128">
        <f t="shared" si="47"/>
        <v>0</v>
      </c>
      <c r="AF128">
        <f t="shared" si="47"/>
        <v>0</v>
      </c>
      <c r="AG128">
        <f t="shared" si="48"/>
        <v>0</v>
      </c>
      <c r="AH128">
        <f t="shared" si="49"/>
        <v>0</v>
      </c>
      <c r="AI128">
        <f t="shared" si="50"/>
        <v>0</v>
      </c>
      <c r="AJ128">
        <f t="shared" si="51"/>
        <v>0</v>
      </c>
    </row>
    <row r="129" spans="1:36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35"/>
        <v>85</v>
      </c>
      <c r="I129">
        <f t="shared" si="36"/>
        <v>8.0941176470588232</v>
      </c>
      <c r="J129">
        <f t="shared" si="37"/>
        <v>12.354651162790697</v>
      </c>
      <c r="K129">
        <f t="shared" si="38"/>
        <v>11.307420494699647</v>
      </c>
      <c r="L129">
        <f t="shared" si="39"/>
        <v>17.21311475409836</v>
      </c>
      <c r="M129">
        <f t="shared" si="65"/>
        <v>8.84375</v>
      </c>
      <c r="N129">
        <f t="shared" si="66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33"/>
        <v>5.895833333333333</v>
      </c>
      <c r="R129">
        <f t="shared" si="34"/>
        <v>3.8730158730158726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42"/>
        <v>1.78125</v>
      </c>
      <c r="V129">
        <f t="shared" si="43"/>
        <v>0.8571428571428571</v>
      </c>
      <c r="W129">
        <f t="shared" si="52"/>
        <v>20.141342756183747</v>
      </c>
      <c r="X129">
        <f t="shared" si="44"/>
        <v>14.754098360655735</v>
      </c>
      <c r="Y129">
        <f>IF(ISNA(VLOOKUP(A129,issues_tempo!A:E,3,FALSE)),0,VLOOKUP(A129,issues_tempo!A:E,3,FALSE))</f>
        <v>0</v>
      </c>
      <c r="Z129">
        <f>IF(ISNA(VLOOKUP(A129,issues_tempo!A:E,2,FALSE)),0,VLOOKUP(A129,issues_tempo!A:E,2,FALSE))</f>
        <v>0</v>
      </c>
      <c r="AA129">
        <f t="shared" si="45"/>
        <v>0</v>
      </c>
      <c r="AB129" t="e">
        <f t="shared" si="46"/>
        <v>#DIV/0!</v>
      </c>
      <c r="AC129" t="e">
        <f>VLOOKUP(A129,issues_tempo!A:E,5,FALSE)</f>
        <v>#N/A</v>
      </c>
      <c r="AD129" t="e">
        <f>VLOOKUP(A129,issues_tempo!A:E,4,FALSE)</f>
        <v>#N/A</v>
      </c>
      <c r="AE129">
        <f t="shared" si="47"/>
        <v>0</v>
      </c>
      <c r="AF129">
        <f t="shared" si="47"/>
        <v>0</v>
      </c>
      <c r="AG129">
        <f t="shared" si="48"/>
        <v>0</v>
      </c>
      <c r="AH129">
        <f t="shared" si="49"/>
        <v>0</v>
      </c>
      <c r="AI129">
        <f t="shared" si="50"/>
        <v>0</v>
      </c>
      <c r="AJ129">
        <f t="shared" si="51"/>
        <v>0</v>
      </c>
    </row>
    <row r="130" spans="1:36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35"/>
        <v>4</v>
      </c>
      <c r="I130">
        <f t="shared" si="36"/>
        <v>49</v>
      </c>
      <c r="J130">
        <f t="shared" si="37"/>
        <v>2.0408163265306123</v>
      </c>
      <c r="K130">
        <f t="shared" si="38"/>
        <v>1.8867924528301887</v>
      </c>
      <c r="L130">
        <f t="shared" si="39"/>
        <v>2.0979020979020979</v>
      </c>
      <c r="M130">
        <f t="shared" si="40"/>
        <v>53</v>
      </c>
      <c r="N130">
        <f t="shared" si="41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ref="Q130:Q193" si="67">IF(ISERROR((C130/F130)*(O130/($O$2+$P$2))),999999,(C130/F130)*(O130/($O$2+$P$2)))</f>
        <v>26.5</v>
      </c>
      <c r="R130">
        <f t="shared" ref="R130:R193" si="68">IF(ISERR((D130/G130)*(P130/($O$2+$P$2))),999999,(D130/G130)*(P130/($O$2+$P$2)))</f>
        <v>15.888888888888888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42"/>
        <v>0</v>
      </c>
      <c r="V130">
        <f t="shared" si="43"/>
        <v>0</v>
      </c>
      <c r="W130">
        <f t="shared" si="52"/>
        <v>0</v>
      </c>
      <c r="X130">
        <f t="shared" si="44"/>
        <v>0</v>
      </c>
      <c r="Y130">
        <f>IF(ISNA(VLOOKUP(A130,issues_tempo!A:E,3,FALSE)),0,VLOOKUP(A130,issues_tempo!A:E,3,FALSE))</f>
        <v>1</v>
      </c>
      <c r="Z130">
        <f>IF(ISNA(VLOOKUP(A130,issues_tempo!A:E,2,FALSE)),0,VLOOKUP(A130,issues_tempo!A:E,2,FALSE))</f>
        <v>0</v>
      </c>
      <c r="AA130">
        <f t="shared" si="45"/>
        <v>1</v>
      </c>
      <c r="AB130">
        <f t="shared" si="46"/>
        <v>196</v>
      </c>
      <c r="AC130">
        <f>VLOOKUP(A130,issues_tempo!A:E,5,FALSE)</f>
        <v>0</v>
      </c>
      <c r="AD130">
        <f>VLOOKUP(A130,issues_tempo!A:E,4,FALSE)</f>
        <v>0</v>
      </c>
      <c r="AE130">
        <f t="shared" si="47"/>
        <v>1.8867924528301887</v>
      </c>
      <c r="AF130">
        <f t="shared" si="47"/>
        <v>0</v>
      </c>
      <c r="AG130">
        <f t="shared" si="48"/>
        <v>0</v>
      </c>
      <c r="AH130">
        <f t="shared" si="49"/>
        <v>0</v>
      </c>
      <c r="AI130">
        <f t="shared" si="50"/>
        <v>0</v>
      </c>
      <c r="AJ130">
        <f t="shared" si="51"/>
        <v>0</v>
      </c>
    </row>
    <row r="131" spans="1:36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69">F131+G131</f>
        <v>#N/A</v>
      </c>
      <c r="I131" t="e">
        <f t="shared" ref="I131:I194" si="70">E131/H131</f>
        <v>#N/A</v>
      </c>
      <c r="J131">
        <f t="shared" ref="J131:J194" si="71">IF(ISNA(H131),0,IF(E131&gt;0,(H131*100)/E131,0))</f>
        <v>0</v>
      </c>
      <c r="K131">
        <f t="shared" ref="K131:K194" si="72">IF(ISNA(F131),0,IF(C131&gt;0,(F131*100)/C131,0))</f>
        <v>0</v>
      </c>
      <c r="L131">
        <f t="shared" ref="L131:L194" si="73">IF(ISNA(F131),0,IF(D131&gt;0,(G131*100)/D131,0))</f>
        <v>0</v>
      </c>
      <c r="M131" t="e">
        <f t="shared" ref="M131:M194" si="74">C131/F131</f>
        <v>#N/A</v>
      </c>
      <c r="N131" t="e">
        <f t="shared" ref="N131:N194" si="75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si="67"/>
        <v>999999</v>
      </c>
      <c r="R131" t="e">
        <f t="shared" si="68"/>
        <v>#N/A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76">IF(ISNA(F131),0,IF(F131&gt;0,S131/F131,0))</f>
        <v>0</v>
      </c>
      <c r="V131">
        <f t="shared" ref="V131:V194" si="77">IF(ISNA(G131),0,IF(G131&gt;0,T131/G131,0))</f>
        <v>0</v>
      </c>
      <c r="W131">
        <f t="shared" si="52"/>
        <v>0</v>
      </c>
      <c r="X131">
        <f t="shared" ref="X131:X194" si="78">V131*L131</f>
        <v>0</v>
      </c>
      <c r="Y131">
        <f>IF(ISNA(VLOOKUP(A131,issues_tempo!A:E,3,FALSE)),0,VLOOKUP(A131,issues_tempo!A:E,3,FALSE))</f>
        <v>0</v>
      </c>
      <c r="Z131">
        <f>IF(ISNA(VLOOKUP(A131,issues_tempo!A:E,2,FALSE)),0,VLOOKUP(A131,issues_tempo!A:E,2,FALSE))</f>
        <v>0</v>
      </c>
      <c r="AA131">
        <f t="shared" ref="AA131:AA194" si="79">Y131+Z131</f>
        <v>0</v>
      </c>
      <c r="AB131" t="e">
        <f t="shared" ref="AB131:AB194" si="80">E131/AA131</f>
        <v>#DIV/0!</v>
      </c>
      <c r="AC131" t="e">
        <f>VLOOKUP(A131,issues_tempo!A:E,5,FALSE)</f>
        <v>#N/A</v>
      </c>
      <c r="AD131" t="e">
        <f>VLOOKUP(A131,issues_tempo!A:E,4,FALSE)</f>
        <v>#N/A</v>
      </c>
      <c r="AE131">
        <f t="shared" ref="AE131:AF194" si="81">IF(ISNA(Y131),0,IF(C131&gt;0,(Y131*100)/C131,0))</f>
        <v>0</v>
      </c>
      <c r="AF131">
        <f t="shared" si="81"/>
        <v>0</v>
      </c>
      <c r="AG131">
        <f t="shared" ref="AG131:AG194" si="82">IF(Y131&gt;0,AC131/Y131,0)</f>
        <v>0</v>
      </c>
      <c r="AH131">
        <f t="shared" ref="AH131:AH194" si="83">IF(Z131&gt;0,AD131/Z131,0)</f>
        <v>0</v>
      </c>
      <c r="AI131">
        <f t="shared" ref="AI131:AI194" si="84">AG131*AE131</f>
        <v>0</v>
      </c>
      <c r="AJ131">
        <f t="shared" ref="AJ131:AJ194" si="85">AH131*AF131</f>
        <v>0</v>
      </c>
    </row>
    <row r="132" spans="1:36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69"/>
        <v>9</v>
      </c>
      <c r="I132">
        <f t="shared" si="70"/>
        <v>92.666666666666671</v>
      </c>
      <c r="J132">
        <f t="shared" si="71"/>
        <v>1.079136690647482</v>
      </c>
      <c r="K132">
        <f t="shared" si="72"/>
        <v>1.1780104712041886</v>
      </c>
      <c r="L132">
        <f t="shared" si="73"/>
        <v>0</v>
      </c>
      <c r="M132">
        <f t="shared" si="74"/>
        <v>84.888888888888886</v>
      </c>
      <c r="N132" t="e">
        <f t="shared" si="75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67"/>
        <v>56.592592592592588</v>
      </c>
      <c r="R132">
        <f t="shared" si="68"/>
        <v>999999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76"/>
        <v>6425.1111111111113</v>
      </c>
      <c r="V132">
        <f t="shared" si="77"/>
        <v>0</v>
      </c>
      <c r="W132">
        <f t="shared" ref="W132:W195" si="86">U132*K132</f>
        <v>7568.8481675392677</v>
      </c>
      <c r="X132">
        <f t="shared" si="78"/>
        <v>0</v>
      </c>
      <c r="Y132">
        <f>IF(ISNA(VLOOKUP(A132,issues_tempo!A:E,3,FALSE)),0,VLOOKUP(A132,issues_tempo!A:E,3,FALSE))</f>
        <v>0</v>
      </c>
      <c r="Z132">
        <f>IF(ISNA(VLOOKUP(A132,issues_tempo!A:E,2,FALSE)),0,VLOOKUP(A132,issues_tempo!A:E,2,FALSE))</f>
        <v>0</v>
      </c>
      <c r="AA132">
        <f t="shared" si="79"/>
        <v>0</v>
      </c>
      <c r="AB132" t="e">
        <f t="shared" si="80"/>
        <v>#DIV/0!</v>
      </c>
      <c r="AC132" t="e">
        <f>VLOOKUP(A132,issues_tempo!A:E,5,FALSE)</f>
        <v>#N/A</v>
      </c>
      <c r="AD132" t="e">
        <f>VLOOKUP(A132,issues_tempo!A:E,4,FALSE)</f>
        <v>#N/A</v>
      </c>
      <c r="AE132">
        <f t="shared" si="81"/>
        <v>0</v>
      </c>
      <c r="AF132">
        <f t="shared" si="81"/>
        <v>0</v>
      </c>
      <c r="AG132">
        <f t="shared" si="82"/>
        <v>0</v>
      </c>
      <c r="AH132">
        <f t="shared" si="83"/>
        <v>0</v>
      </c>
      <c r="AI132">
        <f t="shared" si="84"/>
        <v>0</v>
      </c>
      <c r="AJ132">
        <f t="shared" si="85"/>
        <v>0</v>
      </c>
    </row>
    <row r="133" spans="1:36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69"/>
        <v>1</v>
      </c>
      <c r="I133">
        <f t="shared" si="70"/>
        <v>121</v>
      </c>
      <c r="J133">
        <f t="shared" si="71"/>
        <v>0.82644628099173556</v>
      </c>
      <c r="K133">
        <f t="shared" si="72"/>
        <v>0</v>
      </c>
      <c r="L133">
        <f t="shared" si="73"/>
        <v>1.0526315789473684</v>
      </c>
      <c r="M133" t="e">
        <f t="shared" si="74"/>
        <v>#DIV/0!</v>
      </c>
      <c r="N133">
        <f t="shared" si="75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67"/>
        <v>999999</v>
      </c>
      <c r="R133">
        <f t="shared" si="68"/>
        <v>79.166666666666671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76"/>
        <v>0</v>
      </c>
      <c r="V133">
        <f t="shared" si="77"/>
        <v>0</v>
      </c>
      <c r="W133">
        <f t="shared" si="86"/>
        <v>0</v>
      </c>
      <c r="X133">
        <f t="shared" si="78"/>
        <v>0</v>
      </c>
      <c r="Y133">
        <f>IF(ISNA(VLOOKUP(A133,issues_tempo!A:E,3,FALSE)),0,VLOOKUP(A133,issues_tempo!A:E,3,FALSE))</f>
        <v>0</v>
      </c>
      <c r="Z133">
        <f>IF(ISNA(VLOOKUP(A133,issues_tempo!A:E,2,FALSE)),0,VLOOKUP(A133,issues_tempo!A:E,2,FALSE))</f>
        <v>0</v>
      </c>
      <c r="AA133">
        <f t="shared" si="79"/>
        <v>0</v>
      </c>
      <c r="AB133" t="e">
        <f t="shared" si="80"/>
        <v>#DIV/0!</v>
      </c>
      <c r="AC133" t="e">
        <f>VLOOKUP(A133,issues_tempo!A:E,5,FALSE)</f>
        <v>#N/A</v>
      </c>
      <c r="AD133" t="e">
        <f>VLOOKUP(A133,issues_tempo!A:E,4,FALSE)</f>
        <v>#N/A</v>
      </c>
      <c r="AE133">
        <f t="shared" si="81"/>
        <v>0</v>
      </c>
      <c r="AF133">
        <f t="shared" si="81"/>
        <v>0</v>
      </c>
      <c r="AG133">
        <f t="shared" si="82"/>
        <v>0</v>
      </c>
      <c r="AH133">
        <f t="shared" si="83"/>
        <v>0</v>
      </c>
      <c r="AI133">
        <f t="shared" si="84"/>
        <v>0</v>
      </c>
      <c r="AJ133">
        <f t="shared" si="85"/>
        <v>0</v>
      </c>
    </row>
    <row r="134" spans="1:36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69"/>
        <v>3</v>
      </c>
      <c r="I134">
        <f t="shared" si="70"/>
        <v>480.66666666666669</v>
      </c>
      <c r="J134">
        <f t="shared" si="71"/>
        <v>0.20804438280166435</v>
      </c>
      <c r="K134">
        <f t="shared" si="72"/>
        <v>0.38860103626943004</v>
      </c>
      <c r="L134">
        <f t="shared" si="73"/>
        <v>0</v>
      </c>
      <c r="M134">
        <f t="shared" ref="M134:M138" si="87">IF(F134&gt;0,C134/F134,999999)</f>
        <v>257.33333333333331</v>
      </c>
      <c r="N134">
        <f t="shared" ref="N134:N138" si="88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67"/>
        <v>85.777777777777771</v>
      </c>
      <c r="R134">
        <f t="shared" si="68"/>
        <v>999999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76"/>
        <v>0</v>
      </c>
      <c r="V134">
        <f t="shared" si="77"/>
        <v>0</v>
      </c>
      <c r="W134">
        <f t="shared" si="86"/>
        <v>0</v>
      </c>
      <c r="X134">
        <f t="shared" si="78"/>
        <v>0</v>
      </c>
      <c r="Y134">
        <f>IF(ISNA(VLOOKUP(A134,issues_tempo!A:E,3,FALSE)),0,VLOOKUP(A134,issues_tempo!A:E,3,FALSE))</f>
        <v>0</v>
      </c>
      <c r="Z134">
        <f>IF(ISNA(VLOOKUP(A134,issues_tempo!A:E,2,FALSE)),0,VLOOKUP(A134,issues_tempo!A:E,2,FALSE))</f>
        <v>0</v>
      </c>
      <c r="AA134">
        <f t="shared" si="79"/>
        <v>0</v>
      </c>
      <c r="AB134" t="e">
        <f t="shared" si="80"/>
        <v>#DIV/0!</v>
      </c>
      <c r="AC134" t="e">
        <f>VLOOKUP(A134,issues_tempo!A:E,5,FALSE)</f>
        <v>#N/A</v>
      </c>
      <c r="AD134" t="e">
        <f>VLOOKUP(A134,issues_tempo!A:E,4,FALSE)</f>
        <v>#N/A</v>
      </c>
      <c r="AE134">
        <f t="shared" si="81"/>
        <v>0</v>
      </c>
      <c r="AF134">
        <f t="shared" si="81"/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</row>
    <row r="135" spans="1:36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69"/>
        <v>2</v>
      </c>
      <c r="I135">
        <f t="shared" si="70"/>
        <v>262.5</v>
      </c>
      <c r="J135">
        <f t="shared" si="71"/>
        <v>0.38095238095238093</v>
      </c>
      <c r="K135">
        <f t="shared" si="72"/>
        <v>0.53908355795148244</v>
      </c>
      <c r="L135">
        <f t="shared" si="73"/>
        <v>0</v>
      </c>
      <c r="M135">
        <f t="shared" si="87"/>
        <v>185.5</v>
      </c>
      <c r="N135">
        <f t="shared" si="88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67"/>
        <v>123.66666666666666</v>
      </c>
      <c r="R135">
        <f t="shared" si="68"/>
        <v>999999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76"/>
        <v>0</v>
      </c>
      <c r="V135">
        <f t="shared" si="77"/>
        <v>0</v>
      </c>
      <c r="W135">
        <f t="shared" si="86"/>
        <v>0</v>
      </c>
      <c r="X135">
        <f t="shared" si="78"/>
        <v>0</v>
      </c>
      <c r="Y135">
        <f>IF(ISNA(VLOOKUP(A135,issues_tempo!A:E,3,FALSE)),0,VLOOKUP(A135,issues_tempo!A:E,3,FALSE))</f>
        <v>14</v>
      </c>
      <c r="Z135">
        <f>IF(ISNA(VLOOKUP(A135,issues_tempo!A:E,2,FALSE)),0,VLOOKUP(A135,issues_tempo!A:E,2,FALSE))</f>
        <v>3</v>
      </c>
      <c r="AA135">
        <f t="shared" si="79"/>
        <v>17</v>
      </c>
      <c r="AB135">
        <f t="shared" si="80"/>
        <v>30.882352941176471</v>
      </c>
      <c r="AC135">
        <f>VLOOKUP(A135,issues_tempo!A:E,5,FALSE)</f>
        <v>846</v>
      </c>
      <c r="AD135">
        <f>VLOOKUP(A135,issues_tempo!A:E,4,FALSE)</f>
        <v>1</v>
      </c>
      <c r="AE135">
        <f t="shared" si="81"/>
        <v>3.7735849056603774</v>
      </c>
      <c r="AF135">
        <f t="shared" si="81"/>
        <v>1.948051948051948</v>
      </c>
      <c r="AG135">
        <f t="shared" si="82"/>
        <v>60.428571428571431</v>
      </c>
      <c r="AH135">
        <f t="shared" si="83"/>
        <v>0.33333333333333331</v>
      </c>
      <c r="AI135">
        <f t="shared" si="84"/>
        <v>228.03234501347711</v>
      </c>
      <c r="AJ135">
        <f t="shared" si="85"/>
        <v>0.64935064935064934</v>
      </c>
    </row>
    <row r="136" spans="1:36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69"/>
        <v>1</v>
      </c>
      <c r="I136">
        <f t="shared" si="70"/>
        <v>705</v>
      </c>
      <c r="J136">
        <f t="shared" si="71"/>
        <v>0.14184397163120568</v>
      </c>
      <c r="K136">
        <f t="shared" si="72"/>
        <v>0.2386634844868735</v>
      </c>
      <c r="L136">
        <f t="shared" si="73"/>
        <v>0</v>
      </c>
      <c r="M136">
        <f t="shared" si="87"/>
        <v>419</v>
      </c>
      <c r="N136">
        <f t="shared" si="88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67"/>
        <v>1536.3333333333333</v>
      </c>
      <c r="R136">
        <f t="shared" si="68"/>
        <v>999999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76"/>
        <v>0</v>
      </c>
      <c r="V136">
        <f t="shared" si="77"/>
        <v>0</v>
      </c>
      <c r="W136">
        <f t="shared" si="86"/>
        <v>0</v>
      </c>
      <c r="X136">
        <f t="shared" si="78"/>
        <v>0</v>
      </c>
      <c r="Y136">
        <f>IF(ISNA(VLOOKUP(A136,issues_tempo!A:E,3,FALSE)),0,VLOOKUP(A136,issues_tempo!A:E,3,FALSE))</f>
        <v>0</v>
      </c>
      <c r="Z136">
        <f>IF(ISNA(VLOOKUP(A136,issues_tempo!A:E,2,FALSE)),0,VLOOKUP(A136,issues_tempo!A:E,2,FALSE))</f>
        <v>0</v>
      </c>
      <c r="AA136">
        <f t="shared" si="79"/>
        <v>0</v>
      </c>
      <c r="AB136" t="e">
        <f t="shared" si="80"/>
        <v>#DIV/0!</v>
      </c>
      <c r="AC136" t="e">
        <f>VLOOKUP(A136,issues_tempo!A:E,5,FALSE)</f>
        <v>#N/A</v>
      </c>
      <c r="AD136" t="e">
        <f>VLOOKUP(A136,issues_tempo!A:E,4,FALSE)</f>
        <v>#N/A</v>
      </c>
      <c r="AE136">
        <f t="shared" si="81"/>
        <v>0</v>
      </c>
      <c r="AF136">
        <f t="shared" si="81"/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</row>
    <row r="137" spans="1:36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69"/>
        <v>67</v>
      </c>
      <c r="I137">
        <f t="shared" si="70"/>
        <v>10.626865671641792</v>
      </c>
      <c r="J137">
        <f t="shared" si="71"/>
        <v>9.4101123595505616</v>
      </c>
      <c r="K137">
        <f t="shared" si="72"/>
        <v>6.6838046272493576</v>
      </c>
      <c r="L137">
        <f t="shared" si="73"/>
        <v>12.693498452012383</v>
      </c>
      <c r="M137">
        <f t="shared" si="87"/>
        <v>14.961538461538462</v>
      </c>
      <c r="N137">
        <f t="shared" si="88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67"/>
        <v>17.455128205128208</v>
      </c>
      <c r="R137">
        <f t="shared" si="68"/>
        <v>27.573170731707318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76"/>
        <v>0</v>
      </c>
      <c r="V137">
        <f t="shared" si="77"/>
        <v>0</v>
      </c>
      <c r="W137">
        <f t="shared" si="86"/>
        <v>0</v>
      </c>
      <c r="X137">
        <f t="shared" si="78"/>
        <v>0</v>
      </c>
      <c r="Y137">
        <f>IF(ISNA(VLOOKUP(A137,issues_tempo!A:E,3,FALSE)),0,VLOOKUP(A137,issues_tempo!A:E,3,FALSE))</f>
        <v>14</v>
      </c>
      <c r="Z137">
        <f>IF(ISNA(VLOOKUP(A137,issues_tempo!A:E,2,FALSE)),0,VLOOKUP(A137,issues_tempo!A:E,2,FALSE))</f>
        <v>45</v>
      </c>
      <c r="AA137">
        <f t="shared" si="79"/>
        <v>59</v>
      </c>
      <c r="AB137">
        <f t="shared" si="80"/>
        <v>12.067796610169491</v>
      </c>
      <c r="AC137">
        <f>VLOOKUP(A137,issues_tempo!A:E,5,FALSE)</f>
        <v>101</v>
      </c>
      <c r="AD137">
        <f>VLOOKUP(A137,issues_tempo!A:E,4,FALSE)</f>
        <v>282</v>
      </c>
      <c r="AE137">
        <f t="shared" si="81"/>
        <v>3.5989717223650386</v>
      </c>
      <c r="AF137">
        <f t="shared" si="81"/>
        <v>13.93188854489164</v>
      </c>
      <c r="AG137">
        <f t="shared" si="82"/>
        <v>7.2142857142857144</v>
      </c>
      <c r="AH137">
        <f t="shared" si="83"/>
        <v>6.2666666666666666</v>
      </c>
      <c r="AI137">
        <f t="shared" si="84"/>
        <v>25.96401028277635</v>
      </c>
      <c r="AJ137">
        <f t="shared" si="85"/>
        <v>87.306501547987608</v>
      </c>
    </row>
    <row r="138" spans="1:36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69"/>
        <v>308</v>
      </c>
      <c r="I138">
        <f t="shared" si="70"/>
        <v>17.142857142857142</v>
      </c>
      <c r="J138">
        <f t="shared" si="71"/>
        <v>5.833333333333333</v>
      </c>
      <c r="K138">
        <f t="shared" si="72"/>
        <v>4.5472363778910232</v>
      </c>
      <c r="L138">
        <f t="shared" si="73"/>
        <v>7.0355441553682665</v>
      </c>
      <c r="M138">
        <f t="shared" si="87"/>
        <v>21.991379310344829</v>
      </c>
      <c r="N138">
        <f t="shared" si="88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67"/>
        <v>21.991379310344829</v>
      </c>
      <c r="R138">
        <f t="shared" si="68"/>
        <v>9.4756944444444429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76"/>
        <v>0.83620689655172409</v>
      </c>
      <c r="V138">
        <f t="shared" si="77"/>
        <v>29.244791666666668</v>
      </c>
      <c r="W138">
        <f t="shared" si="86"/>
        <v>3.8024304194433554</v>
      </c>
      <c r="X138">
        <f t="shared" si="78"/>
        <v>205.75302308537925</v>
      </c>
      <c r="Y138">
        <f>IF(ISNA(VLOOKUP(A138,issues_tempo!A:E,3,FALSE)),0,VLOOKUP(A138,issues_tempo!A:E,3,FALSE))</f>
        <v>0</v>
      </c>
      <c r="Z138">
        <f>IF(ISNA(VLOOKUP(A138,issues_tempo!A:E,2,FALSE)),0,VLOOKUP(A138,issues_tempo!A:E,2,FALSE))</f>
        <v>0</v>
      </c>
      <c r="AA138">
        <f t="shared" si="79"/>
        <v>0</v>
      </c>
      <c r="AB138" t="e">
        <f t="shared" si="80"/>
        <v>#DIV/0!</v>
      </c>
      <c r="AC138" t="e">
        <f>VLOOKUP(A138,issues_tempo!A:E,5,FALSE)</f>
        <v>#N/A</v>
      </c>
      <c r="AD138" t="e">
        <f>VLOOKUP(A138,issues_tempo!A:E,4,FALSE)</f>
        <v>#N/A</v>
      </c>
      <c r="AE138">
        <f t="shared" si="81"/>
        <v>0</v>
      </c>
      <c r="AF138">
        <f t="shared" si="81"/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</row>
    <row r="139" spans="1:36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69"/>
        <v>#N/A</v>
      </c>
      <c r="I139" t="e">
        <f t="shared" si="70"/>
        <v>#N/A</v>
      </c>
      <c r="J139">
        <f t="shared" si="71"/>
        <v>0</v>
      </c>
      <c r="K139">
        <f t="shared" si="72"/>
        <v>0</v>
      </c>
      <c r="L139">
        <f t="shared" si="73"/>
        <v>0</v>
      </c>
      <c r="M139" t="e">
        <f t="shared" si="74"/>
        <v>#N/A</v>
      </c>
      <c r="N139" t="e">
        <f t="shared" si="75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67"/>
        <v>999999</v>
      </c>
      <c r="R139" t="e">
        <f t="shared" si="68"/>
        <v>#N/A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76"/>
        <v>0</v>
      </c>
      <c r="V139">
        <f t="shared" si="77"/>
        <v>0</v>
      </c>
      <c r="W139">
        <f t="shared" si="86"/>
        <v>0</v>
      </c>
      <c r="X139">
        <f t="shared" si="78"/>
        <v>0</v>
      </c>
      <c r="Y139">
        <f>IF(ISNA(VLOOKUP(A139,issues_tempo!A:E,3,FALSE)),0,VLOOKUP(A139,issues_tempo!A:E,3,FALSE))</f>
        <v>0</v>
      </c>
      <c r="Z139">
        <f>IF(ISNA(VLOOKUP(A139,issues_tempo!A:E,2,FALSE)),0,VLOOKUP(A139,issues_tempo!A:E,2,FALSE))</f>
        <v>0</v>
      </c>
      <c r="AA139">
        <f t="shared" si="79"/>
        <v>0</v>
      </c>
      <c r="AB139" t="e">
        <f t="shared" si="80"/>
        <v>#DIV/0!</v>
      </c>
      <c r="AC139" t="e">
        <f>VLOOKUP(A139,issues_tempo!A:E,5,FALSE)</f>
        <v>#N/A</v>
      </c>
      <c r="AD139" t="e">
        <f>VLOOKUP(A139,issues_tempo!A:E,4,FALSE)</f>
        <v>#N/A</v>
      </c>
      <c r="AE139">
        <f t="shared" si="81"/>
        <v>0</v>
      </c>
      <c r="AF139">
        <f t="shared" si="81"/>
        <v>0</v>
      </c>
      <c r="AG139">
        <f t="shared" si="82"/>
        <v>0</v>
      </c>
      <c r="AH139">
        <f t="shared" si="83"/>
        <v>0</v>
      </c>
      <c r="AI139">
        <f t="shared" si="84"/>
        <v>0</v>
      </c>
      <c r="AJ139">
        <f t="shared" si="85"/>
        <v>0</v>
      </c>
    </row>
    <row r="140" spans="1:36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69"/>
        <v>152</v>
      </c>
      <c r="I140">
        <f t="shared" si="70"/>
        <v>4.9013157894736841</v>
      </c>
      <c r="J140">
        <f t="shared" si="71"/>
        <v>20.402684563758388</v>
      </c>
      <c r="K140">
        <f t="shared" si="72"/>
        <v>22.393822393822393</v>
      </c>
      <c r="L140">
        <f t="shared" si="73"/>
        <v>15.859030837004406</v>
      </c>
      <c r="M140">
        <f t="shared" ref="M140:M141" si="89">IF(F140&gt;0,C140/F140,999999)</f>
        <v>4.4655172413793105</v>
      </c>
      <c r="N140">
        <f t="shared" ref="N140:N141" si="90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67"/>
        <v>0.74425287356321834</v>
      </c>
      <c r="R140">
        <f t="shared" si="68"/>
        <v>1.0509259259259258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76"/>
        <v>24.310344827586206</v>
      </c>
      <c r="V140">
        <f t="shared" si="77"/>
        <v>2.4444444444444446</v>
      </c>
      <c r="W140">
        <f t="shared" si="86"/>
        <v>544.40154440154436</v>
      </c>
      <c r="X140">
        <f t="shared" si="78"/>
        <v>38.766519823788549</v>
      </c>
      <c r="Y140">
        <f>IF(ISNA(VLOOKUP(A140,issues_tempo!A:E,3,FALSE)),0,VLOOKUP(A140,issues_tempo!A:E,3,FALSE))</f>
        <v>0</v>
      </c>
      <c r="Z140">
        <f>IF(ISNA(VLOOKUP(A140,issues_tempo!A:E,2,FALSE)),0,VLOOKUP(A140,issues_tempo!A:E,2,FALSE))</f>
        <v>1</v>
      </c>
      <c r="AA140">
        <f t="shared" si="79"/>
        <v>1</v>
      </c>
      <c r="AB140">
        <f t="shared" si="80"/>
        <v>745</v>
      </c>
      <c r="AC140">
        <f>VLOOKUP(A140,issues_tempo!A:E,5,FALSE)</f>
        <v>0</v>
      </c>
      <c r="AD140">
        <f>VLOOKUP(A140,issues_tempo!A:E,4,FALSE)</f>
        <v>0</v>
      </c>
      <c r="AE140">
        <f t="shared" si="81"/>
        <v>0</v>
      </c>
      <c r="AF140">
        <f t="shared" si="81"/>
        <v>0.44052863436123346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</row>
    <row r="141" spans="1:36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69"/>
        <v>700</v>
      </c>
      <c r="I141">
        <f t="shared" si="70"/>
        <v>3.5685714285714285</v>
      </c>
      <c r="J141">
        <f t="shared" si="71"/>
        <v>28.022417934347477</v>
      </c>
      <c r="K141">
        <f t="shared" si="72"/>
        <v>24.043179587831208</v>
      </c>
      <c r="L141">
        <f t="shared" si="73"/>
        <v>30.764029749830968</v>
      </c>
      <c r="M141">
        <f t="shared" si="89"/>
        <v>4.1591836734693874</v>
      </c>
      <c r="N141">
        <f t="shared" si="90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67"/>
        <v>10.397959183673468</v>
      </c>
      <c r="R141">
        <f t="shared" si="68"/>
        <v>8.6681318681318675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76"/>
        <v>0.13469387755102041</v>
      </c>
      <c r="V141">
        <f t="shared" si="77"/>
        <v>2.197802197802198E-2</v>
      </c>
      <c r="W141">
        <f t="shared" si="86"/>
        <v>3.2384690873405302</v>
      </c>
      <c r="X141">
        <f t="shared" si="78"/>
        <v>0.67613252197430707</v>
      </c>
      <c r="Y141">
        <f>IF(ISNA(VLOOKUP(A141,issues_tempo!A:E,3,FALSE)),0,VLOOKUP(A141,issues_tempo!A:E,3,FALSE))</f>
        <v>287</v>
      </c>
      <c r="Z141">
        <f>IF(ISNA(VLOOKUP(A141,issues_tempo!A:E,2,FALSE)),0,VLOOKUP(A141,issues_tempo!A:E,2,FALSE))</f>
        <v>564</v>
      </c>
      <c r="AA141">
        <f t="shared" si="79"/>
        <v>851</v>
      </c>
      <c r="AB141">
        <f t="shared" si="80"/>
        <v>2.9353701527614571</v>
      </c>
      <c r="AC141">
        <f>VLOOKUP(A141,issues_tempo!A:E,5,FALSE)</f>
        <v>3350</v>
      </c>
      <c r="AD141">
        <f>VLOOKUP(A141,issues_tempo!A:E,4,FALSE)</f>
        <v>2315</v>
      </c>
      <c r="AE141">
        <f t="shared" si="81"/>
        <v>28.1648675171737</v>
      </c>
      <c r="AF141">
        <f t="shared" si="81"/>
        <v>38.133874239350909</v>
      </c>
      <c r="AG141">
        <f t="shared" si="82"/>
        <v>11.672473867595819</v>
      </c>
      <c r="AH141">
        <f t="shared" si="83"/>
        <v>4.1046099290780145</v>
      </c>
      <c r="AI141">
        <f t="shared" si="84"/>
        <v>328.75368007850835</v>
      </c>
      <c r="AJ141">
        <f t="shared" si="85"/>
        <v>156.52467883705205</v>
      </c>
    </row>
    <row r="142" spans="1:36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69"/>
        <v>111</v>
      </c>
      <c r="I142">
        <f t="shared" si="70"/>
        <v>10.342342342342342</v>
      </c>
      <c r="J142">
        <f t="shared" si="71"/>
        <v>9.6689895470383274</v>
      </c>
      <c r="K142">
        <f t="shared" si="72"/>
        <v>14.285714285714286</v>
      </c>
      <c r="L142">
        <f t="shared" si="73"/>
        <v>9.6119929453262785</v>
      </c>
      <c r="M142">
        <f t="shared" si="74"/>
        <v>7</v>
      </c>
      <c r="N142">
        <f t="shared" si="75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67"/>
        <v>7</v>
      </c>
      <c r="R142">
        <f t="shared" si="68"/>
        <v>31.211009174311926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76"/>
        <v>0</v>
      </c>
      <c r="V142">
        <f t="shared" si="77"/>
        <v>1.238532110091743</v>
      </c>
      <c r="W142">
        <f t="shared" si="86"/>
        <v>0</v>
      </c>
      <c r="X142">
        <f t="shared" si="78"/>
        <v>11.904761904761903</v>
      </c>
      <c r="Y142">
        <f>IF(ISNA(VLOOKUP(A142,issues_tempo!A:E,3,FALSE)),0,VLOOKUP(A142,issues_tempo!A:E,3,FALSE))</f>
        <v>0</v>
      </c>
      <c r="Z142">
        <f>IF(ISNA(VLOOKUP(A142,issues_tempo!A:E,2,FALSE)),0,VLOOKUP(A142,issues_tempo!A:E,2,FALSE))</f>
        <v>227</v>
      </c>
      <c r="AA142">
        <f t="shared" si="79"/>
        <v>227</v>
      </c>
      <c r="AB142">
        <f t="shared" si="80"/>
        <v>5.0572687224669606</v>
      </c>
      <c r="AC142">
        <f>VLOOKUP(A142,issues_tempo!A:E,5,FALSE)</f>
        <v>0</v>
      </c>
      <c r="AD142">
        <f>VLOOKUP(A142,issues_tempo!A:E,4,FALSE)</f>
        <v>3234</v>
      </c>
      <c r="AE142">
        <f t="shared" si="81"/>
        <v>0</v>
      </c>
      <c r="AF142">
        <f t="shared" si="81"/>
        <v>20.017636684303351</v>
      </c>
      <c r="AG142">
        <f t="shared" si="82"/>
        <v>0</v>
      </c>
      <c r="AH142">
        <f t="shared" si="83"/>
        <v>14.246696035242291</v>
      </c>
      <c r="AI142">
        <f t="shared" si="84"/>
        <v>0</v>
      </c>
      <c r="AJ142">
        <f t="shared" si="85"/>
        <v>285.18518518518522</v>
      </c>
    </row>
    <row r="143" spans="1:36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69"/>
        <v>#N/A</v>
      </c>
      <c r="I143" t="e">
        <f t="shared" si="70"/>
        <v>#N/A</v>
      </c>
      <c r="J143">
        <f t="shared" si="71"/>
        <v>0</v>
      </c>
      <c r="K143">
        <f t="shared" si="72"/>
        <v>0</v>
      </c>
      <c r="L143">
        <f t="shared" si="73"/>
        <v>0</v>
      </c>
      <c r="M143" t="e">
        <f t="shared" si="74"/>
        <v>#N/A</v>
      </c>
      <c r="N143" t="e">
        <f t="shared" si="75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67"/>
        <v>999999</v>
      </c>
      <c r="R143" t="e">
        <f t="shared" si="68"/>
        <v>#N/A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76"/>
        <v>0</v>
      </c>
      <c r="V143">
        <f t="shared" si="77"/>
        <v>0</v>
      </c>
      <c r="W143">
        <f t="shared" si="86"/>
        <v>0</v>
      </c>
      <c r="X143">
        <f t="shared" si="78"/>
        <v>0</v>
      </c>
      <c r="Y143">
        <f>IF(ISNA(VLOOKUP(A143,issues_tempo!A:E,3,FALSE)),0,VLOOKUP(A143,issues_tempo!A:E,3,FALSE))</f>
        <v>0</v>
      </c>
      <c r="Z143">
        <f>IF(ISNA(VLOOKUP(A143,issues_tempo!A:E,2,FALSE)),0,VLOOKUP(A143,issues_tempo!A:E,2,FALSE))</f>
        <v>0</v>
      </c>
      <c r="AA143">
        <f t="shared" si="79"/>
        <v>0</v>
      </c>
      <c r="AB143" t="e">
        <f t="shared" si="80"/>
        <v>#DIV/0!</v>
      </c>
      <c r="AC143" t="e">
        <f>VLOOKUP(A143,issues_tempo!A:E,5,FALSE)</f>
        <v>#N/A</v>
      </c>
      <c r="AD143" t="e">
        <f>VLOOKUP(A143,issues_tempo!A:E,4,FALSE)</f>
        <v>#N/A</v>
      </c>
      <c r="AE143">
        <f t="shared" si="81"/>
        <v>0</v>
      </c>
      <c r="AF143">
        <f t="shared" si="81"/>
        <v>0</v>
      </c>
      <c r="AG143">
        <f t="shared" si="82"/>
        <v>0</v>
      </c>
      <c r="AH143">
        <f t="shared" si="83"/>
        <v>0</v>
      </c>
      <c r="AI143">
        <f t="shared" si="84"/>
        <v>0</v>
      </c>
      <c r="AJ143">
        <f t="shared" si="85"/>
        <v>0</v>
      </c>
    </row>
    <row r="144" spans="1:36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69"/>
        <v>498</v>
      </c>
      <c r="I144">
        <f t="shared" si="70"/>
        <v>7.331325301204819</v>
      </c>
      <c r="J144">
        <f t="shared" si="71"/>
        <v>13.640098603122432</v>
      </c>
      <c r="K144">
        <f t="shared" si="72"/>
        <v>10.636900853578464</v>
      </c>
      <c r="L144">
        <f t="shared" si="73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67"/>
        <v>18.802469135802468</v>
      </c>
      <c r="R144">
        <f t="shared" si="68"/>
        <v>15.833333333333332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76"/>
        <v>0.70987654320987659</v>
      </c>
      <c r="V144">
        <f t="shared" si="77"/>
        <v>1.0654761904761905</v>
      </c>
      <c r="W144">
        <f t="shared" si="86"/>
        <v>7.5508864084044651</v>
      </c>
      <c r="X144">
        <f t="shared" si="78"/>
        <v>16.823308270676691</v>
      </c>
      <c r="Y144">
        <f>IF(ISNA(VLOOKUP(A144,issues_tempo!A:E,3,FALSE)),0,VLOOKUP(A144,issues_tempo!A:E,3,FALSE))</f>
        <v>195</v>
      </c>
      <c r="Z144">
        <f>IF(ISNA(VLOOKUP(A144,issues_tempo!A:E,2,FALSE)),0,VLOOKUP(A144,issues_tempo!A:E,2,FALSE))</f>
        <v>423</v>
      </c>
      <c r="AA144">
        <f t="shared" si="79"/>
        <v>618</v>
      </c>
      <c r="AB144">
        <f t="shared" si="80"/>
        <v>5.907766990291262</v>
      </c>
      <c r="AC144">
        <f>VLOOKUP(A144,issues_tempo!A:E,5,FALSE)</f>
        <v>898</v>
      </c>
      <c r="AD144">
        <f>VLOOKUP(A144,issues_tempo!A:E,4,FALSE)</f>
        <v>1837</v>
      </c>
      <c r="AE144">
        <f t="shared" si="81"/>
        <v>12.803676953381483</v>
      </c>
      <c r="AF144">
        <f t="shared" si="81"/>
        <v>19.877819548872182</v>
      </c>
      <c r="AG144">
        <f t="shared" si="82"/>
        <v>4.6051282051282048</v>
      </c>
      <c r="AH144">
        <f t="shared" si="83"/>
        <v>4.3427895981087472</v>
      </c>
      <c r="AI144">
        <f t="shared" si="84"/>
        <v>58.962573867367034</v>
      </c>
      <c r="AJ144">
        <f t="shared" si="85"/>
        <v>86.325187969924826</v>
      </c>
    </row>
    <row r="145" spans="1:36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69"/>
        <v>19</v>
      </c>
      <c r="I145">
        <f t="shared" si="70"/>
        <v>8.6315789473684212</v>
      </c>
      <c r="J145">
        <f t="shared" si="71"/>
        <v>11.585365853658537</v>
      </c>
      <c r="K145">
        <f t="shared" si="72"/>
        <v>0</v>
      </c>
      <c r="L145">
        <f t="shared" si="73"/>
        <v>11.656441717791411</v>
      </c>
      <c r="M145" t="e">
        <f t="shared" si="74"/>
        <v>#DIV/0!</v>
      </c>
      <c r="N145">
        <f t="shared" si="75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67"/>
        <v>999999</v>
      </c>
      <c r="R145">
        <f t="shared" si="68"/>
        <v>7.1491228070175445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76"/>
        <v>0</v>
      </c>
      <c r="V145">
        <f t="shared" si="77"/>
        <v>17.578947368421051</v>
      </c>
      <c r="W145">
        <f t="shared" si="86"/>
        <v>0</v>
      </c>
      <c r="X145">
        <f t="shared" si="78"/>
        <v>204.90797546012269</v>
      </c>
      <c r="Y145">
        <f>IF(ISNA(VLOOKUP(A145,issues_tempo!A:E,3,FALSE)),0,VLOOKUP(A145,issues_tempo!A:E,3,FALSE))</f>
        <v>0</v>
      </c>
      <c r="Z145">
        <f>IF(ISNA(VLOOKUP(A145,issues_tempo!A:E,2,FALSE)),0,VLOOKUP(A145,issues_tempo!A:E,2,FALSE))</f>
        <v>0</v>
      </c>
      <c r="AA145">
        <f t="shared" si="79"/>
        <v>0</v>
      </c>
      <c r="AB145" t="e">
        <f t="shared" si="80"/>
        <v>#DIV/0!</v>
      </c>
      <c r="AC145" t="e">
        <f>VLOOKUP(A145,issues_tempo!A:E,5,FALSE)</f>
        <v>#N/A</v>
      </c>
      <c r="AD145" t="e">
        <f>VLOOKUP(A145,issues_tempo!A:E,4,FALSE)</f>
        <v>#N/A</v>
      </c>
      <c r="AE145">
        <f t="shared" si="81"/>
        <v>0</v>
      </c>
      <c r="AF145">
        <f t="shared" si="81"/>
        <v>0</v>
      </c>
      <c r="AG145">
        <f t="shared" si="82"/>
        <v>0</v>
      </c>
      <c r="AH145">
        <f t="shared" si="83"/>
        <v>0</v>
      </c>
      <c r="AI145">
        <f t="shared" si="84"/>
        <v>0</v>
      </c>
      <c r="AJ145">
        <f t="shared" si="85"/>
        <v>0</v>
      </c>
    </row>
    <row r="146" spans="1:36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69"/>
        <v>35</v>
      </c>
      <c r="I146">
        <f t="shared" si="70"/>
        <v>6.8</v>
      </c>
      <c r="J146">
        <f t="shared" si="71"/>
        <v>14.705882352941176</v>
      </c>
      <c r="K146">
        <f t="shared" si="72"/>
        <v>15.254237288135593</v>
      </c>
      <c r="L146">
        <f t="shared" si="73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67"/>
        <v>13.111111111111111</v>
      </c>
      <c r="R146">
        <f t="shared" si="68"/>
        <v>10.588235294117647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76"/>
        <v>0</v>
      </c>
      <c r="V146">
        <f t="shared" si="77"/>
        <v>0</v>
      </c>
      <c r="W146">
        <f t="shared" si="86"/>
        <v>0</v>
      </c>
      <c r="X146">
        <f t="shared" si="78"/>
        <v>0</v>
      </c>
      <c r="Y146">
        <f>IF(ISNA(VLOOKUP(A146,issues_tempo!A:E,3,FALSE)),0,VLOOKUP(A146,issues_tempo!A:E,3,FALSE))</f>
        <v>0</v>
      </c>
      <c r="Z146">
        <f>IF(ISNA(VLOOKUP(A146,issues_tempo!A:E,2,FALSE)),0,VLOOKUP(A146,issues_tempo!A:E,2,FALSE))</f>
        <v>0</v>
      </c>
      <c r="AA146">
        <f t="shared" si="79"/>
        <v>0</v>
      </c>
      <c r="AB146" t="e">
        <f t="shared" si="80"/>
        <v>#DIV/0!</v>
      </c>
      <c r="AC146" t="e">
        <f>VLOOKUP(A146,issues_tempo!A:E,5,FALSE)</f>
        <v>#N/A</v>
      </c>
      <c r="AD146" t="e">
        <f>VLOOKUP(A146,issues_tempo!A:E,4,FALSE)</f>
        <v>#N/A</v>
      </c>
      <c r="AE146">
        <f t="shared" si="81"/>
        <v>0</v>
      </c>
      <c r="AF146">
        <f t="shared" si="81"/>
        <v>0</v>
      </c>
      <c r="AG146">
        <f t="shared" si="82"/>
        <v>0</v>
      </c>
      <c r="AH146">
        <f t="shared" si="83"/>
        <v>0</v>
      </c>
      <c r="AI146">
        <f t="shared" si="84"/>
        <v>0</v>
      </c>
      <c r="AJ146">
        <f t="shared" si="85"/>
        <v>0</v>
      </c>
    </row>
    <row r="147" spans="1:36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69"/>
        <v>1</v>
      </c>
      <c r="I147">
        <f t="shared" si="70"/>
        <v>84</v>
      </c>
      <c r="J147">
        <f t="shared" si="71"/>
        <v>1.1904761904761905</v>
      </c>
      <c r="K147">
        <f t="shared" si="72"/>
        <v>0</v>
      </c>
      <c r="L147">
        <f t="shared" si="73"/>
        <v>4.3478260869565215</v>
      </c>
      <c r="M147" t="e">
        <f t="shared" si="74"/>
        <v>#DIV/0!</v>
      </c>
      <c r="N147">
        <f t="shared" si="75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67"/>
        <v>999999</v>
      </c>
      <c r="R147">
        <f t="shared" si="68"/>
        <v>15.333333333333332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76"/>
        <v>0</v>
      </c>
      <c r="V147">
        <f t="shared" si="77"/>
        <v>2</v>
      </c>
      <c r="W147">
        <f t="shared" si="86"/>
        <v>0</v>
      </c>
      <c r="X147">
        <f t="shared" si="78"/>
        <v>8.695652173913043</v>
      </c>
      <c r="Y147">
        <f>IF(ISNA(VLOOKUP(A147,issues_tempo!A:E,3,FALSE)),0,VLOOKUP(A147,issues_tempo!A:E,3,FALSE))</f>
        <v>0</v>
      </c>
      <c r="Z147">
        <f>IF(ISNA(VLOOKUP(A147,issues_tempo!A:E,2,FALSE)),0,VLOOKUP(A147,issues_tempo!A:E,2,FALSE))</f>
        <v>0</v>
      </c>
      <c r="AA147">
        <f t="shared" si="79"/>
        <v>0</v>
      </c>
      <c r="AB147" t="e">
        <f t="shared" si="80"/>
        <v>#DIV/0!</v>
      </c>
      <c r="AC147" t="e">
        <f>VLOOKUP(A147,issues_tempo!A:E,5,FALSE)</f>
        <v>#N/A</v>
      </c>
      <c r="AD147" t="e">
        <f>VLOOKUP(A147,issues_tempo!A:E,4,FALSE)</f>
        <v>#N/A</v>
      </c>
      <c r="AE147">
        <f t="shared" si="81"/>
        <v>0</v>
      </c>
      <c r="AF147">
        <f t="shared" si="81"/>
        <v>0</v>
      </c>
      <c r="AG147">
        <f t="shared" si="82"/>
        <v>0</v>
      </c>
      <c r="AH147">
        <f t="shared" si="83"/>
        <v>0</v>
      </c>
      <c r="AI147">
        <f t="shared" si="84"/>
        <v>0</v>
      </c>
      <c r="AJ147">
        <f t="shared" si="85"/>
        <v>0</v>
      </c>
    </row>
    <row r="148" spans="1:36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69"/>
        <v>664</v>
      </c>
      <c r="I148">
        <f t="shared" si="70"/>
        <v>3.2786144578313254</v>
      </c>
      <c r="J148">
        <f t="shared" si="71"/>
        <v>30.500689021589341</v>
      </c>
      <c r="K148">
        <f t="shared" si="72"/>
        <v>30.944444444444443</v>
      </c>
      <c r="L148">
        <f t="shared" si="73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67"/>
        <v>11.310592459605028</v>
      </c>
      <c r="R148">
        <f t="shared" si="68"/>
        <v>7.0467289719626169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76"/>
        <v>2.333931777378815E-2</v>
      </c>
      <c r="V148">
        <f t="shared" si="77"/>
        <v>0</v>
      </c>
      <c r="W148">
        <f t="shared" si="86"/>
        <v>0.72222222222222221</v>
      </c>
      <c r="X148">
        <f t="shared" si="78"/>
        <v>0</v>
      </c>
      <c r="Y148">
        <f>IF(ISNA(VLOOKUP(A148,issues_tempo!A:E,3,FALSE)),0,VLOOKUP(A148,issues_tempo!A:E,3,FALSE))</f>
        <v>267</v>
      </c>
      <c r="Z148">
        <f>IF(ISNA(VLOOKUP(A148,issues_tempo!A:E,2,FALSE)),0,VLOOKUP(A148,issues_tempo!A:E,2,FALSE))</f>
        <v>87</v>
      </c>
      <c r="AA148">
        <f t="shared" si="79"/>
        <v>354</v>
      </c>
      <c r="AB148">
        <f t="shared" si="80"/>
        <v>6.1497175141242941</v>
      </c>
      <c r="AC148">
        <f>VLOOKUP(A148,issues_tempo!A:E,5,FALSE)</f>
        <v>3979</v>
      </c>
      <c r="AD148">
        <f>VLOOKUP(A148,issues_tempo!A:E,4,FALSE)</f>
        <v>1407</v>
      </c>
      <c r="AE148">
        <f t="shared" si="81"/>
        <v>14.833333333333334</v>
      </c>
      <c r="AF148">
        <f t="shared" si="81"/>
        <v>23.076923076923077</v>
      </c>
      <c r="AG148">
        <f t="shared" si="82"/>
        <v>14.902621722846442</v>
      </c>
      <c r="AH148">
        <f t="shared" si="83"/>
        <v>16.172413793103448</v>
      </c>
      <c r="AI148">
        <f t="shared" si="84"/>
        <v>221.05555555555557</v>
      </c>
      <c r="AJ148">
        <f t="shared" si="85"/>
        <v>373.20954907161803</v>
      </c>
    </row>
    <row r="149" spans="1:36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69"/>
        <v>1</v>
      </c>
      <c r="I149">
        <f t="shared" si="70"/>
        <v>57</v>
      </c>
      <c r="J149">
        <f t="shared" si="71"/>
        <v>1.7543859649122806</v>
      </c>
      <c r="K149">
        <f t="shared" si="72"/>
        <v>2.8571428571428572</v>
      </c>
      <c r="L149">
        <f t="shared" si="73"/>
        <v>0</v>
      </c>
      <c r="M149">
        <f t="shared" si="74"/>
        <v>35</v>
      </c>
      <c r="N149" t="e">
        <f t="shared" si="75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67"/>
        <v>17.5</v>
      </c>
      <c r="R149">
        <f t="shared" si="68"/>
        <v>999999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76"/>
        <v>0</v>
      </c>
      <c r="V149">
        <f t="shared" si="77"/>
        <v>0</v>
      </c>
      <c r="W149">
        <f t="shared" si="86"/>
        <v>0</v>
      </c>
      <c r="X149">
        <f t="shared" si="78"/>
        <v>0</v>
      </c>
      <c r="Y149">
        <f>IF(ISNA(VLOOKUP(A149,issues_tempo!A:E,3,FALSE)),0,VLOOKUP(A149,issues_tempo!A:E,3,FALSE))</f>
        <v>0</v>
      </c>
      <c r="Z149">
        <f>IF(ISNA(VLOOKUP(A149,issues_tempo!A:E,2,FALSE)),0,VLOOKUP(A149,issues_tempo!A:E,2,FALSE))</f>
        <v>2</v>
      </c>
      <c r="AA149">
        <f t="shared" si="79"/>
        <v>2</v>
      </c>
      <c r="AB149">
        <f t="shared" si="80"/>
        <v>28.5</v>
      </c>
      <c r="AC149">
        <f>VLOOKUP(A149,issues_tempo!A:E,5,FALSE)</f>
        <v>0</v>
      </c>
      <c r="AD149">
        <f>VLOOKUP(A149,issues_tempo!A:E,4,FALSE)</f>
        <v>0</v>
      </c>
      <c r="AE149">
        <f t="shared" si="81"/>
        <v>0</v>
      </c>
      <c r="AF149">
        <f t="shared" si="81"/>
        <v>9.0909090909090917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</row>
    <row r="150" spans="1:36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69"/>
        <v>94</v>
      </c>
      <c r="I150">
        <f t="shared" si="70"/>
        <v>55.127659574468083</v>
      </c>
      <c r="J150">
        <f t="shared" si="71"/>
        <v>1.8139714395986106</v>
      </c>
      <c r="K150">
        <f t="shared" si="72"/>
        <v>4.314868804664723</v>
      </c>
      <c r="L150">
        <f t="shared" si="73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67"/>
        <v>42.488738738738739</v>
      </c>
      <c r="R150">
        <f t="shared" si="68"/>
        <v>2195.7666666666664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76"/>
        <v>0.39189189189189189</v>
      </c>
      <c r="V150">
        <f t="shared" si="77"/>
        <v>1.05</v>
      </c>
      <c r="W150">
        <f t="shared" si="86"/>
        <v>1.6909620991253644</v>
      </c>
      <c r="X150">
        <f t="shared" si="78"/>
        <v>0.60571098932794931</v>
      </c>
      <c r="Y150">
        <f>IF(ISNA(VLOOKUP(A150,issues_tempo!A:E,3,FALSE)),0,VLOOKUP(A150,issues_tempo!A:E,3,FALSE))</f>
        <v>0</v>
      </c>
      <c r="Z150">
        <f>IF(ISNA(VLOOKUP(A150,issues_tempo!A:E,2,FALSE)),0,VLOOKUP(A150,issues_tempo!A:E,2,FALSE))</f>
        <v>0</v>
      </c>
      <c r="AA150">
        <f t="shared" si="79"/>
        <v>0</v>
      </c>
      <c r="AB150" t="e">
        <f t="shared" si="80"/>
        <v>#DIV/0!</v>
      </c>
      <c r="AC150" t="e">
        <f>VLOOKUP(A150,issues_tempo!A:E,5,FALSE)</f>
        <v>#N/A</v>
      </c>
      <c r="AD150" t="e">
        <f>VLOOKUP(A150,issues_tempo!A:E,4,FALSE)</f>
        <v>#N/A</v>
      </c>
      <c r="AE150">
        <f t="shared" si="81"/>
        <v>0</v>
      </c>
      <c r="AF150">
        <f t="shared" si="81"/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</row>
    <row r="151" spans="1:36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69"/>
        <v>4</v>
      </c>
      <c r="I151">
        <f t="shared" si="70"/>
        <v>9.75</v>
      </c>
      <c r="J151">
        <f t="shared" si="71"/>
        <v>10.256410256410257</v>
      </c>
      <c r="K151">
        <f t="shared" si="72"/>
        <v>8.3333333333333339</v>
      </c>
      <c r="L151">
        <f t="shared" si="73"/>
        <v>13.333333333333334</v>
      </c>
      <c r="M151">
        <f t="shared" si="74"/>
        <v>12</v>
      </c>
      <c r="N151">
        <f t="shared" si="75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67"/>
        <v>4</v>
      </c>
      <c r="R151">
        <f t="shared" si="68"/>
        <v>2.5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76"/>
        <v>0</v>
      </c>
      <c r="V151">
        <f t="shared" si="77"/>
        <v>6</v>
      </c>
      <c r="W151">
        <f t="shared" si="86"/>
        <v>0</v>
      </c>
      <c r="X151">
        <f t="shared" si="78"/>
        <v>80</v>
      </c>
      <c r="Y151">
        <f>IF(ISNA(VLOOKUP(A151,issues_tempo!A:E,3,FALSE)),0,VLOOKUP(A151,issues_tempo!A:E,3,FALSE))</f>
        <v>0</v>
      </c>
      <c r="Z151">
        <f>IF(ISNA(VLOOKUP(A151,issues_tempo!A:E,2,FALSE)),0,VLOOKUP(A151,issues_tempo!A:E,2,FALSE))</f>
        <v>0</v>
      </c>
      <c r="AA151">
        <f t="shared" si="79"/>
        <v>0</v>
      </c>
      <c r="AB151" t="e">
        <f t="shared" si="80"/>
        <v>#DIV/0!</v>
      </c>
      <c r="AC151" t="e">
        <f>VLOOKUP(A151,issues_tempo!A:E,5,FALSE)</f>
        <v>#N/A</v>
      </c>
      <c r="AD151" t="e">
        <f>VLOOKUP(A151,issues_tempo!A:E,4,FALSE)</f>
        <v>#N/A</v>
      </c>
      <c r="AE151">
        <f t="shared" si="81"/>
        <v>0</v>
      </c>
      <c r="AF151">
        <f t="shared" si="81"/>
        <v>0</v>
      </c>
      <c r="AG151">
        <f t="shared" si="82"/>
        <v>0</v>
      </c>
      <c r="AH151">
        <f t="shared" si="83"/>
        <v>0</v>
      </c>
      <c r="AI151">
        <f t="shared" si="84"/>
        <v>0</v>
      </c>
      <c r="AJ151">
        <f t="shared" si="85"/>
        <v>0</v>
      </c>
    </row>
    <row r="152" spans="1:36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69"/>
        <v>#N/A</v>
      </c>
      <c r="I152" t="e">
        <f t="shared" si="70"/>
        <v>#N/A</v>
      </c>
      <c r="J152">
        <f t="shared" si="71"/>
        <v>0</v>
      </c>
      <c r="K152">
        <f t="shared" si="72"/>
        <v>0</v>
      </c>
      <c r="L152">
        <f t="shared" si="73"/>
        <v>0</v>
      </c>
      <c r="M152" t="e">
        <f t="shared" si="74"/>
        <v>#N/A</v>
      </c>
      <c r="N152" t="e">
        <f t="shared" si="75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67"/>
        <v>999999</v>
      </c>
      <c r="R152" t="e">
        <f t="shared" si="68"/>
        <v>#N/A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76"/>
        <v>0</v>
      </c>
      <c r="V152">
        <f t="shared" si="77"/>
        <v>0</v>
      </c>
      <c r="W152">
        <f t="shared" si="86"/>
        <v>0</v>
      </c>
      <c r="X152">
        <f t="shared" si="78"/>
        <v>0</v>
      </c>
      <c r="Y152">
        <f>IF(ISNA(VLOOKUP(A152,issues_tempo!A:E,3,FALSE)),0,VLOOKUP(A152,issues_tempo!A:E,3,FALSE))</f>
        <v>0</v>
      </c>
      <c r="Z152">
        <f>IF(ISNA(VLOOKUP(A152,issues_tempo!A:E,2,FALSE)),0,VLOOKUP(A152,issues_tempo!A:E,2,FALSE))</f>
        <v>0</v>
      </c>
      <c r="AA152">
        <f t="shared" si="79"/>
        <v>0</v>
      </c>
      <c r="AB152" t="e">
        <f t="shared" si="80"/>
        <v>#DIV/0!</v>
      </c>
      <c r="AC152" t="e">
        <f>VLOOKUP(A152,issues_tempo!A:E,5,FALSE)</f>
        <v>#N/A</v>
      </c>
      <c r="AD152" t="e">
        <f>VLOOKUP(A152,issues_tempo!A:E,4,FALSE)</f>
        <v>#N/A</v>
      </c>
      <c r="AE152">
        <f t="shared" si="81"/>
        <v>0</v>
      </c>
      <c r="AF152">
        <f t="shared" si="81"/>
        <v>0</v>
      </c>
      <c r="AG152">
        <f t="shared" si="82"/>
        <v>0</v>
      </c>
      <c r="AH152">
        <f t="shared" si="83"/>
        <v>0</v>
      </c>
      <c r="AI152">
        <f t="shared" si="84"/>
        <v>0</v>
      </c>
      <c r="AJ152">
        <f t="shared" si="85"/>
        <v>0</v>
      </c>
    </row>
    <row r="153" spans="1:36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69"/>
        <v>1</v>
      </c>
      <c r="I153">
        <f t="shared" si="70"/>
        <v>186</v>
      </c>
      <c r="J153">
        <f t="shared" si="71"/>
        <v>0.5376344086021505</v>
      </c>
      <c r="K153">
        <f t="shared" si="72"/>
        <v>0</v>
      </c>
      <c r="L153">
        <f t="shared" si="73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67"/>
        <v>999999</v>
      </c>
      <c r="R153">
        <f t="shared" si="68"/>
        <v>16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76"/>
        <v>0</v>
      </c>
      <c r="V153">
        <f t="shared" si="77"/>
        <v>8</v>
      </c>
      <c r="W153">
        <f t="shared" si="86"/>
        <v>0</v>
      </c>
      <c r="X153">
        <f t="shared" si="78"/>
        <v>8.3333333333333339</v>
      </c>
      <c r="Y153">
        <f>IF(ISNA(VLOOKUP(A153,issues_tempo!A:E,3,FALSE)),0,VLOOKUP(A153,issues_tempo!A:E,3,FALSE))</f>
        <v>0</v>
      </c>
      <c r="Z153">
        <f>IF(ISNA(VLOOKUP(A153,issues_tempo!A:E,2,FALSE)),0,VLOOKUP(A153,issues_tempo!A:E,2,FALSE))</f>
        <v>0</v>
      </c>
      <c r="AA153">
        <f t="shared" si="79"/>
        <v>0</v>
      </c>
      <c r="AB153" t="e">
        <f t="shared" si="80"/>
        <v>#DIV/0!</v>
      </c>
      <c r="AC153" t="e">
        <f>VLOOKUP(A153,issues_tempo!A:E,5,FALSE)</f>
        <v>#N/A</v>
      </c>
      <c r="AD153" t="e">
        <f>VLOOKUP(A153,issues_tempo!A:E,4,FALSE)</f>
        <v>#N/A</v>
      </c>
      <c r="AE153">
        <f t="shared" si="81"/>
        <v>0</v>
      </c>
      <c r="AF153">
        <f t="shared" si="81"/>
        <v>0</v>
      </c>
      <c r="AG153">
        <f t="shared" si="82"/>
        <v>0</v>
      </c>
      <c r="AH153">
        <f t="shared" si="83"/>
        <v>0</v>
      </c>
      <c r="AI153">
        <f t="shared" si="84"/>
        <v>0</v>
      </c>
      <c r="AJ153">
        <f t="shared" si="85"/>
        <v>0</v>
      </c>
    </row>
    <row r="154" spans="1:36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69"/>
        <v>#N/A</v>
      </c>
      <c r="I154" t="e">
        <f t="shared" si="70"/>
        <v>#N/A</v>
      </c>
      <c r="J154">
        <f t="shared" si="71"/>
        <v>0</v>
      </c>
      <c r="K154">
        <f t="shared" si="72"/>
        <v>0</v>
      </c>
      <c r="L154">
        <f t="shared" si="73"/>
        <v>0</v>
      </c>
      <c r="M154" t="e">
        <f t="shared" si="74"/>
        <v>#N/A</v>
      </c>
      <c r="N154" t="e">
        <f t="shared" si="75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67"/>
        <v>999999</v>
      </c>
      <c r="R154" t="e">
        <f t="shared" si="68"/>
        <v>#N/A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76"/>
        <v>0</v>
      </c>
      <c r="V154">
        <f t="shared" si="77"/>
        <v>0</v>
      </c>
      <c r="W154">
        <f t="shared" si="86"/>
        <v>0</v>
      </c>
      <c r="X154">
        <f t="shared" si="78"/>
        <v>0</v>
      </c>
      <c r="Y154">
        <f>IF(ISNA(VLOOKUP(A154,issues_tempo!A:E,3,FALSE)),0,VLOOKUP(A154,issues_tempo!A:E,3,FALSE))</f>
        <v>29</v>
      </c>
      <c r="Z154">
        <f>IF(ISNA(VLOOKUP(A154,issues_tempo!A:E,2,FALSE)),0,VLOOKUP(A154,issues_tempo!A:E,2,FALSE))</f>
        <v>92</v>
      </c>
      <c r="AA154">
        <f t="shared" si="79"/>
        <v>121</v>
      </c>
      <c r="AB154">
        <f t="shared" si="80"/>
        <v>14.84297520661157</v>
      </c>
      <c r="AC154">
        <f>VLOOKUP(A154,issues_tempo!A:E,5,FALSE)</f>
        <v>1435</v>
      </c>
      <c r="AD154">
        <f>VLOOKUP(A154,issues_tempo!A:E,4,FALSE)</f>
        <v>4226</v>
      </c>
      <c r="AE154">
        <f t="shared" si="81"/>
        <v>1.939799331103679</v>
      </c>
      <c r="AF154">
        <f t="shared" si="81"/>
        <v>30.564784053156146</v>
      </c>
      <c r="AG154">
        <f t="shared" si="82"/>
        <v>49.482758620689658</v>
      </c>
      <c r="AH154">
        <f t="shared" si="83"/>
        <v>45.934782608695649</v>
      </c>
      <c r="AI154">
        <f t="shared" si="84"/>
        <v>95.986622073578602</v>
      </c>
      <c r="AJ154">
        <f t="shared" si="85"/>
        <v>1403.9867109634549</v>
      </c>
    </row>
    <row r="155" spans="1:36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69"/>
        <v>457</v>
      </c>
      <c r="I155">
        <f t="shared" si="70"/>
        <v>4.8271334792122538</v>
      </c>
      <c r="J155">
        <f t="shared" si="71"/>
        <v>20.71622846781505</v>
      </c>
      <c r="K155">
        <f t="shared" si="72"/>
        <v>16.22983870967742</v>
      </c>
      <c r="L155">
        <f t="shared" si="73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67"/>
        <v>17.457556935817806</v>
      </c>
      <c r="R155">
        <f t="shared" si="68"/>
        <v>8.8862612612612608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76"/>
        <v>2.7577639751552794</v>
      </c>
      <c r="V155">
        <f t="shared" si="77"/>
        <v>0.1554054054054054</v>
      </c>
      <c r="W155">
        <f t="shared" si="86"/>
        <v>44.758064516129032</v>
      </c>
      <c r="X155">
        <f t="shared" si="78"/>
        <v>3.7891268533772648</v>
      </c>
      <c r="Y155">
        <f>IF(ISNA(VLOOKUP(A155,issues_tempo!A:E,3,FALSE)),0,VLOOKUP(A155,issues_tempo!A:E,3,FALSE))</f>
        <v>8</v>
      </c>
      <c r="Z155">
        <f>IF(ISNA(VLOOKUP(A155,issues_tempo!A:E,2,FALSE)),0,VLOOKUP(A155,issues_tempo!A:E,2,FALSE))</f>
        <v>228</v>
      </c>
      <c r="AA155">
        <f t="shared" si="79"/>
        <v>236</v>
      </c>
      <c r="AB155">
        <f t="shared" si="80"/>
        <v>9.3474576271186436</v>
      </c>
      <c r="AC155">
        <f>VLOOKUP(A155,issues_tempo!A:E,5,FALSE)</f>
        <v>3</v>
      </c>
      <c r="AD155">
        <f>VLOOKUP(A155,issues_tempo!A:E,4,FALSE)</f>
        <v>228</v>
      </c>
      <c r="AE155">
        <f t="shared" si="81"/>
        <v>0.80645161290322576</v>
      </c>
      <c r="AF155">
        <f t="shared" si="81"/>
        <v>18.780889621087315</v>
      </c>
      <c r="AG155">
        <f t="shared" si="82"/>
        <v>0.375</v>
      </c>
      <c r="AH155">
        <f t="shared" si="83"/>
        <v>1</v>
      </c>
      <c r="AI155">
        <f t="shared" si="84"/>
        <v>0.30241935483870963</v>
      </c>
      <c r="AJ155">
        <f t="shared" si="85"/>
        <v>18.780889621087315</v>
      </c>
    </row>
    <row r="156" spans="1:36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69"/>
        <v>#N/A</v>
      </c>
      <c r="I156" t="e">
        <f t="shared" si="70"/>
        <v>#N/A</v>
      </c>
      <c r="J156">
        <f t="shared" si="71"/>
        <v>0</v>
      </c>
      <c r="K156">
        <f t="shared" si="72"/>
        <v>0</v>
      </c>
      <c r="L156">
        <f t="shared" si="73"/>
        <v>0</v>
      </c>
      <c r="M156" t="e">
        <f t="shared" si="74"/>
        <v>#N/A</v>
      </c>
      <c r="N156" t="e">
        <f t="shared" si="75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67"/>
        <v>999999</v>
      </c>
      <c r="R156" t="e">
        <f t="shared" si="68"/>
        <v>#N/A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76"/>
        <v>0</v>
      </c>
      <c r="V156">
        <f t="shared" si="77"/>
        <v>0</v>
      </c>
      <c r="W156">
        <f t="shared" si="86"/>
        <v>0</v>
      </c>
      <c r="X156">
        <f t="shared" si="78"/>
        <v>0</v>
      </c>
      <c r="Y156">
        <f>IF(ISNA(VLOOKUP(A156,issues_tempo!A:E,3,FALSE)),0,VLOOKUP(A156,issues_tempo!A:E,3,FALSE))</f>
        <v>0</v>
      </c>
      <c r="Z156">
        <f>IF(ISNA(VLOOKUP(A156,issues_tempo!A:E,2,FALSE)),0,VLOOKUP(A156,issues_tempo!A:E,2,FALSE))</f>
        <v>0</v>
      </c>
      <c r="AA156">
        <f t="shared" si="79"/>
        <v>0</v>
      </c>
      <c r="AB156" t="e">
        <f t="shared" si="80"/>
        <v>#DIV/0!</v>
      </c>
      <c r="AC156" t="e">
        <f>VLOOKUP(A156,issues_tempo!A:E,5,FALSE)</f>
        <v>#N/A</v>
      </c>
      <c r="AD156" t="e">
        <f>VLOOKUP(A156,issues_tempo!A:E,4,FALSE)</f>
        <v>#N/A</v>
      </c>
      <c r="AE156">
        <f t="shared" si="81"/>
        <v>0</v>
      </c>
      <c r="AF156">
        <f t="shared" si="81"/>
        <v>0</v>
      </c>
      <c r="AG156">
        <f t="shared" si="82"/>
        <v>0</v>
      </c>
      <c r="AH156">
        <f t="shared" si="83"/>
        <v>0</v>
      </c>
      <c r="AI156">
        <f t="shared" si="84"/>
        <v>0</v>
      </c>
      <c r="AJ156">
        <f t="shared" si="85"/>
        <v>0</v>
      </c>
    </row>
    <row r="157" spans="1:36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69"/>
        <v>1</v>
      </c>
      <c r="I157">
        <f t="shared" si="70"/>
        <v>8</v>
      </c>
      <c r="J157">
        <f t="shared" si="71"/>
        <v>12.5</v>
      </c>
      <c r="K157">
        <f t="shared" si="72"/>
        <v>0</v>
      </c>
      <c r="L157">
        <f t="shared" si="73"/>
        <v>20</v>
      </c>
      <c r="M157" t="e">
        <f t="shared" si="74"/>
        <v>#DIV/0!</v>
      </c>
      <c r="N157">
        <f t="shared" si="75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67"/>
        <v>999999</v>
      </c>
      <c r="R157">
        <f t="shared" si="68"/>
        <v>0.83333333333333326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76"/>
        <v>0</v>
      </c>
      <c r="V157">
        <f t="shared" si="77"/>
        <v>0</v>
      </c>
      <c r="W157">
        <f t="shared" si="86"/>
        <v>0</v>
      </c>
      <c r="X157">
        <f t="shared" si="78"/>
        <v>0</v>
      </c>
      <c r="Y157">
        <f>IF(ISNA(VLOOKUP(A157,issues_tempo!A:E,3,FALSE)),0,VLOOKUP(A157,issues_tempo!A:E,3,FALSE))</f>
        <v>0</v>
      </c>
      <c r="Z157">
        <f>IF(ISNA(VLOOKUP(A157,issues_tempo!A:E,2,FALSE)),0,VLOOKUP(A157,issues_tempo!A:E,2,FALSE))</f>
        <v>0</v>
      </c>
      <c r="AA157">
        <f t="shared" si="79"/>
        <v>0</v>
      </c>
      <c r="AB157" t="e">
        <f t="shared" si="80"/>
        <v>#DIV/0!</v>
      </c>
      <c r="AC157" t="e">
        <f>VLOOKUP(A157,issues_tempo!A:E,5,FALSE)</f>
        <v>#N/A</v>
      </c>
      <c r="AD157" t="e">
        <f>VLOOKUP(A157,issues_tempo!A:E,4,FALSE)</f>
        <v>#N/A</v>
      </c>
      <c r="AE157">
        <f t="shared" si="81"/>
        <v>0</v>
      </c>
      <c r="AF157">
        <f t="shared" si="81"/>
        <v>0</v>
      </c>
      <c r="AG157">
        <f t="shared" si="82"/>
        <v>0</v>
      </c>
      <c r="AH157">
        <f t="shared" si="83"/>
        <v>0</v>
      </c>
      <c r="AI157">
        <f t="shared" si="84"/>
        <v>0</v>
      </c>
      <c r="AJ157">
        <f t="shared" si="85"/>
        <v>0</v>
      </c>
    </row>
    <row r="158" spans="1:36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69"/>
        <v>6</v>
      </c>
      <c r="I158">
        <f t="shared" si="70"/>
        <v>38.333333333333336</v>
      </c>
      <c r="J158">
        <f t="shared" si="71"/>
        <v>2.6086956521739131</v>
      </c>
      <c r="K158">
        <f t="shared" si="72"/>
        <v>0</v>
      </c>
      <c r="L158">
        <f t="shared" si="73"/>
        <v>2.6200873362445414</v>
      </c>
      <c r="M158" t="e">
        <f t="shared" si="74"/>
        <v>#DIV/0!</v>
      </c>
      <c r="N158">
        <f t="shared" si="75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67"/>
        <v>999999</v>
      </c>
      <c r="R158">
        <f t="shared" si="68"/>
        <v>267.16666666666663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76"/>
        <v>0</v>
      </c>
      <c r="V158">
        <f t="shared" si="77"/>
        <v>0</v>
      </c>
      <c r="W158">
        <f t="shared" si="86"/>
        <v>0</v>
      </c>
      <c r="X158">
        <f t="shared" si="78"/>
        <v>0</v>
      </c>
      <c r="Y158">
        <f>IF(ISNA(VLOOKUP(A158,issues_tempo!A:E,3,FALSE)),0,VLOOKUP(A158,issues_tempo!A:E,3,FALSE))</f>
        <v>0</v>
      </c>
      <c r="Z158">
        <f>IF(ISNA(VLOOKUP(A158,issues_tempo!A:E,2,FALSE)),0,VLOOKUP(A158,issues_tempo!A:E,2,FALSE))</f>
        <v>0</v>
      </c>
      <c r="AA158">
        <f t="shared" si="79"/>
        <v>0</v>
      </c>
      <c r="AB158" t="e">
        <f t="shared" si="80"/>
        <v>#DIV/0!</v>
      </c>
      <c r="AC158" t="e">
        <f>VLOOKUP(A158,issues_tempo!A:E,5,FALSE)</f>
        <v>#N/A</v>
      </c>
      <c r="AD158" t="e">
        <f>VLOOKUP(A158,issues_tempo!A:E,4,FALSE)</f>
        <v>#N/A</v>
      </c>
      <c r="AE158">
        <f t="shared" si="81"/>
        <v>0</v>
      </c>
      <c r="AF158">
        <f t="shared" si="81"/>
        <v>0</v>
      </c>
      <c r="AG158">
        <f t="shared" si="82"/>
        <v>0</v>
      </c>
      <c r="AH158">
        <f t="shared" si="83"/>
        <v>0</v>
      </c>
      <c r="AI158">
        <f t="shared" si="84"/>
        <v>0</v>
      </c>
      <c r="AJ158">
        <f t="shared" si="85"/>
        <v>0</v>
      </c>
    </row>
    <row r="159" spans="1:36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69"/>
        <v>300</v>
      </c>
      <c r="I159">
        <f t="shared" si="70"/>
        <v>6.79</v>
      </c>
      <c r="J159">
        <f t="shared" si="71"/>
        <v>14.727540500736376</v>
      </c>
      <c r="K159">
        <f t="shared" si="72"/>
        <v>14.100486223662886</v>
      </c>
      <c r="L159">
        <f t="shared" si="73"/>
        <v>15</v>
      </c>
      <c r="M159">
        <f t="shared" ref="M159:M160" si="91">IF(F159&gt;0,C159/F159,999999)</f>
        <v>7.0919540229885056</v>
      </c>
      <c r="N159">
        <f t="shared" ref="N159:N160" si="92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67"/>
        <v>13.001915708812259</v>
      </c>
      <c r="R159">
        <f t="shared" si="68"/>
        <v>16.666666666666668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76"/>
        <v>1.9310344827586208</v>
      </c>
      <c r="V159">
        <f t="shared" si="77"/>
        <v>17.71361502347418</v>
      </c>
      <c r="W159">
        <f t="shared" si="86"/>
        <v>27.228525121555919</v>
      </c>
      <c r="X159">
        <f t="shared" si="78"/>
        <v>265.7042253521127</v>
      </c>
      <c r="Y159">
        <f>IF(ISNA(VLOOKUP(A159,issues_tempo!A:E,3,FALSE)),0,VLOOKUP(A159,issues_tempo!A:E,3,FALSE))</f>
        <v>3</v>
      </c>
      <c r="Z159">
        <f>IF(ISNA(VLOOKUP(A159,issues_tempo!A:E,2,FALSE)),0,VLOOKUP(A159,issues_tempo!A:E,2,FALSE))</f>
        <v>9</v>
      </c>
      <c r="AA159">
        <f t="shared" si="79"/>
        <v>12</v>
      </c>
      <c r="AB159">
        <f t="shared" si="80"/>
        <v>169.75</v>
      </c>
      <c r="AC159">
        <f>VLOOKUP(A159,issues_tempo!A:E,5,FALSE)</f>
        <v>36</v>
      </c>
      <c r="AD159">
        <f>VLOOKUP(A159,issues_tempo!A:E,4,FALSE)</f>
        <v>16</v>
      </c>
      <c r="AE159">
        <f t="shared" si="81"/>
        <v>0.48622366288492708</v>
      </c>
      <c r="AF159">
        <f t="shared" si="81"/>
        <v>0.63380281690140849</v>
      </c>
      <c r="AG159">
        <f t="shared" si="82"/>
        <v>12</v>
      </c>
      <c r="AH159">
        <f t="shared" si="83"/>
        <v>1.7777777777777777</v>
      </c>
      <c r="AI159">
        <f t="shared" si="84"/>
        <v>5.8346839546191251</v>
      </c>
      <c r="AJ159">
        <f t="shared" si="85"/>
        <v>1.1267605633802817</v>
      </c>
    </row>
    <row r="160" spans="1:36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69"/>
        <v>89</v>
      </c>
      <c r="I160">
        <f t="shared" si="70"/>
        <v>58.921348314606739</v>
      </c>
      <c r="J160">
        <f t="shared" si="71"/>
        <v>1.6971777269260107</v>
      </c>
      <c r="K160">
        <f t="shared" si="72"/>
        <v>4.314868804664723</v>
      </c>
      <c r="L160">
        <f t="shared" si="73"/>
        <v>0.42504958911873053</v>
      </c>
      <c r="M160">
        <f t="shared" si="91"/>
        <v>23.175675675675677</v>
      </c>
      <c r="N160">
        <f t="shared" si="92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67"/>
        <v>42.488738738738739</v>
      </c>
      <c r="R160">
        <f t="shared" si="68"/>
        <v>3058.4666666666667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76"/>
        <v>0.39189189189189189</v>
      </c>
      <c r="V160">
        <f t="shared" si="77"/>
        <v>1.4</v>
      </c>
      <c r="W160">
        <f t="shared" si="86"/>
        <v>1.6909620991253644</v>
      </c>
      <c r="X160">
        <f t="shared" si="78"/>
        <v>0.59506942476622271</v>
      </c>
      <c r="Y160">
        <f>IF(ISNA(VLOOKUP(A160,issues_tempo!A:E,3,FALSE)),0,VLOOKUP(A160,issues_tempo!A:E,3,FALSE))</f>
        <v>0</v>
      </c>
      <c r="Z160">
        <f>IF(ISNA(VLOOKUP(A160,issues_tempo!A:E,2,FALSE)),0,VLOOKUP(A160,issues_tempo!A:E,2,FALSE))</f>
        <v>0</v>
      </c>
      <c r="AA160">
        <f t="shared" si="79"/>
        <v>0</v>
      </c>
      <c r="AB160" t="e">
        <f t="shared" si="80"/>
        <v>#DIV/0!</v>
      </c>
      <c r="AC160" t="e">
        <f>VLOOKUP(A160,issues_tempo!A:E,5,FALSE)</f>
        <v>#N/A</v>
      </c>
      <c r="AD160" t="e">
        <f>VLOOKUP(A160,issues_tempo!A:E,4,FALSE)</f>
        <v>#N/A</v>
      </c>
      <c r="AE160">
        <f t="shared" si="81"/>
        <v>0</v>
      </c>
      <c r="AF160">
        <f t="shared" si="81"/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</row>
    <row r="161" spans="1:36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69"/>
        <v>#N/A</v>
      </c>
      <c r="I161" t="e">
        <f t="shared" si="70"/>
        <v>#N/A</v>
      </c>
      <c r="J161">
        <f t="shared" si="71"/>
        <v>0</v>
      </c>
      <c r="K161">
        <f t="shared" si="72"/>
        <v>0</v>
      </c>
      <c r="L161">
        <f t="shared" si="73"/>
        <v>0</v>
      </c>
      <c r="M161" t="e">
        <f t="shared" si="74"/>
        <v>#N/A</v>
      </c>
      <c r="N161" t="e">
        <f t="shared" si="75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67"/>
        <v>999999</v>
      </c>
      <c r="R161" t="e">
        <f t="shared" si="68"/>
        <v>#N/A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76"/>
        <v>0</v>
      </c>
      <c r="V161">
        <f t="shared" si="77"/>
        <v>0</v>
      </c>
      <c r="W161">
        <f t="shared" si="86"/>
        <v>0</v>
      </c>
      <c r="X161">
        <f t="shared" si="78"/>
        <v>0</v>
      </c>
      <c r="Y161">
        <f>IF(ISNA(VLOOKUP(A161,issues_tempo!A:E,3,FALSE)),0,VLOOKUP(A161,issues_tempo!A:E,3,FALSE))</f>
        <v>0</v>
      </c>
      <c r="Z161">
        <f>IF(ISNA(VLOOKUP(A161,issues_tempo!A:E,2,FALSE)),0,VLOOKUP(A161,issues_tempo!A:E,2,FALSE))</f>
        <v>0</v>
      </c>
      <c r="AA161">
        <f t="shared" si="79"/>
        <v>0</v>
      </c>
      <c r="AB161" t="e">
        <f t="shared" si="80"/>
        <v>#DIV/0!</v>
      </c>
      <c r="AC161" t="e">
        <f>VLOOKUP(A161,issues_tempo!A:E,5,FALSE)</f>
        <v>#N/A</v>
      </c>
      <c r="AD161" t="e">
        <f>VLOOKUP(A161,issues_tempo!A:E,4,FALSE)</f>
        <v>#N/A</v>
      </c>
      <c r="AE161">
        <f t="shared" si="81"/>
        <v>0</v>
      </c>
      <c r="AF161">
        <f t="shared" si="81"/>
        <v>0</v>
      </c>
      <c r="AG161">
        <f t="shared" si="82"/>
        <v>0</v>
      </c>
      <c r="AH161">
        <f t="shared" si="83"/>
        <v>0</v>
      </c>
      <c r="AI161">
        <f t="shared" si="84"/>
        <v>0</v>
      </c>
      <c r="AJ161">
        <f t="shared" si="85"/>
        <v>0</v>
      </c>
    </row>
    <row r="162" spans="1:36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69"/>
        <v>1</v>
      </c>
      <c r="I162">
        <f t="shared" si="70"/>
        <v>185</v>
      </c>
      <c r="J162">
        <f t="shared" si="71"/>
        <v>0.54054054054054057</v>
      </c>
      <c r="K162">
        <f t="shared" si="72"/>
        <v>0</v>
      </c>
      <c r="L162">
        <f t="shared" si="73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67"/>
        <v>999999</v>
      </c>
      <c r="R162">
        <f t="shared" si="68"/>
        <v>30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76"/>
        <v>0</v>
      </c>
      <c r="V162">
        <f t="shared" si="77"/>
        <v>0</v>
      </c>
      <c r="W162">
        <f t="shared" si="86"/>
        <v>0</v>
      </c>
      <c r="X162">
        <f t="shared" si="78"/>
        <v>0</v>
      </c>
      <c r="Y162">
        <f>IF(ISNA(VLOOKUP(A162,issues_tempo!A:E,3,FALSE)),0,VLOOKUP(A162,issues_tempo!A:E,3,FALSE))</f>
        <v>0</v>
      </c>
      <c r="Z162">
        <f>IF(ISNA(VLOOKUP(A162,issues_tempo!A:E,2,FALSE)),0,VLOOKUP(A162,issues_tempo!A:E,2,FALSE))</f>
        <v>0</v>
      </c>
      <c r="AA162">
        <f t="shared" si="79"/>
        <v>0</v>
      </c>
      <c r="AB162" t="e">
        <f t="shared" si="80"/>
        <v>#DIV/0!</v>
      </c>
      <c r="AC162" t="e">
        <f>VLOOKUP(A162,issues_tempo!A:E,5,FALSE)</f>
        <v>#N/A</v>
      </c>
      <c r="AD162" t="e">
        <f>VLOOKUP(A162,issues_tempo!A:E,4,FALSE)</f>
        <v>#N/A</v>
      </c>
      <c r="AE162">
        <f t="shared" si="81"/>
        <v>0</v>
      </c>
      <c r="AF162">
        <f t="shared" si="81"/>
        <v>0</v>
      </c>
      <c r="AG162">
        <f t="shared" si="82"/>
        <v>0</v>
      </c>
      <c r="AH162">
        <f t="shared" si="83"/>
        <v>0</v>
      </c>
      <c r="AI162">
        <f t="shared" si="84"/>
        <v>0</v>
      </c>
      <c r="AJ162">
        <f t="shared" si="85"/>
        <v>0</v>
      </c>
    </row>
    <row r="163" spans="1:36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69"/>
        <v>11</v>
      </c>
      <c r="I163">
        <f t="shared" si="70"/>
        <v>8.2727272727272734</v>
      </c>
      <c r="J163">
        <f t="shared" si="71"/>
        <v>12.087912087912088</v>
      </c>
      <c r="K163">
        <f t="shared" si="72"/>
        <v>11.594202898550725</v>
      </c>
      <c r="L163">
        <f t="shared" si="73"/>
        <v>13.636363636363637</v>
      </c>
      <c r="M163">
        <f t="shared" si="74"/>
        <v>8.625</v>
      </c>
      <c r="N163">
        <f t="shared" si="75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67"/>
        <v>7.1875</v>
      </c>
      <c r="R163">
        <f t="shared" si="68"/>
        <v>4.8888888888888884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76"/>
        <v>0</v>
      </c>
      <c r="V163">
        <f t="shared" si="77"/>
        <v>0.33333333333333331</v>
      </c>
      <c r="W163">
        <f t="shared" si="86"/>
        <v>0</v>
      </c>
      <c r="X163">
        <f t="shared" si="78"/>
        <v>4.545454545454545</v>
      </c>
      <c r="Y163">
        <f>IF(ISNA(VLOOKUP(A163,issues_tempo!A:E,3,FALSE)),0,VLOOKUP(A163,issues_tempo!A:E,3,FALSE))</f>
        <v>17</v>
      </c>
      <c r="Z163">
        <f>IF(ISNA(VLOOKUP(A163,issues_tempo!A:E,2,FALSE)),0,VLOOKUP(A163,issues_tempo!A:E,2,FALSE))</f>
        <v>6</v>
      </c>
      <c r="AA163">
        <f t="shared" si="79"/>
        <v>23</v>
      </c>
      <c r="AB163">
        <f t="shared" si="80"/>
        <v>3.9565217391304346</v>
      </c>
      <c r="AC163">
        <f>VLOOKUP(A163,issues_tempo!A:E,5,FALSE)</f>
        <v>409</v>
      </c>
      <c r="AD163">
        <f>VLOOKUP(A163,issues_tempo!A:E,4,FALSE)</f>
        <v>13</v>
      </c>
      <c r="AE163">
        <f t="shared" si="81"/>
        <v>24.637681159420289</v>
      </c>
      <c r="AF163">
        <f t="shared" si="81"/>
        <v>27.272727272727273</v>
      </c>
      <c r="AG163">
        <f t="shared" si="82"/>
        <v>24.058823529411764</v>
      </c>
      <c r="AH163">
        <f t="shared" si="83"/>
        <v>2.1666666666666665</v>
      </c>
      <c r="AI163">
        <f t="shared" si="84"/>
        <v>592.75362318840575</v>
      </c>
      <c r="AJ163">
        <f t="shared" si="85"/>
        <v>59.090909090909086</v>
      </c>
    </row>
    <row r="164" spans="1:36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69"/>
        <v>25</v>
      </c>
      <c r="I164">
        <f t="shared" si="70"/>
        <v>7.28</v>
      </c>
      <c r="J164">
        <f t="shared" si="71"/>
        <v>13.736263736263735</v>
      </c>
      <c r="K164">
        <f t="shared" si="72"/>
        <v>15.942028985507246</v>
      </c>
      <c r="L164">
        <f t="shared" si="73"/>
        <v>6.8181818181818183</v>
      </c>
      <c r="M164">
        <f t="shared" si="74"/>
        <v>6.2727272727272725</v>
      </c>
      <c r="N164">
        <f t="shared" si="75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67"/>
        <v>7.3181818181818183</v>
      </c>
      <c r="R164">
        <f t="shared" si="68"/>
        <v>9.7777777777777768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76"/>
        <v>6.2727272727272725</v>
      </c>
      <c r="V164">
        <f t="shared" si="77"/>
        <v>275</v>
      </c>
      <c r="W164">
        <f t="shared" si="86"/>
        <v>100</v>
      </c>
      <c r="X164">
        <f t="shared" si="78"/>
        <v>1875</v>
      </c>
      <c r="Y164">
        <f>IF(ISNA(VLOOKUP(A164,issues_tempo!A:E,3,FALSE)),0,VLOOKUP(A164,issues_tempo!A:E,3,FALSE))</f>
        <v>0</v>
      </c>
      <c r="Z164">
        <f>IF(ISNA(VLOOKUP(A164,issues_tempo!A:E,2,FALSE)),0,VLOOKUP(A164,issues_tempo!A:E,2,FALSE))</f>
        <v>0</v>
      </c>
      <c r="AA164">
        <f t="shared" si="79"/>
        <v>0</v>
      </c>
      <c r="AB164" t="e">
        <f t="shared" si="80"/>
        <v>#DIV/0!</v>
      </c>
      <c r="AC164" t="e">
        <f>VLOOKUP(A164,issues_tempo!A:E,5,FALSE)</f>
        <v>#N/A</v>
      </c>
      <c r="AD164" t="e">
        <f>VLOOKUP(A164,issues_tempo!A:E,4,FALSE)</f>
        <v>#N/A</v>
      </c>
      <c r="AE164">
        <f t="shared" si="81"/>
        <v>0</v>
      </c>
      <c r="AF164">
        <f t="shared" si="81"/>
        <v>0</v>
      </c>
      <c r="AG164">
        <f t="shared" si="82"/>
        <v>0</v>
      </c>
      <c r="AH164">
        <f t="shared" si="83"/>
        <v>0</v>
      </c>
      <c r="AI164">
        <f t="shared" si="84"/>
        <v>0</v>
      </c>
      <c r="AJ164">
        <f t="shared" si="85"/>
        <v>0</v>
      </c>
    </row>
    <row r="165" spans="1:36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69"/>
        <v>#N/A</v>
      </c>
      <c r="I165" t="e">
        <f t="shared" si="70"/>
        <v>#N/A</v>
      </c>
      <c r="J165">
        <f t="shared" si="71"/>
        <v>0</v>
      </c>
      <c r="K165">
        <f t="shared" si="72"/>
        <v>0</v>
      </c>
      <c r="L165">
        <f t="shared" si="73"/>
        <v>0</v>
      </c>
      <c r="M165" t="e">
        <f t="shared" si="74"/>
        <v>#N/A</v>
      </c>
      <c r="N165" t="e">
        <f t="shared" si="75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67"/>
        <v>999999</v>
      </c>
      <c r="R165" t="e">
        <f t="shared" si="68"/>
        <v>#N/A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76"/>
        <v>0</v>
      </c>
      <c r="V165">
        <f t="shared" si="77"/>
        <v>0</v>
      </c>
      <c r="W165">
        <f t="shared" si="86"/>
        <v>0</v>
      </c>
      <c r="X165">
        <f t="shared" si="78"/>
        <v>0</v>
      </c>
      <c r="Y165">
        <f>IF(ISNA(VLOOKUP(A165,issues_tempo!A:E,3,FALSE)),0,VLOOKUP(A165,issues_tempo!A:E,3,FALSE))</f>
        <v>0</v>
      </c>
      <c r="Z165">
        <f>IF(ISNA(VLOOKUP(A165,issues_tempo!A:E,2,FALSE)),0,VLOOKUP(A165,issues_tempo!A:E,2,FALSE))</f>
        <v>0</v>
      </c>
      <c r="AA165">
        <f t="shared" si="79"/>
        <v>0</v>
      </c>
      <c r="AB165" t="e">
        <f t="shared" si="80"/>
        <v>#DIV/0!</v>
      </c>
      <c r="AC165" t="e">
        <f>VLOOKUP(A165,issues_tempo!A:E,5,FALSE)</f>
        <v>#N/A</v>
      </c>
      <c r="AD165" t="e">
        <f>VLOOKUP(A165,issues_tempo!A:E,4,FALSE)</f>
        <v>#N/A</v>
      </c>
      <c r="AE165">
        <f t="shared" si="81"/>
        <v>0</v>
      </c>
      <c r="AF165">
        <f t="shared" si="81"/>
        <v>0</v>
      </c>
      <c r="AG165">
        <f t="shared" si="82"/>
        <v>0</v>
      </c>
      <c r="AH165">
        <f t="shared" si="83"/>
        <v>0</v>
      </c>
      <c r="AI165">
        <f t="shared" si="84"/>
        <v>0</v>
      </c>
      <c r="AJ165">
        <f t="shared" si="85"/>
        <v>0</v>
      </c>
    </row>
    <row r="166" spans="1:36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69"/>
        <v>129</v>
      </c>
      <c r="I166">
        <f t="shared" si="70"/>
        <v>18.023255813953487</v>
      </c>
      <c r="J166">
        <f t="shared" si="71"/>
        <v>5.5483870967741939</v>
      </c>
      <c r="K166">
        <f t="shared" si="72"/>
        <v>13.636363636363637</v>
      </c>
      <c r="L166">
        <f t="shared" si="73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67"/>
        <v>19.555555555555554</v>
      </c>
      <c r="R166">
        <f t="shared" si="68"/>
        <v>387.91666666666663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76"/>
        <v>0</v>
      </c>
      <c r="V166">
        <f t="shared" si="77"/>
        <v>0</v>
      </c>
      <c r="W166">
        <f t="shared" si="86"/>
        <v>0</v>
      </c>
      <c r="X166">
        <f t="shared" si="78"/>
        <v>0</v>
      </c>
      <c r="Y166">
        <f>IF(ISNA(VLOOKUP(A166,issues_tempo!A:E,3,FALSE)),0,VLOOKUP(A166,issues_tempo!A:E,3,FALSE))</f>
        <v>38</v>
      </c>
      <c r="Z166">
        <f>IF(ISNA(VLOOKUP(A166,issues_tempo!A:E,2,FALSE)),0,VLOOKUP(A166,issues_tempo!A:E,2,FALSE))</f>
        <v>479</v>
      </c>
      <c r="AA166">
        <f t="shared" si="79"/>
        <v>517</v>
      </c>
      <c r="AB166">
        <f t="shared" si="80"/>
        <v>4.4970986460348161</v>
      </c>
      <c r="AC166">
        <f>VLOOKUP(A166,issues_tempo!A:E,5,FALSE)</f>
        <v>13</v>
      </c>
      <c r="AD166">
        <f>VLOOKUP(A166,issues_tempo!A:E,4,FALSE)</f>
        <v>2882</v>
      </c>
      <c r="AE166">
        <f t="shared" si="81"/>
        <v>11.515151515151516</v>
      </c>
      <c r="AF166">
        <f t="shared" si="81"/>
        <v>24.010025062656641</v>
      </c>
      <c r="AG166">
        <f t="shared" si="82"/>
        <v>0.34210526315789475</v>
      </c>
      <c r="AH166">
        <f t="shared" si="83"/>
        <v>6.0167014613778704</v>
      </c>
      <c r="AI166">
        <f t="shared" si="84"/>
        <v>3.9393939393939394</v>
      </c>
      <c r="AJ166">
        <f t="shared" si="85"/>
        <v>144.46115288220551</v>
      </c>
    </row>
    <row r="167" spans="1:36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69"/>
        <v>#N/A</v>
      </c>
      <c r="I167" t="e">
        <f t="shared" si="70"/>
        <v>#N/A</v>
      </c>
      <c r="J167">
        <f t="shared" si="71"/>
        <v>0</v>
      </c>
      <c r="K167">
        <f t="shared" si="72"/>
        <v>0</v>
      </c>
      <c r="L167">
        <f t="shared" si="73"/>
        <v>0</v>
      </c>
      <c r="M167" t="e">
        <f t="shared" si="74"/>
        <v>#N/A</v>
      </c>
      <c r="N167" t="e">
        <f t="shared" si="75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67"/>
        <v>999999</v>
      </c>
      <c r="R167" t="e">
        <f t="shared" si="68"/>
        <v>#N/A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76"/>
        <v>0</v>
      </c>
      <c r="V167">
        <f t="shared" si="77"/>
        <v>0</v>
      </c>
      <c r="W167">
        <f t="shared" si="86"/>
        <v>0</v>
      </c>
      <c r="X167">
        <f t="shared" si="78"/>
        <v>0</v>
      </c>
      <c r="Y167">
        <f>IF(ISNA(VLOOKUP(A167,issues_tempo!A:E,3,FALSE)),0,VLOOKUP(A167,issues_tempo!A:E,3,FALSE))</f>
        <v>0</v>
      </c>
      <c r="Z167">
        <f>IF(ISNA(VLOOKUP(A167,issues_tempo!A:E,2,FALSE)),0,VLOOKUP(A167,issues_tempo!A:E,2,FALSE))</f>
        <v>0</v>
      </c>
      <c r="AA167">
        <f t="shared" si="79"/>
        <v>0</v>
      </c>
      <c r="AB167" t="e">
        <f t="shared" si="80"/>
        <v>#DIV/0!</v>
      </c>
      <c r="AC167" t="e">
        <f>VLOOKUP(A167,issues_tempo!A:E,5,FALSE)</f>
        <v>#N/A</v>
      </c>
      <c r="AD167" t="e">
        <f>VLOOKUP(A167,issues_tempo!A:E,4,FALSE)</f>
        <v>#N/A</v>
      </c>
      <c r="AE167">
        <f t="shared" si="81"/>
        <v>0</v>
      </c>
      <c r="AF167">
        <f t="shared" si="81"/>
        <v>0</v>
      </c>
      <c r="AG167">
        <f t="shared" si="82"/>
        <v>0</v>
      </c>
      <c r="AH167">
        <f t="shared" si="83"/>
        <v>0</v>
      </c>
      <c r="AI167">
        <f t="shared" si="84"/>
        <v>0</v>
      </c>
      <c r="AJ167">
        <f t="shared" si="85"/>
        <v>0</v>
      </c>
    </row>
    <row r="168" spans="1:36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69"/>
        <v>#N/A</v>
      </c>
      <c r="I168" t="e">
        <f t="shared" si="70"/>
        <v>#N/A</v>
      </c>
      <c r="J168">
        <f t="shared" si="71"/>
        <v>0</v>
      </c>
      <c r="K168">
        <f t="shared" si="72"/>
        <v>0</v>
      </c>
      <c r="L168">
        <f t="shared" si="73"/>
        <v>0</v>
      </c>
      <c r="M168" t="e">
        <f t="shared" si="74"/>
        <v>#N/A</v>
      </c>
      <c r="N168" t="e">
        <f t="shared" si="75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67"/>
        <v>999999</v>
      </c>
      <c r="R168" t="e">
        <f t="shared" si="68"/>
        <v>#N/A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76"/>
        <v>0</v>
      </c>
      <c r="V168">
        <f t="shared" si="77"/>
        <v>0</v>
      </c>
      <c r="W168">
        <f t="shared" si="86"/>
        <v>0</v>
      </c>
      <c r="X168">
        <f t="shared" si="78"/>
        <v>0</v>
      </c>
      <c r="Y168">
        <f>IF(ISNA(VLOOKUP(A168,issues_tempo!A:E,3,FALSE)),0,VLOOKUP(A168,issues_tempo!A:E,3,FALSE))</f>
        <v>0</v>
      </c>
      <c r="Z168">
        <f>IF(ISNA(VLOOKUP(A168,issues_tempo!A:E,2,FALSE)),0,VLOOKUP(A168,issues_tempo!A:E,2,FALSE))</f>
        <v>0</v>
      </c>
      <c r="AA168">
        <f t="shared" si="79"/>
        <v>0</v>
      </c>
      <c r="AB168" t="e">
        <f t="shared" si="80"/>
        <v>#DIV/0!</v>
      </c>
      <c r="AC168" t="e">
        <f>VLOOKUP(A168,issues_tempo!A:E,5,FALSE)</f>
        <v>#N/A</v>
      </c>
      <c r="AD168" t="e">
        <f>VLOOKUP(A168,issues_tempo!A:E,4,FALSE)</f>
        <v>#N/A</v>
      </c>
      <c r="AE168">
        <f t="shared" si="81"/>
        <v>0</v>
      </c>
      <c r="AF168">
        <f t="shared" si="81"/>
        <v>0</v>
      </c>
      <c r="AG168">
        <f t="shared" si="82"/>
        <v>0</v>
      </c>
      <c r="AH168">
        <f t="shared" si="83"/>
        <v>0</v>
      </c>
      <c r="AI168">
        <f t="shared" si="84"/>
        <v>0</v>
      </c>
      <c r="AJ168">
        <f t="shared" si="85"/>
        <v>0</v>
      </c>
    </row>
    <row r="169" spans="1:36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69"/>
        <v>17</v>
      </c>
      <c r="I169">
        <f t="shared" si="70"/>
        <v>5.7647058823529411</v>
      </c>
      <c r="J169">
        <f t="shared" si="71"/>
        <v>17.346938775510203</v>
      </c>
      <c r="K169">
        <f t="shared" si="72"/>
        <v>0</v>
      </c>
      <c r="L169">
        <f t="shared" si="73"/>
        <v>18.085106382978722</v>
      </c>
      <c r="M169" t="e">
        <f t="shared" si="74"/>
        <v>#DIV/0!</v>
      </c>
      <c r="N169">
        <f t="shared" si="75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67"/>
        <v>999999</v>
      </c>
      <c r="R169">
        <f t="shared" si="68"/>
        <v>6.4509803921568629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76"/>
        <v>0</v>
      </c>
      <c r="V169">
        <f t="shared" si="77"/>
        <v>8.1764705882352935</v>
      </c>
      <c r="W169">
        <f t="shared" si="86"/>
        <v>0</v>
      </c>
      <c r="X169">
        <f t="shared" si="78"/>
        <v>147.87234042553189</v>
      </c>
      <c r="Y169">
        <f>IF(ISNA(VLOOKUP(A169,issues_tempo!A:E,3,FALSE)),0,VLOOKUP(A169,issues_tempo!A:E,3,FALSE))</f>
        <v>0</v>
      </c>
      <c r="Z169">
        <f>IF(ISNA(VLOOKUP(A169,issues_tempo!A:E,2,FALSE)),0,VLOOKUP(A169,issues_tempo!A:E,2,FALSE))</f>
        <v>0</v>
      </c>
      <c r="AA169">
        <f t="shared" si="79"/>
        <v>0</v>
      </c>
      <c r="AB169" t="e">
        <f t="shared" si="80"/>
        <v>#DIV/0!</v>
      </c>
      <c r="AC169" t="e">
        <f>VLOOKUP(A169,issues_tempo!A:E,5,FALSE)</f>
        <v>#N/A</v>
      </c>
      <c r="AD169" t="e">
        <f>VLOOKUP(A169,issues_tempo!A:E,4,FALSE)</f>
        <v>#N/A</v>
      </c>
      <c r="AE169">
        <f t="shared" si="81"/>
        <v>0</v>
      </c>
      <c r="AF169">
        <f t="shared" si="81"/>
        <v>0</v>
      </c>
      <c r="AG169">
        <f t="shared" si="82"/>
        <v>0</v>
      </c>
      <c r="AH169">
        <f t="shared" si="83"/>
        <v>0</v>
      </c>
      <c r="AI169">
        <f t="shared" si="84"/>
        <v>0</v>
      </c>
      <c r="AJ169">
        <f t="shared" si="85"/>
        <v>0</v>
      </c>
    </row>
    <row r="170" spans="1:36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69"/>
        <v>10</v>
      </c>
      <c r="I170">
        <f t="shared" si="70"/>
        <v>100.6</v>
      </c>
      <c r="J170">
        <f t="shared" si="71"/>
        <v>0.99403578528827041</v>
      </c>
      <c r="K170">
        <f t="shared" si="72"/>
        <v>0</v>
      </c>
      <c r="L170">
        <f t="shared" si="73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67"/>
        <v>999999</v>
      </c>
      <c r="R170">
        <f t="shared" si="68"/>
        <v>778.26666666666654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76"/>
        <v>0</v>
      </c>
      <c r="V170">
        <f t="shared" si="77"/>
        <v>0.3</v>
      </c>
      <c r="W170">
        <f t="shared" si="86"/>
        <v>0</v>
      </c>
      <c r="X170">
        <f t="shared" si="78"/>
        <v>0.33407572383073497</v>
      </c>
      <c r="Y170">
        <f>IF(ISNA(VLOOKUP(A170,issues_tempo!A:E,3,FALSE)),0,VLOOKUP(A170,issues_tempo!A:E,3,FALSE))</f>
        <v>0</v>
      </c>
      <c r="Z170">
        <f>IF(ISNA(VLOOKUP(A170,issues_tempo!A:E,2,FALSE)),0,VLOOKUP(A170,issues_tempo!A:E,2,FALSE))</f>
        <v>31</v>
      </c>
      <c r="AA170">
        <f t="shared" si="79"/>
        <v>31</v>
      </c>
      <c r="AB170">
        <f t="shared" si="80"/>
        <v>32.451612903225808</v>
      </c>
      <c r="AC170">
        <f>VLOOKUP(A170,issues_tempo!A:E,5,FALSE)</f>
        <v>0</v>
      </c>
      <c r="AD170">
        <f>VLOOKUP(A170,issues_tempo!A:E,4,FALSE)</f>
        <v>432</v>
      </c>
      <c r="AE170">
        <f t="shared" si="81"/>
        <v>0</v>
      </c>
      <c r="AF170">
        <f t="shared" si="81"/>
        <v>3.4521158129175946</v>
      </c>
      <c r="AG170">
        <f t="shared" si="82"/>
        <v>0</v>
      </c>
      <c r="AH170">
        <f t="shared" si="83"/>
        <v>13.935483870967742</v>
      </c>
      <c r="AI170">
        <f t="shared" si="84"/>
        <v>0</v>
      </c>
      <c r="AJ170">
        <f t="shared" si="85"/>
        <v>48.106904231625833</v>
      </c>
    </row>
    <row r="171" spans="1:36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69"/>
        <v>1</v>
      </c>
      <c r="I171">
        <f t="shared" si="70"/>
        <v>4</v>
      </c>
      <c r="J171">
        <f t="shared" si="71"/>
        <v>25</v>
      </c>
      <c r="K171">
        <f t="shared" si="72"/>
        <v>0</v>
      </c>
      <c r="L171">
        <f t="shared" si="73"/>
        <v>33.333333333333336</v>
      </c>
      <c r="M171" t="e">
        <f t="shared" si="74"/>
        <v>#DIV/0!</v>
      </c>
      <c r="N171">
        <f t="shared" si="75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67"/>
        <v>999999</v>
      </c>
      <c r="R171">
        <f t="shared" si="68"/>
        <v>0.5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76"/>
        <v>0</v>
      </c>
      <c r="V171">
        <f t="shared" si="77"/>
        <v>0</v>
      </c>
      <c r="W171">
        <f t="shared" si="86"/>
        <v>0</v>
      </c>
      <c r="X171">
        <f t="shared" si="78"/>
        <v>0</v>
      </c>
      <c r="Y171">
        <f>IF(ISNA(VLOOKUP(A171,issues_tempo!A:E,3,FALSE)),0,VLOOKUP(A171,issues_tempo!A:E,3,FALSE))</f>
        <v>0</v>
      </c>
      <c r="Z171">
        <f>IF(ISNA(VLOOKUP(A171,issues_tempo!A:E,2,FALSE)),0,VLOOKUP(A171,issues_tempo!A:E,2,FALSE))</f>
        <v>0</v>
      </c>
      <c r="AA171">
        <f t="shared" si="79"/>
        <v>0</v>
      </c>
      <c r="AB171" t="e">
        <f t="shared" si="80"/>
        <v>#DIV/0!</v>
      </c>
      <c r="AC171" t="e">
        <f>VLOOKUP(A171,issues_tempo!A:E,5,FALSE)</f>
        <v>#N/A</v>
      </c>
      <c r="AD171" t="e">
        <f>VLOOKUP(A171,issues_tempo!A:E,4,FALSE)</f>
        <v>#N/A</v>
      </c>
      <c r="AE171">
        <f t="shared" si="81"/>
        <v>0</v>
      </c>
      <c r="AF171">
        <f t="shared" si="81"/>
        <v>0</v>
      </c>
      <c r="AG171">
        <f t="shared" si="82"/>
        <v>0</v>
      </c>
      <c r="AH171">
        <f t="shared" si="83"/>
        <v>0</v>
      </c>
      <c r="AI171">
        <f t="shared" si="84"/>
        <v>0</v>
      </c>
      <c r="AJ171">
        <f t="shared" si="85"/>
        <v>0</v>
      </c>
    </row>
    <row r="172" spans="1:36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69"/>
        <v>1</v>
      </c>
      <c r="I172">
        <f t="shared" si="70"/>
        <v>24</v>
      </c>
      <c r="J172">
        <f t="shared" si="71"/>
        <v>4.166666666666667</v>
      </c>
      <c r="K172">
        <f t="shared" si="72"/>
        <v>0</v>
      </c>
      <c r="L172">
        <f t="shared" si="73"/>
        <v>4.5454545454545459</v>
      </c>
      <c r="M172" t="e">
        <f t="shared" si="74"/>
        <v>#DIV/0!</v>
      </c>
      <c r="N172">
        <f t="shared" si="75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67"/>
        <v>999999</v>
      </c>
      <c r="R172">
        <f t="shared" si="68"/>
        <v>3.6666666666666665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76"/>
        <v>0</v>
      </c>
      <c r="V172">
        <f t="shared" si="77"/>
        <v>0</v>
      </c>
      <c r="W172">
        <f t="shared" si="86"/>
        <v>0</v>
      </c>
      <c r="X172">
        <f t="shared" si="78"/>
        <v>0</v>
      </c>
      <c r="Y172">
        <f>IF(ISNA(VLOOKUP(A172,issues_tempo!A:E,3,FALSE)),0,VLOOKUP(A172,issues_tempo!A:E,3,FALSE))</f>
        <v>0</v>
      </c>
      <c r="Z172">
        <f>IF(ISNA(VLOOKUP(A172,issues_tempo!A:E,2,FALSE)),0,VLOOKUP(A172,issues_tempo!A:E,2,FALSE))</f>
        <v>0</v>
      </c>
      <c r="AA172">
        <f t="shared" si="79"/>
        <v>0</v>
      </c>
      <c r="AB172" t="e">
        <f t="shared" si="80"/>
        <v>#DIV/0!</v>
      </c>
      <c r="AC172" t="e">
        <f>VLOOKUP(A172,issues_tempo!A:E,5,FALSE)</f>
        <v>#N/A</v>
      </c>
      <c r="AD172" t="e">
        <f>VLOOKUP(A172,issues_tempo!A:E,4,FALSE)</f>
        <v>#N/A</v>
      </c>
      <c r="AE172">
        <f t="shared" si="81"/>
        <v>0</v>
      </c>
      <c r="AF172">
        <f t="shared" si="81"/>
        <v>0</v>
      </c>
      <c r="AG172">
        <f t="shared" si="82"/>
        <v>0</v>
      </c>
      <c r="AH172">
        <f t="shared" si="83"/>
        <v>0</v>
      </c>
      <c r="AI172">
        <f t="shared" si="84"/>
        <v>0</v>
      </c>
      <c r="AJ172">
        <f t="shared" si="85"/>
        <v>0</v>
      </c>
    </row>
    <row r="173" spans="1:36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69"/>
        <v>17</v>
      </c>
      <c r="I173">
        <f t="shared" si="70"/>
        <v>10.529411764705882</v>
      </c>
      <c r="J173">
        <f t="shared" si="71"/>
        <v>9.4972067039106154</v>
      </c>
      <c r="K173">
        <f t="shared" si="72"/>
        <v>0</v>
      </c>
      <c r="L173">
        <f t="shared" si="73"/>
        <v>10.625</v>
      </c>
      <c r="M173" t="e">
        <f t="shared" si="74"/>
        <v>#DIV/0!</v>
      </c>
      <c r="N173">
        <f t="shared" si="75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67"/>
        <v>999999</v>
      </c>
      <c r="R173">
        <f t="shared" si="68"/>
        <v>1.5686274509803921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76"/>
        <v>0</v>
      </c>
      <c r="V173">
        <f t="shared" si="77"/>
        <v>0</v>
      </c>
      <c r="W173">
        <f t="shared" si="86"/>
        <v>0</v>
      </c>
      <c r="X173">
        <f t="shared" si="78"/>
        <v>0</v>
      </c>
      <c r="Y173">
        <f>IF(ISNA(VLOOKUP(A173,issues_tempo!A:E,3,FALSE)),0,VLOOKUP(A173,issues_tempo!A:E,3,FALSE))</f>
        <v>0</v>
      </c>
      <c r="Z173">
        <f>IF(ISNA(VLOOKUP(A173,issues_tempo!A:E,2,FALSE)),0,VLOOKUP(A173,issues_tempo!A:E,2,FALSE))</f>
        <v>0</v>
      </c>
      <c r="AA173">
        <f t="shared" si="79"/>
        <v>0</v>
      </c>
      <c r="AB173" t="e">
        <f t="shared" si="80"/>
        <v>#DIV/0!</v>
      </c>
      <c r="AC173" t="e">
        <f>VLOOKUP(A173,issues_tempo!A:E,5,FALSE)</f>
        <v>#N/A</v>
      </c>
      <c r="AD173" t="e">
        <f>VLOOKUP(A173,issues_tempo!A:E,4,FALSE)</f>
        <v>#N/A</v>
      </c>
      <c r="AE173">
        <f t="shared" si="81"/>
        <v>0</v>
      </c>
      <c r="AF173">
        <f t="shared" si="81"/>
        <v>0</v>
      </c>
      <c r="AG173">
        <f t="shared" si="82"/>
        <v>0</v>
      </c>
      <c r="AH173">
        <f t="shared" si="83"/>
        <v>0</v>
      </c>
      <c r="AI173">
        <f t="shared" si="84"/>
        <v>0</v>
      </c>
      <c r="AJ173">
        <f t="shared" si="85"/>
        <v>0</v>
      </c>
    </row>
    <row r="174" spans="1:36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69"/>
        <v>231</v>
      </c>
      <c r="I174">
        <f t="shared" si="70"/>
        <v>15.194805194805195</v>
      </c>
      <c r="J174">
        <f t="shared" si="71"/>
        <v>6.5811965811965809</v>
      </c>
      <c r="K174">
        <f t="shared" si="72"/>
        <v>8.5738184859891255</v>
      </c>
      <c r="L174">
        <f t="shared" si="73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67"/>
        <v>23.326829268292684</v>
      </c>
      <c r="R174">
        <f t="shared" si="68"/>
        <v>64.557692307692307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76"/>
        <v>5.4</v>
      </c>
      <c r="V174">
        <f t="shared" si="77"/>
        <v>0.19230769230769232</v>
      </c>
      <c r="W174">
        <f t="shared" si="86"/>
        <v>46.29861982434128</v>
      </c>
      <c r="X174">
        <f t="shared" si="78"/>
        <v>0.44682752457551389</v>
      </c>
      <c r="Y174">
        <f>IF(ISNA(VLOOKUP(A174,issues_tempo!A:E,3,FALSE)),0,VLOOKUP(A174,issues_tempo!A:E,3,FALSE))</f>
        <v>0</v>
      </c>
      <c r="Z174">
        <f>IF(ISNA(VLOOKUP(A174,issues_tempo!A:E,2,FALSE)),0,VLOOKUP(A174,issues_tempo!A:E,2,FALSE))</f>
        <v>0</v>
      </c>
      <c r="AA174">
        <f t="shared" si="79"/>
        <v>0</v>
      </c>
      <c r="AB174" t="e">
        <f t="shared" si="80"/>
        <v>#DIV/0!</v>
      </c>
      <c r="AC174" t="e">
        <f>VLOOKUP(A174,issues_tempo!A:E,5,FALSE)</f>
        <v>#N/A</v>
      </c>
      <c r="AD174" t="e">
        <f>VLOOKUP(A174,issues_tempo!A:E,4,FALSE)</f>
        <v>#N/A</v>
      </c>
      <c r="AE174">
        <f t="shared" si="81"/>
        <v>0</v>
      </c>
      <c r="AF174">
        <f t="shared" si="81"/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</row>
    <row r="175" spans="1:36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69"/>
        <v>21</v>
      </c>
      <c r="I175">
        <f t="shared" si="70"/>
        <v>5.8571428571428568</v>
      </c>
      <c r="J175">
        <f t="shared" si="71"/>
        <v>17.073170731707318</v>
      </c>
      <c r="K175">
        <f t="shared" si="72"/>
        <v>16.666666666666668</v>
      </c>
      <c r="L175">
        <f t="shared" si="73"/>
        <v>17.171717171717173</v>
      </c>
      <c r="M175">
        <f t="shared" si="74"/>
        <v>6</v>
      </c>
      <c r="N175">
        <f t="shared" si="75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67"/>
        <v>3</v>
      </c>
      <c r="R175">
        <f t="shared" si="68"/>
        <v>4.8529411764705879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76"/>
        <v>0</v>
      </c>
      <c r="V175">
        <f t="shared" si="77"/>
        <v>0</v>
      </c>
      <c r="W175">
        <f t="shared" si="86"/>
        <v>0</v>
      </c>
      <c r="X175">
        <f t="shared" si="78"/>
        <v>0</v>
      </c>
      <c r="Y175">
        <f>IF(ISNA(VLOOKUP(A175,issues_tempo!A:E,3,FALSE)),0,VLOOKUP(A175,issues_tempo!A:E,3,FALSE))</f>
        <v>0</v>
      </c>
      <c r="Z175">
        <f>IF(ISNA(VLOOKUP(A175,issues_tempo!A:E,2,FALSE)),0,VLOOKUP(A175,issues_tempo!A:E,2,FALSE))</f>
        <v>0</v>
      </c>
      <c r="AA175">
        <f t="shared" si="79"/>
        <v>0</v>
      </c>
      <c r="AB175" t="e">
        <f t="shared" si="80"/>
        <v>#DIV/0!</v>
      </c>
      <c r="AC175" t="e">
        <f>VLOOKUP(A175,issues_tempo!A:E,5,FALSE)</f>
        <v>#N/A</v>
      </c>
      <c r="AD175" t="e">
        <f>VLOOKUP(A175,issues_tempo!A:E,4,FALSE)</f>
        <v>#N/A</v>
      </c>
      <c r="AE175">
        <f t="shared" si="81"/>
        <v>0</v>
      </c>
      <c r="AF175">
        <f t="shared" si="81"/>
        <v>0</v>
      </c>
      <c r="AG175">
        <f t="shared" si="82"/>
        <v>0</v>
      </c>
      <c r="AH175">
        <f t="shared" si="83"/>
        <v>0</v>
      </c>
      <c r="AI175">
        <f t="shared" si="84"/>
        <v>0</v>
      </c>
      <c r="AJ175">
        <f t="shared" si="85"/>
        <v>0</v>
      </c>
    </row>
    <row r="176" spans="1:36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69"/>
        <v>3</v>
      </c>
      <c r="I176">
        <f t="shared" si="70"/>
        <v>19.666666666666668</v>
      </c>
      <c r="J176">
        <f t="shared" si="71"/>
        <v>5.0847457627118642</v>
      </c>
      <c r="K176">
        <f t="shared" si="72"/>
        <v>2.8571428571428572</v>
      </c>
      <c r="L176">
        <f t="shared" si="73"/>
        <v>8.3333333333333339</v>
      </c>
      <c r="M176">
        <f t="shared" si="74"/>
        <v>35</v>
      </c>
      <c r="N176">
        <f t="shared" si="75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67"/>
        <v>35</v>
      </c>
      <c r="R176">
        <f t="shared" si="68"/>
        <v>8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76"/>
        <v>0</v>
      </c>
      <c r="V176">
        <f t="shared" si="77"/>
        <v>0</v>
      </c>
      <c r="W176">
        <f t="shared" si="86"/>
        <v>0</v>
      </c>
      <c r="X176">
        <f t="shared" si="78"/>
        <v>0</v>
      </c>
      <c r="Y176">
        <f>IF(ISNA(VLOOKUP(A176,issues_tempo!A:E,3,FALSE)),0,VLOOKUP(A176,issues_tempo!A:E,3,FALSE))</f>
        <v>0</v>
      </c>
      <c r="Z176">
        <f>IF(ISNA(VLOOKUP(A176,issues_tempo!A:E,2,FALSE)),0,VLOOKUP(A176,issues_tempo!A:E,2,FALSE))</f>
        <v>0</v>
      </c>
      <c r="AA176">
        <f t="shared" si="79"/>
        <v>0</v>
      </c>
      <c r="AB176" t="e">
        <f t="shared" si="80"/>
        <v>#DIV/0!</v>
      </c>
      <c r="AC176" t="e">
        <f>VLOOKUP(A176,issues_tempo!A:E,5,FALSE)</f>
        <v>#N/A</v>
      </c>
      <c r="AD176" t="e">
        <f>VLOOKUP(A176,issues_tempo!A:E,4,FALSE)</f>
        <v>#N/A</v>
      </c>
      <c r="AE176">
        <f t="shared" si="81"/>
        <v>0</v>
      </c>
      <c r="AF176">
        <f t="shared" si="81"/>
        <v>0</v>
      </c>
      <c r="AG176">
        <f t="shared" si="82"/>
        <v>0</v>
      </c>
      <c r="AH176">
        <f t="shared" si="83"/>
        <v>0</v>
      </c>
      <c r="AI176">
        <f t="shared" si="84"/>
        <v>0</v>
      </c>
      <c r="AJ176">
        <f t="shared" si="85"/>
        <v>0</v>
      </c>
    </row>
    <row r="177" spans="1:36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69"/>
        <v>#N/A</v>
      </c>
      <c r="I177" t="e">
        <f t="shared" si="70"/>
        <v>#N/A</v>
      </c>
      <c r="J177">
        <f t="shared" si="71"/>
        <v>0</v>
      </c>
      <c r="K177">
        <f t="shared" si="72"/>
        <v>0</v>
      </c>
      <c r="L177">
        <f t="shared" si="73"/>
        <v>0</v>
      </c>
      <c r="M177" t="e">
        <f t="shared" si="74"/>
        <v>#N/A</v>
      </c>
      <c r="N177" t="e">
        <f t="shared" si="75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67"/>
        <v>999999</v>
      </c>
      <c r="R177" t="e">
        <f t="shared" si="68"/>
        <v>#N/A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76"/>
        <v>0</v>
      </c>
      <c r="V177">
        <f t="shared" si="77"/>
        <v>0</v>
      </c>
      <c r="W177">
        <f t="shared" si="86"/>
        <v>0</v>
      </c>
      <c r="X177">
        <f t="shared" si="78"/>
        <v>0</v>
      </c>
      <c r="Y177">
        <f>IF(ISNA(VLOOKUP(A177,issues_tempo!A:E,3,FALSE)),0,VLOOKUP(A177,issues_tempo!A:E,3,FALSE))</f>
        <v>0</v>
      </c>
      <c r="Z177">
        <f>IF(ISNA(VLOOKUP(A177,issues_tempo!A:E,2,FALSE)),0,VLOOKUP(A177,issues_tempo!A:E,2,FALSE))</f>
        <v>0</v>
      </c>
      <c r="AA177">
        <f t="shared" si="79"/>
        <v>0</v>
      </c>
      <c r="AB177" t="e">
        <f t="shared" si="80"/>
        <v>#DIV/0!</v>
      </c>
      <c r="AC177" t="e">
        <f>VLOOKUP(A177,issues_tempo!A:E,5,FALSE)</f>
        <v>#N/A</v>
      </c>
      <c r="AD177" t="e">
        <f>VLOOKUP(A177,issues_tempo!A:E,4,FALSE)</f>
        <v>#N/A</v>
      </c>
      <c r="AE177">
        <f t="shared" si="81"/>
        <v>0</v>
      </c>
      <c r="AF177">
        <f t="shared" si="81"/>
        <v>0</v>
      </c>
      <c r="AG177">
        <f t="shared" si="82"/>
        <v>0</v>
      </c>
      <c r="AH177">
        <f t="shared" si="83"/>
        <v>0</v>
      </c>
      <c r="AI177">
        <f t="shared" si="84"/>
        <v>0</v>
      </c>
      <c r="AJ177">
        <f t="shared" si="85"/>
        <v>0</v>
      </c>
    </row>
    <row r="178" spans="1:36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69"/>
        <v>#N/A</v>
      </c>
      <c r="I178" t="e">
        <f t="shared" si="70"/>
        <v>#N/A</v>
      </c>
      <c r="J178">
        <f t="shared" si="71"/>
        <v>0</v>
      </c>
      <c r="K178">
        <f t="shared" si="72"/>
        <v>0</v>
      </c>
      <c r="L178">
        <f t="shared" si="73"/>
        <v>0</v>
      </c>
      <c r="M178" t="e">
        <f t="shared" si="74"/>
        <v>#N/A</v>
      </c>
      <c r="N178" t="e">
        <f t="shared" si="75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67"/>
        <v>999999</v>
      </c>
      <c r="R178" t="e">
        <f t="shared" si="68"/>
        <v>#N/A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76"/>
        <v>0</v>
      </c>
      <c r="V178">
        <f t="shared" si="77"/>
        <v>0</v>
      </c>
      <c r="W178">
        <f t="shared" si="86"/>
        <v>0</v>
      </c>
      <c r="X178">
        <f t="shared" si="78"/>
        <v>0</v>
      </c>
      <c r="Y178">
        <f>IF(ISNA(VLOOKUP(A178,issues_tempo!A:E,3,FALSE)),0,VLOOKUP(A178,issues_tempo!A:E,3,FALSE))</f>
        <v>0</v>
      </c>
      <c r="Z178">
        <f>IF(ISNA(VLOOKUP(A178,issues_tempo!A:E,2,FALSE)),0,VLOOKUP(A178,issues_tempo!A:E,2,FALSE))</f>
        <v>0</v>
      </c>
      <c r="AA178">
        <f t="shared" si="79"/>
        <v>0</v>
      </c>
      <c r="AB178" t="e">
        <f t="shared" si="80"/>
        <v>#DIV/0!</v>
      </c>
      <c r="AC178" t="e">
        <f>VLOOKUP(A178,issues_tempo!A:E,5,FALSE)</f>
        <v>#N/A</v>
      </c>
      <c r="AD178" t="e">
        <f>VLOOKUP(A178,issues_tempo!A:E,4,FALSE)</f>
        <v>#N/A</v>
      </c>
      <c r="AE178">
        <f t="shared" si="81"/>
        <v>0</v>
      </c>
      <c r="AF178">
        <f t="shared" si="81"/>
        <v>0</v>
      </c>
      <c r="AG178">
        <f t="shared" si="82"/>
        <v>0</v>
      </c>
      <c r="AH178">
        <f t="shared" si="83"/>
        <v>0</v>
      </c>
      <c r="AI178">
        <f t="shared" si="84"/>
        <v>0</v>
      </c>
      <c r="AJ178">
        <f t="shared" si="85"/>
        <v>0</v>
      </c>
    </row>
    <row r="179" spans="1:36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69"/>
        <v>#N/A</v>
      </c>
      <c r="I179" t="e">
        <f t="shared" si="70"/>
        <v>#N/A</v>
      </c>
      <c r="J179">
        <f t="shared" si="71"/>
        <v>0</v>
      </c>
      <c r="K179">
        <f t="shared" si="72"/>
        <v>0</v>
      </c>
      <c r="L179">
        <f t="shared" si="73"/>
        <v>0</v>
      </c>
      <c r="M179" t="e">
        <f t="shared" si="74"/>
        <v>#N/A</v>
      </c>
      <c r="N179" t="e">
        <f t="shared" si="75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67"/>
        <v>999999</v>
      </c>
      <c r="R179" t="e">
        <f t="shared" si="68"/>
        <v>#N/A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76"/>
        <v>0</v>
      </c>
      <c r="V179">
        <f t="shared" si="77"/>
        <v>0</v>
      </c>
      <c r="W179">
        <f t="shared" si="86"/>
        <v>0</v>
      </c>
      <c r="X179">
        <f t="shared" si="78"/>
        <v>0</v>
      </c>
      <c r="Y179">
        <f>IF(ISNA(VLOOKUP(A179,issues_tempo!A:E,3,FALSE)),0,VLOOKUP(A179,issues_tempo!A:E,3,FALSE))</f>
        <v>0</v>
      </c>
      <c r="Z179">
        <f>IF(ISNA(VLOOKUP(A179,issues_tempo!A:E,2,FALSE)),0,VLOOKUP(A179,issues_tempo!A:E,2,FALSE))</f>
        <v>0</v>
      </c>
      <c r="AA179">
        <f t="shared" si="79"/>
        <v>0</v>
      </c>
      <c r="AB179" t="e">
        <f t="shared" si="80"/>
        <v>#DIV/0!</v>
      </c>
      <c r="AC179" t="e">
        <f>VLOOKUP(A179,issues_tempo!A:E,5,FALSE)</f>
        <v>#N/A</v>
      </c>
      <c r="AD179" t="e">
        <f>VLOOKUP(A179,issues_tempo!A:E,4,FALSE)</f>
        <v>#N/A</v>
      </c>
      <c r="AE179">
        <f t="shared" si="81"/>
        <v>0</v>
      </c>
      <c r="AF179">
        <f t="shared" si="81"/>
        <v>0</v>
      </c>
      <c r="AG179">
        <f t="shared" si="82"/>
        <v>0</v>
      </c>
      <c r="AH179">
        <f t="shared" si="83"/>
        <v>0</v>
      </c>
      <c r="AI179">
        <f t="shared" si="84"/>
        <v>0</v>
      </c>
      <c r="AJ179">
        <f t="shared" si="85"/>
        <v>0</v>
      </c>
    </row>
    <row r="180" spans="1:36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69"/>
        <v>#N/A</v>
      </c>
      <c r="I180" t="e">
        <f t="shared" si="70"/>
        <v>#N/A</v>
      </c>
      <c r="J180">
        <f t="shared" si="71"/>
        <v>0</v>
      </c>
      <c r="K180">
        <f t="shared" si="72"/>
        <v>0</v>
      </c>
      <c r="L180">
        <f t="shared" si="73"/>
        <v>0</v>
      </c>
      <c r="M180" t="e">
        <f t="shared" si="74"/>
        <v>#N/A</v>
      </c>
      <c r="N180" t="e">
        <f t="shared" si="75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67"/>
        <v>999999</v>
      </c>
      <c r="R180" t="e">
        <f t="shared" si="68"/>
        <v>#N/A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76"/>
        <v>0</v>
      </c>
      <c r="V180">
        <f t="shared" si="77"/>
        <v>0</v>
      </c>
      <c r="W180">
        <f t="shared" si="86"/>
        <v>0</v>
      </c>
      <c r="X180">
        <f t="shared" si="78"/>
        <v>0</v>
      </c>
      <c r="Y180">
        <f>IF(ISNA(VLOOKUP(A180,issues_tempo!A:E,3,FALSE)),0,VLOOKUP(A180,issues_tempo!A:E,3,FALSE))</f>
        <v>0</v>
      </c>
      <c r="Z180">
        <f>IF(ISNA(VLOOKUP(A180,issues_tempo!A:E,2,FALSE)),0,VLOOKUP(A180,issues_tempo!A:E,2,FALSE))</f>
        <v>0</v>
      </c>
      <c r="AA180">
        <f t="shared" si="79"/>
        <v>0</v>
      </c>
      <c r="AB180" t="e">
        <f t="shared" si="80"/>
        <v>#DIV/0!</v>
      </c>
      <c r="AC180" t="e">
        <f>VLOOKUP(A180,issues_tempo!A:E,5,FALSE)</f>
        <v>#N/A</v>
      </c>
      <c r="AD180" t="e">
        <f>VLOOKUP(A180,issues_tempo!A:E,4,FALSE)</f>
        <v>#N/A</v>
      </c>
      <c r="AE180">
        <f t="shared" si="81"/>
        <v>0</v>
      </c>
      <c r="AF180">
        <f t="shared" si="81"/>
        <v>0</v>
      </c>
      <c r="AG180">
        <f t="shared" si="82"/>
        <v>0</v>
      </c>
      <c r="AH180">
        <f t="shared" si="83"/>
        <v>0</v>
      </c>
      <c r="AI180">
        <f t="shared" si="84"/>
        <v>0</v>
      </c>
      <c r="AJ180">
        <f t="shared" si="85"/>
        <v>0</v>
      </c>
    </row>
    <row r="181" spans="1:36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69"/>
        <v>#N/A</v>
      </c>
      <c r="I181" t="e">
        <f t="shared" si="70"/>
        <v>#N/A</v>
      </c>
      <c r="J181">
        <f t="shared" si="71"/>
        <v>0</v>
      </c>
      <c r="K181">
        <f t="shared" si="72"/>
        <v>0</v>
      </c>
      <c r="L181">
        <f t="shared" si="73"/>
        <v>0</v>
      </c>
      <c r="M181" t="e">
        <f t="shared" si="74"/>
        <v>#N/A</v>
      </c>
      <c r="N181" t="e">
        <f t="shared" si="75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67"/>
        <v>999999</v>
      </c>
      <c r="R181" t="e">
        <f t="shared" si="68"/>
        <v>#N/A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76"/>
        <v>0</v>
      </c>
      <c r="V181">
        <f t="shared" si="77"/>
        <v>0</v>
      </c>
      <c r="W181">
        <f t="shared" si="86"/>
        <v>0</v>
      </c>
      <c r="X181">
        <f t="shared" si="78"/>
        <v>0</v>
      </c>
      <c r="Y181">
        <f>IF(ISNA(VLOOKUP(A181,issues_tempo!A:E,3,FALSE)),0,VLOOKUP(A181,issues_tempo!A:E,3,FALSE))</f>
        <v>0</v>
      </c>
      <c r="Z181">
        <f>IF(ISNA(VLOOKUP(A181,issues_tempo!A:E,2,FALSE)),0,VLOOKUP(A181,issues_tempo!A:E,2,FALSE))</f>
        <v>0</v>
      </c>
      <c r="AA181">
        <f t="shared" si="79"/>
        <v>0</v>
      </c>
      <c r="AB181" t="e">
        <f t="shared" si="80"/>
        <v>#DIV/0!</v>
      </c>
      <c r="AC181" t="e">
        <f>VLOOKUP(A181,issues_tempo!A:E,5,FALSE)</f>
        <v>#N/A</v>
      </c>
      <c r="AD181" t="e">
        <f>VLOOKUP(A181,issues_tempo!A:E,4,FALSE)</f>
        <v>#N/A</v>
      </c>
      <c r="AE181">
        <f t="shared" si="81"/>
        <v>0</v>
      </c>
      <c r="AF181">
        <f t="shared" si="81"/>
        <v>0</v>
      </c>
      <c r="AG181">
        <f t="shared" si="82"/>
        <v>0</v>
      </c>
      <c r="AH181">
        <f t="shared" si="83"/>
        <v>0</v>
      </c>
      <c r="AI181">
        <f t="shared" si="84"/>
        <v>0</v>
      </c>
      <c r="AJ181">
        <f t="shared" si="85"/>
        <v>0</v>
      </c>
    </row>
    <row r="182" spans="1:36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69"/>
        <v>#N/A</v>
      </c>
      <c r="I182" t="e">
        <f t="shared" si="70"/>
        <v>#N/A</v>
      </c>
      <c r="J182">
        <f t="shared" si="71"/>
        <v>0</v>
      </c>
      <c r="K182">
        <f t="shared" si="72"/>
        <v>0</v>
      </c>
      <c r="L182">
        <f t="shared" si="73"/>
        <v>0</v>
      </c>
      <c r="M182" t="e">
        <f t="shared" si="74"/>
        <v>#N/A</v>
      </c>
      <c r="N182" t="e">
        <f t="shared" si="75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67"/>
        <v>999999</v>
      </c>
      <c r="R182" t="e">
        <f t="shared" si="68"/>
        <v>#N/A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76"/>
        <v>0</v>
      </c>
      <c r="V182">
        <f t="shared" si="77"/>
        <v>0</v>
      </c>
      <c r="W182">
        <f t="shared" si="86"/>
        <v>0</v>
      </c>
      <c r="X182">
        <f t="shared" si="78"/>
        <v>0</v>
      </c>
      <c r="Y182">
        <f>IF(ISNA(VLOOKUP(A182,issues_tempo!A:E,3,FALSE)),0,VLOOKUP(A182,issues_tempo!A:E,3,FALSE))</f>
        <v>0</v>
      </c>
      <c r="Z182">
        <f>IF(ISNA(VLOOKUP(A182,issues_tempo!A:E,2,FALSE)),0,VLOOKUP(A182,issues_tempo!A:E,2,FALSE))</f>
        <v>0</v>
      </c>
      <c r="AA182">
        <f t="shared" si="79"/>
        <v>0</v>
      </c>
      <c r="AB182" t="e">
        <f t="shared" si="80"/>
        <v>#DIV/0!</v>
      </c>
      <c r="AC182" t="e">
        <f>VLOOKUP(A182,issues_tempo!A:E,5,FALSE)</f>
        <v>#N/A</v>
      </c>
      <c r="AD182" t="e">
        <f>VLOOKUP(A182,issues_tempo!A:E,4,FALSE)</f>
        <v>#N/A</v>
      </c>
      <c r="AE182">
        <f t="shared" si="81"/>
        <v>0</v>
      </c>
      <c r="AF182">
        <f t="shared" si="81"/>
        <v>0</v>
      </c>
      <c r="AG182">
        <f t="shared" si="82"/>
        <v>0</v>
      </c>
      <c r="AH182">
        <f t="shared" si="83"/>
        <v>0</v>
      </c>
      <c r="AI182">
        <f t="shared" si="84"/>
        <v>0</v>
      </c>
      <c r="AJ182">
        <f t="shared" si="85"/>
        <v>0</v>
      </c>
    </row>
    <row r="183" spans="1:36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69"/>
        <v>2</v>
      </c>
      <c r="I183">
        <f t="shared" si="70"/>
        <v>80.5</v>
      </c>
      <c r="J183">
        <f t="shared" si="71"/>
        <v>1.2422360248447204</v>
      </c>
      <c r="K183">
        <f t="shared" si="72"/>
        <v>0</v>
      </c>
      <c r="L183">
        <f t="shared" si="73"/>
        <v>2.7777777777777777</v>
      </c>
      <c r="M183" t="e">
        <f t="shared" si="74"/>
        <v>#DIV/0!</v>
      </c>
      <c r="N183">
        <f t="shared" si="75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67"/>
        <v>999999</v>
      </c>
      <c r="R183">
        <f t="shared" si="68"/>
        <v>12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76"/>
        <v>0</v>
      </c>
      <c r="V183">
        <f t="shared" si="77"/>
        <v>0</v>
      </c>
      <c r="W183">
        <f t="shared" si="86"/>
        <v>0</v>
      </c>
      <c r="X183">
        <f t="shared" si="78"/>
        <v>0</v>
      </c>
      <c r="Y183">
        <f>IF(ISNA(VLOOKUP(A183,issues_tempo!A:E,3,FALSE)),0,VLOOKUP(A183,issues_tempo!A:E,3,FALSE))</f>
        <v>0</v>
      </c>
      <c r="Z183">
        <f>IF(ISNA(VLOOKUP(A183,issues_tempo!A:E,2,FALSE)),0,VLOOKUP(A183,issues_tempo!A:E,2,FALSE))</f>
        <v>0</v>
      </c>
      <c r="AA183">
        <f t="shared" si="79"/>
        <v>0</v>
      </c>
      <c r="AB183" t="e">
        <f t="shared" si="80"/>
        <v>#DIV/0!</v>
      </c>
      <c r="AC183" t="e">
        <f>VLOOKUP(A183,issues_tempo!A:E,5,FALSE)</f>
        <v>#N/A</v>
      </c>
      <c r="AD183" t="e">
        <f>VLOOKUP(A183,issues_tempo!A:E,4,FALSE)</f>
        <v>#N/A</v>
      </c>
      <c r="AE183">
        <f t="shared" si="81"/>
        <v>0</v>
      </c>
      <c r="AF183">
        <f t="shared" si="81"/>
        <v>0</v>
      </c>
      <c r="AG183">
        <f t="shared" si="82"/>
        <v>0</v>
      </c>
      <c r="AH183">
        <f t="shared" si="83"/>
        <v>0</v>
      </c>
      <c r="AI183">
        <f t="shared" si="84"/>
        <v>0</v>
      </c>
      <c r="AJ183">
        <f t="shared" si="85"/>
        <v>0</v>
      </c>
    </row>
    <row r="184" spans="1:36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69"/>
        <v>28</v>
      </c>
      <c r="I184">
        <f t="shared" si="70"/>
        <v>9.4642857142857135</v>
      </c>
      <c r="J184">
        <f t="shared" si="71"/>
        <v>10.566037735849056</v>
      </c>
      <c r="K184">
        <f t="shared" si="72"/>
        <v>8.5526315789473681</v>
      </c>
      <c r="L184">
        <f t="shared" si="73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67"/>
        <v>5.8461538461538458</v>
      </c>
      <c r="R184">
        <f t="shared" si="68"/>
        <v>5.0222222222222221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76"/>
        <v>0.61538461538461542</v>
      </c>
      <c r="V184">
        <f t="shared" si="77"/>
        <v>0.33333333333333331</v>
      </c>
      <c r="W184">
        <f t="shared" si="86"/>
        <v>5.2631578947368425</v>
      </c>
      <c r="X184">
        <f t="shared" si="78"/>
        <v>4.4247787610619467</v>
      </c>
      <c r="Y184">
        <f>IF(ISNA(VLOOKUP(A184,issues_tempo!A:E,3,FALSE)),0,VLOOKUP(A184,issues_tempo!A:E,3,FALSE))</f>
        <v>1</v>
      </c>
      <c r="Z184">
        <f>IF(ISNA(VLOOKUP(A184,issues_tempo!A:E,2,FALSE)),0,VLOOKUP(A184,issues_tempo!A:E,2,FALSE))</f>
        <v>1</v>
      </c>
      <c r="AA184">
        <f t="shared" si="79"/>
        <v>2</v>
      </c>
      <c r="AB184">
        <f t="shared" si="80"/>
        <v>132.5</v>
      </c>
      <c r="AC184">
        <f>VLOOKUP(A184,issues_tempo!A:E,5,FALSE)</f>
        <v>8</v>
      </c>
      <c r="AD184">
        <f>VLOOKUP(A184,issues_tempo!A:E,4,FALSE)</f>
        <v>5</v>
      </c>
      <c r="AE184">
        <f t="shared" si="81"/>
        <v>0.65789473684210531</v>
      </c>
      <c r="AF184">
        <f t="shared" si="81"/>
        <v>0.88495575221238942</v>
      </c>
      <c r="AG184">
        <f t="shared" si="82"/>
        <v>8</v>
      </c>
      <c r="AH184">
        <f t="shared" si="83"/>
        <v>5</v>
      </c>
      <c r="AI184">
        <f t="shared" si="84"/>
        <v>5.2631578947368425</v>
      </c>
      <c r="AJ184">
        <f t="shared" si="85"/>
        <v>4.4247787610619476</v>
      </c>
    </row>
    <row r="185" spans="1:36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69"/>
        <v>#N/A</v>
      </c>
      <c r="I185" t="e">
        <f t="shared" si="70"/>
        <v>#N/A</v>
      </c>
      <c r="J185">
        <f t="shared" si="71"/>
        <v>0</v>
      </c>
      <c r="K185">
        <f t="shared" si="72"/>
        <v>0</v>
      </c>
      <c r="L185">
        <f t="shared" si="73"/>
        <v>0</v>
      </c>
      <c r="M185" t="e">
        <f t="shared" si="74"/>
        <v>#N/A</v>
      </c>
      <c r="N185" t="e">
        <f t="shared" si="75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67"/>
        <v>999999</v>
      </c>
      <c r="R185" t="e">
        <f t="shared" si="68"/>
        <v>#N/A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76"/>
        <v>0</v>
      </c>
      <c r="V185">
        <f t="shared" si="77"/>
        <v>0</v>
      </c>
      <c r="W185">
        <f t="shared" si="86"/>
        <v>0</v>
      </c>
      <c r="X185">
        <f t="shared" si="78"/>
        <v>0</v>
      </c>
      <c r="Y185">
        <f>IF(ISNA(VLOOKUP(A185,issues_tempo!A:E,3,FALSE)),0,VLOOKUP(A185,issues_tempo!A:E,3,FALSE))</f>
        <v>0</v>
      </c>
      <c r="Z185">
        <f>IF(ISNA(VLOOKUP(A185,issues_tempo!A:E,2,FALSE)),0,VLOOKUP(A185,issues_tempo!A:E,2,FALSE))</f>
        <v>0</v>
      </c>
      <c r="AA185">
        <f t="shared" si="79"/>
        <v>0</v>
      </c>
      <c r="AB185" t="e">
        <f t="shared" si="80"/>
        <v>#DIV/0!</v>
      </c>
      <c r="AC185" t="e">
        <f>VLOOKUP(A185,issues_tempo!A:E,5,FALSE)</f>
        <v>#N/A</v>
      </c>
      <c r="AD185" t="e">
        <f>VLOOKUP(A185,issues_tempo!A:E,4,FALSE)</f>
        <v>#N/A</v>
      </c>
      <c r="AE185">
        <f t="shared" si="81"/>
        <v>0</v>
      </c>
      <c r="AF185">
        <f t="shared" si="81"/>
        <v>0</v>
      </c>
      <c r="AG185">
        <f t="shared" si="82"/>
        <v>0</v>
      </c>
      <c r="AH185">
        <f t="shared" si="83"/>
        <v>0</v>
      </c>
      <c r="AI185">
        <f t="shared" si="84"/>
        <v>0</v>
      </c>
      <c r="AJ185">
        <f t="shared" si="85"/>
        <v>0</v>
      </c>
    </row>
    <row r="186" spans="1:36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69"/>
        <v>#N/A</v>
      </c>
      <c r="I186" t="e">
        <f t="shared" si="70"/>
        <v>#N/A</v>
      </c>
      <c r="J186">
        <f t="shared" si="71"/>
        <v>0</v>
      </c>
      <c r="K186">
        <f t="shared" si="72"/>
        <v>0</v>
      </c>
      <c r="L186">
        <f t="shared" si="73"/>
        <v>0</v>
      </c>
      <c r="M186" t="e">
        <f t="shared" si="74"/>
        <v>#N/A</v>
      </c>
      <c r="N186" t="e">
        <f t="shared" si="75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67"/>
        <v>999999</v>
      </c>
      <c r="R186" t="e">
        <f t="shared" si="68"/>
        <v>#N/A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76"/>
        <v>0</v>
      </c>
      <c r="V186">
        <f t="shared" si="77"/>
        <v>0</v>
      </c>
      <c r="W186">
        <f t="shared" si="86"/>
        <v>0</v>
      </c>
      <c r="X186">
        <f t="shared" si="78"/>
        <v>0</v>
      </c>
      <c r="Y186">
        <f>IF(ISNA(VLOOKUP(A186,issues_tempo!A:E,3,FALSE)),0,VLOOKUP(A186,issues_tempo!A:E,3,FALSE))</f>
        <v>0</v>
      </c>
      <c r="Z186">
        <f>IF(ISNA(VLOOKUP(A186,issues_tempo!A:E,2,FALSE)),0,VLOOKUP(A186,issues_tempo!A:E,2,FALSE))</f>
        <v>0</v>
      </c>
      <c r="AA186">
        <f t="shared" si="79"/>
        <v>0</v>
      </c>
      <c r="AB186" t="e">
        <f t="shared" si="80"/>
        <v>#DIV/0!</v>
      </c>
      <c r="AC186" t="e">
        <f>VLOOKUP(A186,issues_tempo!A:E,5,FALSE)</f>
        <v>#N/A</v>
      </c>
      <c r="AD186" t="e">
        <f>VLOOKUP(A186,issues_tempo!A:E,4,FALSE)</f>
        <v>#N/A</v>
      </c>
      <c r="AE186">
        <f t="shared" si="81"/>
        <v>0</v>
      </c>
      <c r="AF186">
        <f t="shared" si="81"/>
        <v>0</v>
      </c>
      <c r="AG186">
        <f t="shared" si="82"/>
        <v>0</v>
      </c>
      <c r="AH186">
        <f t="shared" si="83"/>
        <v>0</v>
      </c>
      <c r="AI186">
        <f t="shared" si="84"/>
        <v>0</v>
      </c>
      <c r="AJ186">
        <f t="shared" si="85"/>
        <v>0</v>
      </c>
    </row>
    <row r="187" spans="1:36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69"/>
        <v>#N/A</v>
      </c>
      <c r="I187" t="e">
        <f t="shared" si="70"/>
        <v>#N/A</v>
      </c>
      <c r="J187">
        <f t="shared" si="71"/>
        <v>0</v>
      </c>
      <c r="K187">
        <f t="shared" si="72"/>
        <v>0</v>
      </c>
      <c r="L187">
        <f t="shared" si="73"/>
        <v>0</v>
      </c>
      <c r="M187" t="e">
        <f t="shared" si="74"/>
        <v>#N/A</v>
      </c>
      <c r="N187" t="e">
        <f t="shared" si="75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67"/>
        <v>999999</v>
      </c>
      <c r="R187" t="e">
        <f t="shared" si="68"/>
        <v>#N/A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76"/>
        <v>0</v>
      </c>
      <c r="V187">
        <f t="shared" si="77"/>
        <v>0</v>
      </c>
      <c r="W187">
        <f t="shared" si="86"/>
        <v>0</v>
      </c>
      <c r="X187">
        <f t="shared" si="78"/>
        <v>0</v>
      </c>
      <c r="Y187">
        <f>IF(ISNA(VLOOKUP(A187,issues_tempo!A:E,3,FALSE)),0,VLOOKUP(A187,issues_tempo!A:E,3,FALSE))</f>
        <v>0</v>
      </c>
      <c r="Z187">
        <f>IF(ISNA(VLOOKUP(A187,issues_tempo!A:E,2,FALSE)),0,VLOOKUP(A187,issues_tempo!A:E,2,FALSE))</f>
        <v>0</v>
      </c>
      <c r="AA187">
        <f t="shared" si="79"/>
        <v>0</v>
      </c>
      <c r="AB187" t="e">
        <f t="shared" si="80"/>
        <v>#DIV/0!</v>
      </c>
      <c r="AC187" t="e">
        <f>VLOOKUP(A187,issues_tempo!A:E,5,FALSE)</f>
        <v>#N/A</v>
      </c>
      <c r="AD187" t="e">
        <f>VLOOKUP(A187,issues_tempo!A:E,4,FALSE)</f>
        <v>#N/A</v>
      </c>
      <c r="AE187">
        <f t="shared" si="81"/>
        <v>0</v>
      </c>
      <c r="AF187">
        <f t="shared" si="81"/>
        <v>0</v>
      </c>
      <c r="AG187">
        <f t="shared" si="82"/>
        <v>0</v>
      </c>
      <c r="AH187">
        <f t="shared" si="83"/>
        <v>0</v>
      </c>
      <c r="AI187">
        <f t="shared" si="84"/>
        <v>0</v>
      </c>
      <c r="AJ187">
        <f t="shared" si="85"/>
        <v>0</v>
      </c>
    </row>
    <row r="188" spans="1:36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69"/>
        <v>#N/A</v>
      </c>
      <c r="I188" t="e">
        <f t="shared" si="70"/>
        <v>#N/A</v>
      </c>
      <c r="J188">
        <f t="shared" si="71"/>
        <v>0</v>
      </c>
      <c r="K188">
        <f t="shared" si="72"/>
        <v>0</v>
      </c>
      <c r="L188">
        <f t="shared" si="73"/>
        <v>0</v>
      </c>
      <c r="M188" t="e">
        <f t="shared" si="74"/>
        <v>#N/A</v>
      </c>
      <c r="N188" t="e">
        <f t="shared" si="75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67"/>
        <v>999999</v>
      </c>
      <c r="R188" t="e">
        <f t="shared" si="68"/>
        <v>#N/A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76"/>
        <v>0</v>
      </c>
      <c r="V188">
        <f t="shared" si="77"/>
        <v>0</v>
      </c>
      <c r="W188">
        <f t="shared" si="86"/>
        <v>0</v>
      </c>
      <c r="X188">
        <f t="shared" si="78"/>
        <v>0</v>
      </c>
      <c r="Y188">
        <f>IF(ISNA(VLOOKUP(A188,issues_tempo!A:E,3,FALSE)),0,VLOOKUP(A188,issues_tempo!A:E,3,FALSE))</f>
        <v>0</v>
      </c>
      <c r="Z188">
        <f>IF(ISNA(VLOOKUP(A188,issues_tempo!A:E,2,FALSE)),0,VLOOKUP(A188,issues_tempo!A:E,2,FALSE))</f>
        <v>0</v>
      </c>
      <c r="AA188">
        <f t="shared" si="79"/>
        <v>0</v>
      </c>
      <c r="AB188" t="e">
        <f t="shared" si="80"/>
        <v>#DIV/0!</v>
      </c>
      <c r="AC188" t="e">
        <f>VLOOKUP(A188,issues_tempo!A:E,5,FALSE)</f>
        <v>#N/A</v>
      </c>
      <c r="AD188" t="e">
        <f>VLOOKUP(A188,issues_tempo!A:E,4,FALSE)</f>
        <v>#N/A</v>
      </c>
      <c r="AE188">
        <f t="shared" si="81"/>
        <v>0</v>
      </c>
      <c r="AF188">
        <f t="shared" si="81"/>
        <v>0</v>
      </c>
      <c r="AG188">
        <f t="shared" si="82"/>
        <v>0</v>
      </c>
      <c r="AH188">
        <f t="shared" si="83"/>
        <v>0</v>
      </c>
      <c r="AI188">
        <f t="shared" si="84"/>
        <v>0</v>
      </c>
      <c r="AJ188">
        <f t="shared" si="85"/>
        <v>0</v>
      </c>
    </row>
    <row r="189" spans="1:36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69"/>
        <v>#N/A</v>
      </c>
      <c r="I189" t="e">
        <f t="shared" si="70"/>
        <v>#N/A</v>
      </c>
      <c r="J189">
        <f t="shared" si="71"/>
        <v>0</v>
      </c>
      <c r="K189">
        <f t="shared" si="72"/>
        <v>0</v>
      </c>
      <c r="L189">
        <f t="shared" si="73"/>
        <v>0</v>
      </c>
      <c r="M189" t="e">
        <f t="shared" si="74"/>
        <v>#N/A</v>
      </c>
      <c r="N189" t="e">
        <f t="shared" si="75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67"/>
        <v>999999</v>
      </c>
      <c r="R189" t="e">
        <f t="shared" si="68"/>
        <v>#N/A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76"/>
        <v>0</v>
      </c>
      <c r="V189">
        <f t="shared" si="77"/>
        <v>0</v>
      </c>
      <c r="W189">
        <f t="shared" si="86"/>
        <v>0</v>
      </c>
      <c r="X189">
        <f t="shared" si="78"/>
        <v>0</v>
      </c>
      <c r="Y189">
        <f>IF(ISNA(VLOOKUP(A189,issues_tempo!A:E,3,FALSE)),0,VLOOKUP(A189,issues_tempo!A:E,3,FALSE))</f>
        <v>0</v>
      </c>
      <c r="Z189">
        <f>IF(ISNA(VLOOKUP(A189,issues_tempo!A:E,2,FALSE)),0,VLOOKUP(A189,issues_tempo!A:E,2,FALSE))</f>
        <v>0</v>
      </c>
      <c r="AA189">
        <f t="shared" si="79"/>
        <v>0</v>
      </c>
      <c r="AB189" t="e">
        <f t="shared" si="80"/>
        <v>#DIV/0!</v>
      </c>
      <c r="AC189" t="e">
        <f>VLOOKUP(A189,issues_tempo!A:E,5,FALSE)</f>
        <v>#N/A</v>
      </c>
      <c r="AD189" t="e">
        <f>VLOOKUP(A189,issues_tempo!A:E,4,FALSE)</f>
        <v>#N/A</v>
      </c>
      <c r="AE189">
        <f t="shared" si="81"/>
        <v>0</v>
      </c>
      <c r="AF189">
        <f t="shared" si="81"/>
        <v>0</v>
      </c>
      <c r="AG189">
        <f t="shared" si="82"/>
        <v>0</v>
      </c>
      <c r="AH189">
        <f t="shared" si="83"/>
        <v>0</v>
      </c>
      <c r="AI189">
        <f t="shared" si="84"/>
        <v>0</v>
      </c>
      <c r="AJ189">
        <f t="shared" si="85"/>
        <v>0</v>
      </c>
    </row>
    <row r="190" spans="1:36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69"/>
        <v>1</v>
      </c>
      <c r="I190">
        <f t="shared" si="70"/>
        <v>12</v>
      </c>
      <c r="J190">
        <f t="shared" si="71"/>
        <v>8.3333333333333339</v>
      </c>
      <c r="K190">
        <f t="shared" si="72"/>
        <v>0</v>
      </c>
      <c r="L190">
        <f t="shared" si="73"/>
        <v>11.111111111111111</v>
      </c>
      <c r="M190" t="e">
        <f t="shared" si="74"/>
        <v>#DIV/0!</v>
      </c>
      <c r="N190">
        <f t="shared" si="75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67"/>
        <v>999999</v>
      </c>
      <c r="R190">
        <f t="shared" si="68"/>
        <v>1.5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76"/>
        <v>0</v>
      </c>
      <c r="V190">
        <f t="shared" si="77"/>
        <v>0</v>
      </c>
      <c r="W190">
        <f t="shared" si="86"/>
        <v>0</v>
      </c>
      <c r="X190">
        <f t="shared" si="78"/>
        <v>0</v>
      </c>
      <c r="Y190">
        <f>IF(ISNA(VLOOKUP(A190,issues_tempo!A:E,3,FALSE)),0,VLOOKUP(A190,issues_tempo!A:E,3,FALSE))</f>
        <v>0</v>
      </c>
      <c r="Z190">
        <f>IF(ISNA(VLOOKUP(A190,issues_tempo!A:E,2,FALSE)),0,VLOOKUP(A190,issues_tempo!A:E,2,FALSE))</f>
        <v>0</v>
      </c>
      <c r="AA190">
        <f t="shared" si="79"/>
        <v>0</v>
      </c>
      <c r="AB190" t="e">
        <f t="shared" si="80"/>
        <v>#DIV/0!</v>
      </c>
      <c r="AC190" t="e">
        <f>VLOOKUP(A190,issues_tempo!A:E,5,FALSE)</f>
        <v>#N/A</v>
      </c>
      <c r="AD190" t="e">
        <f>VLOOKUP(A190,issues_tempo!A:E,4,FALSE)</f>
        <v>#N/A</v>
      </c>
      <c r="AE190">
        <f t="shared" si="81"/>
        <v>0</v>
      </c>
      <c r="AF190">
        <f t="shared" si="81"/>
        <v>0</v>
      </c>
      <c r="AG190">
        <f t="shared" si="82"/>
        <v>0</v>
      </c>
      <c r="AH190">
        <f t="shared" si="83"/>
        <v>0</v>
      </c>
      <c r="AI190">
        <f t="shared" si="84"/>
        <v>0</v>
      </c>
      <c r="AJ190">
        <f t="shared" si="85"/>
        <v>0</v>
      </c>
    </row>
    <row r="191" spans="1:36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69"/>
        <v>52</v>
      </c>
      <c r="I191">
        <f t="shared" si="70"/>
        <v>25.153846153846153</v>
      </c>
      <c r="J191">
        <f t="shared" si="71"/>
        <v>3.9755351681957185</v>
      </c>
      <c r="K191">
        <f t="shared" si="72"/>
        <v>9.8591549295774641</v>
      </c>
      <c r="L191">
        <f t="shared" si="73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67"/>
        <v>13.523809523809522</v>
      </c>
      <c r="R191">
        <f t="shared" si="68"/>
        <v>153.42105263157896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76"/>
        <v>0</v>
      </c>
      <c r="V191">
        <f t="shared" si="77"/>
        <v>0.47368421052631576</v>
      </c>
      <c r="W191">
        <f t="shared" si="86"/>
        <v>0</v>
      </c>
      <c r="X191">
        <f t="shared" si="78"/>
        <v>1.543739279588336</v>
      </c>
      <c r="Y191">
        <f>IF(ISNA(VLOOKUP(A191,issues_tempo!A:E,3,FALSE)),0,VLOOKUP(A191,issues_tempo!A:E,3,FALSE))</f>
        <v>17</v>
      </c>
      <c r="Z191">
        <f>IF(ISNA(VLOOKUP(A191,issues_tempo!A:E,2,FALSE)),0,VLOOKUP(A191,issues_tempo!A:E,2,FALSE))</f>
        <v>115</v>
      </c>
      <c r="AA191">
        <f t="shared" si="79"/>
        <v>132</v>
      </c>
      <c r="AB191">
        <f t="shared" si="80"/>
        <v>9.9090909090909083</v>
      </c>
      <c r="AC191">
        <f>VLOOKUP(A191,issues_tempo!A:E,5,FALSE)</f>
        <v>10</v>
      </c>
      <c r="AD191">
        <f>VLOOKUP(A191,issues_tempo!A:E,4,FALSE)</f>
        <v>225</v>
      </c>
      <c r="AE191">
        <f t="shared" si="81"/>
        <v>11.971830985915492</v>
      </c>
      <c r="AF191">
        <f t="shared" si="81"/>
        <v>9.8627787307032584</v>
      </c>
      <c r="AG191">
        <f t="shared" si="82"/>
        <v>0.58823529411764708</v>
      </c>
      <c r="AH191">
        <f t="shared" si="83"/>
        <v>1.9565217391304348</v>
      </c>
      <c r="AI191">
        <f t="shared" si="84"/>
        <v>7.0422535211267601</v>
      </c>
      <c r="AJ191">
        <f t="shared" si="85"/>
        <v>19.296740994854201</v>
      </c>
    </row>
    <row r="192" spans="1:36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69"/>
        <v>1</v>
      </c>
      <c r="I192">
        <f t="shared" si="70"/>
        <v>69</v>
      </c>
      <c r="J192">
        <f t="shared" si="71"/>
        <v>1.4492753623188406</v>
      </c>
      <c r="K192">
        <f t="shared" si="72"/>
        <v>0</v>
      </c>
      <c r="L192">
        <f t="shared" si="73"/>
        <v>1.4705882352941178</v>
      </c>
      <c r="M192" t="e">
        <f t="shared" si="74"/>
        <v>#DIV/0!</v>
      </c>
      <c r="N192">
        <f t="shared" si="75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67"/>
        <v>999999</v>
      </c>
      <c r="R192">
        <f t="shared" si="68"/>
        <v>22.666666666666664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76"/>
        <v>0</v>
      </c>
      <c r="V192">
        <f t="shared" si="77"/>
        <v>0</v>
      </c>
      <c r="W192">
        <f t="shared" si="86"/>
        <v>0</v>
      </c>
      <c r="X192">
        <f t="shared" si="78"/>
        <v>0</v>
      </c>
      <c r="Y192">
        <f>IF(ISNA(VLOOKUP(A192,issues_tempo!A:E,3,FALSE)),0,VLOOKUP(A192,issues_tempo!A:E,3,FALSE))</f>
        <v>0</v>
      </c>
      <c r="Z192">
        <f>IF(ISNA(VLOOKUP(A192,issues_tempo!A:E,2,FALSE)),0,VLOOKUP(A192,issues_tempo!A:E,2,FALSE))</f>
        <v>0</v>
      </c>
      <c r="AA192">
        <f t="shared" si="79"/>
        <v>0</v>
      </c>
      <c r="AB192" t="e">
        <f t="shared" si="80"/>
        <v>#DIV/0!</v>
      </c>
      <c r="AC192" t="e">
        <f>VLOOKUP(A192,issues_tempo!A:E,5,FALSE)</f>
        <v>#N/A</v>
      </c>
      <c r="AD192" t="e">
        <f>VLOOKUP(A192,issues_tempo!A:E,4,FALSE)</f>
        <v>#N/A</v>
      </c>
      <c r="AE192">
        <f t="shared" si="81"/>
        <v>0</v>
      </c>
      <c r="AF192">
        <f t="shared" si="81"/>
        <v>0</v>
      </c>
      <c r="AG192">
        <f t="shared" si="82"/>
        <v>0</v>
      </c>
      <c r="AH192">
        <f t="shared" si="83"/>
        <v>0</v>
      </c>
      <c r="AI192">
        <f t="shared" si="84"/>
        <v>0</v>
      </c>
      <c r="AJ192">
        <f t="shared" si="85"/>
        <v>0</v>
      </c>
    </row>
    <row r="193" spans="1:36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69"/>
        <v>158</v>
      </c>
      <c r="I193">
        <f t="shared" si="70"/>
        <v>3.3101265822784809</v>
      </c>
      <c r="J193">
        <f t="shared" si="71"/>
        <v>30.210325047801149</v>
      </c>
      <c r="K193">
        <f t="shared" si="72"/>
        <v>30.952380952380953</v>
      </c>
      <c r="L193">
        <f t="shared" si="73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67"/>
        <v>6.4615384615384617</v>
      </c>
      <c r="R193">
        <f t="shared" si="68"/>
        <v>4.0401234567901234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76"/>
        <v>0</v>
      </c>
      <c r="V193">
        <f t="shared" si="77"/>
        <v>0</v>
      </c>
      <c r="W193">
        <f t="shared" si="86"/>
        <v>0</v>
      </c>
      <c r="X193">
        <f t="shared" si="78"/>
        <v>0</v>
      </c>
      <c r="Y193">
        <f>IF(ISNA(VLOOKUP(A193,issues_tempo!A:E,3,FALSE)),0,VLOOKUP(A193,issues_tempo!A:E,3,FALSE))</f>
        <v>42</v>
      </c>
      <c r="Z193">
        <f>IF(ISNA(VLOOKUP(A193,issues_tempo!A:E,2,FALSE)),0,VLOOKUP(A193,issues_tempo!A:E,2,FALSE))</f>
        <v>18</v>
      </c>
      <c r="AA193">
        <f t="shared" si="79"/>
        <v>60</v>
      </c>
      <c r="AB193">
        <f t="shared" si="80"/>
        <v>8.7166666666666668</v>
      </c>
      <c r="AC193">
        <f>VLOOKUP(A193,issues_tempo!A:E,5,FALSE)</f>
        <v>46</v>
      </c>
      <c r="AD193">
        <f>VLOOKUP(A193,issues_tempo!A:E,4,FALSE)</f>
        <v>26</v>
      </c>
      <c r="AE193">
        <f t="shared" si="81"/>
        <v>12.5</v>
      </c>
      <c r="AF193">
        <f t="shared" si="81"/>
        <v>9.6256684491978604</v>
      </c>
      <c r="AG193">
        <f t="shared" si="82"/>
        <v>1.0952380952380953</v>
      </c>
      <c r="AH193">
        <f t="shared" si="83"/>
        <v>1.4444444444444444</v>
      </c>
      <c r="AI193">
        <f t="shared" si="84"/>
        <v>13.690476190476192</v>
      </c>
      <c r="AJ193">
        <f t="shared" si="85"/>
        <v>13.90374331550802</v>
      </c>
    </row>
    <row r="194" spans="1:36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69"/>
        <v>2</v>
      </c>
      <c r="I194">
        <f t="shared" si="70"/>
        <v>57.5</v>
      </c>
      <c r="J194">
        <f t="shared" si="71"/>
        <v>1.7391304347826086</v>
      </c>
      <c r="K194">
        <f t="shared" si="72"/>
        <v>7.1428571428571432</v>
      </c>
      <c r="L194">
        <f t="shared" si="73"/>
        <v>0.99009900990099009</v>
      </c>
      <c r="M194">
        <f t="shared" si="74"/>
        <v>14</v>
      </c>
      <c r="N194">
        <f t="shared" si="75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ref="Q194:Q257" si="93">IF(ISERROR((C194/F194)*(O194/($O$2+$P$2))),999999,(C194/F194)*(O194/($O$2+$P$2)))</f>
        <v>2.333333333333333</v>
      </c>
      <c r="R194">
        <f t="shared" ref="R194:R257" si="94">IF(ISERR((D194/G194)*(P194/($O$2+$P$2))),999999,(D194/G194)*(P194/($O$2+$P$2)))</f>
        <v>16.833333333333332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76"/>
        <v>0</v>
      </c>
      <c r="V194">
        <f t="shared" si="77"/>
        <v>0</v>
      </c>
      <c r="W194">
        <f t="shared" si="86"/>
        <v>0</v>
      </c>
      <c r="X194">
        <f t="shared" si="78"/>
        <v>0</v>
      </c>
      <c r="Y194">
        <f>IF(ISNA(VLOOKUP(A194,issues_tempo!A:E,3,FALSE)),0,VLOOKUP(A194,issues_tempo!A:E,3,FALSE))</f>
        <v>0</v>
      </c>
      <c r="Z194">
        <f>IF(ISNA(VLOOKUP(A194,issues_tempo!A:E,2,FALSE)),0,VLOOKUP(A194,issues_tempo!A:E,2,FALSE))</f>
        <v>0</v>
      </c>
      <c r="AA194">
        <f t="shared" si="79"/>
        <v>0</v>
      </c>
      <c r="AB194" t="e">
        <f t="shared" si="80"/>
        <v>#DIV/0!</v>
      </c>
      <c r="AC194" t="e">
        <f>VLOOKUP(A194,issues_tempo!A:E,5,FALSE)</f>
        <v>#N/A</v>
      </c>
      <c r="AD194" t="e">
        <f>VLOOKUP(A194,issues_tempo!A:E,4,FALSE)</f>
        <v>#N/A</v>
      </c>
      <c r="AE194">
        <f t="shared" si="81"/>
        <v>0</v>
      </c>
      <c r="AF194">
        <f t="shared" si="81"/>
        <v>0</v>
      </c>
      <c r="AG194">
        <f t="shared" si="82"/>
        <v>0</v>
      </c>
      <c r="AH194">
        <f t="shared" si="83"/>
        <v>0</v>
      </c>
      <c r="AI194">
        <f t="shared" si="84"/>
        <v>0</v>
      </c>
      <c r="AJ194">
        <f t="shared" si="85"/>
        <v>0</v>
      </c>
    </row>
    <row r="195" spans="1:36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95">F195+G195</f>
        <v>#N/A</v>
      </c>
      <c r="I195" t="e">
        <f t="shared" ref="I195:I258" si="96">E195/H195</f>
        <v>#N/A</v>
      </c>
      <c r="J195">
        <f t="shared" ref="J195:J258" si="97">IF(ISNA(H195),0,IF(E195&gt;0,(H195*100)/E195,0))</f>
        <v>0</v>
      </c>
      <c r="K195">
        <f t="shared" ref="K195:K258" si="98">IF(ISNA(F195),0,IF(C195&gt;0,(F195*100)/C195,0))</f>
        <v>0</v>
      </c>
      <c r="L195">
        <f t="shared" ref="L195:L258" si="99">IF(ISNA(F195),0,IF(D195&gt;0,(G195*100)/D195,0))</f>
        <v>0</v>
      </c>
      <c r="M195" t="e">
        <f t="shared" ref="M195:M257" si="100">C195/F195</f>
        <v>#N/A</v>
      </c>
      <c r="N195" t="e">
        <f t="shared" ref="N195:N257" si="101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si="93"/>
        <v>999999</v>
      </c>
      <c r="R195" t="e">
        <f t="shared" si="94"/>
        <v>#N/A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102">IF(ISNA(F195),0,IF(F195&gt;0,S195/F195,0))</f>
        <v>0</v>
      </c>
      <c r="V195">
        <f t="shared" ref="V195:V258" si="103">IF(ISNA(G195),0,IF(G195&gt;0,T195/G195,0))</f>
        <v>0</v>
      </c>
      <c r="W195">
        <f t="shared" si="86"/>
        <v>0</v>
      </c>
      <c r="X195">
        <f t="shared" ref="X195:X258" si="104">V195*L195</f>
        <v>0</v>
      </c>
      <c r="Y195">
        <f>IF(ISNA(VLOOKUP(A195,issues_tempo!A:E,3,FALSE)),0,VLOOKUP(A195,issues_tempo!A:E,3,FALSE))</f>
        <v>0</v>
      </c>
      <c r="Z195">
        <f>IF(ISNA(VLOOKUP(A195,issues_tempo!A:E,2,FALSE)),0,VLOOKUP(A195,issues_tempo!A:E,2,FALSE))</f>
        <v>0</v>
      </c>
      <c r="AA195">
        <f t="shared" ref="AA195:AA258" si="105">Y195+Z195</f>
        <v>0</v>
      </c>
      <c r="AB195" t="e">
        <f t="shared" ref="AB195:AB258" si="106">E195/AA195</f>
        <v>#DIV/0!</v>
      </c>
      <c r="AC195" t="e">
        <f>VLOOKUP(A195,issues_tempo!A:E,5,FALSE)</f>
        <v>#N/A</v>
      </c>
      <c r="AD195" t="e">
        <f>VLOOKUP(A195,issues_tempo!A:E,4,FALSE)</f>
        <v>#N/A</v>
      </c>
      <c r="AE195">
        <f t="shared" ref="AE195:AF258" si="107">IF(ISNA(Y195),0,IF(C195&gt;0,(Y195*100)/C195,0))</f>
        <v>0</v>
      </c>
      <c r="AF195">
        <f t="shared" si="107"/>
        <v>0</v>
      </c>
      <c r="AG195">
        <f t="shared" ref="AG195:AG258" si="108">IF(Y195&gt;0,AC195/Y195,0)</f>
        <v>0</v>
      </c>
      <c r="AH195">
        <f t="shared" ref="AH195:AH258" si="109">IF(Z195&gt;0,AD195/Z195,0)</f>
        <v>0</v>
      </c>
      <c r="AI195">
        <f t="shared" ref="AI195:AI258" si="110">AG195*AE195</f>
        <v>0</v>
      </c>
      <c r="AJ195">
        <f t="shared" ref="AJ195:AJ258" si="111">AH195*AF195</f>
        <v>0</v>
      </c>
    </row>
    <row r="196" spans="1:36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95"/>
        <v>23</v>
      </c>
      <c r="I196">
        <f t="shared" si="96"/>
        <v>13.695652173913043</v>
      </c>
      <c r="J196">
        <f t="shared" si="97"/>
        <v>7.3015873015873014</v>
      </c>
      <c r="K196">
        <f t="shared" si="98"/>
        <v>8.1967213114754092</v>
      </c>
      <c r="L196">
        <f t="shared" si="99"/>
        <v>7.0866141732283463</v>
      </c>
      <c r="M196">
        <f t="shared" si="100"/>
        <v>12.2</v>
      </c>
      <c r="N196">
        <f t="shared" si="101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93"/>
        <v>10.166666666666666</v>
      </c>
      <c r="R196">
        <f t="shared" si="94"/>
        <v>4.7037037037037033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102"/>
        <v>24.4</v>
      </c>
      <c r="V196">
        <f t="shared" si="103"/>
        <v>0</v>
      </c>
      <c r="W196">
        <f t="shared" ref="W196:W259" si="112">U196*K196</f>
        <v>199.99999999999997</v>
      </c>
      <c r="X196">
        <f t="shared" si="104"/>
        <v>0</v>
      </c>
      <c r="Y196">
        <f>IF(ISNA(VLOOKUP(A196,issues_tempo!A:E,3,FALSE)),0,VLOOKUP(A196,issues_tempo!A:E,3,FALSE))</f>
        <v>0</v>
      </c>
      <c r="Z196">
        <f>IF(ISNA(VLOOKUP(A196,issues_tempo!A:E,2,FALSE)),0,VLOOKUP(A196,issues_tempo!A:E,2,FALSE))</f>
        <v>0</v>
      </c>
      <c r="AA196">
        <f t="shared" si="105"/>
        <v>0</v>
      </c>
      <c r="AB196" t="e">
        <f t="shared" si="106"/>
        <v>#DIV/0!</v>
      </c>
      <c r="AC196" t="e">
        <f>VLOOKUP(A196,issues_tempo!A:E,5,FALSE)</f>
        <v>#N/A</v>
      </c>
      <c r="AD196" t="e">
        <f>VLOOKUP(A196,issues_tempo!A:E,4,FALSE)</f>
        <v>#N/A</v>
      </c>
      <c r="AE196">
        <f t="shared" si="107"/>
        <v>0</v>
      </c>
      <c r="AF196">
        <f t="shared" si="107"/>
        <v>0</v>
      </c>
      <c r="AG196">
        <f t="shared" si="108"/>
        <v>0</v>
      </c>
      <c r="AH196">
        <f t="shared" si="109"/>
        <v>0</v>
      </c>
      <c r="AI196">
        <f t="shared" si="110"/>
        <v>0</v>
      </c>
      <c r="AJ196">
        <f t="shared" si="111"/>
        <v>0</v>
      </c>
    </row>
    <row r="197" spans="1:36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95"/>
        <v>150</v>
      </c>
      <c r="I197">
        <f t="shared" si="96"/>
        <v>9.02</v>
      </c>
      <c r="J197">
        <f t="shared" si="97"/>
        <v>11.086474501108647</v>
      </c>
      <c r="K197">
        <f t="shared" si="98"/>
        <v>11.022997620935765</v>
      </c>
      <c r="L197">
        <f t="shared" si="99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93"/>
        <v>6.0479616306954433</v>
      </c>
      <c r="R197">
        <f t="shared" si="94"/>
        <v>2.7878787878787876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102"/>
        <v>0.26618705035971224</v>
      </c>
      <c r="V197">
        <f t="shared" si="103"/>
        <v>0</v>
      </c>
      <c r="W197">
        <f t="shared" si="112"/>
        <v>2.9341792228390169</v>
      </c>
      <c r="X197">
        <f t="shared" si="104"/>
        <v>0</v>
      </c>
      <c r="Y197">
        <f>IF(ISNA(VLOOKUP(A197,issues_tempo!A:E,3,FALSE)),0,VLOOKUP(A197,issues_tempo!A:E,3,FALSE))</f>
        <v>0</v>
      </c>
      <c r="Z197">
        <f>IF(ISNA(VLOOKUP(A197,issues_tempo!A:E,2,FALSE)),0,VLOOKUP(A197,issues_tempo!A:E,2,FALSE))</f>
        <v>0</v>
      </c>
      <c r="AA197">
        <f t="shared" si="105"/>
        <v>0</v>
      </c>
      <c r="AB197" t="e">
        <f t="shared" si="106"/>
        <v>#DIV/0!</v>
      </c>
      <c r="AC197" t="e">
        <f>VLOOKUP(A197,issues_tempo!A:E,5,FALSE)</f>
        <v>#N/A</v>
      </c>
      <c r="AD197" t="e">
        <f>VLOOKUP(A197,issues_tempo!A:E,4,FALSE)</f>
        <v>#N/A</v>
      </c>
      <c r="AE197">
        <f t="shared" si="107"/>
        <v>0</v>
      </c>
      <c r="AF197">
        <f t="shared" si="107"/>
        <v>0</v>
      </c>
      <c r="AG197">
        <f t="shared" si="108"/>
        <v>0</v>
      </c>
      <c r="AH197">
        <f t="shared" si="109"/>
        <v>0</v>
      </c>
      <c r="AI197">
        <f t="shared" si="110"/>
        <v>0</v>
      </c>
      <c r="AJ197">
        <f t="shared" si="111"/>
        <v>0</v>
      </c>
    </row>
    <row r="198" spans="1:36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95"/>
        <v>2</v>
      </c>
      <c r="I198">
        <f t="shared" si="96"/>
        <v>29.5</v>
      </c>
      <c r="J198">
        <f t="shared" si="97"/>
        <v>3.3898305084745761</v>
      </c>
      <c r="K198">
        <f t="shared" si="98"/>
        <v>16.666666666666668</v>
      </c>
      <c r="L198">
        <f t="shared" si="99"/>
        <v>0</v>
      </c>
      <c r="M198">
        <f t="shared" si="100"/>
        <v>6</v>
      </c>
      <c r="N198" t="e">
        <f t="shared" si="101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93"/>
        <v>2</v>
      </c>
      <c r="R198">
        <f t="shared" si="94"/>
        <v>999999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102"/>
        <v>0</v>
      </c>
      <c r="V198">
        <f t="shared" si="103"/>
        <v>0</v>
      </c>
      <c r="W198">
        <f t="shared" si="112"/>
        <v>0</v>
      </c>
      <c r="X198">
        <f t="shared" si="104"/>
        <v>0</v>
      </c>
      <c r="Y198">
        <f>IF(ISNA(VLOOKUP(A198,issues_tempo!A:E,3,FALSE)),0,VLOOKUP(A198,issues_tempo!A:E,3,FALSE))</f>
        <v>0</v>
      </c>
      <c r="Z198">
        <f>IF(ISNA(VLOOKUP(A198,issues_tempo!A:E,2,FALSE)),0,VLOOKUP(A198,issues_tempo!A:E,2,FALSE))</f>
        <v>0</v>
      </c>
      <c r="AA198">
        <f t="shared" si="105"/>
        <v>0</v>
      </c>
      <c r="AB198" t="e">
        <f t="shared" si="106"/>
        <v>#DIV/0!</v>
      </c>
      <c r="AC198" t="e">
        <f>VLOOKUP(A198,issues_tempo!A:E,5,FALSE)</f>
        <v>#N/A</v>
      </c>
      <c r="AD198" t="e">
        <f>VLOOKUP(A198,issues_tempo!A:E,4,FALSE)</f>
        <v>#N/A</v>
      </c>
      <c r="AE198">
        <f t="shared" si="107"/>
        <v>0</v>
      </c>
      <c r="AF198">
        <f t="shared" si="107"/>
        <v>0</v>
      </c>
      <c r="AG198">
        <f t="shared" si="108"/>
        <v>0</v>
      </c>
      <c r="AH198">
        <f t="shared" si="109"/>
        <v>0</v>
      </c>
      <c r="AI198">
        <f t="shared" si="110"/>
        <v>0</v>
      </c>
      <c r="AJ198">
        <f t="shared" si="111"/>
        <v>0</v>
      </c>
    </row>
    <row r="199" spans="1:36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95"/>
        <v>1</v>
      </c>
      <c r="I199">
        <f t="shared" si="96"/>
        <v>5</v>
      </c>
      <c r="J199">
        <f t="shared" si="97"/>
        <v>20</v>
      </c>
      <c r="K199">
        <f t="shared" si="98"/>
        <v>0</v>
      </c>
      <c r="L199">
        <f t="shared" si="99"/>
        <v>25</v>
      </c>
      <c r="M199" t="e">
        <f t="shared" si="100"/>
        <v>#DIV/0!</v>
      </c>
      <c r="N199">
        <f t="shared" si="101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93"/>
        <v>999999</v>
      </c>
      <c r="R199">
        <f t="shared" si="94"/>
        <v>0.66666666666666663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102"/>
        <v>0</v>
      </c>
      <c r="V199">
        <f t="shared" si="103"/>
        <v>0</v>
      </c>
      <c r="W199">
        <f t="shared" si="112"/>
        <v>0</v>
      </c>
      <c r="X199">
        <f t="shared" si="104"/>
        <v>0</v>
      </c>
      <c r="Y199">
        <f>IF(ISNA(VLOOKUP(A199,issues_tempo!A:E,3,FALSE)),0,VLOOKUP(A199,issues_tempo!A:E,3,FALSE))</f>
        <v>0</v>
      </c>
      <c r="Z199">
        <f>IF(ISNA(VLOOKUP(A199,issues_tempo!A:E,2,FALSE)),0,VLOOKUP(A199,issues_tempo!A:E,2,FALSE))</f>
        <v>0</v>
      </c>
      <c r="AA199">
        <f t="shared" si="105"/>
        <v>0</v>
      </c>
      <c r="AB199" t="e">
        <f t="shared" si="106"/>
        <v>#DIV/0!</v>
      </c>
      <c r="AC199" t="e">
        <f>VLOOKUP(A199,issues_tempo!A:E,5,FALSE)</f>
        <v>#N/A</v>
      </c>
      <c r="AD199" t="e">
        <f>VLOOKUP(A199,issues_tempo!A:E,4,FALSE)</f>
        <v>#N/A</v>
      </c>
      <c r="AE199">
        <f t="shared" si="107"/>
        <v>0</v>
      </c>
      <c r="AF199">
        <f t="shared" si="107"/>
        <v>0</v>
      </c>
      <c r="AG199">
        <f t="shared" si="108"/>
        <v>0</v>
      </c>
      <c r="AH199">
        <f t="shared" si="109"/>
        <v>0</v>
      </c>
      <c r="AI199">
        <f t="shared" si="110"/>
        <v>0</v>
      </c>
      <c r="AJ199">
        <f t="shared" si="111"/>
        <v>0</v>
      </c>
    </row>
    <row r="200" spans="1:36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95"/>
        <v>1</v>
      </c>
      <c r="I200">
        <f t="shared" si="96"/>
        <v>7</v>
      </c>
      <c r="J200">
        <f t="shared" si="97"/>
        <v>14.285714285714286</v>
      </c>
      <c r="K200">
        <f t="shared" si="98"/>
        <v>0</v>
      </c>
      <c r="L200">
        <f t="shared" si="99"/>
        <v>16.666666666666668</v>
      </c>
      <c r="M200" t="e">
        <f t="shared" si="100"/>
        <v>#DIV/0!</v>
      </c>
      <c r="N200">
        <f t="shared" si="101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93"/>
        <v>999999</v>
      </c>
      <c r="R200">
        <f t="shared" si="94"/>
        <v>2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102"/>
        <v>0</v>
      </c>
      <c r="V200">
        <f t="shared" si="103"/>
        <v>0</v>
      </c>
      <c r="W200">
        <f t="shared" si="112"/>
        <v>0</v>
      </c>
      <c r="X200">
        <f t="shared" si="104"/>
        <v>0</v>
      </c>
      <c r="Y200">
        <f>IF(ISNA(VLOOKUP(A200,issues_tempo!A:E,3,FALSE)),0,VLOOKUP(A200,issues_tempo!A:E,3,FALSE))</f>
        <v>0</v>
      </c>
      <c r="Z200">
        <f>IF(ISNA(VLOOKUP(A200,issues_tempo!A:E,2,FALSE)),0,VLOOKUP(A200,issues_tempo!A:E,2,FALSE))</f>
        <v>0</v>
      </c>
      <c r="AA200">
        <f t="shared" si="105"/>
        <v>0</v>
      </c>
      <c r="AB200" t="e">
        <f t="shared" si="106"/>
        <v>#DIV/0!</v>
      </c>
      <c r="AC200" t="e">
        <f>VLOOKUP(A200,issues_tempo!A:E,5,FALSE)</f>
        <v>#N/A</v>
      </c>
      <c r="AD200" t="e">
        <f>VLOOKUP(A200,issues_tempo!A:E,4,FALSE)</f>
        <v>#N/A</v>
      </c>
      <c r="AE200">
        <f t="shared" si="107"/>
        <v>0</v>
      </c>
      <c r="AF200">
        <f t="shared" si="107"/>
        <v>0</v>
      </c>
      <c r="AG200">
        <f t="shared" si="108"/>
        <v>0</v>
      </c>
      <c r="AH200">
        <f t="shared" si="109"/>
        <v>0</v>
      </c>
      <c r="AI200">
        <f t="shared" si="110"/>
        <v>0</v>
      </c>
      <c r="AJ200">
        <f t="shared" si="111"/>
        <v>0</v>
      </c>
    </row>
    <row r="201" spans="1:36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95"/>
        <v>13</v>
      </c>
      <c r="I201">
        <f t="shared" si="96"/>
        <v>10.076923076923077</v>
      </c>
      <c r="J201">
        <f t="shared" si="97"/>
        <v>9.9236641221374047</v>
      </c>
      <c r="K201">
        <f t="shared" si="98"/>
        <v>25</v>
      </c>
      <c r="L201">
        <f t="shared" si="99"/>
        <v>9.4488188976377945</v>
      </c>
      <c r="M201">
        <f t="shared" si="100"/>
        <v>4</v>
      </c>
      <c r="N201">
        <f t="shared" si="101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93"/>
        <v>0.66666666666666663</v>
      </c>
      <c r="R201">
        <f t="shared" si="94"/>
        <v>7.0555555555555554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102"/>
        <v>0</v>
      </c>
      <c r="V201">
        <f t="shared" si="103"/>
        <v>0</v>
      </c>
      <c r="W201">
        <f t="shared" si="112"/>
        <v>0</v>
      </c>
      <c r="X201">
        <f t="shared" si="104"/>
        <v>0</v>
      </c>
      <c r="Y201">
        <f>IF(ISNA(VLOOKUP(A201,issues_tempo!A:E,3,FALSE)),0,VLOOKUP(A201,issues_tempo!A:E,3,FALSE))</f>
        <v>0</v>
      </c>
      <c r="Z201">
        <f>IF(ISNA(VLOOKUP(A201,issues_tempo!A:E,2,FALSE)),0,VLOOKUP(A201,issues_tempo!A:E,2,FALSE))</f>
        <v>0</v>
      </c>
      <c r="AA201">
        <f t="shared" si="105"/>
        <v>0</v>
      </c>
      <c r="AB201" t="e">
        <f t="shared" si="106"/>
        <v>#DIV/0!</v>
      </c>
      <c r="AC201" t="e">
        <f>VLOOKUP(A201,issues_tempo!A:E,5,FALSE)</f>
        <v>#N/A</v>
      </c>
      <c r="AD201" t="e">
        <f>VLOOKUP(A201,issues_tempo!A:E,4,FALSE)</f>
        <v>#N/A</v>
      </c>
      <c r="AE201">
        <f t="shared" si="107"/>
        <v>0</v>
      </c>
      <c r="AF201">
        <f t="shared" si="107"/>
        <v>0</v>
      </c>
      <c r="AG201">
        <f t="shared" si="108"/>
        <v>0</v>
      </c>
      <c r="AH201">
        <f t="shared" si="109"/>
        <v>0</v>
      </c>
      <c r="AI201">
        <f t="shared" si="110"/>
        <v>0</v>
      </c>
      <c r="AJ201">
        <f t="shared" si="111"/>
        <v>0</v>
      </c>
    </row>
    <row r="202" spans="1:36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95"/>
        <v>1</v>
      </c>
      <c r="I202">
        <f t="shared" si="96"/>
        <v>21</v>
      </c>
      <c r="J202">
        <f t="shared" si="97"/>
        <v>4.7619047619047619</v>
      </c>
      <c r="K202">
        <f t="shared" si="98"/>
        <v>0</v>
      </c>
      <c r="L202">
        <f t="shared" si="99"/>
        <v>5.882352941176471</v>
      </c>
      <c r="M202" t="e">
        <f t="shared" si="100"/>
        <v>#DIV/0!</v>
      </c>
      <c r="N202">
        <f t="shared" si="101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93"/>
        <v>999999</v>
      </c>
      <c r="R202">
        <f t="shared" si="94"/>
        <v>8.5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102"/>
        <v>0</v>
      </c>
      <c r="V202">
        <f t="shared" si="103"/>
        <v>0</v>
      </c>
      <c r="W202">
        <f t="shared" si="112"/>
        <v>0</v>
      </c>
      <c r="X202">
        <f t="shared" si="104"/>
        <v>0</v>
      </c>
      <c r="Y202">
        <f>IF(ISNA(VLOOKUP(A202,issues_tempo!A:E,3,FALSE)),0,VLOOKUP(A202,issues_tempo!A:E,3,FALSE))</f>
        <v>0</v>
      </c>
      <c r="Z202">
        <f>IF(ISNA(VLOOKUP(A202,issues_tempo!A:E,2,FALSE)),0,VLOOKUP(A202,issues_tempo!A:E,2,FALSE))</f>
        <v>2</v>
      </c>
      <c r="AA202">
        <f t="shared" si="105"/>
        <v>2</v>
      </c>
      <c r="AB202">
        <f t="shared" si="106"/>
        <v>10.5</v>
      </c>
      <c r="AC202">
        <f>VLOOKUP(A202,issues_tempo!A:E,5,FALSE)</f>
        <v>0</v>
      </c>
      <c r="AD202">
        <f>VLOOKUP(A202,issues_tempo!A:E,4,FALSE)</f>
        <v>4</v>
      </c>
      <c r="AE202">
        <f t="shared" si="107"/>
        <v>0</v>
      </c>
      <c r="AF202">
        <f t="shared" si="107"/>
        <v>11.764705882352942</v>
      </c>
      <c r="AG202">
        <f t="shared" si="108"/>
        <v>0</v>
      </c>
      <c r="AH202">
        <f t="shared" si="109"/>
        <v>2</v>
      </c>
      <c r="AI202">
        <f t="shared" si="110"/>
        <v>0</v>
      </c>
      <c r="AJ202">
        <f t="shared" si="111"/>
        <v>23.529411764705884</v>
      </c>
    </row>
    <row r="203" spans="1:36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95"/>
        <v>10</v>
      </c>
      <c r="I203">
        <f t="shared" si="96"/>
        <v>13.2</v>
      </c>
      <c r="J203">
        <f t="shared" si="97"/>
        <v>7.5757575757575761</v>
      </c>
      <c r="K203">
        <f t="shared" si="98"/>
        <v>9.0090090090090094</v>
      </c>
      <c r="L203">
        <f t="shared" si="99"/>
        <v>0</v>
      </c>
      <c r="M203">
        <f t="shared" si="100"/>
        <v>11.1</v>
      </c>
      <c r="N203" t="e">
        <f t="shared" si="101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93"/>
        <v>11.1</v>
      </c>
      <c r="R203">
        <f t="shared" si="94"/>
        <v>999999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102"/>
        <v>0.6</v>
      </c>
      <c r="V203">
        <f t="shared" si="103"/>
        <v>0</v>
      </c>
      <c r="W203">
        <f t="shared" si="112"/>
        <v>5.4054054054054053</v>
      </c>
      <c r="X203">
        <f t="shared" si="104"/>
        <v>0</v>
      </c>
      <c r="Y203">
        <f>IF(ISNA(VLOOKUP(A203,issues_tempo!A:E,3,FALSE)),0,VLOOKUP(A203,issues_tempo!A:E,3,FALSE))</f>
        <v>0</v>
      </c>
      <c r="Z203">
        <f>IF(ISNA(VLOOKUP(A203,issues_tempo!A:E,2,FALSE)),0,VLOOKUP(A203,issues_tempo!A:E,2,FALSE))</f>
        <v>0</v>
      </c>
      <c r="AA203">
        <f t="shared" si="105"/>
        <v>0</v>
      </c>
      <c r="AB203" t="e">
        <f t="shared" si="106"/>
        <v>#DIV/0!</v>
      </c>
      <c r="AC203" t="e">
        <f>VLOOKUP(A203,issues_tempo!A:E,5,FALSE)</f>
        <v>#N/A</v>
      </c>
      <c r="AD203" t="e">
        <f>VLOOKUP(A203,issues_tempo!A:E,4,FALSE)</f>
        <v>#N/A</v>
      </c>
      <c r="AE203">
        <f t="shared" si="107"/>
        <v>0</v>
      </c>
      <c r="AF203">
        <f t="shared" si="107"/>
        <v>0</v>
      </c>
      <c r="AG203">
        <f t="shared" si="108"/>
        <v>0</v>
      </c>
      <c r="AH203">
        <f t="shared" si="109"/>
        <v>0</v>
      </c>
      <c r="AI203">
        <f t="shared" si="110"/>
        <v>0</v>
      </c>
      <c r="AJ203">
        <f t="shared" si="111"/>
        <v>0</v>
      </c>
    </row>
    <row r="204" spans="1:36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95"/>
        <v>#N/A</v>
      </c>
      <c r="I204" t="e">
        <f t="shared" si="96"/>
        <v>#N/A</v>
      </c>
      <c r="J204">
        <f t="shared" si="97"/>
        <v>0</v>
      </c>
      <c r="K204">
        <f t="shared" si="98"/>
        <v>0</v>
      </c>
      <c r="L204">
        <f t="shared" si="99"/>
        <v>0</v>
      </c>
      <c r="M204" t="e">
        <f t="shared" si="100"/>
        <v>#N/A</v>
      </c>
      <c r="N204" t="e">
        <f t="shared" si="101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93"/>
        <v>999999</v>
      </c>
      <c r="R204" t="e">
        <f t="shared" si="94"/>
        <v>#N/A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102"/>
        <v>0</v>
      </c>
      <c r="V204">
        <f t="shared" si="103"/>
        <v>0</v>
      </c>
      <c r="W204">
        <f t="shared" si="112"/>
        <v>0</v>
      </c>
      <c r="X204">
        <f t="shared" si="104"/>
        <v>0</v>
      </c>
      <c r="Y204">
        <f>IF(ISNA(VLOOKUP(A204,issues_tempo!A:E,3,FALSE)),0,VLOOKUP(A204,issues_tempo!A:E,3,FALSE))</f>
        <v>0</v>
      </c>
      <c r="Z204">
        <f>IF(ISNA(VLOOKUP(A204,issues_tempo!A:E,2,FALSE)),0,VLOOKUP(A204,issues_tempo!A:E,2,FALSE))</f>
        <v>1</v>
      </c>
      <c r="AA204">
        <f t="shared" si="105"/>
        <v>1</v>
      </c>
      <c r="AB204">
        <f t="shared" si="106"/>
        <v>34</v>
      </c>
      <c r="AC204">
        <f>VLOOKUP(A204,issues_tempo!A:E,5,FALSE)</f>
        <v>0</v>
      </c>
      <c r="AD204">
        <f>VLOOKUP(A204,issues_tempo!A:E,4,FALSE)</f>
        <v>6</v>
      </c>
      <c r="AE204">
        <f t="shared" si="107"/>
        <v>0</v>
      </c>
      <c r="AF204">
        <f t="shared" si="107"/>
        <v>3.0303030303030303</v>
      </c>
      <c r="AG204">
        <f t="shared" si="108"/>
        <v>0</v>
      </c>
      <c r="AH204">
        <f t="shared" si="109"/>
        <v>6</v>
      </c>
      <c r="AI204">
        <f t="shared" si="110"/>
        <v>0</v>
      </c>
      <c r="AJ204">
        <f t="shared" si="111"/>
        <v>18.18181818181818</v>
      </c>
    </row>
    <row r="205" spans="1:36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95"/>
        <v>#N/A</v>
      </c>
      <c r="I205" t="e">
        <f t="shared" si="96"/>
        <v>#N/A</v>
      </c>
      <c r="J205">
        <f t="shared" si="97"/>
        <v>0</v>
      </c>
      <c r="K205">
        <f t="shared" si="98"/>
        <v>0</v>
      </c>
      <c r="L205">
        <f t="shared" si="99"/>
        <v>0</v>
      </c>
      <c r="M205" t="e">
        <f t="shared" si="100"/>
        <v>#N/A</v>
      </c>
      <c r="N205" t="e">
        <f t="shared" si="101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93"/>
        <v>999999</v>
      </c>
      <c r="R205" t="e">
        <f t="shared" si="94"/>
        <v>#N/A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102"/>
        <v>0</v>
      </c>
      <c r="V205">
        <f t="shared" si="103"/>
        <v>0</v>
      </c>
      <c r="W205">
        <f t="shared" si="112"/>
        <v>0</v>
      </c>
      <c r="X205">
        <f t="shared" si="104"/>
        <v>0</v>
      </c>
      <c r="Y205">
        <f>IF(ISNA(VLOOKUP(A205,issues_tempo!A:E,3,FALSE)),0,VLOOKUP(A205,issues_tempo!A:E,3,FALSE))</f>
        <v>0</v>
      </c>
      <c r="Z205">
        <f>IF(ISNA(VLOOKUP(A205,issues_tempo!A:E,2,FALSE)),0,VLOOKUP(A205,issues_tempo!A:E,2,FALSE))</f>
        <v>0</v>
      </c>
      <c r="AA205">
        <f t="shared" si="105"/>
        <v>0</v>
      </c>
      <c r="AB205" t="e">
        <f t="shared" si="106"/>
        <v>#DIV/0!</v>
      </c>
      <c r="AC205" t="e">
        <f>VLOOKUP(A205,issues_tempo!A:E,5,FALSE)</f>
        <v>#N/A</v>
      </c>
      <c r="AD205" t="e">
        <f>VLOOKUP(A205,issues_tempo!A:E,4,FALSE)</f>
        <v>#N/A</v>
      </c>
      <c r="AE205">
        <f t="shared" si="107"/>
        <v>0</v>
      </c>
      <c r="AF205">
        <f t="shared" si="107"/>
        <v>0</v>
      </c>
      <c r="AG205">
        <f t="shared" si="108"/>
        <v>0</v>
      </c>
      <c r="AH205">
        <f t="shared" si="109"/>
        <v>0</v>
      </c>
      <c r="AI205">
        <f t="shared" si="110"/>
        <v>0</v>
      </c>
      <c r="AJ205">
        <f t="shared" si="111"/>
        <v>0</v>
      </c>
    </row>
    <row r="206" spans="1:36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95"/>
        <v>#N/A</v>
      </c>
      <c r="I206" t="e">
        <f t="shared" si="96"/>
        <v>#N/A</v>
      </c>
      <c r="J206">
        <f t="shared" si="97"/>
        <v>0</v>
      </c>
      <c r="K206">
        <f t="shared" si="98"/>
        <v>0</v>
      </c>
      <c r="L206">
        <f t="shared" si="99"/>
        <v>0</v>
      </c>
      <c r="M206" t="e">
        <f t="shared" si="100"/>
        <v>#N/A</v>
      </c>
      <c r="N206" t="e">
        <f t="shared" si="101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93"/>
        <v>999999</v>
      </c>
      <c r="R206" t="e">
        <f t="shared" si="94"/>
        <v>#N/A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102"/>
        <v>0</v>
      </c>
      <c r="V206">
        <f t="shared" si="103"/>
        <v>0</v>
      </c>
      <c r="W206">
        <f t="shared" si="112"/>
        <v>0</v>
      </c>
      <c r="X206">
        <f t="shared" si="104"/>
        <v>0</v>
      </c>
      <c r="Y206">
        <f>IF(ISNA(VLOOKUP(A206,issues_tempo!A:E,3,FALSE)),0,VLOOKUP(A206,issues_tempo!A:E,3,FALSE))</f>
        <v>0</v>
      </c>
      <c r="Z206">
        <f>IF(ISNA(VLOOKUP(A206,issues_tempo!A:E,2,FALSE)),0,VLOOKUP(A206,issues_tempo!A:E,2,FALSE))</f>
        <v>0</v>
      </c>
      <c r="AA206">
        <f t="shared" si="105"/>
        <v>0</v>
      </c>
      <c r="AB206" t="e">
        <f t="shared" si="106"/>
        <v>#DIV/0!</v>
      </c>
      <c r="AC206" t="e">
        <f>VLOOKUP(A206,issues_tempo!A:E,5,FALSE)</f>
        <v>#N/A</v>
      </c>
      <c r="AD206" t="e">
        <f>VLOOKUP(A206,issues_tempo!A:E,4,FALSE)</f>
        <v>#N/A</v>
      </c>
      <c r="AE206">
        <f t="shared" si="107"/>
        <v>0</v>
      </c>
      <c r="AF206">
        <f t="shared" si="107"/>
        <v>0</v>
      </c>
      <c r="AG206">
        <f t="shared" si="108"/>
        <v>0</v>
      </c>
      <c r="AH206">
        <f t="shared" si="109"/>
        <v>0</v>
      </c>
      <c r="AI206">
        <f t="shared" si="110"/>
        <v>0</v>
      </c>
      <c r="AJ206">
        <f t="shared" si="111"/>
        <v>0</v>
      </c>
    </row>
    <row r="207" spans="1:36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95"/>
        <v>10</v>
      </c>
      <c r="I207">
        <f t="shared" si="96"/>
        <v>28.8</v>
      </c>
      <c r="J207">
        <f t="shared" si="97"/>
        <v>3.4722222222222223</v>
      </c>
      <c r="K207">
        <f t="shared" si="98"/>
        <v>0</v>
      </c>
      <c r="L207">
        <f t="shared" si="99"/>
        <v>3.484320557491289</v>
      </c>
      <c r="M207" t="e">
        <f t="shared" si="100"/>
        <v>#DIV/0!</v>
      </c>
      <c r="N207">
        <f t="shared" si="101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93"/>
        <v>999999</v>
      </c>
      <c r="R207">
        <f t="shared" si="94"/>
        <v>33.483333333333334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102"/>
        <v>0</v>
      </c>
      <c r="V207">
        <f t="shared" si="103"/>
        <v>3.8</v>
      </c>
      <c r="W207">
        <f t="shared" si="112"/>
        <v>0</v>
      </c>
      <c r="X207">
        <f t="shared" si="104"/>
        <v>13.240418118466897</v>
      </c>
      <c r="Y207">
        <f>IF(ISNA(VLOOKUP(A207,issues_tempo!A:E,3,FALSE)),0,VLOOKUP(A207,issues_tempo!A:E,3,FALSE))</f>
        <v>0</v>
      </c>
      <c r="Z207">
        <f>IF(ISNA(VLOOKUP(A207,issues_tempo!A:E,2,FALSE)),0,VLOOKUP(A207,issues_tempo!A:E,2,FALSE))</f>
        <v>0</v>
      </c>
      <c r="AA207">
        <f t="shared" si="105"/>
        <v>0</v>
      </c>
      <c r="AB207" t="e">
        <f t="shared" si="106"/>
        <v>#DIV/0!</v>
      </c>
      <c r="AC207" t="e">
        <f>VLOOKUP(A207,issues_tempo!A:E,5,FALSE)</f>
        <v>#N/A</v>
      </c>
      <c r="AD207" t="e">
        <f>VLOOKUP(A207,issues_tempo!A:E,4,FALSE)</f>
        <v>#N/A</v>
      </c>
      <c r="AE207">
        <f t="shared" si="107"/>
        <v>0</v>
      </c>
      <c r="AF207">
        <f t="shared" si="107"/>
        <v>0</v>
      </c>
      <c r="AG207">
        <f t="shared" si="108"/>
        <v>0</v>
      </c>
      <c r="AH207">
        <f t="shared" si="109"/>
        <v>0</v>
      </c>
      <c r="AI207">
        <f t="shared" si="110"/>
        <v>0</v>
      </c>
      <c r="AJ207">
        <f t="shared" si="111"/>
        <v>0</v>
      </c>
    </row>
    <row r="208" spans="1:36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95"/>
        <v>#N/A</v>
      </c>
      <c r="I208" t="e">
        <f t="shared" si="96"/>
        <v>#N/A</v>
      </c>
      <c r="J208">
        <f t="shared" si="97"/>
        <v>0</v>
      </c>
      <c r="K208">
        <f t="shared" si="98"/>
        <v>0</v>
      </c>
      <c r="L208">
        <f t="shared" si="99"/>
        <v>0</v>
      </c>
      <c r="M208" t="e">
        <f t="shared" si="100"/>
        <v>#N/A</v>
      </c>
      <c r="N208" t="e">
        <f t="shared" si="101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93"/>
        <v>999999</v>
      </c>
      <c r="R208" t="e">
        <f t="shared" si="94"/>
        <v>#N/A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102"/>
        <v>0</v>
      </c>
      <c r="V208">
        <f t="shared" si="103"/>
        <v>0</v>
      </c>
      <c r="W208">
        <f t="shared" si="112"/>
        <v>0</v>
      </c>
      <c r="X208">
        <f t="shared" si="104"/>
        <v>0</v>
      </c>
      <c r="Y208">
        <f>IF(ISNA(VLOOKUP(A208,issues_tempo!A:E,3,FALSE)),0,VLOOKUP(A208,issues_tempo!A:E,3,FALSE))</f>
        <v>0</v>
      </c>
      <c r="Z208">
        <f>IF(ISNA(VLOOKUP(A208,issues_tempo!A:E,2,FALSE)),0,VLOOKUP(A208,issues_tempo!A:E,2,FALSE))</f>
        <v>0</v>
      </c>
      <c r="AA208">
        <f t="shared" si="105"/>
        <v>0</v>
      </c>
      <c r="AB208" t="e">
        <f t="shared" si="106"/>
        <v>#DIV/0!</v>
      </c>
      <c r="AC208" t="e">
        <f>VLOOKUP(A208,issues_tempo!A:E,5,FALSE)</f>
        <v>#N/A</v>
      </c>
      <c r="AD208" t="e">
        <f>VLOOKUP(A208,issues_tempo!A:E,4,FALSE)</f>
        <v>#N/A</v>
      </c>
      <c r="AE208">
        <f t="shared" si="107"/>
        <v>0</v>
      </c>
      <c r="AF208">
        <f t="shared" si="107"/>
        <v>0</v>
      </c>
      <c r="AG208">
        <f t="shared" si="108"/>
        <v>0</v>
      </c>
      <c r="AH208">
        <f t="shared" si="109"/>
        <v>0</v>
      </c>
      <c r="AI208">
        <f t="shared" si="110"/>
        <v>0</v>
      </c>
      <c r="AJ208">
        <f t="shared" si="111"/>
        <v>0</v>
      </c>
    </row>
    <row r="209" spans="1:36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95"/>
        <v>#N/A</v>
      </c>
      <c r="I209" t="e">
        <f t="shared" si="96"/>
        <v>#N/A</v>
      </c>
      <c r="J209">
        <f t="shared" si="97"/>
        <v>0</v>
      </c>
      <c r="K209">
        <f t="shared" si="98"/>
        <v>0</v>
      </c>
      <c r="L209">
        <f t="shared" si="99"/>
        <v>0</v>
      </c>
      <c r="M209" t="e">
        <f t="shared" si="100"/>
        <v>#N/A</v>
      </c>
      <c r="N209" t="e">
        <f t="shared" si="101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93"/>
        <v>999999</v>
      </c>
      <c r="R209" t="e">
        <f t="shared" si="94"/>
        <v>#N/A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102"/>
        <v>0</v>
      </c>
      <c r="V209">
        <f t="shared" si="103"/>
        <v>0</v>
      </c>
      <c r="W209">
        <f t="shared" si="112"/>
        <v>0</v>
      </c>
      <c r="X209">
        <f t="shared" si="104"/>
        <v>0</v>
      </c>
      <c r="Y209">
        <f>IF(ISNA(VLOOKUP(A209,issues_tempo!A:E,3,FALSE)),0,VLOOKUP(A209,issues_tempo!A:E,3,FALSE))</f>
        <v>0</v>
      </c>
      <c r="Z209">
        <f>IF(ISNA(VLOOKUP(A209,issues_tempo!A:E,2,FALSE)),0,VLOOKUP(A209,issues_tempo!A:E,2,FALSE))</f>
        <v>0</v>
      </c>
      <c r="AA209">
        <f t="shared" si="105"/>
        <v>0</v>
      </c>
      <c r="AB209" t="e">
        <f t="shared" si="106"/>
        <v>#DIV/0!</v>
      </c>
      <c r="AC209" t="e">
        <f>VLOOKUP(A209,issues_tempo!A:E,5,FALSE)</f>
        <v>#N/A</v>
      </c>
      <c r="AD209" t="e">
        <f>VLOOKUP(A209,issues_tempo!A:E,4,FALSE)</f>
        <v>#N/A</v>
      </c>
      <c r="AE209">
        <f t="shared" si="107"/>
        <v>0</v>
      </c>
      <c r="AF209">
        <f t="shared" si="107"/>
        <v>0</v>
      </c>
      <c r="AG209">
        <f t="shared" si="108"/>
        <v>0</v>
      </c>
      <c r="AH209">
        <f t="shared" si="109"/>
        <v>0</v>
      </c>
      <c r="AI209">
        <f t="shared" si="110"/>
        <v>0</v>
      </c>
      <c r="AJ209">
        <f t="shared" si="111"/>
        <v>0</v>
      </c>
    </row>
    <row r="210" spans="1:36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95"/>
        <v>#N/A</v>
      </c>
      <c r="I210" t="e">
        <f t="shared" si="96"/>
        <v>#N/A</v>
      </c>
      <c r="J210">
        <f t="shared" si="97"/>
        <v>0</v>
      </c>
      <c r="K210">
        <f t="shared" si="98"/>
        <v>0</v>
      </c>
      <c r="L210">
        <f t="shared" si="99"/>
        <v>0</v>
      </c>
      <c r="M210" t="e">
        <f t="shared" si="100"/>
        <v>#N/A</v>
      </c>
      <c r="N210" t="e">
        <f t="shared" si="101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93"/>
        <v>999999</v>
      </c>
      <c r="R210" t="e">
        <f t="shared" si="94"/>
        <v>#N/A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102"/>
        <v>0</v>
      </c>
      <c r="V210">
        <f t="shared" si="103"/>
        <v>0</v>
      </c>
      <c r="W210">
        <f t="shared" si="112"/>
        <v>0</v>
      </c>
      <c r="X210">
        <f t="shared" si="104"/>
        <v>0</v>
      </c>
      <c r="Y210">
        <f>IF(ISNA(VLOOKUP(A210,issues_tempo!A:E,3,FALSE)),0,VLOOKUP(A210,issues_tempo!A:E,3,FALSE))</f>
        <v>0</v>
      </c>
      <c r="Z210">
        <f>IF(ISNA(VLOOKUP(A210,issues_tempo!A:E,2,FALSE)),0,VLOOKUP(A210,issues_tempo!A:E,2,FALSE))</f>
        <v>0</v>
      </c>
      <c r="AA210">
        <f t="shared" si="105"/>
        <v>0</v>
      </c>
      <c r="AB210" t="e">
        <f t="shared" si="106"/>
        <v>#DIV/0!</v>
      </c>
      <c r="AC210" t="e">
        <f>VLOOKUP(A210,issues_tempo!A:E,5,FALSE)</f>
        <v>#N/A</v>
      </c>
      <c r="AD210" t="e">
        <f>VLOOKUP(A210,issues_tempo!A:E,4,FALSE)</f>
        <v>#N/A</v>
      </c>
      <c r="AE210">
        <f t="shared" si="107"/>
        <v>0</v>
      </c>
      <c r="AF210">
        <f t="shared" si="107"/>
        <v>0</v>
      </c>
      <c r="AG210">
        <f t="shared" si="108"/>
        <v>0</v>
      </c>
      <c r="AH210">
        <f t="shared" si="109"/>
        <v>0</v>
      </c>
      <c r="AI210">
        <f t="shared" si="110"/>
        <v>0</v>
      </c>
      <c r="AJ210">
        <f t="shared" si="111"/>
        <v>0</v>
      </c>
    </row>
    <row r="211" spans="1:36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95"/>
        <v>#N/A</v>
      </c>
      <c r="I211" t="e">
        <f t="shared" si="96"/>
        <v>#N/A</v>
      </c>
      <c r="J211">
        <f t="shared" si="97"/>
        <v>0</v>
      </c>
      <c r="K211">
        <f t="shared" si="98"/>
        <v>0</v>
      </c>
      <c r="L211">
        <f t="shared" si="99"/>
        <v>0</v>
      </c>
      <c r="M211" t="e">
        <f t="shared" si="100"/>
        <v>#N/A</v>
      </c>
      <c r="N211" t="e">
        <f t="shared" si="101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93"/>
        <v>999999</v>
      </c>
      <c r="R211" t="e">
        <f t="shared" si="94"/>
        <v>#N/A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102"/>
        <v>0</v>
      </c>
      <c r="V211">
        <f t="shared" si="103"/>
        <v>0</v>
      </c>
      <c r="W211">
        <f t="shared" si="112"/>
        <v>0</v>
      </c>
      <c r="X211">
        <f t="shared" si="104"/>
        <v>0</v>
      </c>
      <c r="Y211">
        <f>IF(ISNA(VLOOKUP(A211,issues_tempo!A:E,3,FALSE)),0,VLOOKUP(A211,issues_tempo!A:E,3,FALSE))</f>
        <v>0</v>
      </c>
      <c r="Z211">
        <f>IF(ISNA(VLOOKUP(A211,issues_tempo!A:E,2,FALSE)),0,VLOOKUP(A211,issues_tempo!A:E,2,FALSE))</f>
        <v>0</v>
      </c>
      <c r="AA211">
        <f t="shared" si="105"/>
        <v>0</v>
      </c>
      <c r="AB211" t="e">
        <f t="shared" si="106"/>
        <v>#DIV/0!</v>
      </c>
      <c r="AC211" t="e">
        <f>VLOOKUP(A211,issues_tempo!A:E,5,FALSE)</f>
        <v>#N/A</v>
      </c>
      <c r="AD211" t="e">
        <f>VLOOKUP(A211,issues_tempo!A:E,4,FALSE)</f>
        <v>#N/A</v>
      </c>
      <c r="AE211">
        <f t="shared" si="107"/>
        <v>0</v>
      </c>
      <c r="AF211">
        <f t="shared" si="107"/>
        <v>0</v>
      </c>
      <c r="AG211">
        <f t="shared" si="108"/>
        <v>0</v>
      </c>
      <c r="AH211">
        <f t="shared" si="109"/>
        <v>0</v>
      </c>
      <c r="AI211">
        <f t="shared" si="110"/>
        <v>0</v>
      </c>
      <c r="AJ211">
        <f t="shared" si="111"/>
        <v>0</v>
      </c>
    </row>
    <row r="212" spans="1:36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95"/>
        <v>4</v>
      </c>
      <c r="I212">
        <f t="shared" si="96"/>
        <v>73</v>
      </c>
      <c r="J212">
        <f t="shared" si="97"/>
        <v>1.3698630136986301</v>
      </c>
      <c r="K212">
        <f t="shared" si="98"/>
        <v>0.45454545454545453</v>
      </c>
      <c r="L212">
        <f t="shared" si="99"/>
        <v>4.166666666666667</v>
      </c>
      <c r="M212">
        <f t="shared" si="100"/>
        <v>220</v>
      </c>
      <c r="N212">
        <f t="shared" si="101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93"/>
        <v>220</v>
      </c>
      <c r="R212">
        <f t="shared" si="94"/>
        <v>16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102"/>
        <v>0</v>
      </c>
      <c r="V212">
        <f t="shared" si="103"/>
        <v>0</v>
      </c>
      <c r="W212">
        <f t="shared" si="112"/>
        <v>0</v>
      </c>
      <c r="X212">
        <f t="shared" si="104"/>
        <v>0</v>
      </c>
      <c r="Y212">
        <f>IF(ISNA(VLOOKUP(A212,issues_tempo!A:E,3,FALSE)),0,VLOOKUP(A212,issues_tempo!A:E,3,FALSE))</f>
        <v>0</v>
      </c>
      <c r="Z212">
        <f>IF(ISNA(VLOOKUP(A212,issues_tempo!A:E,2,FALSE)),0,VLOOKUP(A212,issues_tempo!A:E,2,FALSE))</f>
        <v>0</v>
      </c>
      <c r="AA212">
        <f t="shared" si="105"/>
        <v>0</v>
      </c>
      <c r="AB212" t="e">
        <f t="shared" si="106"/>
        <v>#DIV/0!</v>
      </c>
      <c r="AC212" t="e">
        <f>VLOOKUP(A212,issues_tempo!A:E,5,FALSE)</f>
        <v>#N/A</v>
      </c>
      <c r="AD212" t="e">
        <f>VLOOKUP(A212,issues_tempo!A:E,4,FALSE)</f>
        <v>#N/A</v>
      </c>
      <c r="AE212">
        <f t="shared" si="107"/>
        <v>0</v>
      </c>
      <c r="AF212">
        <f t="shared" si="107"/>
        <v>0</v>
      </c>
      <c r="AG212">
        <f t="shared" si="108"/>
        <v>0</v>
      </c>
      <c r="AH212">
        <f t="shared" si="109"/>
        <v>0</v>
      </c>
      <c r="AI212">
        <f t="shared" si="110"/>
        <v>0</v>
      </c>
      <c r="AJ212">
        <f t="shared" si="111"/>
        <v>0</v>
      </c>
    </row>
    <row r="213" spans="1:36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95"/>
        <v>#N/A</v>
      </c>
      <c r="I213" t="e">
        <f t="shared" si="96"/>
        <v>#N/A</v>
      </c>
      <c r="J213">
        <f t="shared" si="97"/>
        <v>0</v>
      </c>
      <c r="K213">
        <f t="shared" si="98"/>
        <v>0</v>
      </c>
      <c r="L213">
        <f t="shared" si="99"/>
        <v>0</v>
      </c>
      <c r="M213" t="e">
        <f t="shared" si="100"/>
        <v>#N/A</v>
      </c>
      <c r="N213" t="e">
        <f t="shared" si="101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93"/>
        <v>999999</v>
      </c>
      <c r="R213" t="e">
        <f t="shared" si="94"/>
        <v>#N/A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102"/>
        <v>0</v>
      </c>
      <c r="V213">
        <f t="shared" si="103"/>
        <v>0</v>
      </c>
      <c r="W213">
        <f t="shared" si="112"/>
        <v>0</v>
      </c>
      <c r="X213">
        <f t="shared" si="104"/>
        <v>0</v>
      </c>
      <c r="Y213">
        <f>IF(ISNA(VLOOKUP(A213,issues_tempo!A:E,3,FALSE)),0,VLOOKUP(A213,issues_tempo!A:E,3,FALSE))</f>
        <v>0</v>
      </c>
      <c r="Z213">
        <f>IF(ISNA(VLOOKUP(A213,issues_tempo!A:E,2,FALSE)),0,VLOOKUP(A213,issues_tempo!A:E,2,FALSE))</f>
        <v>0</v>
      </c>
      <c r="AA213">
        <f t="shared" si="105"/>
        <v>0</v>
      </c>
      <c r="AB213" t="e">
        <f t="shared" si="106"/>
        <v>#DIV/0!</v>
      </c>
      <c r="AC213" t="e">
        <f>VLOOKUP(A213,issues_tempo!A:E,5,FALSE)</f>
        <v>#N/A</v>
      </c>
      <c r="AD213" t="e">
        <f>VLOOKUP(A213,issues_tempo!A:E,4,FALSE)</f>
        <v>#N/A</v>
      </c>
      <c r="AE213">
        <f t="shared" si="107"/>
        <v>0</v>
      </c>
      <c r="AF213">
        <f t="shared" si="107"/>
        <v>0</v>
      </c>
      <c r="AG213">
        <f t="shared" si="108"/>
        <v>0</v>
      </c>
      <c r="AH213">
        <f t="shared" si="109"/>
        <v>0</v>
      </c>
      <c r="AI213">
        <f t="shared" si="110"/>
        <v>0</v>
      </c>
      <c r="AJ213">
        <f t="shared" si="111"/>
        <v>0</v>
      </c>
    </row>
    <row r="214" spans="1:36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95"/>
        <v>#N/A</v>
      </c>
      <c r="I214" t="e">
        <f t="shared" si="96"/>
        <v>#N/A</v>
      </c>
      <c r="J214">
        <f t="shared" si="97"/>
        <v>0</v>
      </c>
      <c r="K214">
        <f t="shared" si="98"/>
        <v>0</v>
      </c>
      <c r="L214">
        <f t="shared" si="99"/>
        <v>0</v>
      </c>
      <c r="M214" t="e">
        <f t="shared" si="100"/>
        <v>#N/A</v>
      </c>
      <c r="N214" t="e">
        <f t="shared" si="101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93"/>
        <v>999999</v>
      </c>
      <c r="R214" t="e">
        <f t="shared" si="94"/>
        <v>#N/A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102"/>
        <v>0</v>
      </c>
      <c r="V214">
        <f t="shared" si="103"/>
        <v>0</v>
      </c>
      <c r="W214">
        <f t="shared" si="112"/>
        <v>0</v>
      </c>
      <c r="X214">
        <f t="shared" si="104"/>
        <v>0</v>
      </c>
      <c r="Y214">
        <f>IF(ISNA(VLOOKUP(A214,issues_tempo!A:E,3,FALSE)),0,VLOOKUP(A214,issues_tempo!A:E,3,FALSE))</f>
        <v>0</v>
      </c>
      <c r="Z214">
        <f>IF(ISNA(VLOOKUP(A214,issues_tempo!A:E,2,FALSE)),0,VLOOKUP(A214,issues_tempo!A:E,2,FALSE))</f>
        <v>0</v>
      </c>
      <c r="AA214">
        <f t="shared" si="105"/>
        <v>0</v>
      </c>
      <c r="AB214" t="e">
        <f t="shared" si="106"/>
        <v>#DIV/0!</v>
      </c>
      <c r="AC214" t="e">
        <f>VLOOKUP(A214,issues_tempo!A:E,5,FALSE)</f>
        <v>#N/A</v>
      </c>
      <c r="AD214" t="e">
        <f>VLOOKUP(A214,issues_tempo!A:E,4,FALSE)</f>
        <v>#N/A</v>
      </c>
      <c r="AE214">
        <f t="shared" si="107"/>
        <v>0</v>
      </c>
      <c r="AF214">
        <f t="shared" si="107"/>
        <v>0</v>
      </c>
      <c r="AG214">
        <f t="shared" si="108"/>
        <v>0</v>
      </c>
      <c r="AH214">
        <f t="shared" si="109"/>
        <v>0</v>
      </c>
      <c r="AI214">
        <f t="shared" si="110"/>
        <v>0</v>
      </c>
      <c r="AJ214">
        <f t="shared" si="111"/>
        <v>0</v>
      </c>
    </row>
    <row r="215" spans="1:36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95"/>
        <v>#N/A</v>
      </c>
      <c r="I215" t="e">
        <f t="shared" si="96"/>
        <v>#N/A</v>
      </c>
      <c r="J215">
        <f t="shared" si="97"/>
        <v>0</v>
      </c>
      <c r="K215">
        <f t="shared" si="98"/>
        <v>0</v>
      </c>
      <c r="L215">
        <f t="shared" si="99"/>
        <v>0</v>
      </c>
      <c r="M215" t="e">
        <f t="shared" si="100"/>
        <v>#N/A</v>
      </c>
      <c r="N215" t="e">
        <f t="shared" si="101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93"/>
        <v>999999</v>
      </c>
      <c r="R215" t="e">
        <f t="shared" si="94"/>
        <v>#N/A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102"/>
        <v>0</v>
      </c>
      <c r="V215">
        <f t="shared" si="103"/>
        <v>0</v>
      </c>
      <c r="W215">
        <f t="shared" si="112"/>
        <v>0</v>
      </c>
      <c r="X215">
        <f t="shared" si="104"/>
        <v>0</v>
      </c>
      <c r="Y215">
        <f>IF(ISNA(VLOOKUP(A215,issues_tempo!A:E,3,FALSE)),0,VLOOKUP(A215,issues_tempo!A:E,3,FALSE))</f>
        <v>0</v>
      </c>
      <c r="Z215">
        <f>IF(ISNA(VLOOKUP(A215,issues_tempo!A:E,2,FALSE)),0,VLOOKUP(A215,issues_tempo!A:E,2,FALSE))</f>
        <v>0</v>
      </c>
      <c r="AA215">
        <f t="shared" si="105"/>
        <v>0</v>
      </c>
      <c r="AB215" t="e">
        <f t="shared" si="106"/>
        <v>#DIV/0!</v>
      </c>
      <c r="AC215" t="e">
        <f>VLOOKUP(A215,issues_tempo!A:E,5,FALSE)</f>
        <v>#N/A</v>
      </c>
      <c r="AD215" t="e">
        <f>VLOOKUP(A215,issues_tempo!A:E,4,FALSE)</f>
        <v>#N/A</v>
      </c>
      <c r="AE215">
        <f t="shared" si="107"/>
        <v>0</v>
      </c>
      <c r="AF215">
        <f t="shared" si="107"/>
        <v>0</v>
      </c>
      <c r="AG215">
        <f t="shared" si="108"/>
        <v>0</v>
      </c>
      <c r="AH215">
        <f t="shared" si="109"/>
        <v>0</v>
      </c>
      <c r="AI215">
        <f t="shared" si="110"/>
        <v>0</v>
      </c>
      <c r="AJ215">
        <f t="shared" si="111"/>
        <v>0</v>
      </c>
    </row>
    <row r="216" spans="1:36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95"/>
        <v>1</v>
      </c>
      <c r="I216">
        <f t="shared" si="96"/>
        <v>16</v>
      </c>
      <c r="J216">
        <f t="shared" si="97"/>
        <v>6.25</v>
      </c>
      <c r="K216">
        <f t="shared" si="98"/>
        <v>0</v>
      </c>
      <c r="L216">
        <f t="shared" si="99"/>
        <v>7.1428571428571432</v>
      </c>
      <c r="M216" t="e">
        <f t="shared" si="100"/>
        <v>#DIV/0!</v>
      </c>
      <c r="N216">
        <f t="shared" si="101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93"/>
        <v>999999</v>
      </c>
      <c r="R216">
        <f t="shared" si="94"/>
        <v>4.6666666666666661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102"/>
        <v>0</v>
      </c>
      <c r="V216">
        <f t="shared" si="103"/>
        <v>0</v>
      </c>
      <c r="W216">
        <f t="shared" si="112"/>
        <v>0</v>
      </c>
      <c r="X216">
        <f t="shared" si="104"/>
        <v>0</v>
      </c>
      <c r="Y216">
        <f>IF(ISNA(VLOOKUP(A216,issues_tempo!A:E,3,FALSE)),0,VLOOKUP(A216,issues_tempo!A:E,3,FALSE))</f>
        <v>0</v>
      </c>
      <c r="Z216">
        <f>IF(ISNA(VLOOKUP(A216,issues_tempo!A:E,2,FALSE)),0,VLOOKUP(A216,issues_tempo!A:E,2,FALSE))</f>
        <v>0</v>
      </c>
      <c r="AA216">
        <f t="shared" si="105"/>
        <v>0</v>
      </c>
      <c r="AB216" t="e">
        <f t="shared" si="106"/>
        <v>#DIV/0!</v>
      </c>
      <c r="AC216" t="e">
        <f>VLOOKUP(A216,issues_tempo!A:E,5,FALSE)</f>
        <v>#N/A</v>
      </c>
      <c r="AD216" t="e">
        <f>VLOOKUP(A216,issues_tempo!A:E,4,FALSE)</f>
        <v>#N/A</v>
      </c>
      <c r="AE216">
        <f t="shared" si="107"/>
        <v>0</v>
      </c>
      <c r="AF216">
        <f t="shared" si="107"/>
        <v>0</v>
      </c>
      <c r="AG216">
        <f t="shared" si="108"/>
        <v>0</v>
      </c>
      <c r="AH216">
        <f t="shared" si="109"/>
        <v>0</v>
      </c>
      <c r="AI216">
        <f t="shared" si="110"/>
        <v>0</v>
      </c>
      <c r="AJ216">
        <f t="shared" si="111"/>
        <v>0</v>
      </c>
    </row>
    <row r="217" spans="1:36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95"/>
        <v>5</v>
      </c>
      <c r="I217">
        <f t="shared" si="96"/>
        <v>6.2</v>
      </c>
      <c r="J217">
        <f t="shared" si="97"/>
        <v>16.129032258064516</v>
      </c>
      <c r="K217">
        <f t="shared" si="98"/>
        <v>19.047619047619047</v>
      </c>
      <c r="L217">
        <f t="shared" si="99"/>
        <v>10</v>
      </c>
      <c r="M217">
        <f t="shared" si="100"/>
        <v>5.25</v>
      </c>
      <c r="N217">
        <f t="shared" si="101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93"/>
        <v>1.75</v>
      </c>
      <c r="R217">
        <f t="shared" si="94"/>
        <v>3.333333333333333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102"/>
        <v>1.25</v>
      </c>
      <c r="V217">
        <f t="shared" si="103"/>
        <v>0</v>
      </c>
      <c r="W217">
        <f t="shared" si="112"/>
        <v>23.80952380952381</v>
      </c>
      <c r="X217">
        <f t="shared" si="104"/>
        <v>0</v>
      </c>
      <c r="Y217">
        <f>IF(ISNA(VLOOKUP(A217,issues_tempo!A:E,3,FALSE)),0,VLOOKUP(A217,issues_tempo!A:E,3,FALSE))</f>
        <v>0</v>
      </c>
      <c r="Z217">
        <f>IF(ISNA(VLOOKUP(A217,issues_tempo!A:E,2,FALSE)),0,VLOOKUP(A217,issues_tempo!A:E,2,FALSE))</f>
        <v>0</v>
      </c>
      <c r="AA217">
        <f t="shared" si="105"/>
        <v>0</v>
      </c>
      <c r="AB217" t="e">
        <f t="shared" si="106"/>
        <v>#DIV/0!</v>
      </c>
      <c r="AC217" t="e">
        <f>VLOOKUP(A217,issues_tempo!A:E,5,FALSE)</f>
        <v>#N/A</v>
      </c>
      <c r="AD217" t="e">
        <f>VLOOKUP(A217,issues_tempo!A:E,4,FALSE)</f>
        <v>#N/A</v>
      </c>
      <c r="AE217">
        <f t="shared" si="107"/>
        <v>0</v>
      </c>
      <c r="AF217">
        <f t="shared" si="107"/>
        <v>0</v>
      </c>
      <c r="AG217">
        <f t="shared" si="108"/>
        <v>0</v>
      </c>
      <c r="AH217">
        <f t="shared" si="109"/>
        <v>0</v>
      </c>
      <c r="AI217">
        <f t="shared" si="110"/>
        <v>0</v>
      </c>
      <c r="AJ217">
        <f t="shared" si="111"/>
        <v>0</v>
      </c>
    </row>
    <row r="218" spans="1:36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95"/>
        <v>7</v>
      </c>
      <c r="I218">
        <f t="shared" si="96"/>
        <v>77.571428571428569</v>
      </c>
      <c r="J218">
        <f t="shared" si="97"/>
        <v>1.2891344383057091</v>
      </c>
      <c r="K218">
        <f t="shared" si="98"/>
        <v>0</v>
      </c>
      <c r="L218">
        <f t="shared" si="99"/>
        <v>1.338432122370937</v>
      </c>
      <c r="M218" t="e">
        <f t="shared" si="100"/>
        <v>#DIV/0!</v>
      </c>
      <c r="N218">
        <f t="shared" si="101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93"/>
        <v>999999</v>
      </c>
      <c r="R218">
        <f t="shared" si="94"/>
        <v>49.809523809523803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102"/>
        <v>0</v>
      </c>
      <c r="V218">
        <f t="shared" si="103"/>
        <v>0</v>
      </c>
      <c r="W218">
        <f t="shared" si="112"/>
        <v>0</v>
      </c>
      <c r="X218">
        <f t="shared" si="104"/>
        <v>0</v>
      </c>
      <c r="Y218">
        <f>IF(ISNA(VLOOKUP(A218,issues_tempo!A:E,3,FALSE)),0,VLOOKUP(A218,issues_tempo!A:E,3,FALSE))</f>
        <v>0</v>
      </c>
      <c r="Z218">
        <f>IF(ISNA(VLOOKUP(A218,issues_tempo!A:E,2,FALSE)),0,VLOOKUP(A218,issues_tempo!A:E,2,FALSE))</f>
        <v>1</v>
      </c>
      <c r="AA218">
        <f t="shared" si="105"/>
        <v>1</v>
      </c>
      <c r="AB218">
        <f t="shared" si="106"/>
        <v>543</v>
      </c>
      <c r="AC218">
        <f>VLOOKUP(A218,issues_tempo!A:E,5,FALSE)</f>
        <v>0</v>
      </c>
      <c r="AD218">
        <f>VLOOKUP(A218,issues_tempo!A:E,4,FALSE)</f>
        <v>38</v>
      </c>
      <c r="AE218">
        <f t="shared" si="107"/>
        <v>0</v>
      </c>
      <c r="AF218">
        <f t="shared" si="107"/>
        <v>0.19120458891013384</v>
      </c>
      <c r="AG218">
        <f t="shared" si="108"/>
        <v>0</v>
      </c>
      <c r="AH218">
        <f t="shared" si="109"/>
        <v>38</v>
      </c>
      <c r="AI218">
        <f t="shared" si="110"/>
        <v>0</v>
      </c>
      <c r="AJ218">
        <f t="shared" si="111"/>
        <v>7.2657743785850855</v>
      </c>
    </row>
    <row r="219" spans="1:36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95"/>
        <v>7</v>
      </c>
      <c r="I219">
        <f t="shared" si="96"/>
        <v>12.285714285714286</v>
      </c>
      <c r="J219">
        <f t="shared" si="97"/>
        <v>8.1395348837209305</v>
      </c>
      <c r="K219">
        <f t="shared" si="98"/>
        <v>0</v>
      </c>
      <c r="L219">
        <f t="shared" si="99"/>
        <v>8.3333333333333339</v>
      </c>
      <c r="M219" t="e">
        <f t="shared" si="100"/>
        <v>#DIV/0!</v>
      </c>
      <c r="N219">
        <f t="shared" si="101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93"/>
        <v>999999</v>
      </c>
      <c r="R219">
        <f t="shared" si="94"/>
        <v>8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102"/>
        <v>0</v>
      </c>
      <c r="V219">
        <f t="shared" si="103"/>
        <v>0</v>
      </c>
      <c r="W219">
        <f t="shared" si="112"/>
        <v>0</v>
      </c>
      <c r="X219">
        <f t="shared" si="104"/>
        <v>0</v>
      </c>
      <c r="Y219">
        <f>IF(ISNA(VLOOKUP(A219,issues_tempo!A:E,3,FALSE)),0,VLOOKUP(A219,issues_tempo!A:E,3,FALSE))</f>
        <v>0</v>
      </c>
      <c r="Z219">
        <f>IF(ISNA(VLOOKUP(A219,issues_tempo!A:E,2,FALSE)),0,VLOOKUP(A219,issues_tempo!A:E,2,FALSE))</f>
        <v>0</v>
      </c>
      <c r="AA219">
        <f t="shared" si="105"/>
        <v>0</v>
      </c>
      <c r="AB219" t="e">
        <f t="shared" si="106"/>
        <v>#DIV/0!</v>
      </c>
      <c r="AC219" t="e">
        <f>VLOOKUP(A219,issues_tempo!A:E,5,FALSE)</f>
        <v>#N/A</v>
      </c>
      <c r="AD219" t="e">
        <f>VLOOKUP(A219,issues_tempo!A:E,4,FALSE)</f>
        <v>#N/A</v>
      </c>
      <c r="AE219">
        <f t="shared" si="107"/>
        <v>0</v>
      </c>
      <c r="AF219">
        <f t="shared" si="107"/>
        <v>0</v>
      </c>
      <c r="AG219">
        <f t="shared" si="108"/>
        <v>0</v>
      </c>
      <c r="AH219">
        <f t="shared" si="109"/>
        <v>0</v>
      </c>
      <c r="AI219">
        <f t="shared" si="110"/>
        <v>0</v>
      </c>
      <c r="AJ219">
        <f t="shared" si="111"/>
        <v>0</v>
      </c>
    </row>
    <row r="220" spans="1:36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95"/>
        <v>#N/A</v>
      </c>
      <c r="I220" t="e">
        <f t="shared" si="96"/>
        <v>#N/A</v>
      </c>
      <c r="J220">
        <f t="shared" si="97"/>
        <v>0</v>
      </c>
      <c r="K220">
        <f t="shared" si="98"/>
        <v>0</v>
      </c>
      <c r="L220">
        <f t="shared" si="99"/>
        <v>0</v>
      </c>
      <c r="M220" t="e">
        <f t="shared" si="100"/>
        <v>#N/A</v>
      </c>
      <c r="N220" t="e">
        <f t="shared" si="101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93"/>
        <v>999999</v>
      </c>
      <c r="R220" t="e">
        <f t="shared" si="94"/>
        <v>#N/A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102"/>
        <v>0</v>
      </c>
      <c r="V220">
        <f t="shared" si="103"/>
        <v>0</v>
      </c>
      <c r="W220">
        <f t="shared" si="112"/>
        <v>0</v>
      </c>
      <c r="X220">
        <f t="shared" si="104"/>
        <v>0</v>
      </c>
      <c r="Y220">
        <f>IF(ISNA(VLOOKUP(A220,issues_tempo!A:E,3,FALSE)),0,VLOOKUP(A220,issues_tempo!A:E,3,FALSE))</f>
        <v>0</v>
      </c>
      <c r="Z220">
        <f>IF(ISNA(VLOOKUP(A220,issues_tempo!A:E,2,FALSE)),0,VLOOKUP(A220,issues_tempo!A:E,2,FALSE))</f>
        <v>0</v>
      </c>
      <c r="AA220">
        <f t="shared" si="105"/>
        <v>0</v>
      </c>
      <c r="AB220" t="e">
        <f t="shared" si="106"/>
        <v>#DIV/0!</v>
      </c>
      <c r="AC220" t="e">
        <f>VLOOKUP(A220,issues_tempo!A:E,5,FALSE)</f>
        <v>#N/A</v>
      </c>
      <c r="AD220" t="e">
        <f>VLOOKUP(A220,issues_tempo!A:E,4,FALSE)</f>
        <v>#N/A</v>
      </c>
      <c r="AE220">
        <f t="shared" si="107"/>
        <v>0</v>
      </c>
      <c r="AF220">
        <f t="shared" si="107"/>
        <v>0</v>
      </c>
      <c r="AG220">
        <f t="shared" si="108"/>
        <v>0</v>
      </c>
      <c r="AH220">
        <f t="shared" si="109"/>
        <v>0</v>
      </c>
      <c r="AI220">
        <f t="shared" si="110"/>
        <v>0</v>
      </c>
      <c r="AJ220">
        <f t="shared" si="111"/>
        <v>0</v>
      </c>
    </row>
    <row r="221" spans="1:36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95"/>
        <v>610</v>
      </c>
      <c r="I221">
        <f t="shared" si="96"/>
        <v>3.5377049180327869</v>
      </c>
      <c r="J221">
        <f t="shared" si="97"/>
        <v>28.266913809082485</v>
      </c>
      <c r="K221">
        <f t="shared" si="98"/>
        <v>27.737226277372262</v>
      </c>
      <c r="L221">
        <f t="shared" si="99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93"/>
        <v>4.807017543859649</v>
      </c>
      <c r="R221">
        <f t="shared" si="94"/>
        <v>2.3009950248756219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102"/>
        <v>21.599415204678362</v>
      </c>
      <c r="V221">
        <f t="shared" si="103"/>
        <v>1.1194029850746268E-2</v>
      </c>
      <c r="W221">
        <f t="shared" si="112"/>
        <v>599.10786699107859</v>
      </c>
      <c r="X221">
        <f t="shared" si="104"/>
        <v>0.32432432432432429</v>
      </c>
      <c r="Y221">
        <f>IF(ISNA(VLOOKUP(A221,issues_tempo!A:E,3,FALSE)),0,VLOOKUP(A221,issues_tempo!A:E,3,FALSE))</f>
        <v>0</v>
      </c>
      <c r="Z221">
        <f>IF(ISNA(VLOOKUP(A221,issues_tempo!A:E,2,FALSE)),0,VLOOKUP(A221,issues_tempo!A:E,2,FALSE))</f>
        <v>0</v>
      </c>
      <c r="AA221">
        <f t="shared" si="105"/>
        <v>0</v>
      </c>
      <c r="AB221" t="e">
        <f t="shared" si="106"/>
        <v>#DIV/0!</v>
      </c>
      <c r="AC221" t="e">
        <f>VLOOKUP(A221,issues_tempo!A:E,5,FALSE)</f>
        <v>#N/A</v>
      </c>
      <c r="AD221" t="e">
        <f>VLOOKUP(A221,issues_tempo!A:E,4,FALSE)</f>
        <v>#N/A</v>
      </c>
      <c r="AE221">
        <f t="shared" si="107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0</v>
      </c>
    </row>
    <row r="222" spans="1:36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95"/>
        <v>#N/A</v>
      </c>
      <c r="I222" t="e">
        <f t="shared" si="96"/>
        <v>#N/A</v>
      </c>
      <c r="J222">
        <f t="shared" si="97"/>
        <v>0</v>
      </c>
      <c r="K222">
        <f t="shared" si="98"/>
        <v>0</v>
      </c>
      <c r="L222">
        <f t="shared" si="99"/>
        <v>0</v>
      </c>
      <c r="M222" t="e">
        <f t="shared" si="100"/>
        <v>#N/A</v>
      </c>
      <c r="N222" t="e">
        <f t="shared" si="101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93"/>
        <v>999999</v>
      </c>
      <c r="R222" t="e">
        <f t="shared" si="94"/>
        <v>#N/A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102"/>
        <v>0</v>
      </c>
      <c r="V222">
        <f t="shared" si="103"/>
        <v>0</v>
      </c>
      <c r="W222">
        <f t="shared" si="112"/>
        <v>0</v>
      </c>
      <c r="X222">
        <f t="shared" si="104"/>
        <v>0</v>
      </c>
      <c r="Y222">
        <f>IF(ISNA(VLOOKUP(A222,issues_tempo!A:E,3,FALSE)),0,VLOOKUP(A222,issues_tempo!A:E,3,FALSE))</f>
        <v>0</v>
      </c>
      <c r="Z222">
        <f>IF(ISNA(VLOOKUP(A222,issues_tempo!A:E,2,FALSE)),0,VLOOKUP(A222,issues_tempo!A:E,2,FALSE))</f>
        <v>0</v>
      </c>
      <c r="AA222">
        <f t="shared" si="105"/>
        <v>0</v>
      </c>
      <c r="AB222" t="e">
        <f t="shared" si="106"/>
        <v>#DIV/0!</v>
      </c>
      <c r="AC222" t="e">
        <f>VLOOKUP(A222,issues_tempo!A:E,5,FALSE)</f>
        <v>#N/A</v>
      </c>
      <c r="AD222" t="e">
        <f>VLOOKUP(A222,issues_tempo!A:E,4,FALSE)</f>
        <v>#N/A</v>
      </c>
      <c r="AE222">
        <f t="shared" si="107"/>
        <v>0</v>
      </c>
      <c r="AF222">
        <f t="shared" si="107"/>
        <v>0</v>
      </c>
      <c r="AG222">
        <f t="shared" si="108"/>
        <v>0</v>
      </c>
      <c r="AH222">
        <f t="shared" si="109"/>
        <v>0</v>
      </c>
      <c r="AI222">
        <f t="shared" si="110"/>
        <v>0</v>
      </c>
      <c r="AJ222">
        <f t="shared" si="111"/>
        <v>0</v>
      </c>
    </row>
    <row r="223" spans="1:36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95"/>
        <v>1</v>
      </c>
      <c r="I223">
        <f t="shared" si="96"/>
        <v>13</v>
      </c>
      <c r="J223">
        <f t="shared" si="97"/>
        <v>7.6923076923076925</v>
      </c>
      <c r="K223">
        <f t="shared" si="98"/>
        <v>20</v>
      </c>
      <c r="L223">
        <f t="shared" si="99"/>
        <v>0</v>
      </c>
      <c r="M223">
        <f t="shared" si="100"/>
        <v>5</v>
      </c>
      <c r="N223" t="e">
        <f t="shared" si="101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93"/>
        <v>1.6666666666666665</v>
      </c>
      <c r="R223">
        <f t="shared" si="94"/>
        <v>999999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102"/>
        <v>0</v>
      </c>
      <c r="V223">
        <f t="shared" si="103"/>
        <v>0</v>
      </c>
      <c r="W223">
        <f t="shared" si="112"/>
        <v>0</v>
      </c>
      <c r="X223">
        <f t="shared" si="104"/>
        <v>0</v>
      </c>
      <c r="Y223">
        <f>IF(ISNA(VLOOKUP(A223,issues_tempo!A:E,3,FALSE)),0,VLOOKUP(A223,issues_tempo!A:E,3,FALSE))</f>
        <v>0</v>
      </c>
      <c r="Z223">
        <f>IF(ISNA(VLOOKUP(A223,issues_tempo!A:E,2,FALSE)),0,VLOOKUP(A223,issues_tempo!A:E,2,FALSE))</f>
        <v>0</v>
      </c>
      <c r="AA223">
        <f t="shared" si="105"/>
        <v>0</v>
      </c>
      <c r="AB223" t="e">
        <f t="shared" si="106"/>
        <v>#DIV/0!</v>
      </c>
      <c r="AC223" t="e">
        <f>VLOOKUP(A223,issues_tempo!A:E,5,FALSE)</f>
        <v>#N/A</v>
      </c>
      <c r="AD223" t="e">
        <f>VLOOKUP(A223,issues_tempo!A:E,4,FALSE)</f>
        <v>#N/A</v>
      </c>
      <c r="AE223">
        <f t="shared" si="107"/>
        <v>0</v>
      </c>
      <c r="AF223">
        <f t="shared" si="107"/>
        <v>0</v>
      </c>
      <c r="AG223">
        <f t="shared" si="108"/>
        <v>0</v>
      </c>
      <c r="AH223">
        <f t="shared" si="109"/>
        <v>0</v>
      </c>
      <c r="AI223">
        <f t="shared" si="110"/>
        <v>0</v>
      </c>
      <c r="AJ223">
        <f t="shared" si="111"/>
        <v>0</v>
      </c>
    </row>
    <row r="224" spans="1:36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95"/>
        <v>#N/A</v>
      </c>
      <c r="I224" t="e">
        <f t="shared" si="96"/>
        <v>#N/A</v>
      </c>
      <c r="J224">
        <f t="shared" si="97"/>
        <v>0</v>
      </c>
      <c r="K224">
        <f t="shared" si="98"/>
        <v>0</v>
      </c>
      <c r="L224">
        <f t="shared" si="99"/>
        <v>0</v>
      </c>
      <c r="M224" t="e">
        <f t="shared" si="100"/>
        <v>#N/A</v>
      </c>
      <c r="N224" t="e">
        <f t="shared" si="101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93"/>
        <v>999999</v>
      </c>
      <c r="R224" t="e">
        <f t="shared" si="94"/>
        <v>#N/A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102"/>
        <v>0</v>
      </c>
      <c r="V224">
        <f t="shared" si="103"/>
        <v>0</v>
      </c>
      <c r="W224">
        <f t="shared" si="112"/>
        <v>0</v>
      </c>
      <c r="X224">
        <f t="shared" si="104"/>
        <v>0</v>
      </c>
      <c r="Y224">
        <f>IF(ISNA(VLOOKUP(A224,issues_tempo!A:E,3,FALSE)),0,VLOOKUP(A224,issues_tempo!A:E,3,FALSE))</f>
        <v>0</v>
      </c>
      <c r="Z224">
        <f>IF(ISNA(VLOOKUP(A224,issues_tempo!A:E,2,FALSE)),0,VLOOKUP(A224,issues_tempo!A:E,2,FALSE))</f>
        <v>0</v>
      </c>
      <c r="AA224">
        <f t="shared" si="105"/>
        <v>0</v>
      </c>
      <c r="AB224" t="e">
        <f t="shared" si="106"/>
        <v>#DIV/0!</v>
      </c>
      <c r="AC224" t="e">
        <f>VLOOKUP(A224,issues_tempo!A:E,5,FALSE)</f>
        <v>#N/A</v>
      </c>
      <c r="AD224" t="e">
        <f>VLOOKUP(A224,issues_tempo!A:E,4,FALSE)</f>
        <v>#N/A</v>
      </c>
      <c r="AE224">
        <f t="shared" si="107"/>
        <v>0</v>
      </c>
      <c r="AF224">
        <f t="shared" si="107"/>
        <v>0</v>
      </c>
      <c r="AG224">
        <f t="shared" si="108"/>
        <v>0</v>
      </c>
      <c r="AH224">
        <f t="shared" si="109"/>
        <v>0</v>
      </c>
      <c r="AI224">
        <f t="shared" si="110"/>
        <v>0</v>
      </c>
      <c r="AJ224">
        <f t="shared" si="111"/>
        <v>0</v>
      </c>
    </row>
    <row r="225" spans="1:36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95"/>
        <v>1</v>
      </c>
      <c r="I225">
        <f t="shared" si="96"/>
        <v>121</v>
      </c>
      <c r="J225">
        <f t="shared" si="97"/>
        <v>0.82644628099173556</v>
      </c>
      <c r="K225">
        <f t="shared" si="98"/>
        <v>0</v>
      </c>
      <c r="L225">
        <f t="shared" si="99"/>
        <v>0.90909090909090906</v>
      </c>
      <c r="M225" t="e">
        <f t="shared" si="100"/>
        <v>#DIV/0!</v>
      </c>
      <c r="N225">
        <f t="shared" si="101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93"/>
        <v>999999</v>
      </c>
      <c r="R225">
        <f t="shared" si="94"/>
        <v>165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102"/>
        <v>0</v>
      </c>
      <c r="V225">
        <f t="shared" si="103"/>
        <v>0</v>
      </c>
      <c r="W225">
        <f t="shared" si="112"/>
        <v>0</v>
      </c>
      <c r="X225">
        <f t="shared" si="104"/>
        <v>0</v>
      </c>
      <c r="Y225">
        <f>IF(ISNA(VLOOKUP(A225,issues_tempo!A:E,3,FALSE)),0,VLOOKUP(A225,issues_tempo!A:E,3,FALSE))</f>
        <v>0</v>
      </c>
      <c r="Z225">
        <f>IF(ISNA(VLOOKUP(A225,issues_tempo!A:E,2,FALSE)),0,VLOOKUP(A225,issues_tempo!A:E,2,FALSE))</f>
        <v>0</v>
      </c>
      <c r="AA225">
        <f t="shared" si="105"/>
        <v>0</v>
      </c>
      <c r="AB225" t="e">
        <f t="shared" si="106"/>
        <v>#DIV/0!</v>
      </c>
      <c r="AC225" t="e">
        <f>VLOOKUP(A225,issues_tempo!A:E,5,FALSE)</f>
        <v>#N/A</v>
      </c>
      <c r="AD225" t="e">
        <f>VLOOKUP(A225,issues_tempo!A:E,4,FALSE)</f>
        <v>#N/A</v>
      </c>
      <c r="AE225">
        <f t="shared" si="107"/>
        <v>0</v>
      </c>
      <c r="AF225">
        <f t="shared" si="107"/>
        <v>0</v>
      </c>
      <c r="AG225">
        <f t="shared" si="108"/>
        <v>0</v>
      </c>
      <c r="AH225">
        <f t="shared" si="109"/>
        <v>0</v>
      </c>
      <c r="AI225">
        <f t="shared" si="110"/>
        <v>0</v>
      </c>
      <c r="AJ225">
        <f t="shared" si="111"/>
        <v>0</v>
      </c>
    </row>
    <row r="226" spans="1:36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95"/>
        <v>#N/A</v>
      </c>
      <c r="I226" t="e">
        <f t="shared" si="96"/>
        <v>#N/A</v>
      </c>
      <c r="J226">
        <f t="shared" si="97"/>
        <v>0</v>
      </c>
      <c r="K226">
        <f t="shared" si="98"/>
        <v>0</v>
      </c>
      <c r="L226">
        <f t="shared" si="99"/>
        <v>0</v>
      </c>
      <c r="M226" t="e">
        <f t="shared" si="100"/>
        <v>#N/A</v>
      </c>
      <c r="N226" t="e">
        <f t="shared" si="101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93"/>
        <v>999999</v>
      </c>
      <c r="R226" t="e">
        <f t="shared" si="94"/>
        <v>#N/A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102"/>
        <v>0</v>
      </c>
      <c r="V226">
        <f t="shared" si="103"/>
        <v>0</v>
      </c>
      <c r="W226">
        <f t="shared" si="112"/>
        <v>0</v>
      </c>
      <c r="X226">
        <f t="shared" si="104"/>
        <v>0</v>
      </c>
      <c r="Y226">
        <f>IF(ISNA(VLOOKUP(A226,issues_tempo!A:E,3,FALSE)),0,VLOOKUP(A226,issues_tempo!A:E,3,FALSE))</f>
        <v>0</v>
      </c>
      <c r="Z226">
        <f>IF(ISNA(VLOOKUP(A226,issues_tempo!A:E,2,FALSE)),0,VLOOKUP(A226,issues_tempo!A:E,2,FALSE))</f>
        <v>0</v>
      </c>
      <c r="AA226">
        <f t="shared" si="105"/>
        <v>0</v>
      </c>
      <c r="AB226" t="e">
        <f t="shared" si="106"/>
        <v>#DIV/0!</v>
      </c>
      <c r="AC226" t="e">
        <f>VLOOKUP(A226,issues_tempo!A:E,5,FALSE)</f>
        <v>#N/A</v>
      </c>
      <c r="AD226" t="e">
        <f>VLOOKUP(A226,issues_tempo!A:E,4,FALSE)</f>
        <v>#N/A</v>
      </c>
      <c r="AE226">
        <f t="shared" si="107"/>
        <v>0</v>
      </c>
      <c r="AF226">
        <f t="shared" si="107"/>
        <v>0</v>
      </c>
      <c r="AG226">
        <f t="shared" si="108"/>
        <v>0</v>
      </c>
      <c r="AH226">
        <f t="shared" si="109"/>
        <v>0</v>
      </c>
      <c r="AI226">
        <f t="shared" si="110"/>
        <v>0</v>
      </c>
      <c r="AJ226">
        <f t="shared" si="111"/>
        <v>0</v>
      </c>
    </row>
    <row r="227" spans="1:36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95"/>
        <v>#N/A</v>
      </c>
      <c r="I227" t="e">
        <f t="shared" si="96"/>
        <v>#N/A</v>
      </c>
      <c r="J227">
        <f t="shared" si="97"/>
        <v>0</v>
      </c>
      <c r="K227">
        <f t="shared" si="98"/>
        <v>0</v>
      </c>
      <c r="L227">
        <f t="shared" si="99"/>
        <v>0</v>
      </c>
      <c r="M227" t="e">
        <f t="shared" si="100"/>
        <v>#N/A</v>
      </c>
      <c r="N227" t="e">
        <f t="shared" si="101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93"/>
        <v>999999</v>
      </c>
      <c r="R227" t="e">
        <f t="shared" si="94"/>
        <v>#N/A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102"/>
        <v>0</v>
      </c>
      <c r="V227">
        <f t="shared" si="103"/>
        <v>0</v>
      </c>
      <c r="W227">
        <f t="shared" si="112"/>
        <v>0</v>
      </c>
      <c r="X227">
        <f t="shared" si="104"/>
        <v>0</v>
      </c>
      <c r="Y227">
        <f>IF(ISNA(VLOOKUP(A227,issues_tempo!A:E,3,FALSE)),0,VLOOKUP(A227,issues_tempo!A:E,3,FALSE))</f>
        <v>0</v>
      </c>
      <c r="Z227">
        <f>IF(ISNA(VLOOKUP(A227,issues_tempo!A:E,2,FALSE)),0,VLOOKUP(A227,issues_tempo!A:E,2,FALSE))</f>
        <v>0</v>
      </c>
      <c r="AA227">
        <f t="shared" si="105"/>
        <v>0</v>
      </c>
      <c r="AB227" t="e">
        <f t="shared" si="106"/>
        <v>#DIV/0!</v>
      </c>
      <c r="AC227" t="e">
        <f>VLOOKUP(A227,issues_tempo!A:E,5,FALSE)</f>
        <v>#N/A</v>
      </c>
      <c r="AD227" t="e">
        <f>VLOOKUP(A227,issues_tempo!A:E,4,FALSE)</f>
        <v>#N/A</v>
      </c>
      <c r="AE227">
        <f t="shared" si="107"/>
        <v>0</v>
      </c>
      <c r="AF227">
        <f t="shared" si="107"/>
        <v>0</v>
      </c>
      <c r="AG227">
        <f t="shared" si="108"/>
        <v>0</v>
      </c>
      <c r="AH227">
        <f t="shared" si="109"/>
        <v>0</v>
      </c>
      <c r="AI227">
        <f t="shared" si="110"/>
        <v>0</v>
      </c>
      <c r="AJ227">
        <f t="shared" si="111"/>
        <v>0</v>
      </c>
    </row>
    <row r="228" spans="1:36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95"/>
        <v>#N/A</v>
      </c>
      <c r="I228" t="e">
        <f t="shared" si="96"/>
        <v>#N/A</v>
      </c>
      <c r="J228">
        <f t="shared" si="97"/>
        <v>0</v>
      </c>
      <c r="K228">
        <f t="shared" si="98"/>
        <v>0</v>
      </c>
      <c r="L228">
        <f t="shared" si="99"/>
        <v>0</v>
      </c>
      <c r="M228" t="e">
        <f t="shared" si="100"/>
        <v>#N/A</v>
      </c>
      <c r="N228" t="e">
        <f t="shared" si="101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93"/>
        <v>999999</v>
      </c>
      <c r="R228" t="e">
        <f t="shared" si="94"/>
        <v>#N/A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102"/>
        <v>0</v>
      </c>
      <c r="V228">
        <f t="shared" si="103"/>
        <v>0</v>
      </c>
      <c r="W228">
        <f t="shared" si="112"/>
        <v>0</v>
      </c>
      <c r="X228">
        <f t="shared" si="104"/>
        <v>0</v>
      </c>
      <c r="Y228">
        <f>IF(ISNA(VLOOKUP(A228,issues_tempo!A:E,3,FALSE)),0,VLOOKUP(A228,issues_tempo!A:E,3,FALSE))</f>
        <v>0</v>
      </c>
      <c r="Z228">
        <f>IF(ISNA(VLOOKUP(A228,issues_tempo!A:E,2,FALSE)),0,VLOOKUP(A228,issues_tempo!A:E,2,FALSE))</f>
        <v>0</v>
      </c>
      <c r="AA228">
        <f t="shared" si="105"/>
        <v>0</v>
      </c>
      <c r="AB228" t="e">
        <f t="shared" si="106"/>
        <v>#DIV/0!</v>
      </c>
      <c r="AC228" t="e">
        <f>VLOOKUP(A228,issues_tempo!A:E,5,FALSE)</f>
        <v>#N/A</v>
      </c>
      <c r="AD228" t="e">
        <f>VLOOKUP(A228,issues_tempo!A:E,4,FALSE)</f>
        <v>#N/A</v>
      </c>
      <c r="AE228">
        <f t="shared" si="107"/>
        <v>0</v>
      </c>
      <c r="AF228">
        <f t="shared" si="107"/>
        <v>0</v>
      </c>
      <c r="AG228">
        <f t="shared" si="108"/>
        <v>0</v>
      </c>
      <c r="AH228">
        <f t="shared" si="109"/>
        <v>0</v>
      </c>
      <c r="AI228">
        <f t="shared" si="110"/>
        <v>0</v>
      </c>
      <c r="AJ228">
        <f t="shared" si="111"/>
        <v>0</v>
      </c>
    </row>
    <row r="229" spans="1:36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95"/>
        <v>#N/A</v>
      </c>
      <c r="I229" t="e">
        <f t="shared" si="96"/>
        <v>#N/A</v>
      </c>
      <c r="J229">
        <f t="shared" si="97"/>
        <v>0</v>
      </c>
      <c r="K229">
        <f t="shared" si="98"/>
        <v>0</v>
      </c>
      <c r="L229">
        <f t="shared" si="99"/>
        <v>0</v>
      </c>
      <c r="M229" t="e">
        <f t="shared" si="100"/>
        <v>#N/A</v>
      </c>
      <c r="N229" t="e">
        <f t="shared" si="101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93"/>
        <v>999999</v>
      </c>
      <c r="R229" t="e">
        <f t="shared" si="94"/>
        <v>#N/A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102"/>
        <v>0</v>
      </c>
      <c r="V229">
        <f t="shared" si="103"/>
        <v>0</v>
      </c>
      <c r="W229">
        <f t="shared" si="112"/>
        <v>0</v>
      </c>
      <c r="X229">
        <f t="shared" si="104"/>
        <v>0</v>
      </c>
      <c r="Y229">
        <f>IF(ISNA(VLOOKUP(A229,issues_tempo!A:E,3,FALSE)),0,VLOOKUP(A229,issues_tempo!A:E,3,FALSE))</f>
        <v>0</v>
      </c>
      <c r="Z229">
        <f>IF(ISNA(VLOOKUP(A229,issues_tempo!A:E,2,FALSE)),0,VLOOKUP(A229,issues_tempo!A:E,2,FALSE))</f>
        <v>0</v>
      </c>
      <c r="AA229">
        <f t="shared" si="105"/>
        <v>0</v>
      </c>
      <c r="AB229" t="e">
        <f t="shared" si="106"/>
        <v>#DIV/0!</v>
      </c>
      <c r="AC229" t="e">
        <f>VLOOKUP(A229,issues_tempo!A:E,5,FALSE)</f>
        <v>#N/A</v>
      </c>
      <c r="AD229" t="e">
        <f>VLOOKUP(A229,issues_tempo!A:E,4,FALSE)</f>
        <v>#N/A</v>
      </c>
      <c r="AE229">
        <f t="shared" si="107"/>
        <v>0</v>
      </c>
      <c r="AF229">
        <f t="shared" si="107"/>
        <v>0</v>
      </c>
      <c r="AG229">
        <f t="shared" si="108"/>
        <v>0</v>
      </c>
      <c r="AH229">
        <f t="shared" si="109"/>
        <v>0</v>
      </c>
      <c r="AI229">
        <f t="shared" si="110"/>
        <v>0</v>
      </c>
      <c r="AJ229">
        <f t="shared" si="111"/>
        <v>0</v>
      </c>
    </row>
    <row r="230" spans="1:36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95"/>
        <v>#N/A</v>
      </c>
      <c r="I230" t="e">
        <f t="shared" si="96"/>
        <v>#N/A</v>
      </c>
      <c r="J230">
        <f t="shared" si="97"/>
        <v>0</v>
      </c>
      <c r="K230">
        <f t="shared" si="98"/>
        <v>0</v>
      </c>
      <c r="L230">
        <f t="shared" si="99"/>
        <v>0</v>
      </c>
      <c r="M230" t="e">
        <f t="shared" si="100"/>
        <v>#N/A</v>
      </c>
      <c r="N230" t="e">
        <f t="shared" si="101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93"/>
        <v>999999</v>
      </c>
      <c r="R230" t="e">
        <f t="shared" si="94"/>
        <v>#N/A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102"/>
        <v>0</v>
      </c>
      <c r="V230">
        <f t="shared" si="103"/>
        <v>0</v>
      </c>
      <c r="W230">
        <f t="shared" si="112"/>
        <v>0</v>
      </c>
      <c r="X230">
        <f t="shared" si="104"/>
        <v>0</v>
      </c>
      <c r="Y230">
        <f>IF(ISNA(VLOOKUP(A230,issues_tempo!A:E,3,FALSE)),0,VLOOKUP(A230,issues_tempo!A:E,3,FALSE))</f>
        <v>0</v>
      </c>
      <c r="Z230">
        <f>IF(ISNA(VLOOKUP(A230,issues_tempo!A:E,2,FALSE)),0,VLOOKUP(A230,issues_tempo!A:E,2,FALSE))</f>
        <v>0</v>
      </c>
      <c r="AA230">
        <f t="shared" si="105"/>
        <v>0</v>
      </c>
      <c r="AB230" t="e">
        <f t="shared" si="106"/>
        <v>#DIV/0!</v>
      </c>
      <c r="AC230" t="e">
        <f>VLOOKUP(A230,issues_tempo!A:E,5,FALSE)</f>
        <v>#N/A</v>
      </c>
      <c r="AD230" t="e">
        <f>VLOOKUP(A230,issues_tempo!A:E,4,FALSE)</f>
        <v>#N/A</v>
      </c>
      <c r="AE230">
        <f t="shared" si="107"/>
        <v>0</v>
      </c>
      <c r="AF230">
        <f t="shared" si="107"/>
        <v>0</v>
      </c>
      <c r="AG230">
        <f t="shared" si="108"/>
        <v>0</v>
      </c>
      <c r="AH230">
        <f t="shared" si="109"/>
        <v>0</v>
      </c>
      <c r="AI230">
        <f t="shared" si="110"/>
        <v>0</v>
      </c>
      <c r="AJ230">
        <f t="shared" si="111"/>
        <v>0</v>
      </c>
    </row>
    <row r="231" spans="1:36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95"/>
        <v>7</v>
      </c>
      <c r="I231">
        <f t="shared" si="96"/>
        <v>91.285714285714292</v>
      </c>
      <c r="J231">
        <f t="shared" si="97"/>
        <v>1.0954616588419406</v>
      </c>
      <c r="K231">
        <f t="shared" si="98"/>
        <v>1.502145922746781</v>
      </c>
      <c r="L231">
        <f t="shared" si="99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93"/>
        <v>33.285714285714285</v>
      </c>
      <c r="R231">
        <f t="shared" si="94"/>
        <v>999999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102"/>
        <v>0</v>
      </c>
      <c r="V231">
        <f t="shared" si="103"/>
        <v>0</v>
      </c>
      <c r="W231">
        <f t="shared" si="112"/>
        <v>0</v>
      </c>
      <c r="X231">
        <f t="shared" si="104"/>
        <v>0</v>
      </c>
      <c r="Y231">
        <f>IF(ISNA(VLOOKUP(A231,issues_tempo!A:E,3,FALSE)),0,VLOOKUP(A231,issues_tempo!A:E,3,FALSE))</f>
        <v>5</v>
      </c>
      <c r="Z231">
        <f>IF(ISNA(VLOOKUP(A231,issues_tempo!A:E,2,FALSE)),0,VLOOKUP(A231,issues_tempo!A:E,2,FALSE))</f>
        <v>10</v>
      </c>
      <c r="AA231">
        <f t="shared" si="105"/>
        <v>15</v>
      </c>
      <c r="AB231">
        <f t="shared" si="106"/>
        <v>42.6</v>
      </c>
      <c r="AC231">
        <f>VLOOKUP(A231,issues_tempo!A:E,5,FALSE)</f>
        <v>28</v>
      </c>
      <c r="AD231">
        <f>VLOOKUP(A231,issues_tempo!A:E,4,FALSE)</f>
        <v>22</v>
      </c>
      <c r="AE231">
        <f t="shared" si="107"/>
        <v>1.0729613733905579</v>
      </c>
      <c r="AF231">
        <f t="shared" si="107"/>
        <v>5.7803468208092488</v>
      </c>
      <c r="AG231">
        <f t="shared" si="108"/>
        <v>5.6</v>
      </c>
      <c r="AH231">
        <f t="shared" si="109"/>
        <v>2.2000000000000002</v>
      </c>
      <c r="AI231">
        <f t="shared" si="110"/>
        <v>6.0085836909871233</v>
      </c>
      <c r="AJ231">
        <f t="shared" si="111"/>
        <v>12.716763005780349</v>
      </c>
    </row>
    <row r="232" spans="1:36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95"/>
        <v>3</v>
      </c>
      <c r="I232">
        <f t="shared" si="96"/>
        <v>43.333333333333336</v>
      </c>
      <c r="J232">
        <f t="shared" si="97"/>
        <v>2.3076923076923075</v>
      </c>
      <c r="K232">
        <f t="shared" si="98"/>
        <v>0</v>
      </c>
      <c r="L232">
        <f t="shared" si="99"/>
        <v>2.5</v>
      </c>
      <c r="M232" t="e">
        <f t="shared" si="100"/>
        <v>#DIV/0!</v>
      </c>
      <c r="N232">
        <f t="shared" si="101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93"/>
        <v>999999</v>
      </c>
      <c r="R232">
        <f t="shared" si="94"/>
        <v>6.6666666666666661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102"/>
        <v>0</v>
      </c>
      <c r="V232">
        <f t="shared" si="103"/>
        <v>0</v>
      </c>
      <c r="W232">
        <f t="shared" si="112"/>
        <v>0</v>
      </c>
      <c r="X232">
        <f t="shared" si="104"/>
        <v>0</v>
      </c>
      <c r="Y232">
        <f>IF(ISNA(VLOOKUP(A232,issues_tempo!A:E,3,FALSE)),0,VLOOKUP(A232,issues_tempo!A:E,3,FALSE))</f>
        <v>0</v>
      </c>
      <c r="Z232">
        <f>IF(ISNA(VLOOKUP(A232,issues_tempo!A:E,2,FALSE)),0,VLOOKUP(A232,issues_tempo!A:E,2,FALSE))</f>
        <v>0</v>
      </c>
      <c r="AA232">
        <f t="shared" si="105"/>
        <v>0</v>
      </c>
      <c r="AB232" t="e">
        <f t="shared" si="106"/>
        <v>#DIV/0!</v>
      </c>
      <c r="AC232" t="e">
        <f>VLOOKUP(A232,issues_tempo!A:E,5,FALSE)</f>
        <v>#N/A</v>
      </c>
      <c r="AD232" t="e">
        <f>VLOOKUP(A232,issues_tempo!A:E,4,FALSE)</f>
        <v>#N/A</v>
      </c>
      <c r="AE232">
        <f t="shared" si="107"/>
        <v>0</v>
      </c>
      <c r="AF232">
        <f t="shared" si="107"/>
        <v>0</v>
      </c>
      <c r="AG232">
        <f t="shared" si="108"/>
        <v>0</v>
      </c>
      <c r="AH232">
        <f t="shared" si="109"/>
        <v>0</v>
      </c>
      <c r="AI232">
        <f t="shared" si="110"/>
        <v>0</v>
      </c>
      <c r="AJ232">
        <f t="shared" si="111"/>
        <v>0</v>
      </c>
    </row>
    <row r="233" spans="1:36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95"/>
        <v>31</v>
      </c>
      <c r="I233">
        <f t="shared" si="96"/>
        <v>3.967741935483871</v>
      </c>
      <c r="J233">
        <f t="shared" si="97"/>
        <v>25.203252032520325</v>
      </c>
      <c r="K233">
        <f t="shared" si="98"/>
        <v>26.086956521739129</v>
      </c>
      <c r="L233">
        <f t="shared" si="99"/>
        <v>12.5</v>
      </c>
      <c r="M233">
        <f t="shared" si="100"/>
        <v>3.8333333333333335</v>
      </c>
      <c r="N233">
        <f t="shared" si="101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93"/>
        <v>1.9166666666666667</v>
      </c>
      <c r="R233">
        <f t="shared" si="94"/>
        <v>2.6666666666666665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102"/>
        <v>3180.9666666666667</v>
      </c>
      <c r="V233">
        <f t="shared" si="103"/>
        <v>0</v>
      </c>
      <c r="W233">
        <f t="shared" si="112"/>
        <v>82981.739130434784</v>
      </c>
      <c r="X233">
        <f t="shared" si="104"/>
        <v>0</v>
      </c>
      <c r="Y233">
        <f>IF(ISNA(VLOOKUP(A233,issues_tempo!A:E,3,FALSE)),0,VLOOKUP(A233,issues_tempo!A:E,3,FALSE))</f>
        <v>0</v>
      </c>
      <c r="Z233">
        <f>IF(ISNA(VLOOKUP(A233,issues_tempo!A:E,2,FALSE)),0,VLOOKUP(A233,issues_tempo!A:E,2,FALSE))</f>
        <v>0</v>
      </c>
      <c r="AA233">
        <f t="shared" si="105"/>
        <v>0</v>
      </c>
      <c r="AB233" t="e">
        <f t="shared" si="106"/>
        <v>#DIV/0!</v>
      </c>
      <c r="AC233" t="e">
        <f>VLOOKUP(A233,issues_tempo!A:E,5,FALSE)</f>
        <v>#N/A</v>
      </c>
      <c r="AD233" t="e">
        <f>VLOOKUP(A233,issues_tempo!A:E,4,FALSE)</f>
        <v>#N/A</v>
      </c>
      <c r="AE233">
        <f t="shared" si="107"/>
        <v>0</v>
      </c>
      <c r="AF233">
        <f t="shared" si="107"/>
        <v>0</v>
      </c>
      <c r="AG233">
        <f t="shared" si="108"/>
        <v>0</v>
      </c>
      <c r="AH233">
        <f t="shared" si="109"/>
        <v>0</v>
      </c>
      <c r="AI233">
        <f t="shared" si="110"/>
        <v>0</v>
      </c>
      <c r="AJ233">
        <f t="shared" si="111"/>
        <v>0</v>
      </c>
    </row>
    <row r="234" spans="1:36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95"/>
        <v>3</v>
      </c>
      <c r="I234">
        <f t="shared" si="96"/>
        <v>36</v>
      </c>
      <c r="J234">
        <f t="shared" si="97"/>
        <v>2.7777777777777777</v>
      </c>
      <c r="K234">
        <f t="shared" si="98"/>
        <v>0</v>
      </c>
      <c r="L234">
        <f t="shared" si="99"/>
        <v>3</v>
      </c>
      <c r="M234" t="e">
        <f t="shared" si="100"/>
        <v>#DIV/0!</v>
      </c>
      <c r="N234">
        <f t="shared" si="101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93"/>
        <v>999999</v>
      </c>
      <c r="R234">
        <f t="shared" si="94"/>
        <v>22.222222222222221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102"/>
        <v>0</v>
      </c>
      <c r="V234">
        <f t="shared" si="103"/>
        <v>0</v>
      </c>
      <c r="W234">
        <f t="shared" si="112"/>
        <v>0</v>
      </c>
      <c r="X234">
        <f t="shared" si="104"/>
        <v>0</v>
      </c>
      <c r="Y234">
        <f>IF(ISNA(VLOOKUP(A234,issues_tempo!A:E,3,FALSE)),0,VLOOKUP(A234,issues_tempo!A:E,3,FALSE))</f>
        <v>0</v>
      </c>
      <c r="Z234">
        <f>IF(ISNA(VLOOKUP(A234,issues_tempo!A:E,2,FALSE)),0,VLOOKUP(A234,issues_tempo!A:E,2,FALSE))</f>
        <v>0</v>
      </c>
      <c r="AA234">
        <f t="shared" si="105"/>
        <v>0</v>
      </c>
      <c r="AB234" t="e">
        <f t="shared" si="106"/>
        <v>#DIV/0!</v>
      </c>
      <c r="AC234" t="e">
        <f>VLOOKUP(A234,issues_tempo!A:E,5,FALSE)</f>
        <v>#N/A</v>
      </c>
      <c r="AD234" t="e">
        <f>VLOOKUP(A234,issues_tempo!A:E,4,FALSE)</f>
        <v>#N/A</v>
      </c>
      <c r="AE234">
        <f t="shared" si="107"/>
        <v>0</v>
      </c>
      <c r="AF234">
        <f t="shared" si="107"/>
        <v>0</v>
      </c>
      <c r="AG234">
        <f t="shared" si="108"/>
        <v>0</v>
      </c>
      <c r="AH234">
        <f t="shared" si="109"/>
        <v>0</v>
      </c>
      <c r="AI234">
        <f t="shared" si="110"/>
        <v>0</v>
      </c>
      <c r="AJ234">
        <f t="shared" si="111"/>
        <v>0</v>
      </c>
    </row>
    <row r="235" spans="1:36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95"/>
        <v>2</v>
      </c>
      <c r="I235">
        <f t="shared" si="96"/>
        <v>15</v>
      </c>
      <c r="J235">
        <f t="shared" si="97"/>
        <v>6.666666666666667</v>
      </c>
      <c r="K235">
        <f t="shared" si="98"/>
        <v>3.7037037037037037</v>
      </c>
      <c r="L235">
        <f t="shared" si="99"/>
        <v>33.333333333333336</v>
      </c>
      <c r="M235">
        <f t="shared" si="100"/>
        <v>27</v>
      </c>
      <c r="N235">
        <f t="shared" si="101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93"/>
        <v>9</v>
      </c>
      <c r="R235">
        <f t="shared" si="94"/>
        <v>1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102"/>
        <v>0</v>
      </c>
      <c r="V235">
        <f t="shared" si="103"/>
        <v>0</v>
      </c>
      <c r="W235">
        <f t="shared" si="112"/>
        <v>0</v>
      </c>
      <c r="X235">
        <f t="shared" si="104"/>
        <v>0</v>
      </c>
      <c r="Y235">
        <f>IF(ISNA(VLOOKUP(A235,issues_tempo!A:E,3,FALSE)),0,VLOOKUP(A235,issues_tempo!A:E,3,FALSE))</f>
        <v>0</v>
      </c>
      <c r="Z235">
        <f>IF(ISNA(VLOOKUP(A235,issues_tempo!A:E,2,FALSE)),0,VLOOKUP(A235,issues_tempo!A:E,2,FALSE))</f>
        <v>0</v>
      </c>
      <c r="AA235">
        <f t="shared" si="105"/>
        <v>0</v>
      </c>
      <c r="AB235" t="e">
        <f t="shared" si="106"/>
        <v>#DIV/0!</v>
      </c>
      <c r="AC235" t="e">
        <f>VLOOKUP(A235,issues_tempo!A:E,5,FALSE)</f>
        <v>#N/A</v>
      </c>
      <c r="AD235" t="e">
        <f>VLOOKUP(A235,issues_tempo!A:E,4,FALSE)</f>
        <v>#N/A</v>
      </c>
      <c r="AE235">
        <f t="shared" si="107"/>
        <v>0</v>
      </c>
      <c r="AF235">
        <f t="shared" si="107"/>
        <v>0</v>
      </c>
      <c r="AG235">
        <f t="shared" si="108"/>
        <v>0</v>
      </c>
      <c r="AH235">
        <f t="shared" si="109"/>
        <v>0</v>
      </c>
      <c r="AI235">
        <f t="shared" si="110"/>
        <v>0</v>
      </c>
      <c r="AJ235">
        <f t="shared" si="111"/>
        <v>0</v>
      </c>
    </row>
    <row r="236" spans="1:36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95"/>
        <v>1</v>
      </c>
      <c r="I236">
        <f t="shared" si="96"/>
        <v>70</v>
      </c>
      <c r="J236">
        <f t="shared" si="97"/>
        <v>1.4285714285714286</v>
      </c>
      <c r="K236">
        <f t="shared" si="98"/>
        <v>1.4492753623188406</v>
      </c>
      <c r="L236">
        <f t="shared" si="99"/>
        <v>0</v>
      </c>
      <c r="M236">
        <f t="shared" si="100"/>
        <v>69</v>
      </c>
      <c r="N236" t="e">
        <f t="shared" si="101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93"/>
        <v>69</v>
      </c>
      <c r="R236">
        <f t="shared" si="94"/>
        <v>999999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102"/>
        <v>0</v>
      </c>
      <c r="V236">
        <f t="shared" si="103"/>
        <v>0</v>
      </c>
      <c r="W236">
        <f t="shared" si="112"/>
        <v>0</v>
      </c>
      <c r="X236">
        <f t="shared" si="104"/>
        <v>0</v>
      </c>
      <c r="Y236">
        <f>IF(ISNA(VLOOKUP(A236,issues_tempo!A:E,3,FALSE)),0,VLOOKUP(A236,issues_tempo!A:E,3,FALSE))</f>
        <v>0</v>
      </c>
      <c r="Z236">
        <f>IF(ISNA(VLOOKUP(A236,issues_tempo!A:E,2,FALSE)),0,VLOOKUP(A236,issues_tempo!A:E,2,FALSE))</f>
        <v>0</v>
      </c>
      <c r="AA236">
        <f t="shared" si="105"/>
        <v>0</v>
      </c>
      <c r="AB236" t="e">
        <f t="shared" si="106"/>
        <v>#DIV/0!</v>
      </c>
      <c r="AC236" t="e">
        <f>VLOOKUP(A236,issues_tempo!A:E,5,FALSE)</f>
        <v>#N/A</v>
      </c>
      <c r="AD236" t="e">
        <f>VLOOKUP(A236,issues_tempo!A:E,4,FALSE)</f>
        <v>#N/A</v>
      </c>
      <c r="AE236">
        <f t="shared" si="107"/>
        <v>0</v>
      </c>
      <c r="AF236">
        <f t="shared" si="107"/>
        <v>0</v>
      </c>
      <c r="AG236">
        <f t="shared" si="108"/>
        <v>0</v>
      </c>
      <c r="AH236">
        <f t="shared" si="109"/>
        <v>0</v>
      </c>
      <c r="AI236">
        <f t="shared" si="110"/>
        <v>0</v>
      </c>
      <c r="AJ236">
        <f t="shared" si="111"/>
        <v>0</v>
      </c>
    </row>
    <row r="237" spans="1:36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95"/>
        <v>#N/A</v>
      </c>
      <c r="I237" t="e">
        <f t="shared" si="96"/>
        <v>#N/A</v>
      </c>
      <c r="J237">
        <f t="shared" si="97"/>
        <v>0</v>
      </c>
      <c r="K237">
        <f t="shared" si="98"/>
        <v>0</v>
      </c>
      <c r="L237">
        <f t="shared" si="99"/>
        <v>0</v>
      </c>
      <c r="M237" t="e">
        <f t="shared" si="100"/>
        <v>#N/A</v>
      </c>
      <c r="N237" t="e">
        <f t="shared" si="101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93"/>
        <v>999999</v>
      </c>
      <c r="R237" t="e">
        <f t="shared" si="94"/>
        <v>#N/A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102"/>
        <v>0</v>
      </c>
      <c r="V237">
        <f t="shared" si="103"/>
        <v>0</v>
      </c>
      <c r="W237">
        <f t="shared" si="112"/>
        <v>0</v>
      </c>
      <c r="X237">
        <f t="shared" si="104"/>
        <v>0</v>
      </c>
      <c r="Y237">
        <f>IF(ISNA(VLOOKUP(A237,issues_tempo!A:E,3,FALSE)),0,VLOOKUP(A237,issues_tempo!A:E,3,FALSE))</f>
        <v>0</v>
      </c>
      <c r="Z237">
        <f>IF(ISNA(VLOOKUP(A237,issues_tempo!A:E,2,FALSE)),0,VLOOKUP(A237,issues_tempo!A:E,2,FALSE))</f>
        <v>0</v>
      </c>
      <c r="AA237">
        <f t="shared" si="105"/>
        <v>0</v>
      </c>
      <c r="AB237" t="e">
        <f t="shared" si="106"/>
        <v>#DIV/0!</v>
      </c>
      <c r="AC237" t="e">
        <f>VLOOKUP(A237,issues_tempo!A:E,5,FALSE)</f>
        <v>#N/A</v>
      </c>
      <c r="AD237" t="e">
        <f>VLOOKUP(A237,issues_tempo!A:E,4,FALSE)</f>
        <v>#N/A</v>
      </c>
      <c r="AE237">
        <f t="shared" si="107"/>
        <v>0</v>
      </c>
      <c r="AF237">
        <f t="shared" si="107"/>
        <v>0</v>
      </c>
      <c r="AG237">
        <f t="shared" si="108"/>
        <v>0</v>
      </c>
      <c r="AH237">
        <f t="shared" si="109"/>
        <v>0</v>
      </c>
      <c r="AI237">
        <f t="shared" si="110"/>
        <v>0</v>
      </c>
      <c r="AJ237">
        <f t="shared" si="111"/>
        <v>0</v>
      </c>
    </row>
    <row r="238" spans="1:36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95"/>
        <v>#N/A</v>
      </c>
      <c r="I238" t="e">
        <f t="shared" si="96"/>
        <v>#N/A</v>
      </c>
      <c r="J238">
        <f t="shared" si="97"/>
        <v>0</v>
      </c>
      <c r="K238">
        <f t="shared" si="98"/>
        <v>0</v>
      </c>
      <c r="L238">
        <f t="shared" si="99"/>
        <v>0</v>
      </c>
      <c r="M238" t="e">
        <f t="shared" si="100"/>
        <v>#N/A</v>
      </c>
      <c r="N238" t="e">
        <f t="shared" si="101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93"/>
        <v>999999</v>
      </c>
      <c r="R238" t="e">
        <f t="shared" si="94"/>
        <v>#N/A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102"/>
        <v>0</v>
      </c>
      <c r="V238">
        <f t="shared" si="103"/>
        <v>0</v>
      </c>
      <c r="W238">
        <f t="shared" si="112"/>
        <v>0</v>
      </c>
      <c r="X238">
        <f t="shared" si="104"/>
        <v>0</v>
      </c>
      <c r="Y238">
        <f>IF(ISNA(VLOOKUP(A238,issues_tempo!A:E,3,FALSE)),0,VLOOKUP(A238,issues_tempo!A:E,3,FALSE))</f>
        <v>0</v>
      </c>
      <c r="Z238">
        <f>IF(ISNA(VLOOKUP(A238,issues_tempo!A:E,2,FALSE)),0,VLOOKUP(A238,issues_tempo!A:E,2,FALSE))</f>
        <v>0</v>
      </c>
      <c r="AA238">
        <f t="shared" si="105"/>
        <v>0</v>
      </c>
      <c r="AB238" t="e">
        <f t="shared" si="106"/>
        <v>#DIV/0!</v>
      </c>
      <c r="AC238" t="e">
        <f>VLOOKUP(A238,issues_tempo!A:E,5,FALSE)</f>
        <v>#N/A</v>
      </c>
      <c r="AD238" t="e">
        <f>VLOOKUP(A238,issues_tempo!A:E,4,FALSE)</f>
        <v>#N/A</v>
      </c>
      <c r="AE238">
        <f t="shared" si="107"/>
        <v>0</v>
      </c>
      <c r="AF238">
        <f t="shared" si="107"/>
        <v>0</v>
      </c>
      <c r="AG238">
        <f t="shared" si="108"/>
        <v>0</v>
      </c>
      <c r="AH238">
        <f t="shared" si="109"/>
        <v>0</v>
      </c>
      <c r="AI238">
        <f t="shared" si="110"/>
        <v>0</v>
      </c>
      <c r="AJ238">
        <f t="shared" si="111"/>
        <v>0</v>
      </c>
    </row>
    <row r="239" spans="1:36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95"/>
        <v>#N/A</v>
      </c>
      <c r="I239" t="e">
        <f t="shared" si="96"/>
        <v>#N/A</v>
      </c>
      <c r="J239">
        <f t="shared" si="97"/>
        <v>0</v>
      </c>
      <c r="K239">
        <f t="shared" si="98"/>
        <v>0</v>
      </c>
      <c r="L239">
        <f t="shared" si="99"/>
        <v>0</v>
      </c>
      <c r="M239" t="e">
        <f t="shared" si="100"/>
        <v>#N/A</v>
      </c>
      <c r="N239" t="e">
        <f t="shared" si="101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93"/>
        <v>999999</v>
      </c>
      <c r="R239" t="e">
        <f t="shared" si="94"/>
        <v>#N/A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102"/>
        <v>0</v>
      </c>
      <c r="V239">
        <f t="shared" si="103"/>
        <v>0</v>
      </c>
      <c r="W239">
        <f t="shared" si="112"/>
        <v>0</v>
      </c>
      <c r="X239">
        <f t="shared" si="104"/>
        <v>0</v>
      </c>
      <c r="Y239">
        <f>IF(ISNA(VLOOKUP(A239,issues_tempo!A:E,3,FALSE)),0,VLOOKUP(A239,issues_tempo!A:E,3,FALSE))</f>
        <v>0</v>
      </c>
      <c r="Z239">
        <f>IF(ISNA(VLOOKUP(A239,issues_tempo!A:E,2,FALSE)),0,VLOOKUP(A239,issues_tempo!A:E,2,FALSE))</f>
        <v>0</v>
      </c>
      <c r="AA239">
        <f t="shared" si="105"/>
        <v>0</v>
      </c>
      <c r="AB239" t="e">
        <f t="shared" si="106"/>
        <v>#DIV/0!</v>
      </c>
      <c r="AC239" t="e">
        <f>VLOOKUP(A239,issues_tempo!A:E,5,FALSE)</f>
        <v>#N/A</v>
      </c>
      <c r="AD239" t="e">
        <f>VLOOKUP(A239,issues_tempo!A:E,4,FALSE)</f>
        <v>#N/A</v>
      </c>
      <c r="AE239">
        <f t="shared" si="107"/>
        <v>0</v>
      </c>
      <c r="AF239">
        <f t="shared" si="107"/>
        <v>0</v>
      </c>
      <c r="AG239">
        <f t="shared" si="108"/>
        <v>0</v>
      </c>
      <c r="AH239">
        <f t="shared" si="109"/>
        <v>0</v>
      </c>
      <c r="AI239">
        <f t="shared" si="110"/>
        <v>0</v>
      </c>
      <c r="AJ239">
        <f t="shared" si="111"/>
        <v>0</v>
      </c>
    </row>
    <row r="240" spans="1:36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95"/>
        <v>#N/A</v>
      </c>
      <c r="I240" t="e">
        <f t="shared" si="96"/>
        <v>#N/A</v>
      </c>
      <c r="J240">
        <f t="shared" si="97"/>
        <v>0</v>
      </c>
      <c r="K240">
        <f t="shared" si="98"/>
        <v>0</v>
      </c>
      <c r="L240">
        <f t="shared" si="99"/>
        <v>0</v>
      </c>
      <c r="M240" t="e">
        <f t="shared" si="100"/>
        <v>#N/A</v>
      </c>
      <c r="N240" t="e">
        <f t="shared" si="101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93"/>
        <v>999999</v>
      </c>
      <c r="R240" t="e">
        <f t="shared" si="94"/>
        <v>#N/A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102"/>
        <v>0</v>
      </c>
      <c r="V240">
        <f t="shared" si="103"/>
        <v>0</v>
      </c>
      <c r="W240">
        <f t="shared" si="112"/>
        <v>0</v>
      </c>
      <c r="X240">
        <f t="shared" si="104"/>
        <v>0</v>
      </c>
      <c r="Y240">
        <f>IF(ISNA(VLOOKUP(A240,issues_tempo!A:E,3,FALSE)),0,VLOOKUP(A240,issues_tempo!A:E,3,FALSE))</f>
        <v>0</v>
      </c>
      <c r="Z240">
        <f>IF(ISNA(VLOOKUP(A240,issues_tempo!A:E,2,FALSE)),0,VLOOKUP(A240,issues_tempo!A:E,2,FALSE))</f>
        <v>0</v>
      </c>
      <c r="AA240">
        <f t="shared" si="105"/>
        <v>0</v>
      </c>
      <c r="AB240" t="e">
        <f t="shared" si="106"/>
        <v>#DIV/0!</v>
      </c>
      <c r="AC240" t="e">
        <f>VLOOKUP(A240,issues_tempo!A:E,5,FALSE)</f>
        <v>#N/A</v>
      </c>
      <c r="AD240" t="e">
        <f>VLOOKUP(A240,issues_tempo!A:E,4,FALSE)</f>
        <v>#N/A</v>
      </c>
      <c r="AE240">
        <f t="shared" si="107"/>
        <v>0</v>
      </c>
      <c r="AF240">
        <f t="shared" si="107"/>
        <v>0</v>
      </c>
      <c r="AG240">
        <f t="shared" si="108"/>
        <v>0</v>
      </c>
      <c r="AH240">
        <f t="shared" si="109"/>
        <v>0</v>
      </c>
      <c r="AI240">
        <f t="shared" si="110"/>
        <v>0</v>
      </c>
      <c r="AJ240">
        <f t="shared" si="111"/>
        <v>0</v>
      </c>
    </row>
    <row r="241" spans="1:36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95"/>
        <v>10</v>
      </c>
      <c r="I241">
        <f t="shared" si="96"/>
        <v>313.3</v>
      </c>
      <c r="J241">
        <f t="shared" si="97"/>
        <v>0.31918289179699966</v>
      </c>
      <c r="K241">
        <f t="shared" si="98"/>
        <v>0.23148148148148148</v>
      </c>
      <c r="L241">
        <f t="shared" si="99"/>
        <v>0.42704626334519574</v>
      </c>
      <c r="M241">
        <f t="shared" ref="M241:M242" si="113">IF(F241&gt;0,C241/F241,999999)</f>
        <v>432</v>
      </c>
      <c r="N241">
        <f t="shared" ref="N241:N242" si="114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93"/>
        <v>216</v>
      </c>
      <c r="R241">
        <f t="shared" si="94"/>
        <v>156.11111111111109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102"/>
        <v>0</v>
      </c>
      <c r="V241">
        <f t="shared" si="103"/>
        <v>0</v>
      </c>
      <c r="W241">
        <f t="shared" si="112"/>
        <v>0</v>
      </c>
      <c r="X241">
        <f t="shared" si="104"/>
        <v>0</v>
      </c>
      <c r="Y241">
        <f>IF(ISNA(VLOOKUP(A241,issues_tempo!A:E,3,FALSE)),0,VLOOKUP(A241,issues_tempo!A:E,3,FALSE))</f>
        <v>0</v>
      </c>
      <c r="Z241">
        <f>IF(ISNA(VLOOKUP(A241,issues_tempo!A:E,2,FALSE)),0,VLOOKUP(A241,issues_tempo!A:E,2,FALSE))</f>
        <v>0</v>
      </c>
      <c r="AA241">
        <f t="shared" si="105"/>
        <v>0</v>
      </c>
      <c r="AB241" t="e">
        <f t="shared" si="106"/>
        <v>#DIV/0!</v>
      </c>
      <c r="AC241" t="e">
        <f>VLOOKUP(A241,issues_tempo!A:E,5,FALSE)</f>
        <v>#N/A</v>
      </c>
      <c r="AD241" t="e">
        <f>VLOOKUP(A241,issues_tempo!A:E,4,FALSE)</f>
        <v>#N/A</v>
      </c>
      <c r="AE241">
        <f t="shared" si="107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95"/>
        <v>9</v>
      </c>
      <c r="I242">
        <f t="shared" si="96"/>
        <v>36.333333333333336</v>
      </c>
      <c r="J242">
        <f t="shared" si="97"/>
        <v>2.7522935779816513</v>
      </c>
      <c r="K242">
        <f t="shared" si="98"/>
        <v>4.3795620437956204</v>
      </c>
      <c r="L242">
        <f t="shared" si="99"/>
        <v>1.5789473684210527</v>
      </c>
      <c r="M242">
        <f t="shared" si="113"/>
        <v>22.833333333333332</v>
      </c>
      <c r="N242">
        <f t="shared" si="114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93"/>
        <v>19.027777777777779</v>
      </c>
      <c r="R242">
        <f t="shared" si="94"/>
        <v>31.666666666666668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102"/>
        <v>9</v>
      </c>
      <c r="V242">
        <f t="shared" si="103"/>
        <v>0</v>
      </c>
      <c r="W242">
        <f t="shared" si="112"/>
        <v>39.416058394160586</v>
      </c>
      <c r="X242">
        <f t="shared" si="104"/>
        <v>0</v>
      </c>
      <c r="Y242">
        <f>IF(ISNA(VLOOKUP(A242,issues_tempo!A:E,3,FALSE)),0,VLOOKUP(A242,issues_tempo!A:E,3,FALSE))</f>
        <v>0</v>
      </c>
      <c r="Z242">
        <f>IF(ISNA(VLOOKUP(A242,issues_tempo!A:E,2,FALSE)),0,VLOOKUP(A242,issues_tempo!A:E,2,FALSE))</f>
        <v>2</v>
      </c>
      <c r="AA242">
        <f t="shared" si="105"/>
        <v>2</v>
      </c>
      <c r="AB242">
        <f t="shared" si="106"/>
        <v>163.5</v>
      </c>
      <c r="AC242">
        <f>VLOOKUP(A242,issues_tempo!A:E,5,FALSE)</f>
        <v>0</v>
      </c>
      <c r="AD242">
        <f>VLOOKUP(A242,issues_tempo!A:E,4,FALSE)</f>
        <v>100</v>
      </c>
      <c r="AE242">
        <f t="shared" si="107"/>
        <v>0</v>
      </c>
      <c r="AF242">
        <f t="shared" si="107"/>
        <v>1.0526315789473684</v>
      </c>
      <c r="AG242">
        <f t="shared" si="108"/>
        <v>0</v>
      </c>
      <c r="AH242">
        <f t="shared" si="109"/>
        <v>50</v>
      </c>
      <c r="AI242">
        <f t="shared" si="110"/>
        <v>0</v>
      </c>
      <c r="AJ242">
        <f t="shared" si="111"/>
        <v>52.631578947368418</v>
      </c>
    </row>
    <row r="243" spans="1:36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95"/>
        <v>#N/A</v>
      </c>
      <c r="I243" t="e">
        <f t="shared" si="96"/>
        <v>#N/A</v>
      </c>
      <c r="J243">
        <f t="shared" si="97"/>
        <v>0</v>
      </c>
      <c r="K243">
        <f t="shared" si="98"/>
        <v>0</v>
      </c>
      <c r="L243">
        <f t="shared" si="99"/>
        <v>0</v>
      </c>
      <c r="M243" t="e">
        <f t="shared" si="100"/>
        <v>#N/A</v>
      </c>
      <c r="N243" t="e">
        <f t="shared" si="101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93"/>
        <v>999999</v>
      </c>
      <c r="R243" t="e">
        <f t="shared" si="94"/>
        <v>#N/A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102"/>
        <v>0</v>
      </c>
      <c r="V243">
        <f t="shared" si="103"/>
        <v>0</v>
      </c>
      <c r="W243">
        <f t="shared" si="112"/>
        <v>0</v>
      </c>
      <c r="X243">
        <f t="shared" si="104"/>
        <v>0</v>
      </c>
      <c r="Y243">
        <f>IF(ISNA(VLOOKUP(A243,issues_tempo!A:E,3,FALSE)),0,VLOOKUP(A243,issues_tempo!A:E,3,FALSE))</f>
        <v>0</v>
      </c>
      <c r="Z243">
        <f>IF(ISNA(VLOOKUP(A243,issues_tempo!A:E,2,FALSE)),0,VLOOKUP(A243,issues_tempo!A:E,2,FALSE))</f>
        <v>0</v>
      </c>
      <c r="AA243">
        <f t="shared" si="105"/>
        <v>0</v>
      </c>
      <c r="AB243" t="e">
        <f t="shared" si="106"/>
        <v>#DIV/0!</v>
      </c>
      <c r="AC243" t="e">
        <f>VLOOKUP(A243,issues_tempo!A:E,5,FALSE)</f>
        <v>#N/A</v>
      </c>
      <c r="AD243" t="e">
        <f>VLOOKUP(A243,issues_tempo!A:E,4,FALSE)</f>
        <v>#N/A</v>
      </c>
      <c r="AE243">
        <f t="shared" si="107"/>
        <v>0</v>
      </c>
      <c r="AF243">
        <f t="shared" si="107"/>
        <v>0</v>
      </c>
      <c r="AG243">
        <f t="shared" si="108"/>
        <v>0</v>
      </c>
      <c r="AH243">
        <f t="shared" si="109"/>
        <v>0</v>
      </c>
      <c r="AI243">
        <f t="shared" si="110"/>
        <v>0</v>
      </c>
      <c r="AJ243">
        <f t="shared" si="111"/>
        <v>0</v>
      </c>
    </row>
    <row r="244" spans="1:36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95"/>
        <v>#N/A</v>
      </c>
      <c r="I244" t="e">
        <f t="shared" si="96"/>
        <v>#N/A</v>
      </c>
      <c r="J244">
        <f t="shared" si="97"/>
        <v>0</v>
      </c>
      <c r="K244">
        <f t="shared" si="98"/>
        <v>0</v>
      </c>
      <c r="L244">
        <f t="shared" si="99"/>
        <v>0</v>
      </c>
      <c r="M244" t="e">
        <f t="shared" si="100"/>
        <v>#N/A</v>
      </c>
      <c r="N244" t="e">
        <f t="shared" si="101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93"/>
        <v>999999</v>
      </c>
      <c r="R244" t="e">
        <f t="shared" si="94"/>
        <v>#N/A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102"/>
        <v>0</v>
      </c>
      <c r="V244">
        <f t="shared" si="103"/>
        <v>0</v>
      </c>
      <c r="W244">
        <f t="shared" si="112"/>
        <v>0</v>
      </c>
      <c r="X244">
        <f t="shared" si="104"/>
        <v>0</v>
      </c>
      <c r="Y244">
        <f>IF(ISNA(VLOOKUP(A244,issues_tempo!A:E,3,FALSE)),0,VLOOKUP(A244,issues_tempo!A:E,3,FALSE))</f>
        <v>0</v>
      </c>
      <c r="Z244">
        <f>IF(ISNA(VLOOKUP(A244,issues_tempo!A:E,2,FALSE)),0,VLOOKUP(A244,issues_tempo!A:E,2,FALSE))</f>
        <v>0</v>
      </c>
      <c r="AA244">
        <f t="shared" si="105"/>
        <v>0</v>
      </c>
      <c r="AB244" t="e">
        <f t="shared" si="106"/>
        <v>#DIV/0!</v>
      </c>
      <c r="AC244" t="e">
        <f>VLOOKUP(A244,issues_tempo!A:E,5,FALSE)</f>
        <v>#N/A</v>
      </c>
      <c r="AD244" t="e">
        <f>VLOOKUP(A244,issues_tempo!A:E,4,FALSE)</f>
        <v>#N/A</v>
      </c>
      <c r="AE244">
        <f t="shared" si="107"/>
        <v>0</v>
      </c>
      <c r="AF244">
        <f t="shared" si="107"/>
        <v>0</v>
      </c>
      <c r="AG244">
        <f t="shared" si="108"/>
        <v>0</v>
      </c>
      <c r="AH244">
        <f t="shared" si="109"/>
        <v>0</v>
      </c>
      <c r="AI244">
        <f t="shared" si="110"/>
        <v>0</v>
      </c>
      <c r="AJ244">
        <f t="shared" si="111"/>
        <v>0</v>
      </c>
    </row>
    <row r="245" spans="1:36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95"/>
        <v>143</v>
      </c>
      <c r="I245">
        <f t="shared" si="96"/>
        <v>3.6223776223776225</v>
      </c>
      <c r="J245">
        <f t="shared" si="97"/>
        <v>27.606177606177607</v>
      </c>
      <c r="K245">
        <f t="shared" si="98"/>
        <v>27.411167512690355</v>
      </c>
      <c r="L245">
        <f t="shared" si="99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93"/>
        <v>3.6481481481481484</v>
      </c>
      <c r="R245">
        <f t="shared" si="94"/>
        <v>2.3619047619047615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102"/>
        <v>1.6388888888888888</v>
      </c>
      <c r="V245">
        <f t="shared" si="103"/>
        <v>0</v>
      </c>
      <c r="W245">
        <f t="shared" si="112"/>
        <v>44.923857868020299</v>
      </c>
      <c r="X245">
        <f t="shared" si="104"/>
        <v>0</v>
      </c>
      <c r="Y245">
        <f>IF(ISNA(VLOOKUP(A245,issues_tempo!A:E,3,FALSE)),0,VLOOKUP(A245,issues_tempo!A:E,3,FALSE))</f>
        <v>8</v>
      </c>
      <c r="Z245">
        <f>IF(ISNA(VLOOKUP(A245,issues_tempo!A:E,2,FALSE)),0,VLOOKUP(A245,issues_tempo!A:E,2,FALSE))</f>
        <v>0</v>
      </c>
      <c r="AA245">
        <f t="shared" si="105"/>
        <v>8</v>
      </c>
      <c r="AB245">
        <f t="shared" si="106"/>
        <v>64.75</v>
      </c>
      <c r="AC245">
        <f>VLOOKUP(A245,issues_tempo!A:E,5,FALSE)</f>
        <v>191</v>
      </c>
      <c r="AD245">
        <f>VLOOKUP(A245,issues_tempo!A:E,4,FALSE)</f>
        <v>0</v>
      </c>
      <c r="AE245">
        <f t="shared" si="107"/>
        <v>2.030456852791878</v>
      </c>
      <c r="AF245">
        <f t="shared" si="107"/>
        <v>0</v>
      </c>
      <c r="AG245">
        <f t="shared" si="108"/>
        <v>23.875</v>
      </c>
      <c r="AH245">
        <f t="shared" si="109"/>
        <v>0</v>
      </c>
      <c r="AI245">
        <f t="shared" si="110"/>
        <v>48.477157360406089</v>
      </c>
      <c r="AJ245">
        <f t="shared" si="111"/>
        <v>0</v>
      </c>
    </row>
    <row r="246" spans="1:36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95"/>
        <v>8</v>
      </c>
      <c r="I246">
        <f t="shared" si="96"/>
        <v>17.75</v>
      </c>
      <c r="J246">
        <f t="shared" si="97"/>
        <v>5.6338028169014081</v>
      </c>
      <c r="K246">
        <f t="shared" si="98"/>
        <v>0</v>
      </c>
      <c r="L246">
        <f t="shared" si="99"/>
        <v>5.6737588652482271</v>
      </c>
      <c r="M246" t="e">
        <f t="shared" si="100"/>
        <v>#DIV/0!</v>
      </c>
      <c r="N246">
        <f t="shared" si="101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93"/>
        <v>999999</v>
      </c>
      <c r="R246">
        <f t="shared" si="94"/>
        <v>5.875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102"/>
        <v>0</v>
      </c>
      <c r="V246">
        <f t="shared" si="103"/>
        <v>0</v>
      </c>
      <c r="W246">
        <f t="shared" si="112"/>
        <v>0</v>
      </c>
      <c r="X246">
        <f t="shared" si="104"/>
        <v>0</v>
      </c>
      <c r="Y246">
        <f>IF(ISNA(VLOOKUP(A246,issues_tempo!A:E,3,FALSE)),0,VLOOKUP(A246,issues_tempo!A:E,3,FALSE))</f>
        <v>0</v>
      </c>
      <c r="Z246">
        <f>IF(ISNA(VLOOKUP(A246,issues_tempo!A:E,2,FALSE)),0,VLOOKUP(A246,issues_tempo!A:E,2,FALSE))</f>
        <v>0</v>
      </c>
      <c r="AA246">
        <f t="shared" si="105"/>
        <v>0</v>
      </c>
      <c r="AB246" t="e">
        <f t="shared" si="106"/>
        <v>#DIV/0!</v>
      </c>
      <c r="AC246" t="e">
        <f>VLOOKUP(A246,issues_tempo!A:E,5,FALSE)</f>
        <v>#N/A</v>
      </c>
      <c r="AD246" t="e">
        <f>VLOOKUP(A246,issues_tempo!A:E,4,FALSE)</f>
        <v>#N/A</v>
      </c>
      <c r="AE246">
        <f t="shared" si="107"/>
        <v>0</v>
      </c>
      <c r="AF246">
        <f t="shared" si="107"/>
        <v>0</v>
      </c>
      <c r="AG246">
        <f t="shared" si="108"/>
        <v>0</v>
      </c>
      <c r="AH246">
        <f t="shared" si="109"/>
        <v>0</v>
      </c>
      <c r="AI246">
        <f t="shared" si="110"/>
        <v>0</v>
      </c>
      <c r="AJ246">
        <f t="shared" si="111"/>
        <v>0</v>
      </c>
    </row>
    <row r="247" spans="1:36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95"/>
        <v>49</v>
      </c>
      <c r="I247">
        <f t="shared" si="96"/>
        <v>2.4489795918367347</v>
      </c>
      <c r="J247">
        <f t="shared" si="97"/>
        <v>40.833333333333336</v>
      </c>
      <c r="K247">
        <f t="shared" si="98"/>
        <v>0</v>
      </c>
      <c r="L247">
        <f t="shared" si="99"/>
        <v>41.176470588235297</v>
      </c>
      <c r="M247" t="e">
        <f t="shared" si="100"/>
        <v>#DIV/0!</v>
      </c>
      <c r="N247">
        <f t="shared" si="101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93"/>
        <v>999999</v>
      </c>
      <c r="R247">
        <f t="shared" si="94"/>
        <v>1.6190476190476188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102"/>
        <v>0</v>
      </c>
      <c r="V247">
        <f t="shared" si="103"/>
        <v>0</v>
      </c>
      <c r="W247">
        <f t="shared" si="112"/>
        <v>0</v>
      </c>
      <c r="X247">
        <f t="shared" si="104"/>
        <v>0</v>
      </c>
      <c r="Y247">
        <f>IF(ISNA(VLOOKUP(A247,issues_tempo!A:E,3,FALSE)),0,VLOOKUP(A247,issues_tempo!A:E,3,FALSE))</f>
        <v>0</v>
      </c>
      <c r="Z247">
        <f>IF(ISNA(VLOOKUP(A247,issues_tempo!A:E,2,FALSE)),0,VLOOKUP(A247,issues_tempo!A:E,2,FALSE))</f>
        <v>0</v>
      </c>
      <c r="AA247">
        <f t="shared" si="105"/>
        <v>0</v>
      </c>
      <c r="AB247" t="e">
        <f t="shared" si="106"/>
        <v>#DIV/0!</v>
      </c>
      <c r="AC247" t="e">
        <f>VLOOKUP(A247,issues_tempo!A:E,5,FALSE)</f>
        <v>#N/A</v>
      </c>
      <c r="AD247" t="e">
        <f>VLOOKUP(A247,issues_tempo!A:E,4,FALSE)</f>
        <v>#N/A</v>
      </c>
      <c r="AE247">
        <f t="shared" si="107"/>
        <v>0</v>
      </c>
      <c r="AF247">
        <f t="shared" si="107"/>
        <v>0</v>
      </c>
      <c r="AG247">
        <f t="shared" si="108"/>
        <v>0</v>
      </c>
      <c r="AH247">
        <f t="shared" si="109"/>
        <v>0</v>
      </c>
      <c r="AI247">
        <f t="shared" si="110"/>
        <v>0</v>
      </c>
      <c r="AJ247">
        <f t="shared" si="111"/>
        <v>0</v>
      </c>
    </row>
    <row r="248" spans="1:36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95"/>
        <v>2</v>
      </c>
      <c r="I248">
        <f t="shared" si="96"/>
        <v>57</v>
      </c>
      <c r="J248">
        <f t="shared" si="97"/>
        <v>1.7543859649122806</v>
      </c>
      <c r="K248">
        <f t="shared" si="98"/>
        <v>0</v>
      </c>
      <c r="L248">
        <f t="shared" si="99"/>
        <v>1.8181818181818181</v>
      </c>
      <c r="M248" t="e">
        <f t="shared" si="100"/>
        <v>#DIV/0!</v>
      </c>
      <c r="N248">
        <f t="shared" si="101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93"/>
        <v>999999</v>
      </c>
      <c r="R248">
        <f t="shared" si="94"/>
        <v>9.1666666666666661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102"/>
        <v>0</v>
      </c>
      <c r="V248">
        <f t="shared" si="103"/>
        <v>1.5</v>
      </c>
      <c r="W248">
        <f t="shared" si="112"/>
        <v>0</v>
      </c>
      <c r="X248">
        <f t="shared" si="104"/>
        <v>2.7272727272727271</v>
      </c>
      <c r="Y248">
        <f>IF(ISNA(VLOOKUP(A248,issues_tempo!A:E,3,FALSE)),0,VLOOKUP(A248,issues_tempo!A:E,3,FALSE))</f>
        <v>0</v>
      </c>
      <c r="Z248">
        <f>IF(ISNA(VLOOKUP(A248,issues_tempo!A:E,2,FALSE)),0,VLOOKUP(A248,issues_tempo!A:E,2,FALSE))</f>
        <v>0</v>
      </c>
      <c r="AA248">
        <f t="shared" si="105"/>
        <v>0</v>
      </c>
      <c r="AB248" t="e">
        <f t="shared" si="106"/>
        <v>#DIV/0!</v>
      </c>
      <c r="AC248" t="e">
        <f>VLOOKUP(A248,issues_tempo!A:E,5,FALSE)</f>
        <v>#N/A</v>
      </c>
      <c r="AD248" t="e">
        <f>VLOOKUP(A248,issues_tempo!A:E,4,FALSE)</f>
        <v>#N/A</v>
      </c>
      <c r="AE248">
        <f t="shared" si="107"/>
        <v>0</v>
      </c>
      <c r="AF248">
        <f t="shared" si="107"/>
        <v>0</v>
      </c>
      <c r="AG248">
        <f t="shared" si="108"/>
        <v>0</v>
      </c>
      <c r="AH248">
        <f t="shared" si="109"/>
        <v>0</v>
      </c>
      <c r="AI248">
        <f t="shared" si="110"/>
        <v>0</v>
      </c>
      <c r="AJ248">
        <f t="shared" si="111"/>
        <v>0</v>
      </c>
    </row>
    <row r="249" spans="1:36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95"/>
        <v>4</v>
      </c>
      <c r="I249">
        <f t="shared" si="96"/>
        <v>15.5</v>
      </c>
      <c r="J249">
        <f t="shared" si="97"/>
        <v>6.4516129032258061</v>
      </c>
      <c r="K249">
        <f t="shared" si="98"/>
        <v>7.0175438596491224</v>
      </c>
      <c r="L249">
        <f t="shared" si="99"/>
        <v>0</v>
      </c>
      <c r="M249">
        <f t="shared" si="100"/>
        <v>14.25</v>
      </c>
      <c r="N249" t="e">
        <f t="shared" si="101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93"/>
        <v>7.125</v>
      </c>
      <c r="R249">
        <f t="shared" si="94"/>
        <v>999999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102"/>
        <v>0</v>
      </c>
      <c r="V249">
        <f t="shared" si="103"/>
        <v>0</v>
      </c>
      <c r="W249">
        <f t="shared" si="112"/>
        <v>0</v>
      </c>
      <c r="X249">
        <f t="shared" si="104"/>
        <v>0</v>
      </c>
      <c r="Y249">
        <f>IF(ISNA(VLOOKUP(A249,issues_tempo!A:E,3,FALSE)),0,VLOOKUP(A249,issues_tempo!A:E,3,FALSE))</f>
        <v>0</v>
      </c>
      <c r="Z249">
        <f>IF(ISNA(VLOOKUP(A249,issues_tempo!A:E,2,FALSE)),0,VLOOKUP(A249,issues_tempo!A:E,2,FALSE))</f>
        <v>0</v>
      </c>
      <c r="AA249">
        <f t="shared" si="105"/>
        <v>0</v>
      </c>
      <c r="AB249" t="e">
        <f t="shared" si="106"/>
        <v>#DIV/0!</v>
      </c>
      <c r="AC249" t="e">
        <f>VLOOKUP(A249,issues_tempo!A:E,5,FALSE)</f>
        <v>#N/A</v>
      </c>
      <c r="AD249" t="e">
        <f>VLOOKUP(A249,issues_tempo!A:E,4,FALSE)</f>
        <v>#N/A</v>
      </c>
      <c r="AE249">
        <f t="shared" si="107"/>
        <v>0</v>
      </c>
      <c r="AF249">
        <f t="shared" si="107"/>
        <v>0</v>
      </c>
      <c r="AG249">
        <f t="shared" si="108"/>
        <v>0</v>
      </c>
      <c r="AH249">
        <f t="shared" si="109"/>
        <v>0</v>
      </c>
      <c r="AI249">
        <f t="shared" si="110"/>
        <v>0</v>
      </c>
      <c r="AJ249">
        <f t="shared" si="111"/>
        <v>0</v>
      </c>
    </row>
    <row r="250" spans="1:36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95"/>
        <v>#N/A</v>
      </c>
      <c r="I250" t="e">
        <f t="shared" si="96"/>
        <v>#N/A</v>
      </c>
      <c r="J250">
        <f t="shared" si="97"/>
        <v>0</v>
      </c>
      <c r="K250">
        <f t="shared" si="98"/>
        <v>0</v>
      </c>
      <c r="L250">
        <f t="shared" si="99"/>
        <v>0</v>
      </c>
      <c r="M250" t="e">
        <f t="shared" si="100"/>
        <v>#N/A</v>
      </c>
      <c r="N250" t="e">
        <f t="shared" si="101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93"/>
        <v>999999</v>
      </c>
      <c r="R250" t="e">
        <f t="shared" si="94"/>
        <v>#N/A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102"/>
        <v>0</v>
      </c>
      <c r="V250">
        <f t="shared" si="103"/>
        <v>0</v>
      </c>
      <c r="W250">
        <f t="shared" si="112"/>
        <v>0</v>
      </c>
      <c r="X250">
        <f t="shared" si="104"/>
        <v>0</v>
      </c>
      <c r="Y250">
        <f>IF(ISNA(VLOOKUP(A250,issues_tempo!A:E,3,FALSE)),0,VLOOKUP(A250,issues_tempo!A:E,3,FALSE))</f>
        <v>0</v>
      </c>
      <c r="Z250">
        <f>IF(ISNA(VLOOKUP(A250,issues_tempo!A:E,2,FALSE)),0,VLOOKUP(A250,issues_tempo!A:E,2,FALSE))</f>
        <v>1</v>
      </c>
      <c r="AA250">
        <f t="shared" si="105"/>
        <v>1</v>
      </c>
      <c r="AB250">
        <f t="shared" si="106"/>
        <v>32</v>
      </c>
      <c r="AC250">
        <f>VLOOKUP(A250,issues_tempo!A:E,5,FALSE)</f>
        <v>0</v>
      </c>
      <c r="AD250">
        <f>VLOOKUP(A250,issues_tempo!A:E,4,FALSE)</f>
        <v>0</v>
      </c>
      <c r="AE250">
        <f t="shared" si="107"/>
        <v>0</v>
      </c>
      <c r="AF250">
        <f t="shared" si="107"/>
        <v>3.225806451612903</v>
      </c>
      <c r="AG250">
        <f t="shared" si="108"/>
        <v>0</v>
      </c>
      <c r="AH250">
        <f t="shared" si="109"/>
        <v>0</v>
      </c>
      <c r="AI250">
        <f t="shared" si="110"/>
        <v>0</v>
      </c>
      <c r="AJ250">
        <f t="shared" si="111"/>
        <v>0</v>
      </c>
    </row>
    <row r="251" spans="1:36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95"/>
        <v>2</v>
      </c>
      <c r="I251">
        <f t="shared" si="96"/>
        <v>45</v>
      </c>
      <c r="J251">
        <f t="shared" si="97"/>
        <v>2.2222222222222223</v>
      </c>
      <c r="K251">
        <f t="shared" si="98"/>
        <v>0</v>
      </c>
      <c r="L251">
        <f t="shared" si="99"/>
        <v>2.8571428571428572</v>
      </c>
      <c r="M251" t="e">
        <f t="shared" si="100"/>
        <v>#DIV/0!</v>
      </c>
      <c r="N251">
        <f t="shared" si="101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93"/>
        <v>999999</v>
      </c>
      <c r="R251">
        <f t="shared" si="94"/>
        <v>46.666666666666664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102"/>
        <v>0</v>
      </c>
      <c r="V251">
        <f t="shared" si="103"/>
        <v>0</v>
      </c>
      <c r="W251">
        <f t="shared" si="112"/>
        <v>0</v>
      </c>
      <c r="X251">
        <f t="shared" si="104"/>
        <v>0</v>
      </c>
      <c r="Y251">
        <f>IF(ISNA(VLOOKUP(A251,issues_tempo!A:E,3,FALSE)),0,VLOOKUP(A251,issues_tempo!A:E,3,FALSE))</f>
        <v>0</v>
      </c>
      <c r="Z251">
        <f>IF(ISNA(VLOOKUP(A251,issues_tempo!A:E,2,FALSE)),0,VLOOKUP(A251,issues_tempo!A:E,2,FALSE))</f>
        <v>1</v>
      </c>
      <c r="AA251">
        <f t="shared" si="105"/>
        <v>1</v>
      </c>
      <c r="AB251">
        <f t="shared" si="106"/>
        <v>90</v>
      </c>
      <c r="AC251">
        <f>VLOOKUP(A251,issues_tempo!A:E,5,FALSE)</f>
        <v>0</v>
      </c>
      <c r="AD251">
        <f>VLOOKUP(A251,issues_tempo!A:E,4,FALSE)</f>
        <v>2</v>
      </c>
      <c r="AE251">
        <f t="shared" si="107"/>
        <v>0</v>
      </c>
      <c r="AF251">
        <f t="shared" si="107"/>
        <v>1.4285714285714286</v>
      </c>
      <c r="AG251">
        <f t="shared" si="108"/>
        <v>0</v>
      </c>
      <c r="AH251">
        <f t="shared" si="109"/>
        <v>2</v>
      </c>
      <c r="AI251">
        <f t="shared" si="110"/>
        <v>0</v>
      </c>
      <c r="AJ251">
        <f t="shared" si="111"/>
        <v>2.8571428571428572</v>
      </c>
    </row>
    <row r="252" spans="1:36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95"/>
        <v>4</v>
      </c>
      <c r="I252">
        <f t="shared" si="96"/>
        <v>14</v>
      </c>
      <c r="J252">
        <f t="shared" si="97"/>
        <v>7.1428571428571432</v>
      </c>
      <c r="K252">
        <f t="shared" si="98"/>
        <v>0</v>
      </c>
      <c r="L252">
        <f t="shared" si="99"/>
        <v>7.2727272727272725</v>
      </c>
      <c r="M252" t="e">
        <f t="shared" si="100"/>
        <v>#DIV/0!</v>
      </c>
      <c r="N252">
        <f t="shared" si="101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93"/>
        <v>999999</v>
      </c>
      <c r="R252">
        <f t="shared" si="94"/>
        <v>4.583333333333333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102"/>
        <v>0</v>
      </c>
      <c r="V252">
        <f t="shared" si="103"/>
        <v>21</v>
      </c>
      <c r="W252">
        <f t="shared" si="112"/>
        <v>0</v>
      </c>
      <c r="X252">
        <f t="shared" si="104"/>
        <v>152.72727272727272</v>
      </c>
      <c r="Y252">
        <f>IF(ISNA(VLOOKUP(A252,issues_tempo!A:E,3,FALSE)),0,VLOOKUP(A252,issues_tempo!A:E,3,FALSE))</f>
        <v>0</v>
      </c>
      <c r="Z252">
        <f>IF(ISNA(VLOOKUP(A252,issues_tempo!A:E,2,FALSE)),0,VLOOKUP(A252,issues_tempo!A:E,2,FALSE))</f>
        <v>0</v>
      </c>
      <c r="AA252">
        <f t="shared" si="105"/>
        <v>0</v>
      </c>
      <c r="AB252" t="e">
        <f t="shared" si="106"/>
        <v>#DIV/0!</v>
      </c>
      <c r="AC252" t="e">
        <f>VLOOKUP(A252,issues_tempo!A:E,5,FALSE)</f>
        <v>#N/A</v>
      </c>
      <c r="AD252" t="e">
        <f>VLOOKUP(A252,issues_tempo!A:E,4,FALSE)</f>
        <v>#N/A</v>
      </c>
      <c r="AE252">
        <f t="shared" si="107"/>
        <v>0</v>
      </c>
      <c r="AF252">
        <f t="shared" si="107"/>
        <v>0</v>
      </c>
      <c r="AG252">
        <f t="shared" si="108"/>
        <v>0</v>
      </c>
      <c r="AH252">
        <f t="shared" si="109"/>
        <v>0</v>
      </c>
      <c r="AI252">
        <f t="shared" si="110"/>
        <v>0</v>
      </c>
      <c r="AJ252">
        <f t="shared" si="111"/>
        <v>0</v>
      </c>
    </row>
    <row r="253" spans="1:36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95"/>
        <v>3</v>
      </c>
      <c r="I253">
        <f t="shared" si="96"/>
        <v>16</v>
      </c>
      <c r="J253">
        <f t="shared" si="97"/>
        <v>6.25</v>
      </c>
      <c r="K253">
        <f t="shared" si="98"/>
        <v>9.0909090909090917</v>
      </c>
      <c r="L253">
        <f t="shared" si="99"/>
        <v>0</v>
      </c>
      <c r="M253">
        <f t="shared" si="100"/>
        <v>11</v>
      </c>
      <c r="N253" t="e">
        <f t="shared" si="101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93"/>
        <v>5.5</v>
      </c>
      <c r="R253">
        <f t="shared" si="94"/>
        <v>999999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102"/>
        <v>1</v>
      </c>
      <c r="V253">
        <f t="shared" si="103"/>
        <v>0</v>
      </c>
      <c r="W253">
        <f t="shared" si="112"/>
        <v>9.0909090909090917</v>
      </c>
      <c r="X253">
        <f t="shared" si="104"/>
        <v>0</v>
      </c>
      <c r="Y253">
        <f>IF(ISNA(VLOOKUP(A253,issues_tempo!A:E,3,FALSE)),0,VLOOKUP(A253,issues_tempo!A:E,3,FALSE))</f>
        <v>0</v>
      </c>
      <c r="Z253">
        <f>IF(ISNA(VLOOKUP(A253,issues_tempo!A:E,2,FALSE)),0,VLOOKUP(A253,issues_tempo!A:E,2,FALSE))</f>
        <v>0</v>
      </c>
      <c r="AA253">
        <f t="shared" si="105"/>
        <v>0</v>
      </c>
      <c r="AB253" t="e">
        <f t="shared" si="106"/>
        <v>#DIV/0!</v>
      </c>
      <c r="AC253" t="e">
        <f>VLOOKUP(A253,issues_tempo!A:E,5,FALSE)</f>
        <v>#N/A</v>
      </c>
      <c r="AD253" t="e">
        <f>VLOOKUP(A253,issues_tempo!A:E,4,FALSE)</f>
        <v>#N/A</v>
      </c>
      <c r="AE253">
        <f t="shared" si="107"/>
        <v>0</v>
      </c>
      <c r="AF253">
        <f t="shared" si="107"/>
        <v>0</v>
      </c>
      <c r="AG253">
        <f t="shared" si="108"/>
        <v>0</v>
      </c>
      <c r="AH253">
        <f t="shared" si="109"/>
        <v>0</v>
      </c>
      <c r="AI253">
        <f t="shared" si="110"/>
        <v>0</v>
      </c>
      <c r="AJ253">
        <f t="shared" si="111"/>
        <v>0</v>
      </c>
    </row>
    <row r="254" spans="1:36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95"/>
        <v>#N/A</v>
      </c>
      <c r="I254" t="e">
        <f t="shared" si="96"/>
        <v>#N/A</v>
      </c>
      <c r="J254">
        <f t="shared" si="97"/>
        <v>0</v>
      </c>
      <c r="K254">
        <f t="shared" si="98"/>
        <v>0</v>
      </c>
      <c r="L254">
        <f t="shared" si="99"/>
        <v>0</v>
      </c>
      <c r="M254" t="e">
        <f t="shared" si="100"/>
        <v>#N/A</v>
      </c>
      <c r="N254" t="e">
        <f t="shared" si="101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93"/>
        <v>999999</v>
      </c>
      <c r="R254" t="e">
        <f t="shared" si="94"/>
        <v>#N/A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102"/>
        <v>0</v>
      </c>
      <c r="V254">
        <f t="shared" si="103"/>
        <v>0</v>
      </c>
      <c r="W254">
        <f t="shared" si="112"/>
        <v>0</v>
      </c>
      <c r="X254">
        <f t="shared" si="104"/>
        <v>0</v>
      </c>
      <c r="Y254">
        <f>IF(ISNA(VLOOKUP(A254,issues_tempo!A:E,3,FALSE)),0,VLOOKUP(A254,issues_tempo!A:E,3,FALSE))</f>
        <v>0</v>
      </c>
      <c r="Z254">
        <f>IF(ISNA(VLOOKUP(A254,issues_tempo!A:E,2,FALSE)),0,VLOOKUP(A254,issues_tempo!A:E,2,FALSE))</f>
        <v>0</v>
      </c>
      <c r="AA254">
        <f t="shared" si="105"/>
        <v>0</v>
      </c>
      <c r="AB254" t="e">
        <f t="shared" si="106"/>
        <v>#DIV/0!</v>
      </c>
      <c r="AC254" t="e">
        <f>VLOOKUP(A254,issues_tempo!A:E,5,FALSE)</f>
        <v>#N/A</v>
      </c>
      <c r="AD254" t="e">
        <f>VLOOKUP(A254,issues_tempo!A:E,4,FALSE)</f>
        <v>#N/A</v>
      </c>
      <c r="AE254">
        <f t="shared" si="107"/>
        <v>0</v>
      </c>
      <c r="AF254">
        <f t="shared" si="107"/>
        <v>0</v>
      </c>
      <c r="AG254">
        <f t="shared" si="108"/>
        <v>0</v>
      </c>
      <c r="AH254">
        <f t="shared" si="109"/>
        <v>0</v>
      </c>
      <c r="AI254">
        <f t="shared" si="110"/>
        <v>0</v>
      </c>
      <c r="AJ254">
        <f t="shared" si="111"/>
        <v>0</v>
      </c>
    </row>
    <row r="255" spans="1:36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95"/>
        <v>#N/A</v>
      </c>
      <c r="I255" t="e">
        <f t="shared" si="96"/>
        <v>#N/A</v>
      </c>
      <c r="J255">
        <f t="shared" si="97"/>
        <v>0</v>
      </c>
      <c r="K255">
        <f t="shared" si="98"/>
        <v>0</v>
      </c>
      <c r="L255">
        <f t="shared" si="99"/>
        <v>0</v>
      </c>
      <c r="M255" t="e">
        <f t="shared" si="100"/>
        <v>#N/A</v>
      </c>
      <c r="N255" t="e">
        <f t="shared" si="101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93"/>
        <v>999999</v>
      </c>
      <c r="R255" t="e">
        <f t="shared" si="94"/>
        <v>#N/A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102"/>
        <v>0</v>
      </c>
      <c r="V255">
        <f t="shared" si="103"/>
        <v>0</v>
      </c>
      <c r="W255">
        <f t="shared" si="112"/>
        <v>0</v>
      </c>
      <c r="X255">
        <f t="shared" si="104"/>
        <v>0</v>
      </c>
      <c r="Y255">
        <f>IF(ISNA(VLOOKUP(A255,issues_tempo!A:E,3,FALSE)),0,VLOOKUP(A255,issues_tempo!A:E,3,FALSE))</f>
        <v>0</v>
      </c>
      <c r="Z255">
        <f>IF(ISNA(VLOOKUP(A255,issues_tempo!A:E,2,FALSE)),0,VLOOKUP(A255,issues_tempo!A:E,2,FALSE))</f>
        <v>0</v>
      </c>
      <c r="AA255">
        <f t="shared" si="105"/>
        <v>0</v>
      </c>
      <c r="AB255" t="e">
        <f t="shared" si="106"/>
        <v>#DIV/0!</v>
      </c>
      <c r="AC255" t="e">
        <f>VLOOKUP(A255,issues_tempo!A:E,5,FALSE)</f>
        <v>#N/A</v>
      </c>
      <c r="AD255" t="e">
        <f>VLOOKUP(A255,issues_tempo!A:E,4,FALSE)</f>
        <v>#N/A</v>
      </c>
      <c r="AE255">
        <f t="shared" si="107"/>
        <v>0</v>
      </c>
      <c r="AF255">
        <f t="shared" si="107"/>
        <v>0</v>
      </c>
      <c r="AG255">
        <f t="shared" si="108"/>
        <v>0</v>
      </c>
      <c r="AH255">
        <f t="shared" si="109"/>
        <v>0</v>
      </c>
      <c r="AI255">
        <f t="shared" si="110"/>
        <v>0</v>
      </c>
      <c r="AJ255">
        <f t="shared" si="111"/>
        <v>0</v>
      </c>
    </row>
    <row r="256" spans="1:36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95"/>
        <v>2</v>
      </c>
      <c r="I256">
        <f t="shared" si="96"/>
        <v>47.5</v>
      </c>
      <c r="J256">
        <f t="shared" si="97"/>
        <v>2.1052631578947367</v>
      </c>
      <c r="K256">
        <f t="shared" si="98"/>
        <v>2.7027027027027026</v>
      </c>
      <c r="L256">
        <f t="shared" si="99"/>
        <v>0</v>
      </c>
      <c r="M256">
        <f t="shared" si="100"/>
        <v>37</v>
      </c>
      <c r="N256" t="e">
        <f t="shared" si="101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93"/>
        <v>30.833333333333336</v>
      </c>
      <c r="R256">
        <f t="shared" si="94"/>
        <v>999999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102"/>
        <v>0</v>
      </c>
      <c r="V256">
        <f t="shared" si="103"/>
        <v>0</v>
      </c>
      <c r="W256">
        <f t="shared" si="112"/>
        <v>0</v>
      </c>
      <c r="X256">
        <f t="shared" si="104"/>
        <v>0</v>
      </c>
      <c r="Y256">
        <f>IF(ISNA(VLOOKUP(A256,issues_tempo!A:E,3,FALSE)),0,VLOOKUP(A256,issues_tempo!A:E,3,FALSE))</f>
        <v>0</v>
      </c>
      <c r="Z256">
        <f>IF(ISNA(VLOOKUP(A256,issues_tempo!A:E,2,FALSE)),0,VLOOKUP(A256,issues_tempo!A:E,2,FALSE))</f>
        <v>0</v>
      </c>
      <c r="AA256">
        <f t="shared" si="105"/>
        <v>0</v>
      </c>
      <c r="AB256" t="e">
        <f t="shared" si="106"/>
        <v>#DIV/0!</v>
      </c>
      <c r="AC256" t="e">
        <f>VLOOKUP(A256,issues_tempo!A:E,5,FALSE)</f>
        <v>#N/A</v>
      </c>
      <c r="AD256" t="e">
        <f>VLOOKUP(A256,issues_tempo!A:E,4,FALSE)</f>
        <v>#N/A</v>
      </c>
      <c r="AE256">
        <f t="shared" si="107"/>
        <v>0</v>
      </c>
      <c r="AF256">
        <f t="shared" si="107"/>
        <v>0</v>
      </c>
      <c r="AG256">
        <f t="shared" si="108"/>
        <v>0</v>
      </c>
      <c r="AH256">
        <f t="shared" si="109"/>
        <v>0</v>
      </c>
      <c r="AI256">
        <f t="shared" si="110"/>
        <v>0</v>
      </c>
      <c r="AJ256">
        <f t="shared" si="111"/>
        <v>0</v>
      </c>
    </row>
    <row r="257" spans="1:36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95"/>
        <v>5</v>
      </c>
      <c r="I257">
        <f t="shared" si="96"/>
        <v>58.2</v>
      </c>
      <c r="J257">
        <f t="shared" si="97"/>
        <v>1.7182130584192439</v>
      </c>
      <c r="K257">
        <f t="shared" si="98"/>
        <v>1.2987012987012987</v>
      </c>
      <c r="L257">
        <f t="shared" si="99"/>
        <v>3.3333333333333335</v>
      </c>
      <c r="M257">
        <f t="shared" si="100"/>
        <v>77</v>
      </c>
      <c r="N257">
        <f t="shared" si="101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93"/>
        <v>12.833333333333332</v>
      </c>
      <c r="R257">
        <f t="shared" si="94"/>
        <v>15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102"/>
        <v>0</v>
      </c>
      <c r="V257">
        <f t="shared" si="103"/>
        <v>0</v>
      </c>
      <c r="W257">
        <f t="shared" si="112"/>
        <v>0</v>
      </c>
      <c r="X257">
        <f t="shared" si="104"/>
        <v>0</v>
      </c>
      <c r="Y257">
        <f>IF(ISNA(VLOOKUP(A257,issues_tempo!A:E,3,FALSE)),0,VLOOKUP(A257,issues_tempo!A:E,3,FALSE))</f>
        <v>4</v>
      </c>
      <c r="Z257">
        <f>IF(ISNA(VLOOKUP(A257,issues_tempo!A:E,2,FALSE)),0,VLOOKUP(A257,issues_tempo!A:E,2,FALSE))</f>
        <v>1</v>
      </c>
      <c r="AA257">
        <f t="shared" si="105"/>
        <v>5</v>
      </c>
      <c r="AB257">
        <f t="shared" si="106"/>
        <v>58.2</v>
      </c>
      <c r="AC257">
        <f>VLOOKUP(A257,issues_tempo!A:E,5,FALSE)</f>
        <v>5</v>
      </c>
      <c r="AD257">
        <f>VLOOKUP(A257,issues_tempo!A:E,4,FALSE)</f>
        <v>0</v>
      </c>
      <c r="AE257">
        <f t="shared" si="107"/>
        <v>1.7316017316017316</v>
      </c>
      <c r="AF257">
        <f t="shared" si="107"/>
        <v>1.6666666666666667</v>
      </c>
      <c r="AG257">
        <f t="shared" si="108"/>
        <v>1.25</v>
      </c>
      <c r="AH257">
        <f t="shared" si="109"/>
        <v>0</v>
      </c>
      <c r="AI257">
        <f t="shared" si="110"/>
        <v>2.1645021645021645</v>
      </c>
      <c r="AJ257">
        <f t="shared" si="111"/>
        <v>0</v>
      </c>
    </row>
    <row r="258" spans="1:36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95"/>
        <v>95</v>
      </c>
      <c r="I258">
        <f t="shared" si="96"/>
        <v>7.7473684210526317</v>
      </c>
      <c r="J258">
        <f t="shared" si="97"/>
        <v>12.907608695652174</v>
      </c>
      <c r="K258">
        <f t="shared" si="98"/>
        <v>13.436692506459949</v>
      </c>
      <c r="L258">
        <f t="shared" si="99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ref="Q258:Q321" si="115">IF(ISERROR((C258/F258)*(O258/($O$2+$P$2))),999999,(C258/F258)*(O258/($O$2+$P$2)))</f>
        <v>7.4423076923076925</v>
      </c>
      <c r="R258">
        <f t="shared" ref="R258:R321" si="116">IF(ISERR((D258/G258)*(P258/($O$2+$P$2))),999999,(D258/G258)*(P258/($O$2+$P$2)))</f>
        <v>8.1162790697674421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102"/>
        <v>0</v>
      </c>
      <c r="V258">
        <f t="shared" si="103"/>
        <v>0</v>
      </c>
      <c r="W258">
        <f t="shared" si="112"/>
        <v>0</v>
      </c>
      <c r="X258">
        <f t="shared" si="104"/>
        <v>0</v>
      </c>
      <c r="Y258">
        <f>IF(ISNA(VLOOKUP(A258,issues_tempo!A:E,3,FALSE)),0,VLOOKUP(A258,issues_tempo!A:E,3,FALSE))</f>
        <v>13</v>
      </c>
      <c r="Z258">
        <f>IF(ISNA(VLOOKUP(A258,issues_tempo!A:E,2,FALSE)),0,VLOOKUP(A258,issues_tempo!A:E,2,FALSE))</f>
        <v>69</v>
      </c>
      <c r="AA258">
        <f t="shared" si="105"/>
        <v>82</v>
      </c>
      <c r="AB258">
        <f t="shared" si="106"/>
        <v>8.9756097560975618</v>
      </c>
      <c r="AC258">
        <f>VLOOKUP(A258,issues_tempo!A:E,5,FALSE)</f>
        <v>61</v>
      </c>
      <c r="AD258">
        <f>VLOOKUP(A258,issues_tempo!A:E,4,FALSE)</f>
        <v>1116</v>
      </c>
      <c r="AE258">
        <f t="shared" si="107"/>
        <v>3.3591731266149871</v>
      </c>
      <c r="AF258">
        <f t="shared" si="107"/>
        <v>19.770773638968482</v>
      </c>
      <c r="AG258">
        <f t="shared" si="108"/>
        <v>4.6923076923076925</v>
      </c>
      <c r="AH258">
        <f t="shared" si="109"/>
        <v>16.173913043478262</v>
      </c>
      <c r="AI258">
        <f t="shared" si="110"/>
        <v>15.762273901808786</v>
      </c>
      <c r="AJ258">
        <f t="shared" si="111"/>
        <v>319.77077363896848</v>
      </c>
    </row>
    <row r="259" spans="1:36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117">F259+G259</f>
        <v>2</v>
      </c>
      <c r="I259">
        <f t="shared" ref="I259:I322" si="118">E259/H259</f>
        <v>84</v>
      </c>
      <c r="J259">
        <f t="shared" ref="J259:J322" si="119">IF(ISNA(H259),0,IF(E259&gt;0,(H259*100)/E259,0))</f>
        <v>1.1904761904761905</v>
      </c>
      <c r="K259">
        <f t="shared" ref="K259:K322" si="120">IF(ISNA(F259),0,IF(C259&gt;0,(F259*100)/C259,0))</f>
        <v>2.8571428571428572</v>
      </c>
      <c r="L259">
        <f t="shared" ref="L259:L322" si="121">IF(ISNA(F259),0,IF(D259&gt;0,(G259*100)/D259,0))</f>
        <v>0</v>
      </c>
      <c r="M259">
        <f t="shared" ref="M259:M322" si="122">C259/F259</f>
        <v>35</v>
      </c>
      <c r="N259" t="e">
        <f t="shared" ref="N259:N322" si="123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si="115"/>
        <v>17.5</v>
      </c>
      <c r="R259">
        <f t="shared" si="116"/>
        <v>999999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124">IF(ISNA(F259),0,IF(F259&gt;0,S259/F259,0))</f>
        <v>0</v>
      </c>
      <c r="V259">
        <f t="shared" ref="V259:V322" si="125">IF(ISNA(G259),0,IF(G259&gt;0,T259/G259,0))</f>
        <v>0</v>
      </c>
      <c r="W259">
        <f t="shared" si="112"/>
        <v>0</v>
      </c>
      <c r="X259">
        <f t="shared" ref="X259:X322" si="126">V259*L259</f>
        <v>0</v>
      </c>
      <c r="Y259">
        <f>IF(ISNA(VLOOKUP(A259,issues_tempo!A:E,3,FALSE)),0,VLOOKUP(A259,issues_tempo!A:E,3,FALSE))</f>
        <v>0</v>
      </c>
      <c r="Z259">
        <f>IF(ISNA(VLOOKUP(A259,issues_tempo!A:E,2,FALSE)),0,VLOOKUP(A259,issues_tempo!A:E,2,FALSE))</f>
        <v>0</v>
      </c>
      <c r="AA259">
        <f t="shared" ref="AA259:AA322" si="127">Y259+Z259</f>
        <v>0</v>
      </c>
      <c r="AB259" t="e">
        <f t="shared" ref="AB259:AB322" si="128">E259/AA259</f>
        <v>#DIV/0!</v>
      </c>
      <c r="AC259" t="e">
        <f>VLOOKUP(A259,issues_tempo!A:E,5,FALSE)</f>
        <v>#N/A</v>
      </c>
      <c r="AD259" t="e">
        <f>VLOOKUP(A259,issues_tempo!A:E,4,FALSE)</f>
        <v>#N/A</v>
      </c>
      <c r="AE259">
        <f t="shared" ref="AE259:AF322" si="129">IF(ISNA(Y259),0,IF(C259&gt;0,(Y259*100)/C259,0))</f>
        <v>0</v>
      </c>
      <c r="AF259">
        <f t="shared" si="129"/>
        <v>0</v>
      </c>
      <c r="AG259">
        <f t="shared" ref="AG259:AG322" si="130">IF(Y259&gt;0,AC259/Y259,0)</f>
        <v>0</v>
      </c>
      <c r="AH259">
        <f t="shared" ref="AH259:AH322" si="131">IF(Z259&gt;0,AD259/Z259,0)</f>
        <v>0</v>
      </c>
      <c r="AI259">
        <f t="shared" ref="AI259:AI322" si="132">AG259*AE259</f>
        <v>0</v>
      </c>
      <c r="AJ259">
        <f t="shared" ref="AJ259:AJ322" si="133">AH259*AF259</f>
        <v>0</v>
      </c>
    </row>
    <row r="260" spans="1:36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117"/>
        <v>1</v>
      </c>
      <c r="I260">
        <f t="shared" si="118"/>
        <v>45</v>
      </c>
      <c r="J260">
        <f t="shared" si="119"/>
        <v>2.2222222222222223</v>
      </c>
      <c r="K260">
        <f t="shared" si="120"/>
        <v>2.3255813953488373</v>
      </c>
      <c r="L260">
        <f t="shared" si="121"/>
        <v>0</v>
      </c>
      <c r="M260">
        <f t="shared" si="122"/>
        <v>43</v>
      </c>
      <c r="N260" t="e">
        <f t="shared" si="123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115"/>
        <v>21.5</v>
      </c>
      <c r="R260">
        <f t="shared" si="116"/>
        <v>999999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124"/>
        <v>0</v>
      </c>
      <c r="V260">
        <f t="shared" si="125"/>
        <v>0</v>
      </c>
      <c r="W260">
        <f t="shared" ref="W260:W323" si="134">U260*K260</f>
        <v>0</v>
      </c>
      <c r="X260">
        <f t="shared" si="126"/>
        <v>0</v>
      </c>
      <c r="Y260">
        <f>IF(ISNA(VLOOKUP(A260,issues_tempo!A:E,3,FALSE)),0,VLOOKUP(A260,issues_tempo!A:E,3,FALSE))</f>
        <v>0</v>
      </c>
      <c r="Z260">
        <f>IF(ISNA(VLOOKUP(A260,issues_tempo!A:E,2,FALSE)),0,VLOOKUP(A260,issues_tempo!A:E,2,FALSE))</f>
        <v>0</v>
      </c>
      <c r="AA260">
        <f t="shared" si="127"/>
        <v>0</v>
      </c>
      <c r="AB260" t="e">
        <f t="shared" si="128"/>
        <v>#DIV/0!</v>
      </c>
      <c r="AC260" t="e">
        <f>VLOOKUP(A260,issues_tempo!A:E,5,FALSE)</f>
        <v>#N/A</v>
      </c>
      <c r="AD260" t="e">
        <f>VLOOKUP(A260,issues_tempo!A:E,4,FALSE)</f>
        <v>#N/A</v>
      </c>
      <c r="AE260">
        <f t="shared" si="129"/>
        <v>0</v>
      </c>
      <c r="AF260">
        <f t="shared" si="129"/>
        <v>0</v>
      </c>
      <c r="AG260">
        <f t="shared" si="130"/>
        <v>0</v>
      </c>
      <c r="AH260">
        <f t="shared" si="131"/>
        <v>0</v>
      </c>
      <c r="AI260">
        <f t="shared" si="132"/>
        <v>0</v>
      </c>
      <c r="AJ260">
        <f t="shared" si="133"/>
        <v>0</v>
      </c>
    </row>
    <row r="261" spans="1:36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117"/>
        <v>#N/A</v>
      </c>
      <c r="I261" t="e">
        <f t="shared" si="118"/>
        <v>#N/A</v>
      </c>
      <c r="J261">
        <f t="shared" si="119"/>
        <v>0</v>
      </c>
      <c r="K261">
        <f t="shared" si="120"/>
        <v>0</v>
      </c>
      <c r="L261">
        <f t="shared" si="121"/>
        <v>0</v>
      </c>
      <c r="M261" t="e">
        <f t="shared" si="122"/>
        <v>#N/A</v>
      </c>
      <c r="N261" t="e">
        <f t="shared" si="123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115"/>
        <v>999999</v>
      </c>
      <c r="R261" t="e">
        <f t="shared" si="116"/>
        <v>#N/A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124"/>
        <v>0</v>
      </c>
      <c r="V261">
        <f t="shared" si="125"/>
        <v>0</v>
      </c>
      <c r="W261">
        <f t="shared" si="134"/>
        <v>0</v>
      </c>
      <c r="X261">
        <f t="shared" si="126"/>
        <v>0</v>
      </c>
      <c r="Y261">
        <f>IF(ISNA(VLOOKUP(A261,issues_tempo!A:E,3,FALSE)),0,VLOOKUP(A261,issues_tempo!A:E,3,FALSE))</f>
        <v>0</v>
      </c>
      <c r="Z261">
        <f>IF(ISNA(VLOOKUP(A261,issues_tempo!A:E,2,FALSE)),0,VLOOKUP(A261,issues_tempo!A:E,2,FALSE))</f>
        <v>0</v>
      </c>
      <c r="AA261">
        <f t="shared" si="127"/>
        <v>0</v>
      </c>
      <c r="AB261" t="e">
        <f t="shared" si="128"/>
        <v>#DIV/0!</v>
      </c>
      <c r="AC261" t="e">
        <f>VLOOKUP(A261,issues_tempo!A:E,5,FALSE)</f>
        <v>#N/A</v>
      </c>
      <c r="AD261" t="e">
        <f>VLOOKUP(A261,issues_tempo!A:E,4,FALSE)</f>
        <v>#N/A</v>
      </c>
      <c r="AE261">
        <f t="shared" si="129"/>
        <v>0</v>
      </c>
      <c r="AF261">
        <f t="shared" si="129"/>
        <v>0</v>
      </c>
      <c r="AG261">
        <f t="shared" si="130"/>
        <v>0</v>
      </c>
      <c r="AH261">
        <f t="shared" si="131"/>
        <v>0</v>
      </c>
      <c r="AI261">
        <f t="shared" si="132"/>
        <v>0</v>
      </c>
      <c r="AJ261">
        <f t="shared" si="133"/>
        <v>0</v>
      </c>
    </row>
    <row r="262" spans="1:36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117"/>
        <v>#N/A</v>
      </c>
      <c r="I262" t="e">
        <f t="shared" si="118"/>
        <v>#N/A</v>
      </c>
      <c r="J262">
        <f t="shared" si="119"/>
        <v>0</v>
      </c>
      <c r="K262">
        <f t="shared" si="120"/>
        <v>0</v>
      </c>
      <c r="L262">
        <f t="shared" si="121"/>
        <v>0</v>
      </c>
      <c r="M262" t="e">
        <f t="shared" si="122"/>
        <v>#N/A</v>
      </c>
      <c r="N262" t="e">
        <f t="shared" si="123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115"/>
        <v>999999</v>
      </c>
      <c r="R262" t="e">
        <f t="shared" si="116"/>
        <v>#N/A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124"/>
        <v>0</v>
      </c>
      <c r="V262">
        <f t="shared" si="125"/>
        <v>0</v>
      </c>
      <c r="W262">
        <f t="shared" si="134"/>
        <v>0</v>
      </c>
      <c r="X262">
        <f t="shared" si="126"/>
        <v>0</v>
      </c>
      <c r="Y262">
        <f>IF(ISNA(VLOOKUP(A262,issues_tempo!A:E,3,FALSE)),0,VLOOKUP(A262,issues_tempo!A:E,3,FALSE))</f>
        <v>0</v>
      </c>
      <c r="Z262">
        <f>IF(ISNA(VLOOKUP(A262,issues_tempo!A:E,2,FALSE)),0,VLOOKUP(A262,issues_tempo!A:E,2,FALSE))</f>
        <v>6</v>
      </c>
      <c r="AA262">
        <f t="shared" si="127"/>
        <v>6</v>
      </c>
      <c r="AB262">
        <f t="shared" si="128"/>
        <v>8</v>
      </c>
      <c r="AC262">
        <f>VLOOKUP(A262,issues_tempo!A:E,5,FALSE)</f>
        <v>0</v>
      </c>
      <c r="AD262">
        <f>VLOOKUP(A262,issues_tempo!A:E,4,FALSE)</f>
        <v>126</v>
      </c>
      <c r="AE262">
        <f t="shared" si="129"/>
        <v>0</v>
      </c>
      <c r="AF262">
        <f t="shared" si="129"/>
        <v>18.181818181818183</v>
      </c>
      <c r="AG262">
        <f t="shared" si="130"/>
        <v>0</v>
      </c>
      <c r="AH262">
        <f t="shared" si="131"/>
        <v>21</v>
      </c>
      <c r="AI262">
        <f t="shared" si="132"/>
        <v>0</v>
      </c>
      <c r="AJ262">
        <f t="shared" si="133"/>
        <v>381.81818181818187</v>
      </c>
    </row>
    <row r="263" spans="1:36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117"/>
        <v>2</v>
      </c>
      <c r="I263">
        <f t="shared" si="118"/>
        <v>34.5</v>
      </c>
      <c r="J263">
        <f t="shared" si="119"/>
        <v>2.8985507246376812</v>
      </c>
      <c r="K263">
        <f t="shared" si="120"/>
        <v>0</v>
      </c>
      <c r="L263">
        <f t="shared" si="121"/>
        <v>3.3333333333333335</v>
      </c>
      <c r="M263" t="e">
        <f t="shared" si="122"/>
        <v>#DIV/0!</v>
      </c>
      <c r="N263">
        <f t="shared" si="123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115"/>
        <v>999999</v>
      </c>
      <c r="R263">
        <f t="shared" si="116"/>
        <v>10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124"/>
        <v>0</v>
      </c>
      <c r="V263">
        <f t="shared" si="125"/>
        <v>0</v>
      </c>
      <c r="W263">
        <f t="shared" si="134"/>
        <v>0</v>
      </c>
      <c r="X263">
        <f t="shared" si="126"/>
        <v>0</v>
      </c>
      <c r="Y263">
        <f>IF(ISNA(VLOOKUP(A263,issues_tempo!A:E,3,FALSE)),0,VLOOKUP(A263,issues_tempo!A:E,3,FALSE))</f>
        <v>0</v>
      </c>
      <c r="Z263">
        <f>IF(ISNA(VLOOKUP(A263,issues_tempo!A:E,2,FALSE)),0,VLOOKUP(A263,issues_tempo!A:E,2,FALSE))</f>
        <v>0</v>
      </c>
      <c r="AA263">
        <f t="shared" si="127"/>
        <v>0</v>
      </c>
      <c r="AB263" t="e">
        <f t="shared" si="128"/>
        <v>#DIV/0!</v>
      </c>
      <c r="AC263" t="e">
        <f>VLOOKUP(A263,issues_tempo!A:E,5,FALSE)</f>
        <v>#N/A</v>
      </c>
      <c r="AD263" t="e">
        <f>VLOOKUP(A263,issues_tempo!A:E,4,FALSE)</f>
        <v>#N/A</v>
      </c>
      <c r="AE263">
        <f t="shared" si="129"/>
        <v>0</v>
      </c>
      <c r="AF263">
        <f t="shared" si="129"/>
        <v>0</v>
      </c>
      <c r="AG263">
        <f t="shared" si="130"/>
        <v>0</v>
      </c>
      <c r="AH263">
        <f t="shared" si="131"/>
        <v>0</v>
      </c>
      <c r="AI263">
        <f t="shared" si="132"/>
        <v>0</v>
      </c>
      <c r="AJ263">
        <f t="shared" si="133"/>
        <v>0</v>
      </c>
    </row>
    <row r="264" spans="1:36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117"/>
        <v>4</v>
      </c>
      <c r="I264">
        <f t="shared" si="118"/>
        <v>393.25</v>
      </c>
      <c r="J264">
        <f t="shared" si="119"/>
        <v>0.25429116338207247</v>
      </c>
      <c r="K264">
        <f t="shared" si="120"/>
        <v>0.73126142595978061</v>
      </c>
      <c r="L264">
        <f t="shared" si="121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115"/>
        <v>729.33333333333326</v>
      </c>
      <c r="R264">
        <f t="shared" si="116"/>
        <v>999999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124"/>
        <v>0</v>
      </c>
      <c r="V264">
        <f t="shared" si="125"/>
        <v>0</v>
      </c>
      <c r="W264">
        <f t="shared" si="134"/>
        <v>0</v>
      </c>
      <c r="X264">
        <f t="shared" si="126"/>
        <v>0</v>
      </c>
      <c r="Y264">
        <f>IF(ISNA(VLOOKUP(A264,issues_tempo!A:E,3,FALSE)),0,VLOOKUP(A264,issues_tempo!A:E,3,FALSE))</f>
        <v>56</v>
      </c>
      <c r="Z264">
        <f>IF(ISNA(VLOOKUP(A264,issues_tempo!A:E,2,FALSE)),0,VLOOKUP(A264,issues_tempo!A:E,2,FALSE))</f>
        <v>315</v>
      </c>
      <c r="AA264">
        <f t="shared" si="127"/>
        <v>371</v>
      </c>
      <c r="AB264">
        <f t="shared" si="128"/>
        <v>4.2398921832884096</v>
      </c>
      <c r="AC264">
        <f>VLOOKUP(A264,issues_tempo!A:E,5,FALSE)</f>
        <v>160</v>
      </c>
      <c r="AD264">
        <f>VLOOKUP(A264,issues_tempo!A:E,4,FALSE)</f>
        <v>943</v>
      </c>
      <c r="AE264">
        <f t="shared" si="129"/>
        <v>10.237659963436929</v>
      </c>
      <c r="AF264">
        <f t="shared" si="129"/>
        <v>30.701754385964911</v>
      </c>
      <c r="AG264">
        <f t="shared" si="130"/>
        <v>2.8571428571428572</v>
      </c>
      <c r="AH264">
        <f t="shared" si="131"/>
        <v>2.9936507936507937</v>
      </c>
      <c r="AI264">
        <f t="shared" si="132"/>
        <v>29.250457038391225</v>
      </c>
      <c r="AJ264">
        <f t="shared" si="133"/>
        <v>91.910331384015592</v>
      </c>
    </row>
    <row r="265" spans="1:36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117"/>
        <v>4</v>
      </c>
      <c r="I265">
        <f t="shared" si="118"/>
        <v>386.5</v>
      </c>
      <c r="J265">
        <f t="shared" si="119"/>
        <v>0.25873221216041398</v>
      </c>
      <c r="K265">
        <f t="shared" si="120"/>
        <v>0</v>
      </c>
      <c r="L265">
        <f t="shared" si="121"/>
        <v>0.2633311389071758</v>
      </c>
      <c r="M265" t="e">
        <f t="shared" si="122"/>
        <v>#DIV/0!</v>
      </c>
      <c r="N265">
        <f t="shared" si="123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115"/>
        <v>999999</v>
      </c>
      <c r="R265">
        <f t="shared" si="116"/>
        <v>379.75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124"/>
        <v>0</v>
      </c>
      <c r="V265">
        <f t="shared" si="125"/>
        <v>0</v>
      </c>
      <c r="W265">
        <f t="shared" si="134"/>
        <v>0</v>
      </c>
      <c r="X265">
        <f t="shared" si="126"/>
        <v>0</v>
      </c>
      <c r="Y265">
        <f>IF(ISNA(VLOOKUP(A265,issues_tempo!A:E,3,FALSE)),0,VLOOKUP(A265,issues_tempo!A:E,3,FALSE))</f>
        <v>0</v>
      </c>
      <c r="Z265">
        <f>IF(ISNA(VLOOKUP(A265,issues_tempo!A:E,2,FALSE)),0,VLOOKUP(A265,issues_tempo!A:E,2,FALSE))</f>
        <v>0</v>
      </c>
      <c r="AA265">
        <f t="shared" si="127"/>
        <v>0</v>
      </c>
      <c r="AB265" t="e">
        <f t="shared" si="128"/>
        <v>#DIV/0!</v>
      </c>
      <c r="AC265" t="e">
        <f>VLOOKUP(A265,issues_tempo!A:E,5,FALSE)</f>
        <v>#N/A</v>
      </c>
      <c r="AD265" t="e">
        <f>VLOOKUP(A265,issues_tempo!A:E,4,FALSE)</f>
        <v>#N/A</v>
      </c>
      <c r="AE265">
        <f t="shared" si="129"/>
        <v>0</v>
      </c>
      <c r="AF265">
        <f t="shared" si="129"/>
        <v>0</v>
      </c>
      <c r="AG265">
        <f t="shared" si="130"/>
        <v>0</v>
      </c>
      <c r="AH265">
        <f t="shared" si="131"/>
        <v>0</v>
      </c>
      <c r="AI265">
        <f t="shared" si="132"/>
        <v>0</v>
      </c>
      <c r="AJ265">
        <f t="shared" si="133"/>
        <v>0</v>
      </c>
    </row>
    <row r="266" spans="1:36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117"/>
        <v>261</v>
      </c>
      <c r="I266">
        <f t="shared" si="118"/>
        <v>23.92337164750958</v>
      </c>
      <c r="J266">
        <f t="shared" si="119"/>
        <v>4.1800128122998075</v>
      </c>
      <c r="K266">
        <f t="shared" si="120"/>
        <v>4.314868804664723</v>
      </c>
      <c r="L266">
        <f t="shared" si="121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115"/>
        <v>42.488738738738739</v>
      </c>
      <c r="R266">
        <f t="shared" si="116"/>
        <v>379.4349376114082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124"/>
        <v>0.39189189189189189</v>
      </c>
      <c r="V266">
        <f t="shared" si="125"/>
        <v>0.11764705882352941</v>
      </c>
      <c r="W266">
        <f t="shared" si="134"/>
        <v>1.6909620991253644</v>
      </c>
      <c r="X266">
        <f t="shared" si="126"/>
        <v>0.4857584455729741</v>
      </c>
      <c r="Y266">
        <f>IF(ISNA(VLOOKUP(A266,issues_tempo!A:E,3,FALSE)),0,VLOOKUP(A266,issues_tempo!A:E,3,FALSE))</f>
        <v>0</v>
      </c>
      <c r="Z266">
        <f>IF(ISNA(VLOOKUP(A266,issues_tempo!A:E,2,FALSE)),0,VLOOKUP(A266,issues_tempo!A:E,2,FALSE))</f>
        <v>0</v>
      </c>
      <c r="AA266">
        <f t="shared" si="127"/>
        <v>0</v>
      </c>
      <c r="AB266" t="e">
        <f t="shared" si="128"/>
        <v>#DIV/0!</v>
      </c>
      <c r="AC266" t="e">
        <f>VLOOKUP(A266,issues_tempo!A:E,5,FALSE)</f>
        <v>#N/A</v>
      </c>
      <c r="AD266" t="e">
        <f>VLOOKUP(A266,issues_tempo!A:E,4,FALSE)</f>
        <v>#N/A</v>
      </c>
      <c r="AE266">
        <f t="shared" si="129"/>
        <v>0</v>
      </c>
      <c r="AF266">
        <f t="shared" si="129"/>
        <v>0</v>
      </c>
      <c r="AG266">
        <f t="shared" si="130"/>
        <v>0</v>
      </c>
      <c r="AH266">
        <f t="shared" si="131"/>
        <v>0</v>
      </c>
      <c r="AI266">
        <f t="shared" si="132"/>
        <v>0</v>
      </c>
      <c r="AJ266">
        <f t="shared" si="133"/>
        <v>0</v>
      </c>
    </row>
    <row r="267" spans="1:36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117"/>
        <v>2</v>
      </c>
      <c r="I267">
        <f t="shared" si="118"/>
        <v>7.5</v>
      </c>
      <c r="J267">
        <f t="shared" si="119"/>
        <v>13.333333333333334</v>
      </c>
      <c r="K267">
        <f t="shared" si="120"/>
        <v>0</v>
      </c>
      <c r="L267">
        <f t="shared" si="121"/>
        <v>18.181818181818183</v>
      </c>
      <c r="M267" t="e">
        <f t="shared" si="122"/>
        <v>#DIV/0!</v>
      </c>
      <c r="N267">
        <f t="shared" si="123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115"/>
        <v>999999</v>
      </c>
      <c r="R267">
        <f t="shared" si="116"/>
        <v>3.6666666666666665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124"/>
        <v>0</v>
      </c>
      <c r="V267">
        <f t="shared" si="125"/>
        <v>0</v>
      </c>
      <c r="W267">
        <f t="shared" si="134"/>
        <v>0</v>
      </c>
      <c r="X267">
        <f t="shared" si="126"/>
        <v>0</v>
      </c>
      <c r="Y267">
        <f>IF(ISNA(VLOOKUP(A267,issues_tempo!A:E,3,FALSE)),0,VLOOKUP(A267,issues_tempo!A:E,3,FALSE))</f>
        <v>0</v>
      </c>
      <c r="Z267">
        <f>IF(ISNA(VLOOKUP(A267,issues_tempo!A:E,2,FALSE)),0,VLOOKUP(A267,issues_tempo!A:E,2,FALSE))</f>
        <v>0</v>
      </c>
      <c r="AA267">
        <f t="shared" si="127"/>
        <v>0</v>
      </c>
      <c r="AB267" t="e">
        <f t="shared" si="128"/>
        <v>#DIV/0!</v>
      </c>
      <c r="AC267" t="e">
        <f>VLOOKUP(A267,issues_tempo!A:E,5,FALSE)</f>
        <v>#N/A</v>
      </c>
      <c r="AD267" t="e">
        <f>VLOOKUP(A267,issues_tempo!A:E,4,FALSE)</f>
        <v>#N/A</v>
      </c>
      <c r="AE267">
        <f t="shared" si="129"/>
        <v>0</v>
      </c>
      <c r="AF267">
        <f t="shared" si="129"/>
        <v>0</v>
      </c>
      <c r="AG267">
        <f t="shared" si="130"/>
        <v>0</v>
      </c>
      <c r="AH267">
        <f t="shared" si="131"/>
        <v>0</v>
      </c>
      <c r="AI267">
        <f t="shared" si="132"/>
        <v>0</v>
      </c>
      <c r="AJ267">
        <f t="shared" si="133"/>
        <v>0</v>
      </c>
    </row>
    <row r="268" spans="1:36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117"/>
        <v>#N/A</v>
      </c>
      <c r="I268" t="e">
        <f t="shared" si="118"/>
        <v>#N/A</v>
      </c>
      <c r="J268">
        <f t="shared" si="119"/>
        <v>0</v>
      </c>
      <c r="K268">
        <f t="shared" si="120"/>
        <v>0</v>
      </c>
      <c r="L268">
        <f t="shared" si="121"/>
        <v>0</v>
      </c>
      <c r="M268" t="e">
        <f t="shared" si="122"/>
        <v>#N/A</v>
      </c>
      <c r="N268" t="e">
        <f t="shared" si="123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115"/>
        <v>999999</v>
      </c>
      <c r="R268" t="e">
        <f t="shared" si="116"/>
        <v>#N/A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124"/>
        <v>0</v>
      </c>
      <c r="V268">
        <f t="shared" si="125"/>
        <v>0</v>
      </c>
      <c r="W268">
        <f t="shared" si="134"/>
        <v>0</v>
      </c>
      <c r="X268">
        <f t="shared" si="126"/>
        <v>0</v>
      </c>
      <c r="Y268">
        <f>IF(ISNA(VLOOKUP(A268,issues_tempo!A:E,3,FALSE)),0,VLOOKUP(A268,issues_tempo!A:E,3,FALSE))</f>
        <v>0</v>
      </c>
      <c r="Z268">
        <f>IF(ISNA(VLOOKUP(A268,issues_tempo!A:E,2,FALSE)),0,VLOOKUP(A268,issues_tempo!A:E,2,FALSE))</f>
        <v>0</v>
      </c>
      <c r="AA268">
        <f t="shared" si="127"/>
        <v>0</v>
      </c>
      <c r="AB268" t="e">
        <f t="shared" si="128"/>
        <v>#DIV/0!</v>
      </c>
      <c r="AC268" t="e">
        <f>VLOOKUP(A268,issues_tempo!A:E,5,FALSE)</f>
        <v>#N/A</v>
      </c>
      <c r="AD268" t="e">
        <f>VLOOKUP(A268,issues_tempo!A:E,4,FALSE)</f>
        <v>#N/A</v>
      </c>
      <c r="AE268">
        <f t="shared" si="129"/>
        <v>0</v>
      </c>
      <c r="AF268">
        <f t="shared" si="129"/>
        <v>0</v>
      </c>
      <c r="AG268">
        <f t="shared" si="130"/>
        <v>0</v>
      </c>
      <c r="AH268">
        <f t="shared" si="131"/>
        <v>0</v>
      </c>
      <c r="AI268">
        <f t="shared" si="132"/>
        <v>0</v>
      </c>
      <c r="AJ268">
        <f t="shared" si="133"/>
        <v>0</v>
      </c>
    </row>
    <row r="269" spans="1:36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117"/>
        <v>1</v>
      </c>
      <c r="I269">
        <f t="shared" si="118"/>
        <v>31</v>
      </c>
      <c r="J269">
        <f t="shared" si="119"/>
        <v>3.225806451612903</v>
      </c>
      <c r="K269">
        <f t="shared" si="120"/>
        <v>4</v>
      </c>
      <c r="L269">
        <f t="shared" si="121"/>
        <v>0</v>
      </c>
      <c r="M269">
        <f t="shared" si="122"/>
        <v>25</v>
      </c>
      <c r="N269" t="e">
        <f t="shared" si="123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115"/>
        <v>20.833333333333336</v>
      </c>
      <c r="R269">
        <f t="shared" si="116"/>
        <v>999999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124"/>
        <v>0</v>
      </c>
      <c r="V269">
        <f t="shared" si="125"/>
        <v>0</v>
      </c>
      <c r="W269">
        <f t="shared" si="134"/>
        <v>0</v>
      </c>
      <c r="X269">
        <f t="shared" si="126"/>
        <v>0</v>
      </c>
      <c r="Y269">
        <f>IF(ISNA(VLOOKUP(A269,issues_tempo!A:E,3,FALSE)),0,VLOOKUP(A269,issues_tempo!A:E,3,FALSE))</f>
        <v>0</v>
      </c>
      <c r="Z269">
        <f>IF(ISNA(VLOOKUP(A269,issues_tempo!A:E,2,FALSE)),0,VLOOKUP(A269,issues_tempo!A:E,2,FALSE))</f>
        <v>0</v>
      </c>
      <c r="AA269">
        <f t="shared" si="127"/>
        <v>0</v>
      </c>
      <c r="AB269" t="e">
        <f t="shared" si="128"/>
        <v>#DIV/0!</v>
      </c>
      <c r="AC269" t="e">
        <f>VLOOKUP(A269,issues_tempo!A:E,5,FALSE)</f>
        <v>#N/A</v>
      </c>
      <c r="AD269" t="e">
        <f>VLOOKUP(A269,issues_tempo!A:E,4,FALSE)</f>
        <v>#N/A</v>
      </c>
      <c r="AE269">
        <f t="shared" si="129"/>
        <v>0</v>
      </c>
      <c r="AF269">
        <f t="shared" si="129"/>
        <v>0</v>
      </c>
      <c r="AG269">
        <f t="shared" si="130"/>
        <v>0</v>
      </c>
      <c r="AH269">
        <f t="shared" si="131"/>
        <v>0</v>
      </c>
      <c r="AI269">
        <f t="shared" si="132"/>
        <v>0</v>
      </c>
      <c r="AJ269">
        <f t="shared" si="133"/>
        <v>0</v>
      </c>
    </row>
    <row r="270" spans="1:36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117"/>
        <v>#N/A</v>
      </c>
      <c r="I270" t="e">
        <f t="shared" si="118"/>
        <v>#N/A</v>
      </c>
      <c r="J270">
        <f t="shared" si="119"/>
        <v>0</v>
      </c>
      <c r="K270">
        <f t="shared" si="120"/>
        <v>0</v>
      </c>
      <c r="L270">
        <f t="shared" si="121"/>
        <v>0</v>
      </c>
      <c r="M270" t="e">
        <f t="shared" si="122"/>
        <v>#N/A</v>
      </c>
      <c r="N270" t="e">
        <f t="shared" si="123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115"/>
        <v>999999</v>
      </c>
      <c r="R270" t="e">
        <f t="shared" si="116"/>
        <v>#N/A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124"/>
        <v>0</v>
      </c>
      <c r="V270">
        <f t="shared" si="125"/>
        <v>0</v>
      </c>
      <c r="W270">
        <f t="shared" si="134"/>
        <v>0</v>
      </c>
      <c r="X270">
        <f t="shared" si="126"/>
        <v>0</v>
      </c>
      <c r="Y270">
        <f>IF(ISNA(VLOOKUP(A270,issues_tempo!A:E,3,FALSE)),0,VLOOKUP(A270,issues_tempo!A:E,3,FALSE))</f>
        <v>0</v>
      </c>
      <c r="Z270">
        <f>IF(ISNA(VLOOKUP(A270,issues_tempo!A:E,2,FALSE)),0,VLOOKUP(A270,issues_tempo!A:E,2,FALSE))</f>
        <v>0</v>
      </c>
      <c r="AA270">
        <f t="shared" si="127"/>
        <v>0</v>
      </c>
      <c r="AB270" t="e">
        <f t="shared" si="128"/>
        <v>#DIV/0!</v>
      </c>
      <c r="AC270" t="e">
        <f>VLOOKUP(A270,issues_tempo!A:E,5,FALSE)</f>
        <v>#N/A</v>
      </c>
      <c r="AD270" t="e">
        <f>VLOOKUP(A270,issues_tempo!A:E,4,FALSE)</f>
        <v>#N/A</v>
      </c>
      <c r="AE270">
        <f t="shared" si="129"/>
        <v>0</v>
      </c>
      <c r="AF270">
        <f t="shared" si="129"/>
        <v>0</v>
      </c>
      <c r="AG270">
        <f t="shared" si="130"/>
        <v>0</v>
      </c>
      <c r="AH270">
        <f t="shared" si="131"/>
        <v>0</v>
      </c>
      <c r="AI270">
        <f t="shared" si="132"/>
        <v>0</v>
      </c>
      <c r="AJ270">
        <f t="shared" si="133"/>
        <v>0</v>
      </c>
    </row>
    <row r="271" spans="1:36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117"/>
        <v>7</v>
      </c>
      <c r="I271">
        <f t="shared" si="118"/>
        <v>27.571428571428573</v>
      </c>
      <c r="J271">
        <f t="shared" si="119"/>
        <v>3.6269430051813472</v>
      </c>
      <c r="K271">
        <f t="shared" si="120"/>
        <v>1.408450704225352</v>
      </c>
      <c r="L271">
        <f t="shared" si="121"/>
        <v>4.918032786885246</v>
      </c>
      <c r="M271">
        <f t="shared" si="122"/>
        <v>71</v>
      </c>
      <c r="N271">
        <f t="shared" si="123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115"/>
        <v>23.666666666666664</v>
      </c>
      <c r="R271">
        <f t="shared" si="116"/>
        <v>3.3888888888888884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124"/>
        <v>4</v>
      </c>
      <c r="V271">
        <f t="shared" si="125"/>
        <v>0</v>
      </c>
      <c r="W271">
        <f t="shared" si="134"/>
        <v>5.6338028169014081</v>
      </c>
      <c r="X271">
        <f t="shared" si="126"/>
        <v>0</v>
      </c>
      <c r="Y271">
        <f>IF(ISNA(VLOOKUP(A271,issues_tempo!A:E,3,FALSE)),0,VLOOKUP(A271,issues_tempo!A:E,3,FALSE))</f>
        <v>0</v>
      </c>
      <c r="Z271">
        <f>IF(ISNA(VLOOKUP(A271,issues_tempo!A:E,2,FALSE)),0,VLOOKUP(A271,issues_tempo!A:E,2,FALSE))</f>
        <v>0</v>
      </c>
      <c r="AA271">
        <f t="shared" si="127"/>
        <v>0</v>
      </c>
      <c r="AB271" t="e">
        <f t="shared" si="128"/>
        <v>#DIV/0!</v>
      </c>
      <c r="AC271" t="e">
        <f>VLOOKUP(A271,issues_tempo!A:E,5,FALSE)</f>
        <v>#N/A</v>
      </c>
      <c r="AD271" t="e">
        <f>VLOOKUP(A271,issues_tempo!A:E,4,FALSE)</f>
        <v>#N/A</v>
      </c>
      <c r="AE271">
        <f t="shared" si="129"/>
        <v>0</v>
      </c>
      <c r="AF271">
        <f t="shared" si="129"/>
        <v>0</v>
      </c>
      <c r="AG271">
        <f t="shared" si="130"/>
        <v>0</v>
      </c>
      <c r="AH271">
        <f t="shared" si="131"/>
        <v>0</v>
      </c>
      <c r="AI271">
        <f t="shared" si="132"/>
        <v>0</v>
      </c>
      <c r="AJ271">
        <f t="shared" si="133"/>
        <v>0</v>
      </c>
    </row>
    <row r="272" spans="1:36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117"/>
        <v>#N/A</v>
      </c>
      <c r="I272" t="e">
        <f t="shared" si="118"/>
        <v>#N/A</v>
      </c>
      <c r="J272">
        <f t="shared" si="119"/>
        <v>0</v>
      </c>
      <c r="K272">
        <f t="shared" si="120"/>
        <v>0</v>
      </c>
      <c r="L272">
        <f t="shared" si="121"/>
        <v>0</v>
      </c>
      <c r="M272" t="e">
        <f t="shared" si="122"/>
        <v>#N/A</v>
      </c>
      <c r="N272" t="e">
        <f t="shared" si="123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115"/>
        <v>999999</v>
      </c>
      <c r="R272" t="e">
        <f t="shared" si="116"/>
        <v>#N/A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124"/>
        <v>0</v>
      </c>
      <c r="V272">
        <f t="shared" si="125"/>
        <v>0</v>
      </c>
      <c r="W272">
        <f t="shared" si="134"/>
        <v>0</v>
      </c>
      <c r="X272">
        <f t="shared" si="126"/>
        <v>0</v>
      </c>
      <c r="Y272">
        <f>IF(ISNA(VLOOKUP(A272,issues_tempo!A:E,3,FALSE)),0,VLOOKUP(A272,issues_tempo!A:E,3,FALSE))</f>
        <v>0</v>
      </c>
      <c r="Z272">
        <f>IF(ISNA(VLOOKUP(A272,issues_tempo!A:E,2,FALSE)),0,VLOOKUP(A272,issues_tempo!A:E,2,FALSE))</f>
        <v>0</v>
      </c>
      <c r="AA272">
        <f t="shared" si="127"/>
        <v>0</v>
      </c>
      <c r="AB272" t="e">
        <f t="shared" si="128"/>
        <v>#DIV/0!</v>
      </c>
      <c r="AC272" t="e">
        <f>VLOOKUP(A272,issues_tempo!A:E,5,FALSE)</f>
        <v>#N/A</v>
      </c>
      <c r="AD272" t="e">
        <f>VLOOKUP(A272,issues_tempo!A:E,4,FALSE)</f>
        <v>#N/A</v>
      </c>
      <c r="AE272">
        <f t="shared" si="129"/>
        <v>0</v>
      </c>
      <c r="AF272">
        <f t="shared" si="129"/>
        <v>0</v>
      </c>
      <c r="AG272">
        <f t="shared" si="130"/>
        <v>0</v>
      </c>
      <c r="AH272">
        <f t="shared" si="131"/>
        <v>0</v>
      </c>
      <c r="AI272">
        <f t="shared" si="132"/>
        <v>0</v>
      </c>
      <c r="AJ272">
        <f t="shared" si="133"/>
        <v>0</v>
      </c>
    </row>
    <row r="273" spans="1:36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117"/>
        <v>1</v>
      </c>
      <c r="I273">
        <f t="shared" si="118"/>
        <v>198</v>
      </c>
      <c r="J273">
        <f t="shared" si="119"/>
        <v>0.50505050505050508</v>
      </c>
      <c r="K273">
        <f t="shared" si="120"/>
        <v>3.125</v>
      </c>
      <c r="L273">
        <f t="shared" si="121"/>
        <v>0</v>
      </c>
      <c r="M273">
        <f t="shared" si="122"/>
        <v>32</v>
      </c>
      <c r="N273" t="e">
        <f t="shared" si="123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115"/>
        <v>16</v>
      </c>
      <c r="R273">
        <f t="shared" si="116"/>
        <v>999999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124"/>
        <v>2</v>
      </c>
      <c r="V273">
        <f t="shared" si="125"/>
        <v>0</v>
      </c>
      <c r="W273">
        <f t="shared" si="134"/>
        <v>6.25</v>
      </c>
      <c r="X273">
        <f t="shared" si="126"/>
        <v>0</v>
      </c>
      <c r="Y273">
        <f>IF(ISNA(VLOOKUP(A273,issues_tempo!A:E,3,FALSE)),0,VLOOKUP(A273,issues_tempo!A:E,3,FALSE))</f>
        <v>0</v>
      </c>
      <c r="Z273">
        <f>IF(ISNA(VLOOKUP(A273,issues_tempo!A:E,2,FALSE)),0,VLOOKUP(A273,issues_tempo!A:E,2,FALSE))</f>
        <v>0</v>
      </c>
      <c r="AA273">
        <f t="shared" si="127"/>
        <v>0</v>
      </c>
      <c r="AB273" t="e">
        <f t="shared" si="128"/>
        <v>#DIV/0!</v>
      </c>
      <c r="AC273" t="e">
        <f>VLOOKUP(A273,issues_tempo!A:E,5,FALSE)</f>
        <v>#N/A</v>
      </c>
      <c r="AD273" t="e">
        <f>VLOOKUP(A273,issues_tempo!A:E,4,FALSE)</f>
        <v>#N/A</v>
      </c>
      <c r="AE273">
        <f t="shared" si="129"/>
        <v>0</v>
      </c>
      <c r="AF273">
        <f t="shared" si="129"/>
        <v>0</v>
      </c>
      <c r="AG273">
        <f t="shared" si="130"/>
        <v>0</v>
      </c>
      <c r="AH273">
        <f t="shared" si="131"/>
        <v>0</v>
      </c>
      <c r="AI273">
        <f t="shared" si="132"/>
        <v>0</v>
      </c>
      <c r="AJ273">
        <f t="shared" si="133"/>
        <v>0</v>
      </c>
    </row>
    <row r="274" spans="1:36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117"/>
        <v>#N/A</v>
      </c>
      <c r="I274" t="e">
        <f t="shared" si="118"/>
        <v>#N/A</v>
      </c>
      <c r="J274">
        <f t="shared" si="119"/>
        <v>0</v>
      </c>
      <c r="K274">
        <f t="shared" si="120"/>
        <v>0</v>
      </c>
      <c r="L274">
        <f t="shared" si="121"/>
        <v>0</v>
      </c>
      <c r="M274" t="e">
        <f t="shared" si="122"/>
        <v>#N/A</v>
      </c>
      <c r="N274" t="e">
        <f t="shared" si="123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115"/>
        <v>999999</v>
      </c>
      <c r="R274" t="e">
        <f t="shared" si="116"/>
        <v>#N/A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124"/>
        <v>0</v>
      </c>
      <c r="V274">
        <f t="shared" si="125"/>
        <v>0</v>
      </c>
      <c r="W274">
        <f t="shared" si="134"/>
        <v>0</v>
      </c>
      <c r="X274">
        <f t="shared" si="126"/>
        <v>0</v>
      </c>
      <c r="Y274">
        <f>IF(ISNA(VLOOKUP(A274,issues_tempo!A:E,3,FALSE)),0,VLOOKUP(A274,issues_tempo!A:E,3,FALSE))</f>
        <v>0</v>
      </c>
      <c r="Z274">
        <f>IF(ISNA(VLOOKUP(A274,issues_tempo!A:E,2,FALSE)),0,VLOOKUP(A274,issues_tempo!A:E,2,FALSE))</f>
        <v>0</v>
      </c>
      <c r="AA274">
        <f t="shared" si="127"/>
        <v>0</v>
      </c>
      <c r="AB274" t="e">
        <f t="shared" si="128"/>
        <v>#DIV/0!</v>
      </c>
      <c r="AC274" t="e">
        <f>VLOOKUP(A274,issues_tempo!A:E,5,FALSE)</f>
        <v>#N/A</v>
      </c>
      <c r="AD274" t="e">
        <f>VLOOKUP(A274,issues_tempo!A:E,4,FALSE)</f>
        <v>#N/A</v>
      </c>
      <c r="AE274">
        <f t="shared" si="129"/>
        <v>0</v>
      </c>
      <c r="AF274">
        <f t="shared" si="129"/>
        <v>0</v>
      </c>
      <c r="AG274">
        <f t="shared" si="130"/>
        <v>0</v>
      </c>
      <c r="AH274">
        <f t="shared" si="131"/>
        <v>0</v>
      </c>
      <c r="AI274">
        <f t="shared" si="132"/>
        <v>0</v>
      </c>
      <c r="AJ274">
        <f t="shared" si="133"/>
        <v>0</v>
      </c>
    </row>
    <row r="275" spans="1:36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117"/>
        <v>#N/A</v>
      </c>
      <c r="I275" t="e">
        <f t="shared" si="118"/>
        <v>#N/A</v>
      </c>
      <c r="J275">
        <f t="shared" si="119"/>
        <v>0</v>
      </c>
      <c r="K275">
        <f t="shared" si="120"/>
        <v>0</v>
      </c>
      <c r="L275">
        <f t="shared" si="121"/>
        <v>0</v>
      </c>
      <c r="M275" t="e">
        <f t="shared" si="122"/>
        <v>#N/A</v>
      </c>
      <c r="N275" t="e">
        <f t="shared" si="123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115"/>
        <v>999999</v>
      </c>
      <c r="R275" t="e">
        <f t="shared" si="116"/>
        <v>#N/A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124"/>
        <v>0</v>
      </c>
      <c r="V275">
        <f t="shared" si="125"/>
        <v>0</v>
      </c>
      <c r="W275">
        <f t="shared" si="134"/>
        <v>0</v>
      </c>
      <c r="X275">
        <f t="shared" si="126"/>
        <v>0</v>
      </c>
      <c r="Y275">
        <f>IF(ISNA(VLOOKUP(A275,issues_tempo!A:E,3,FALSE)),0,VLOOKUP(A275,issues_tempo!A:E,3,FALSE))</f>
        <v>0</v>
      </c>
      <c r="Z275">
        <f>IF(ISNA(VLOOKUP(A275,issues_tempo!A:E,2,FALSE)),0,VLOOKUP(A275,issues_tempo!A:E,2,FALSE))</f>
        <v>0</v>
      </c>
      <c r="AA275">
        <f t="shared" si="127"/>
        <v>0</v>
      </c>
      <c r="AB275" t="e">
        <f t="shared" si="128"/>
        <v>#DIV/0!</v>
      </c>
      <c r="AC275" t="e">
        <f>VLOOKUP(A275,issues_tempo!A:E,5,FALSE)</f>
        <v>#N/A</v>
      </c>
      <c r="AD275" t="e">
        <f>VLOOKUP(A275,issues_tempo!A:E,4,FALSE)</f>
        <v>#N/A</v>
      </c>
      <c r="AE275">
        <f t="shared" si="129"/>
        <v>0</v>
      </c>
      <c r="AF275">
        <f t="shared" si="129"/>
        <v>0</v>
      </c>
      <c r="AG275">
        <f t="shared" si="130"/>
        <v>0</v>
      </c>
      <c r="AH275">
        <f t="shared" si="131"/>
        <v>0</v>
      </c>
      <c r="AI275">
        <f t="shared" si="132"/>
        <v>0</v>
      </c>
      <c r="AJ275">
        <f t="shared" si="133"/>
        <v>0</v>
      </c>
    </row>
    <row r="276" spans="1:36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117"/>
        <v>#N/A</v>
      </c>
      <c r="I276" t="e">
        <f t="shared" si="118"/>
        <v>#N/A</v>
      </c>
      <c r="J276">
        <f t="shared" si="119"/>
        <v>0</v>
      </c>
      <c r="K276">
        <f t="shared" si="120"/>
        <v>0</v>
      </c>
      <c r="L276">
        <f t="shared" si="121"/>
        <v>0</v>
      </c>
      <c r="M276" t="e">
        <f t="shared" si="122"/>
        <v>#N/A</v>
      </c>
      <c r="N276" t="e">
        <f t="shared" si="123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115"/>
        <v>999999</v>
      </c>
      <c r="R276" t="e">
        <f t="shared" si="116"/>
        <v>#N/A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124"/>
        <v>0</v>
      </c>
      <c r="V276">
        <f t="shared" si="125"/>
        <v>0</v>
      </c>
      <c r="W276">
        <f t="shared" si="134"/>
        <v>0</v>
      </c>
      <c r="X276">
        <f t="shared" si="126"/>
        <v>0</v>
      </c>
      <c r="Y276">
        <f>IF(ISNA(VLOOKUP(A276,issues_tempo!A:E,3,FALSE)),0,VLOOKUP(A276,issues_tempo!A:E,3,FALSE))</f>
        <v>0</v>
      </c>
      <c r="Z276">
        <f>IF(ISNA(VLOOKUP(A276,issues_tempo!A:E,2,FALSE)),0,VLOOKUP(A276,issues_tempo!A:E,2,FALSE))</f>
        <v>0</v>
      </c>
      <c r="AA276">
        <f t="shared" si="127"/>
        <v>0</v>
      </c>
      <c r="AB276" t="e">
        <f t="shared" si="128"/>
        <v>#DIV/0!</v>
      </c>
      <c r="AC276" t="e">
        <f>VLOOKUP(A276,issues_tempo!A:E,5,FALSE)</f>
        <v>#N/A</v>
      </c>
      <c r="AD276" t="e">
        <f>VLOOKUP(A276,issues_tempo!A:E,4,FALSE)</f>
        <v>#N/A</v>
      </c>
      <c r="AE276">
        <f t="shared" si="129"/>
        <v>0</v>
      </c>
      <c r="AF276">
        <f t="shared" si="129"/>
        <v>0</v>
      </c>
      <c r="AG276">
        <f t="shared" si="130"/>
        <v>0</v>
      </c>
      <c r="AH276">
        <f t="shared" si="131"/>
        <v>0</v>
      </c>
      <c r="AI276">
        <f t="shared" si="132"/>
        <v>0</v>
      </c>
      <c r="AJ276">
        <f t="shared" si="133"/>
        <v>0</v>
      </c>
    </row>
    <row r="277" spans="1:36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117"/>
        <v>2</v>
      </c>
      <c r="I277">
        <f t="shared" si="118"/>
        <v>38</v>
      </c>
      <c r="J277">
        <f t="shared" si="119"/>
        <v>2.6315789473684212</v>
      </c>
      <c r="K277">
        <f t="shared" si="120"/>
        <v>2.4390243902439024</v>
      </c>
      <c r="L277">
        <f t="shared" si="121"/>
        <v>2.8571428571428572</v>
      </c>
      <c r="M277">
        <f t="shared" si="122"/>
        <v>41</v>
      </c>
      <c r="N277">
        <f t="shared" si="123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115"/>
        <v>13.666666666666666</v>
      </c>
      <c r="R277">
        <f t="shared" si="116"/>
        <v>11.666666666666666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124"/>
        <v>0</v>
      </c>
      <c r="V277">
        <f t="shared" si="125"/>
        <v>0</v>
      </c>
      <c r="W277">
        <f t="shared" si="134"/>
        <v>0</v>
      </c>
      <c r="X277">
        <f t="shared" si="126"/>
        <v>0</v>
      </c>
      <c r="Y277">
        <f>IF(ISNA(VLOOKUP(A277,issues_tempo!A:E,3,FALSE)),0,VLOOKUP(A277,issues_tempo!A:E,3,FALSE))</f>
        <v>0</v>
      </c>
      <c r="Z277">
        <f>IF(ISNA(VLOOKUP(A277,issues_tempo!A:E,2,FALSE)),0,VLOOKUP(A277,issues_tempo!A:E,2,FALSE))</f>
        <v>2</v>
      </c>
      <c r="AA277">
        <f t="shared" si="127"/>
        <v>2</v>
      </c>
      <c r="AB277">
        <f t="shared" si="128"/>
        <v>38</v>
      </c>
      <c r="AC277">
        <f>VLOOKUP(A277,issues_tempo!A:E,5,FALSE)</f>
        <v>0</v>
      </c>
      <c r="AD277">
        <f>VLOOKUP(A277,issues_tempo!A:E,4,FALSE)</f>
        <v>5</v>
      </c>
      <c r="AE277">
        <f t="shared" si="129"/>
        <v>0</v>
      </c>
      <c r="AF277">
        <f t="shared" si="129"/>
        <v>5.7142857142857144</v>
      </c>
      <c r="AG277">
        <f t="shared" si="130"/>
        <v>0</v>
      </c>
      <c r="AH277">
        <f t="shared" si="131"/>
        <v>2.5</v>
      </c>
      <c r="AI277">
        <f t="shared" si="132"/>
        <v>0</v>
      </c>
      <c r="AJ277">
        <f t="shared" si="133"/>
        <v>14.285714285714286</v>
      </c>
    </row>
    <row r="278" spans="1:36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117"/>
        <v>#N/A</v>
      </c>
      <c r="I278" t="e">
        <f t="shared" si="118"/>
        <v>#N/A</v>
      </c>
      <c r="J278">
        <f t="shared" si="119"/>
        <v>0</v>
      </c>
      <c r="K278">
        <f t="shared" si="120"/>
        <v>0</v>
      </c>
      <c r="L278">
        <f t="shared" si="121"/>
        <v>0</v>
      </c>
      <c r="M278" t="e">
        <f t="shared" si="122"/>
        <v>#N/A</v>
      </c>
      <c r="N278" t="e">
        <f t="shared" si="123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115"/>
        <v>999999</v>
      </c>
      <c r="R278" t="e">
        <f t="shared" si="116"/>
        <v>#N/A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124"/>
        <v>0</v>
      </c>
      <c r="V278">
        <f t="shared" si="125"/>
        <v>0</v>
      </c>
      <c r="W278">
        <f t="shared" si="134"/>
        <v>0</v>
      </c>
      <c r="X278">
        <f t="shared" si="126"/>
        <v>0</v>
      </c>
      <c r="Y278">
        <f>IF(ISNA(VLOOKUP(A278,issues_tempo!A:E,3,FALSE)),0,VLOOKUP(A278,issues_tempo!A:E,3,FALSE))</f>
        <v>0</v>
      </c>
      <c r="Z278">
        <f>IF(ISNA(VLOOKUP(A278,issues_tempo!A:E,2,FALSE)),0,VLOOKUP(A278,issues_tempo!A:E,2,FALSE))</f>
        <v>0</v>
      </c>
      <c r="AA278">
        <f t="shared" si="127"/>
        <v>0</v>
      </c>
      <c r="AB278" t="e">
        <f t="shared" si="128"/>
        <v>#DIV/0!</v>
      </c>
      <c r="AC278" t="e">
        <f>VLOOKUP(A278,issues_tempo!A:E,5,FALSE)</f>
        <v>#N/A</v>
      </c>
      <c r="AD278" t="e">
        <f>VLOOKUP(A278,issues_tempo!A:E,4,FALSE)</f>
        <v>#N/A</v>
      </c>
      <c r="AE278">
        <f t="shared" si="129"/>
        <v>0</v>
      </c>
      <c r="AF278">
        <f t="shared" si="129"/>
        <v>0</v>
      </c>
      <c r="AG278">
        <f t="shared" si="130"/>
        <v>0</v>
      </c>
      <c r="AH278">
        <f t="shared" si="131"/>
        <v>0</v>
      </c>
      <c r="AI278">
        <f t="shared" si="132"/>
        <v>0</v>
      </c>
      <c r="AJ278">
        <f t="shared" si="133"/>
        <v>0</v>
      </c>
    </row>
    <row r="279" spans="1:36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117"/>
        <v>427</v>
      </c>
      <c r="I279">
        <f t="shared" si="118"/>
        <v>7.5269320843091334</v>
      </c>
      <c r="J279">
        <f t="shared" si="119"/>
        <v>13.28562538892346</v>
      </c>
      <c r="K279">
        <f t="shared" si="120"/>
        <v>15.19047619047619</v>
      </c>
      <c r="L279">
        <f t="shared" si="121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115"/>
        <v>20.846394984326018</v>
      </c>
      <c r="R279">
        <f t="shared" si="116"/>
        <v>42.978395061728399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124"/>
        <v>6.6520376175548588</v>
      </c>
      <c r="V279">
        <f t="shared" si="125"/>
        <v>8.0277777777777786</v>
      </c>
      <c r="W279">
        <f t="shared" si="134"/>
        <v>101.04761904761904</v>
      </c>
      <c r="X279">
        <f t="shared" si="126"/>
        <v>77.827648114901265</v>
      </c>
      <c r="Y279">
        <f>IF(ISNA(VLOOKUP(A279,issues_tempo!A:E,3,FALSE)),0,VLOOKUP(A279,issues_tempo!A:E,3,FALSE))</f>
        <v>0</v>
      </c>
      <c r="Z279">
        <f>IF(ISNA(VLOOKUP(A279,issues_tempo!A:E,2,FALSE)),0,VLOOKUP(A279,issues_tempo!A:E,2,FALSE))</f>
        <v>35</v>
      </c>
      <c r="AA279">
        <f t="shared" si="127"/>
        <v>35</v>
      </c>
      <c r="AB279">
        <f t="shared" si="128"/>
        <v>91.828571428571422</v>
      </c>
      <c r="AC279">
        <f>VLOOKUP(A279,issues_tempo!A:E,5,FALSE)</f>
        <v>0</v>
      </c>
      <c r="AD279">
        <f>VLOOKUP(A279,issues_tempo!A:E,4,FALSE)</f>
        <v>144</v>
      </c>
      <c r="AE279">
        <f t="shared" si="129"/>
        <v>0</v>
      </c>
      <c r="AF279">
        <f t="shared" si="129"/>
        <v>3.141831238779174</v>
      </c>
      <c r="AG279">
        <f t="shared" si="130"/>
        <v>0</v>
      </c>
      <c r="AH279">
        <f t="shared" si="131"/>
        <v>4.1142857142857139</v>
      </c>
      <c r="AI279">
        <f t="shared" si="132"/>
        <v>0</v>
      </c>
      <c r="AJ279">
        <f t="shared" si="133"/>
        <v>12.926391382405743</v>
      </c>
    </row>
    <row r="280" spans="1:36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117"/>
        <v>1</v>
      </c>
      <c r="I280">
        <f t="shared" si="118"/>
        <v>39</v>
      </c>
      <c r="J280">
        <f t="shared" si="119"/>
        <v>2.5641025641025643</v>
      </c>
      <c r="K280">
        <f t="shared" si="120"/>
        <v>0</v>
      </c>
      <c r="L280">
        <f t="shared" si="121"/>
        <v>4.166666666666667</v>
      </c>
      <c r="M280" t="e">
        <f t="shared" si="122"/>
        <v>#DIV/0!</v>
      </c>
      <c r="N280">
        <f t="shared" si="123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115"/>
        <v>999999</v>
      </c>
      <c r="R280">
        <f t="shared" si="116"/>
        <v>4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124"/>
        <v>0</v>
      </c>
      <c r="V280">
        <f t="shared" si="125"/>
        <v>0</v>
      </c>
      <c r="W280">
        <f t="shared" si="134"/>
        <v>0</v>
      </c>
      <c r="X280">
        <f t="shared" si="126"/>
        <v>0</v>
      </c>
      <c r="Y280">
        <f>IF(ISNA(VLOOKUP(A280,issues_tempo!A:E,3,FALSE)),0,VLOOKUP(A280,issues_tempo!A:E,3,FALSE))</f>
        <v>0</v>
      </c>
      <c r="Z280">
        <f>IF(ISNA(VLOOKUP(A280,issues_tempo!A:E,2,FALSE)),0,VLOOKUP(A280,issues_tempo!A:E,2,FALSE))</f>
        <v>0</v>
      </c>
      <c r="AA280">
        <f t="shared" si="127"/>
        <v>0</v>
      </c>
      <c r="AB280" t="e">
        <f t="shared" si="128"/>
        <v>#DIV/0!</v>
      </c>
      <c r="AC280" t="e">
        <f>VLOOKUP(A280,issues_tempo!A:E,5,FALSE)</f>
        <v>#N/A</v>
      </c>
      <c r="AD280" t="e">
        <f>VLOOKUP(A280,issues_tempo!A:E,4,FALSE)</f>
        <v>#N/A</v>
      </c>
      <c r="AE280">
        <f t="shared" si="129"/>
        <v>0</v>
      </c>
      <c r="AF280">
        <f t="shared" si="129"/>
        <v>0</v>
      </c>
      <c r="AG280">
        <f t="shared" si="130"/>
        <v>0</v>
      </c>
      <c r="AH280">
        <f t="shared" si="131"/>
        <v>0</v>
      </c>
      <c r="AI280">
        <f t="shared" si="132"/>
        <v>0</v>
      </c>
      <c r="AJ280">
        <f t="shared" si="133"/>
        <v>0</v>
      </c>
    </row>
    <row r="281" spans="1:36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117"/>
        <v>3</v>
      </c>
      <c r="I281">
        <f t="shared" si="118"/>
        <v>24.333333333333332</v>
      </c>
      <c r="J281">
        <f t="shared" si="119"/>
        <v>4.1095890410958908</v>
      </c>
      <c r="K281">
        <f t="shared" si="120"/>
        <v>0</v>
      </c>
      <c r="L281">
        <f t="shared" si="121"/>
        <v>4.615384615384615</v>
      </c>
      <c r="M281" t="e">
        <f t="shared" si="122"/>
        <v>#DIV/0!</v>
      </c>
      <c r="N281">
        <f t="shared" si="123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115"/>
        <v>999999</v>
      </c>
      <c r="R281">
        <f t="shared" si="116"/>
        <v>14.444444444444445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124"/>
        <v>0</v>
      </c>
      <c r="V281">
        <f t="shared" si="125"/>
        <v>0</v>
      </c>
      <c r="W281">
        <f t="shared" si="134"/>
        <v>0</v>
      </c>
      <c r="X281">
        <f t="shared" si="126"/>
        <v>0</v>
      </c>
      <c r="Y281">
        <f>IF(ISNA(VLOOKUP(A281,issues_tempo!A:E,3,FALSE)),0,VLOOKUP(A281,issues_tempo!A:E,3,FALSE))</f>
        <v>0</v>
      </c>
      <c r="Z281">
        <f>IF(ISNA(VLOOKUP(A281,issues_tempo!A:E,2,FALSE)),0,VLOOKUP(A281,issues_tempo!A:E,2,FALSE))</f>
        <v>0</v>
      </c>
      <c r="AA281">
        <f t="shared" si="127"/>
        <v>0</v>
      </c>
      <c r="AB281" t="e">
        <f t="shared" si="128"/>
        <v>#DIV/0!</v>
      </c>
      <c r="AC281" t="e">
        <f>VLOOKUP(A281,issues_tempo!A:E,5,FALSE)</f>
        <v>#N/A</v>
      </c>
      <c r="AD281" t="e">
        <f>VLOOKUP(A281,issues_tempo!A:E,4,FALSE)</f>
        <v>#N/A</v>
      </c>
      <c r="AE281">
        <f t="shared" si="129"/>
        <v>0</v>
      </c>
      <c r="AF281">
        <f t="shared" si="129"/>
        <v>0</v>
      </c>
      <c r="AG281">
        <f t="shared" si="130"/>
        <v>0</v>
      </c>
      <c r="AH281">
        <f t="shared" si="131"/>
        <v>0</v>
      </c>
      <c r="AI281">
        <f t="shared" si="132"/>
        <v>0</v>
      </c>
      <c r="AJ281">
        <f t="shared" si="133"/>
        <v>0</v>
      </c>
    </row>
    <row r="282" spans="1:36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117"/>
        <v>#N/A</v>
      </c>
      <c r="I282" t="e">
        <f t="shared" si="118"/>
        <v>#N/A</v>
      </c>
      <c r="J282">
        <f t="shared" si="119"/>
        <v>0</v>
      </c>
      <c r="K282">
        <f t="shared" si="120"/>
        <v>0</v>
      </c>
      <c r="L282">
        <f t="shared" si="121"/>
        <v>0</v>
      </c>
      <c r="M282" t="e">
        <f t="shared" si="122"/>
        <v>#N/A</v>
      </c>
      <c r="N282" t="e">
        <f t="shared" si="123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115"/>
        <v>999999</v>
      </c>
      <c r="R282" t="e">
        <f t="shared" si="116"/>
        <v>#N/A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124"/>
        <v>0</v>
      </c>
      <c r="V282">
        <f t="shared" si="125"/>
        <v>0</v>
      </c>
      <c r="W282">
        <f t="shared" si="134"/>
        <v>0</v>
      </c>
      <c r="X282">
        <f t="shared" si="126"/>
        <v>0</v>
      </c>
      <c r="Y282">
        <f>IF(ISNA(VLOOKUP(A282,issues_tempo!A:E,3,FALSE)),0,VLOOKUP(A282,issues_tempo!A:E,3,FALSE))</f>
        <v>0</v>
      </c>
      <c r="Z282">
        <f>IF(ISNA(VLOOKUP(A282,issues_tempo!A:E,2,FALSE)),0,VLOOKUP(A282,issues_tempo!A:E,2,FALSE))</f>
        <v>0</v>
      </c>
      <c r="AA282">
        <f t="shared" si="127"/>
        <v>0</v>
      </c>
      <c r="AB282" t="e">
        <f t="shared" si="128"/>
        <v>#DIV/0!</v>
      </c>
      <c r="AC282" t="e">
        <f>VLOOKUP(A282,issues_tempo!A:E,5,FALSE)</f>
        <v>#N/A</v>
      </c>
      <c r="AD282" t="e">
        <f>VLOOKUP(A282,issues_tempo!A:E,4,FALSE)</f>
        <v>#N/A</v>
      </c>
      <c r="AE282">
        <f t="shared" si="129"/>
        <v>0</v>
      </c>
      <c r="AF282">
        <f t="shared" si="129"/>
        <v>0</v>
      </c>
      <c r="AG282">
        <f t="shared" si="130"/>
        <v>0</v>
      </c>
      <c r="AH282">
        <f t="shared" si="131"/>
        <v>0</v>
      </c>
      <c r="AI282">
        <f t="shared" si="132"/>
        <v>0</v>
      </c>
      <c r="AJ282">
        <f t="shared" si="133"/>
        <v>0</v>
      </c>
    </row>
    <row r="283" spans="1:36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117"/>
        <v>2</v>
      </c>
      <c r="I283">
        <f t="shared" si="118"/>
        <v>69.5</v>
      </c>
      <c r="J283">
        <f t="shared" si="119"/>
        <v>1.4388489208633093</v>
      </c>
      <c r="K283">
        <f t="shared" si="120"/>
        <v>2.2727272727272729</v>
      </c>
      <c r="L283">
        <f t="shared" si="121"/>
        <v>0</v>
      </c>
      <c r="M283">
        <f t="shared" si="122"/>
        <v>44</v>
      </c>
      <c r="N283" t="e">
        <f t="shared" si="123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115"/>
        <v>7.333333333333333</v>
      </c>
      <c r="R283">
        <f t="shared" si="116"/>
        <v>999999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124"/>
        <v>0</v>
      </c>
      <c r="V283">
        <f t="shared" si="125"/>
        <v>0</v>
      </c>
      <c r="W283">
        <f t="shared" si="134"/>
        <v>0</v>
      </c>
      <c r="X283">
        <f t="shared" si="126"/>
        <v>0</v>
      </c>
      <c r="Y283">
        <f>IF(ISNA(VLOOKUP(A283,issues_tempo!A:E,3,FALSE)),0,VLOOKUP(A283,issues_tempo!A:E,3,FALSE))</f>
        <v>0</v>
      </c>
      <c r="Z283">
        <f>IF(ISNA(VLOOKUP(A283,issues_tempo!A:E,2,FALSE)),0,VLOOKUP(A283,issues_tempo!A:E,2,FALSE))</f>
        <v>0</v>
      </c>
      <c r="AA283">
        <f t="shared" si="127"/>
        <v>0</v>
      </c>
      <c r="AB283" t="e">
        <f t="shared" si="128"/>
        <v>#DIV/0!</v>
      </c>
      <c r="AC283" t="e">
        <f>VLOOKUP(A283,issues_tempo!A:E,5,FALSE)</f>
        <v>#N/A</v>
      </c>
      <c r="AD283" t="e">
        <f>VLOOKUP(A283,issues_tempo!A:E,4,FALSE)</f>
        <v>#N/A</v>
      </c>
      <c r="AE283">
        <f t="shared" si="129"/>
        <v>0</v>
      </c>
      <c r="AF283">
        <f t="shared" si="129"/>
        <v>0</v>
      </c>
      <c r="AG283">
        <f t="shared" si="130"/>
        <v>0</v>
      </c>
      <c r="AH283">
        <f t="shared" si="131"/>
        <v>0</v>
      </c>
      <c r="AI283">
        <f t="shared" si="132"/>
        <v>0</v>
      </c>
      <c r="AJ283">
        <f t="shared" si="133"/>
        <v>0</v>
      </c>
    </row>
    <row r="284" spans="1:36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117"/>
        <v>2</v>
      </c>
      <c r="I284">
        <f t="shared" si="118"/>
        <v>220.5</v>
      </c>
      <c r="J284">
        <f t="shared" si="119"/>
        <v>0.45351473922902497</v>
      </c>
      <c r="K284">
        <f t="shared" si="120"/>
        <v>0.46838407494145201</v>
      </c>
      <c r="L284">
        <f t="shared" si="121"/>
        <v>0</v>
      </c>
      <c r="M284">
        <f t="shared" si="122"/>
        <v>213.5</v>
      </c>
      <c r="N284" t="e">
        <f t="shared" si="123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115"/>
        <v>106.75</v>
      </c>
      <c r="R284">
        <f t="shared" si="116"/>
        <v>999999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124"/>
        <v>481</v>
      </c>
      <c r="V284">
        <f t="shared" si="125"/>
        <v>0</v>
      </c>
      <c r="W284">
        <f t="shared" si="134"/>
        <v>225.29274004683842</v>
      </c>
      <c r="X284">
        <f t="shared" si="126"/>
        <v>0</v>
      </c>
      <c r="Y284">
        <f>IF(ISNA(VLOOKUP(A284,issues_tempo!A:E,3,FALSE)),0,VLOOKUP(A284,issues_tempo!A:E,3,FALSE))</f>
        <v>0</v>
      </c>
      <c r="Z284">
        <f>IF(ISNA(VLOOKUP(A284,issues_tempo!A:E,2,FALSE)),0,VLOOKUP(A284,issues_tempo!A:E,2,FALSE))</f>
        <v>0</v>
      </c>
      <c r="AA284">
        <f t="shared" si="127"/>
        <v>0</v>
      </c>
      <c r="AB284" t="e">
        <f t="shared" si="128"/>
        <v>#DIV/0!</v>
      </c>
      <c r="AC284" t="e">
        <f>VLOOKUP(A284,issues_tempo!A:E,5,FALSE)</f>
        <v>#N/A</v>
      </c>
      <c r="AD284" t="e">
        <f>VLOOKUP(A284,issues_tempo!A:E,4,FALSE)</f>
        <v>#N/A</v>
      </c>
      <c r="AE284">
        <f t="shared" si="129"/>
        <v>0</v>
      </c>
      <c r="AF284">
        <f t="shared" si="129"/>
        <v>0</v>
      </c>
      <c r="AG284">
        <f t="shared" si="130"/>
        <v>0</v>
      </c>
      <c r="AH284">
        <f t="shared" si="131"/>
        <v>0</v>
      </c>
      <c r="AI284">
        <f t="shared" si="132"/>
        <v>0</v>
      </c>
      <c r="AJ284">
        <f t="shared" si="133"/>
        <v>0</v>
      </c>
    </row>
    <row r="285" spans="1:36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117"/>
        <v>#N/A</v>
      </c>
      <c r="I285" t="e">
        <f t="shared" si="118"/>
        <v>#N/A</v>
      </c>
      <c r="J285">
        <f t="shared" si="119"/>
        <v>0</v>
      </c>
      <c r="K285">
        <f t="shared" si="120"/>
        <v>0</v>
      </c>
      <c r="L285">
        <f t="shared" si="121"/>
        <v>0</v>
      </c>
      <c r="M285" t="e">
        <f t="shared" si="122"/>
        <v>#N/A</v>
      </c>
      <c r="N285" t="e">
        <f t="shared" si="123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115"/>
        <v>999999</v>
      </c>
      <c r="R285" t="e">
        <f t="shared" si="116"/>
        <v>#N/A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124"/>
        <v>0</v>
      </c>
      <c r="V285">
        <f t="shared" si="125"/>
        <v>0</v>
      </c>
      <c r="W285">
        <f t="shared" si="134"/>
        <v>0</v>
      </c>
      <c r="X285">
        <f t="shared" si="126"/>
        <v>0</v>
      </c>
      <c r="Y285">
        <f>IF(ISNA(VLOOKUP(A285,issues_tempo!A:E,3,FALSE)),0,VLOOKUP(A285,issues_tempo!A:E,3,FALSE))</f>
        <v>0</v>
      </c>
      <c r="Z285">
        <f>IF(ISNA(VLOOKUP(A285,issues_tempo!A:E,2,FALSE)),0,VLOOKUP(A285,issues_tempo!A:E,2,FALSE))</f>
        <v>0</v>
      </c>
      <c r="AA285">
        <f t="shared" si="127"/>
        <v>0</v>
      </c>
      <c r="AB285" t="e">
        <f t="shared" si="128"/>
        <v>#DIV/0!</v>
      </c>
      <c r="AC285" t="e">
        <f>VLOOKUP(A285,issues_tempo!A:E,5,FALSE)</f>
        <v>#N/A</v>
      </c>
      <c r="AD285" t="e">
        <f>VLOOKUP(A285,issues_tempo!A:E,4,FALSE)</f>
        <v>#N/A</v>
      </c>
      <c r="AE285">
        <f t="shared" si="129"/>
        <v>0</v>
      </c>
      <c r="AF285">
        <f t="shared" si="129"/>
        <v>0</v>
      </c>
      <c r="AG285">
        <f t="shared" si="130"/>
        <v>0</v>
      </c>
      <c r="AH285">
        <f t="shared" si="131"/>
        <v>0</v>
      </c>
      <c r="AI285">
        <f t="shared" si="132"/>
        <v>0</v>
      </c>
      <c r="AJ285">
        <f t="shared" si="133"/>
        <v>0</v>
      </c>
    </row>
    <row r="286" spans="1:36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117"/>
        <v>#N/A</v>
      </c>
      <c r="I286" t="e">
        <f t="shared" si="118"/>
        <v>#N/A</v>
      </c>
      <c r="J286">
        <f t="shared" si="119"/>
        <v>0</v>
      </c>
      <c r="K286">
        <f t="shared" si="120"/>
        <v>0</v>
      </c>
      <c r="L286">
        <f t="shared" si="121"/>
        <v>0</v>
      </c>
      <c r="M286" t="e">
        <f t="shared" si="122"/>
        <v>#N/A</v>
      </c>
      <c r="N286" t="e">
        <f t="shared" si="123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115"/>
        <v>999999</v>
      </c>
      <c r="R286" t="e">
        <f t="shared" si="116"/>
        <v>#N/A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124"/>
        <v>0</v>
      </c>
      <c r="V286">
        <f t="shared" si="125"/>
        <v>0</v>
      </c>
      <c r="W286">
        <f t="shared" si="134"/>
        <v>0</v>
      </c>
      <c r="X286">
        <f t="shared" si="126"/>
        <v>0</v>
      </c>
      <c r="Y286">
        <f>IF(ISNA(VLOOKUP(A286,issues_tempo!A:E,3,FALSE)),0,VLOOKUP(A286,issues_tempo!A:E,3,FALSE))</f>
        <v>0</v>
      </c>
      <c r="Z286">
        <f>IF(ISNA(VLOOKUP(A286,issues_tempo!A:E,2,FALSE)),0,VLOOKUP(A286,issues_tempo!A:E,2,FALSE))</f>
        <v>0</v>
      </c>
      <c r="AA286">
        <f t="shared" si="127"/>
        <v>0</v>
      </c>
      <c r="AB286" t="e">
        <f t="shared" si="128"/>
        <v>#DIV/0!</v>
      </c>
      <c r="AC286" t="e">
        <f>VLOOKUP(A286,issues_tempo!A:E,5,FALSE)</f>
        <v>#N/A</v>
      </c>
      <c r="AD286" t="e">
        <f>VLOOKUP(A286,issues_tempo!A:E,4,FALSE)</f>
        <v>#N/A</v>
      </c>
      <c r="AE286">
        <f t="shared" si="129"/>
        <v>0</v>
      </c>
      <c r="AF286">
        <f t="shared" si="129"/>
        <v>0</v>
      </c>
      <c r="AG286">
        <f t="shared" si="130"/>
        <v>0</v>
      </c>
      <c r="AH286">
        <f t="shared" si="131"/>
        <v>0</v>
      </c>
      <c r="AI286">
        <f t="shared" si="132"/>
        <v>0</v>
      </c>
      <c r="AJ286">
        <f t="shared" si="133"/>
        <v>0</v>
      </c>
    </row>
    <row r="287" spans="1:36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117"/>
        <v>#N/A</v>
      </c>
      <c r="I287" t="e">
        <f t="shared" si="118"/>
        <v>#N/A</v>
      </c>
      <c r="J287">
        <f t="shared" si="119"/>
        <v>0</v>
      </c>
      <c r="K287">
        <f t="shared" si="120"/>
        <v>0</v>
      </c>
      <c r="L287">
        <f t="shared" si="121"/>
        <v>0</v>
      </c>
      <c r="M287" t="e">
        <f t="shared" si="122"/>
        <v>#N/A</v>
      </c>
      <c r="N287" t="e">
        <f t="shared" si="123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115"/>
        <v>999999</v>
      </c>
      <c r="R287" t="e">
        <f t="shared" si="116"/>
        <v>#N/A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124"/>
        <v>0</v>
      </c>
      <c r="V287">
        <f t="shared" si="125"/>
        <v>0</v>
      </c>
      <c r="W287">
        <f t="shared" si="134"/>
        <v>0</v>
      </c>
      <c r="X287">
        <f t="shared" si="126"/>
        <v>0</v>
      </c>
      <c r="Y287">
        <f>IF(ISNA(VLOOKUP(A287,issues_tempo!A:E,3,FALSE)),0,VLOOKUP(A287,issues_tempo!A:E,3,FALSE))</f>
        <v>0</v>
      </c>
      <c r="Z287">
        <f>IF(ISNA(VLOOKUP(A287,issues_tempo!A:E,2,FALSE)),0,VLOOKUP(A287,issues_tempo!A:E,2,FALSE))</f>
        <v>0</v>
      </c>
      <c r="AA287">
        <f t="shared" si="127"/>
        <v>0</v>
      </c>
      <c r="AB287" t="e">
        <f t="shared" si="128"/>
        <v>#DIV/0!</v>
      </c>
      <c r="AC287" t="e">
        <f>VLOOKUP(A287,issues_tempo!A:E,5,FALSE)</f>
        <v>#N/A</v>
      </c>
      <c r="AD287" t="e">
        <f>VLOOKUP(A287,issues_tempo!A:E,4,FALSE)</f>
        <v>#N/A</v>
      </c>
      <c r="AE287">
        <f t="shared" si="129"/>
        <v>0</v>
      </c>
      <c r="AF287">
        <f t="shared" si="129"/>
        <v>0</v>
      </c>
      <c r="AG287">
        <f t="shared" si="130"/>
        <v>0</v>
      </c>
      <c r="AH287">
        <f t="shared" si="131"/>
        <v>0</v>
      </c>
      <c r="AI287">
        <f t="shared" si="132"/>
        <v>0</v>
      </c>
      <c r="AJ287">
        <f t="shared" si="133"/>
        <v>0</v>
      </c>
    </row>
    <row r="288" spans="1:36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117"/>
        <v>#N/A</v>
      </c>
      <c r="I288" t="e">
        <f t="shared" si="118"/>
        <v>#N/A</v>
      </c>
      <c r="J288">
        <f t="shared" si="119"/>
        <v>0</v>
      </c>
      <c r="K288">
        <f t="shared" si="120"/>
        <v>0</v>
      </c>
      <c r="L288">
        <f t="shared" si="121"/>
        <v>0</v>
      </c>
      <c r="M288" t="e">
        <f t="shared" si="122"/>
        <v>#N/A</v>
      </c>
      <c r="N288" t="e">
        <f t="shared" si="123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115"/>
        <v>999999</v>
      </c>
      <c r="R288" t="e">
        <f t="shared" si="116"/>
        <v>#N/A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124"/>
        <v>0</v>
      </c>
      <c r="V288">
        <f t="shared" si="125"/>
        <v>0</v>
      </c>
      <c r="W288">
        <f t="shared" si="134"/>
        <v>0</v>
      </c>
      <c r="X288">
        <f t="shared" si="126"/>
        <v>0</v>
      </c>
      <c r="Y288">
        <f>IF(ISNA(VLOOKUP(A288,issues_tempo!A:E,3,FALSE)),0,VLOOKUP(A288,issues_tempo!A:E,3,FALSE))</f>
        <v>0</v>
      </c>
      <c r="Z288">
        <f>IF(ISNA(VLOOKUP(A288,issues_tempo!A:E,2,FALSE)),0,VLOOKUP(A288,issues_tempo!A:E,2,FALSE))</f>
        <v>0</v>
      </c>
      <c r="AA288">
        <f t="shared" si="127"/>
        <v>0</v>
      </c>
      <c r="AB288" t="e">
        <f t="shared" si="128"/>
        <v>#DIV/0!</v>
      </c>
      <c r="AC288" t="e">
        <f>VLOOKUP(A288,issues_tempo!A:E,5,FALSE)</f>
        <v>#N/A</v>
      </c>
      <c r="AD288" t="e">
        <f>VLOOKUP(A288,issues_tempo!A:E,4,FALSE)</f>
        <v>#N/A</v>
      </c>
      <c r="AE288">
        <f t="shared" si="129"/>
        <v>0</v>
      </c>
      <c r="AF288">
        <f t="shared" si="129"/>
        <v>0</v>
      </c>
      <c r="AG288">
        <f t="shared" si="130"/>
        <v>0</v>
      </c>
      <c r="AH288">
        <f t="shared" si="131"/>
        <v>0</v>
      </c>
      <c r="AI288">
        <f t="shared" si="132"/>
        <v>0</v>
      </c>
      <c r="AJ288">
        <f t="shared" si="133"/>
        <v>0</v>
      </c>
    </row>
    <row r="289" spans="1:36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117"/>
        <v>1</v>
      </c>
      <c r="I289">
        <f t="shared" si="118"/>
        <v>11</v>
      </c>
      <c r="J289">
        <f t="shared" si="119"/>
        <v>9.0909090909090917</v>
      </c>
      <c r="K289">
        <f t="shared" si="120"/>
        <v>0</v>
      </c>
      <c r="L289">
        <f t="shared" si="121"/>
        <v>10</v>
      </c>
      <c r="M289" t="e">
        <f t="shared" si="122"/>
        <v>#DIV/0!</v>
      </c>
      <c r="N289">
        <f t="shared" si="123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115"/>
        <v>999999</v>
      </c>
      <c r="R289">
        <f t="shared" si="116"/>
        <v>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124"/>
        <v>0</v>
      </c>
      <c r="V289">
        <f t="shared" si="125"/>
        <v>0</v>
      </c>
      <c r="W289">
        <f t="shared" si="134"/>
        <v>0</v>
      </c>
      <c r="X289">
        <f t="shared" si="126"/>
        <v>0</v>
      </c>
      <c r="Y289">
        <f>IF(ISNA(VLOOKUP(A289,issues_tempo!A:E,3,FALSE)),0,VLOOKUP(A289,issues_tempo!A:E,3,FALSE))</f>
        <v>0</v>
      </c>
      <c r="Z289">
        <f>IF(ISNA(VLOOKUP(A289,issues_tempo!A:E,2,FALSE)),0,VLOOKUP(A289,issues_tempo!A:E,2,FALSE))</f>
        <v>0</v>
      </c>
      <c r="AA289">
        <f t="shared" si="127"/>
        <v>0</v>
      </c>
      <c r="AB289" t="e">
        <f t="shared" si="128"/>
        <v>#DIV/0!</v>
      </c>
      <c r="AC289" t="e">
        <f>VLOOKUP(A289,issues_tempo!A:E,5,FALSE)</f>
        <v>#N/A</v>
      </c>
      <c r="AD289" t="e">
        <f>VLOOKUP(A289,issues_tempo!A:E,4,FALSE)</f>
        <v>#N/A</v>
      </c>
      <c r="AE289">
        <f t="shared" si="129"/>
        <v>0</v>
      </c>
      <c r="AF289">
        <f t="shared" si="129"/>
        <v>0</v>
      </c>
      <c r="AG289">
        <f t="shared" si="130"/>
        <v>0</v>
      </c>
      <c r="AH289">
        <f t="shared" si="131"/>
        <v>0</v>
      </c>
      <c r="AI289">
        <f t="shared" si="132"/>
        <v>0</v>
      </c>
      <c r="AJ289">
        <f t="shared" si="133"/>
        <v>0</v>
      </c>
    </row>
    <row r="290" spans="1:36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117"/>
        <v>#N/A</v>
      </c>
      <c r="I290" t="e">
        <f t="shared" si="118"/>
        <v>#N/A</v>
      </c>
      <c r="J290">
        <f t="shared" si="119"/>
        <v>0</v>
      </c>
      <c r="K290">
        <f t="shared" si="120"/>
        <v>0</v>
      </c>
      <c r="L290">
        <f t="shared" si="121"/>
        <v>0</v>
      </c>
      <c r="M290" t="e">
        <f t="shared" si="122"/>
        <v>#N/A</v>
      </c>
      <c r="N290" t="e">
        <f t="shared" si="123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115"/>
        <v>999999</v>
      </c>
      <c r="R290" t="e">
        <f t="shared" si="116"/>
        <v>#N/A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124"/>
        <v>0</v>
      </c>
      <c r="V290">
        <f t="shared" si="125"/>
        <v>0</v>
      </c>
      <c r="W290">
        <f t="shared" si="134"/>
        <v>0</v>
      </c>
      <c r="X290">
        <f t="shared" si="126"/>
        <v>0</v>
      </c>
      <c r="Y290">
        <f>IF(ISNA(VLOOKUP(A290,issues_tempo!A:E,3,FALSE)),0,VLOOKUP(A290,issues_tempo!A:E,3,FALSE))</f>
        <v>0</v>
      </c>
      <c r="Z290">
        <f>IF(ISNA(VLOOKUP(A290,issues_tempo!A:E,2,FALSE)),0,VLOOKUP(A290,issues_tempo!A:E,2,FALSE))</f>
        <v>0</v>
      </c>
      <c r="AA290">
        <f t="shared" si="127"/>
        <v>0</v>
      </c>
      <c r="AB290" t="e">
        <f t="shared" si="128"/>
        <v>#DIV/0!</v>
      </c>
      <c r="AC290" t="e">
        <f>VLOOKUP(A290,issues_tempo!A:E,5,FALSE)</f>
        <v>#N/A</v>
      </c>
      <c r="AD290" t="e">
        <f>VLOOKUP(A290,issues_tempo!A:E,4,FALSE)</f>
        <v>#N/A</v>
      </c>
      <c r="AE290">
        <f t="shared" si="129"/>
        <v>0</v>
      </c>
      <c r="AF290">
        <f t="shared" si="129"/>
        <v>0</v>
      </c>
      <c r="AG290">
        <f t="shared" si="130"/>
        <v>0</v>
      </c>
      <c r="AH290">
        <f t="shared" si="131"/>
        <v>0</v>
      </c>
      <c r="AI290">
        <f t="shared" si="132"/>
        <v>0</v>
      </c>
      <c r="AJ290">
        <f t="shared" si="133"/>
        <v>0</v>
      </c>
    </row>
    <row r="291" spans="1:36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117"/>
        <v>#N/A</v>
      </c>
      <c r="I291" t="e">
        <f t="shared" si="118"/>
        <v>#N/A</v>
      </c>
      <c r="J291">
        <f t="shared" si="119"/>
        <v>0</v>
      </c>
      <c r="K291">
        <f t="shared" si="120"/>
        <v>0</v>
      </c>
      <c r="L291">
        <f t="shared" si="121"/>
        <v>0</v>
      </c>
      <c r="M291" t="e">
        <f t="shared" si="122"/>
        <v>#N/A</v>
      </c>
      <c r="N291" t="e">
        <f t="shared" si="123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115"/>
        <v>999999</v>
      </c>
      <c r="R291" t="e">
        <f t="shared" si="116"/>
        <v>#N/A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124"/>
        <v>0</v>
      </c>
      <c r="V291">
        <f t="shared" si="125"/>
        <v>0</v>
      </c>
      <c r="W291">
        <f t="shared" si="134"/>
        <v>0</v>
      </c>
      <c r="X291">
        <f t="shared" si="126"/>
        <v>0</v>
      </c>
      <c r="Y291">
        <f>IF(ISNA(VLOOKUP(A291,issues_tempo!A:E,3,FALSE)),0,VLOOKUP(A291,issues_tempo!A:E,3,FALSE))</f>
        <v>0</v>
      </c>
      <c r="Z291">
        <f>IF(ISNA(VLOOKUP(A291,issues_tempo!A:E,2,FALSE)),0,VLOOKUP(A291,issues_tempo!A:E,2,FALSE))</f>
        <v>1</v>
      </c>
      <c r="AA291">
        <f t="shared" si="127"/>
        <v>1</v>
      </c>
      <c r="AB291">
        <f t="shared" si="128"/>
        <v>9</v>
      </c>
      <c r="AC291">
        <f>VLOOKUP(A291,issues_tempo!A:E,5,FALSE)</f>
        <v>0</v>
      </c>
      <c r="AD291">
        <f>VLOOKUP(A291,issues_tempo!A:E,4,FALSE)</f>
        <v>41</v>
      </c>
      <c r="AE291">
        <f t="shared" si="129"/>
        <v>0</v>
      </c>
      <c r="AF291">
        <f t="shared" si="129"/>
        <v>12.5</v>
      </c>
      <c r="AG291">
        <f t="shared" si="130"/>
        <v>0</v>
      </c>
      <c r="AH291">
        <f t="shared" si="131"/>
        <v>41</v>
      </c>
      <c r="AI291">
        <f t="shared" si="132"/>
        <v>0</v>
      </c>
      <c r="AJ291">
        <f t="shared" si="133"/>
        <v>512.5</v>
      </c>
    </row>
    <row r="292" spans="1:36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117"/>
        <v>#N/A</v>
      </c>
      <c r="I292" t="e">
        <f t="shared" si="118"/>
        <v>#N/A</v>
      </c>
      <c r="J292">
        <f t="shared" si="119"/>
        <v>0</v>
      </c>
      <c r="K292">
        <f t="shared" si="120"/>
        <v>0</v>
      </c>
      <c r="L292">
        <f t="shared" si="121"/>
        <v>0</v>
      </c>
      <c r="M292" t="e">
        <f t="shared" si="122"/>
        <v>#N/A</v>
      </c>
      <c r="N292" t="e">
        <f t="shared" si="123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115"/>
        <v>999999</v>
      </c>
      <c r="R292" t="e">
        <f t="shared" si="116"/>
        <v>#N/A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124"/>
        <v>0</v>
      </c>
      <c r="V292">
        <f t="shared" si="125"/>
        <v>0</v>
      </c>
      <c r="W292">
        <f t="shared" si="134"/>
        <v>0</v>
      </c>
      <c r="X292">
        <f t="shared" si="126"/>
        <v>0</v>
      </c>
      <c r="Y292">
        <f>IF(ISNA(VLOOKUP(A292,issues_tempo!A:E,3,FALSE)),0,VLOOKUP(A292,issues_tempo!A:E,3,FALSE))</f>
        <v>0</v>
      </c>
      <c r="Z292">
        <f>IF(ISNA(VLOOKUP(A292,issues_tempo!A:E,2,FALSE)),0,VLOOKUP(A292,issues_tempo!A:E,2,FALSE))</f>
        <v>0</v>
      </c>
      <c r="AA292">
        <f t="shared" si="127"/>
        <v>0</v>
      </c>
      <c r="AB292" t="e">
        <f t="shared" si="128"/>
        <v>#DIV/0!</v>
      </c>
      <c r="AC292" t="e">
        <f>VLOOKUP(A292,issues_tempo!A:E,5,FALSE)</f>
        <v>#N/A</v>
      </c>
      <c r="AD292" t="e">
        <f>VLOOKUP(A292,issues_tempo!A:E,4,FALSE)</f>
        <v>#N/A</v>
      </c>
      <c r="AE292">
        <f t="shared" si="129"/>
        <v>0</v>
      </c>
      <c r="AF292">
        <f t="shared" si="129"/>
        <v>0</v>
      </c>
      <c r="AG292">
        <f t="shared" si="130"/>
        <v>0</v>
      </c>
      <c r="AH292">
        <f t="shared" si="131"/>
        <v>0</v>
      </c>
      <c r="AI292">
        <f t="shared" si="132"/>
        <v>0</v>
      </c>
      <c r="AJ292">
        <f t="shared" si="133"/>
        <v>0</v>
      </c>
    </row>
    <row r="293" spans="1:36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117"/>
        <v>#N/A</v>
      </c>
      <c r="I293" t="e">
        <f t="shared" si="118"/>
        <v>#N/A</v>
      </c>
      <c r="J293">
        <f t="shared" si="119"/>
        <v>0</v>
      </c>
      <c r="K293">
        <f t="shared" si="120"/>
        <v>0</v>
      </c>
      <c r="L293">
        <f t="shared" si="121"/>
        <v>0</v>
      </c>
      <c r="M293" t="e">
        <f t="shared" si="122"/>
        <v>#N/A</v>
      </c>
      <c r="N293" t="e">
        <f t="shared" si="123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115"/>
        <v>999999</v>
      </c>
      <c r="R293" t="e">
        <f t="shared" si="116"/>
        <v>#N/A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124"/>
        <v>0</v>
      </c>
      <c r="V293">
        <f t="shared" si="125"/>
        <v>0</v>
      </c>
      <c r="W293">
        <f t="shared" si="134"/>
        <v>0</v>
      </c>
      <c r="X293">
        <f t="shared" si="126"/>
        <v>0</v>
      </c>
      <c r="Y293">
        <f>IF(ISNA(VLOOKUP(A293,issues_tempo!A:E,3,FALSE)),0,VLOOKUP(A293,issues_tempo!A:E,3,FALSE))</f>
        <v>0</v>
      </c>
      <c r="Z293">
        <f>IF(ISNA(VLOOKUP(A293,issues_tempo!A:E,2,FALSE)),0,VLOOKUP(A293,issues_tempo!A:E,2,FALSE))</f>
        <v>0</v>
      </c>
      <c r="AA293">
        <f t="shared" si="127"/>
        <v>0</v>
      </c>
      <c r="AB293" t="e">
        <f t="shared" si="128"/>
        <v>#DIV/0!</v>
      </c>
      <c r="AC293" t="e">
        <f>VLOOKUP(A293,issues_tempo!A:E,5,FALSE)</f>
        <v>#N/A</v>
      </c>
      <c r="AD293" t="e">
        <f>VLOOKUP(A293,issues_tempo!A:E,4,FALSE)</f>
        <v>#N/A</v>
      </c>
      <c r="AE293">
        <f t="shared" si="129"/>
        <v>0</v>
      </c>
      <c r="AF293">
        <f t="shared" si="129"/>
        <v>0</v>
      </c>
      <c r="AG293">
        <f t="shared" si="130"/>
        <v>0</v>
      </c>
      <c r="AH293">
        <f t="shared" si="131"/>
        <v>0</v>
      </c>
      <c r="AI293">
        <f t="shared" si="132"/>
        <v>0</v>
      </c>
      <c r="AJ293">
        <f t="shared" si="133"/>
        <v>0</v>
      </c>
    </row>
    <row r="294" spans="1:36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117"/>
        <v>#N/A</v>
      </c>
      <c r="I294" t="e">
        <f t="shared" si="118"/>
        <v>#N/A</v>
      </c>
      <c r="J294">
        <f t="shared" si="119"/>
        <v>0</v>
      </c>
      <c r="K294">
        <f t="shared" si="120"/>
        <v>0</v>
      </c>
      <c r="L294">
        <f t="shared" si="121"/>
        <v>0</v>
      </c>
      <c r="M294" t="e">
        <f t="shared" si="122"/>
        <v>#N/A</v>
      </c>
      <c r="N294" t="e">
        <f t="shared" si="123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115"/>
        <v>999999</v>
      </c>
      <c r="R294" t="e">
        <f t="shared" si="116"/>
        <v>#N/A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124"/>
        <v>0</v>
      </c>
      <c r="V294">
        <f t="shared" si="125"/>
        <v>0</v>
      </c>
      <c r="W294">
        <f t="shared" si="134"/>
        <v>0</v>
      </c>
      <c r="X294">
        <f t="shared" si="126"/>
        <v>0</v>
      </c>
      <c r="Y294">
        <f>IF(ISNA(VLOOKUP(A294,issues_tempo!A:E,3,FALSE)),0,VLOOKUP(A294,issues_tempo!A:E,3,FALSE))</f>
        <v>0</v>
      </c>
      <c r="Z294">
        <f>IF(ISNA(VLOOKUP(A294,issues_tempo!A:E,2,FALSE)),0,VLOOKUP(A294,issues_tempo!A:E,2,FALSE))</f>
        <v>0</v>
      </c>
      <c r="AA294">
        <f t="shared" si="127"/>
        <v>0</v>
      </c>
      <c r="AB294" t="e">
        <f t="shared" si="128"/>
        <v>#DIV/0!</v>
      </c>
      <c r="AC294" t="e">
        <f>VLOOKUP(A294,issues_tempo!A:E,5,FALSE)</f>
        <v>#N/A</v>
      </c>
      <c r="AD294" t="e">
        <f>VLOOKUP(A294,issues_tempo!A:E,4,FALSE)</f>
        <v>#N/A</v>
      </c>
      <c r="AE294">
        <f t="shared" si="129"/>
        <v>0</v>
      </c>
      <c r="AF294">
        <f t="shared" si="129"/>
        <v>0</v>
      </c>
      <c r="AG294">
        <f t="shared" si="130"/>
        <v>0</v>
      </c>
      <c r="AH294">
        <f t="shared" si="131"/>
        <v>0</v>
      </c>
      <c r="AI294">
        <f t="shared" si="132"/>
        <v>0</v>
      </c>
      <c r="AJ294">
        <f t="shared" si="133"/>
        <v>0</v>
      </c>
    </row>
    <row r="295" spans="1:36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117"/>
        <v>12</v>
      </c>
      <c r="I295">
        <f t="shared" si="118"/>
        <v>6.916666666666667</v>
      </c>
      <c r="J295">
        <f t="shared" si="119"/>
        <v>14.457831325301205</v>
      </c>
      <c r="K295">
        <f t="shared" si="120"/>
        <v>0</v>
      </c>
      <c r="L295">
        <f t="shared" si="121"/>
        <v>14.634146341463415</v>
      </c>
      <c r="M295" t="e">
        <f t="shared" si="122"/>
        <v>#DIV/0!</v>
      </c>
      <c r="N295">
        <f t="shared" si="123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115"/>
        <v>999999</v>
      </c>
      <c r="R295">
        <f t="shared" si="116"/>
        <v>6.833333333333333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124"/>
        <v>0</v>
      </c>
      <c r="V295">
        <f t="shared" si="125"/>
        <v>8.3333333333333329E-2</v>
      </c>
      <c r="W295">
        <f t="shared" si="134"/>
        <v>0</v>
      </c>
      <c r="X295">
        <f t="shared" si="126"/>
        <v>1.2195121951219512</v>
      </c>
      <c r="Y295">
        <f>IF(ISNA(VLOOKUP(A295,issues_tempo!A:E,3,FALSE)),0,VLOOKUP(A295,issues_tempo!A:E,3,FALSE))</f>
        <v>0</v>
      </c>
      <c r="Z295">
        <f>IF(ISNA(VLOOKUP(A295,issues_tempo!A:E,2,FALSE)),0,VLOOKUP(A295,issues_tempo!A:E,2,FALSE))</f>
        <v>2</v>
      </c>
      <c r="AA295">
        <f t="shared" si="127"/>
        <v>2</v>
      </c>
      <c r="AB295">
        <f t="shared" si="128"/>
        <v>41.5</v>
      </c>
      <c r="AC295">
        <f>VLOOKUP(A295,issues_tempo!A:E,5,FALSE)</f>
        <v>0</v>
      </c>
      <c r="AD295">
        <f>VLOOKUP(A295,issues_tempo!A:E,4,FALSE)</f>
        <v>7</v>
      </c>
      <c r="AE295">
        <f t="shared" si="129"/>
        <v>0</v>
      </c>
      <c r="AF295">
        <f t="shared" si="129"/>
        <v>2.4390243902439024</v>
      </c>
      <c r="AG295">
        <f t="shared" si="130"/>
        <v>0</v>
      </c>
      <c r="AH295">
        <f t="shared" si="131"/>
        <v>3.5</v>
      </c>
      <c r="AI295">
        <f t="shared" si="132"/>
        <v>0</v>
      </c>
      <c r="AJ295">
        <f t="shared" si="133"/>
        <v>8.536585365853659</v>
      </c>
    </row>
    <row r="296" spans="1:36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117"/>
        <v>46</v>
      </c>
      <c r="I296">
        <f t="shared" si="118"/>
        <v>6.4565217391304346</v>
      </c>
      <c r="J296">
        <f t="shared" si="119"/>
        <v>15.488215488215488</v>
      </c>
      <c r="K296">
        <f t="shared" si="120"/>
        <v>15.59322033898305</v>
      </c>
      <c r="L296">
        <f t="shared" si="121"/>
        <v>0</v>
      </c>
      <c r="M296">
        <f t="shared" si="122"/>
        <v>6.4130434782608692</v>
      </c>
      <c r="N296" t="e">
        <f t="shared" si="123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115"/>
        <v>8.5507246376811583</v>
      </c>
      <c r="R296">
        <f t="shared" si="116"/>
        <v>999999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124"/>
        <v>1.9782608695652173</v>
      </c>
      <c r="V296">
        <f t="shared" si="125"/>
        <v>0</v>
      </c>
      <c r="W296">
        <f t="shared" si="134"/>
        <v>30.84745762711864</v>
      </c>
      <c r="X296">
        <f t="shared" si="126"/>
        <v>0</v>
      </c>
      <c r="Y296">
        <f>IF(ISNA(VLOOKUP(A296,issues_tempo!A:E,3,FALSE)),0,VLOOKUP(A296,issues_tempo!A:E,3,FALSE))</f>
        <v>0</v>
      </c>
      <c r="Z296">
        <f>IF(ISNA(VLOOKUP(A296,issues_tempo!A:E,2,FALSE)),0,VLOOKUP(A296,issues_tempo!A:E,2,FALSE))</f>
        <v>0</v>
      </c>
      <c r="AA296">
        <f t="shared" si="127"/>
        <v>0</v>
      </c>
      <c r="AB296" t="e">
        <f t="shared" si="128"/>
        <v>#DIV/0!</v>
      </c>
      <c r="AC296" t="e">
        <f>VLOOKUP(A296,issues_tempo!A:E,5,FALSE)</f>
        <v>#N/A</v>
      </c>
      <c r="AD296" t="e">
        <f>VLOOKUP(A296,issues_tempo!A:E,4,FALSE)</f>
        <v>#N/A</v>
      </c>
      <c r="AE296">
        <f t="shared" si="129"/>
        <v>0</v>
      </c>
      <c r="AF296">
        <f t="shared" si="129"/>
        <v>0</v>
      </c>
      <c r="AG296">
        <f t="shared" si="130"/>
        <v>0</v>
      </c>
      <c r="AH296">
        <f t="shared" si="131"/>
        <v>0</v>
      </c>
      <c r="AI296">
        <f t="shared" si="132"/>
        <v>0</v>
      </c>
      <c r="AJ296">
        <f t="shared" si="133"/>
        <v>0</v>
      </c>
    </row>
    <row r="297" spans="1:36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117"/>
        <v>57</v>
      </c>
      <c r="I297">
        <f t="shared" si="118"/>
        <v>14.473684210526315</v>
      </c>
      <c r="J297">
        <f t="shared" si="119"/>
        <v>6.9090909090909092</v>
      </c>
      <c r="K297">
        <f t="shared" si="120"/>
        <v>6.2706270627062706</v>
      </c>
      <c r="L297">
        <f t="shared" si="121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115"/>
        <v>21.263157894736842</v>
      </c>
      <c r="R297">
        <f t="shared" si="116"/>
        <v>16.026315789473685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124"/>
        <v>0</v>
      </c>
      <c r="V297">
        <f t="shared" si="125"/>
        <v>0</v>
      </c>
      <c r="W297">
        <f t="shared" si="134"/>
        <v>0</v>
      </c>
      <c r="X297">
        <f t="shared" si="126"/>
        <v>0</v>
      </c>
      <c r="Y297">
        <f>IF(ISNA(VLOOKUP(A297,issues_tempo!A:E,3,FALSE)),0,VLOOKUP(A297,issues_tempo!A:E,3,FALSE))</f>
        <v>14</v>
      </c>
      <c r="Z297">
        <f>IF(ISNA(VLOOKUP(A297,issues_tempo!A:E,2,FALSE)),0,VLOOKUP(A297,issues_tempo!A:E,2,FALSE))</f>
        <v>16</v>
      </c>
      <c r="AA297">
        <f t="shared" si="127"/>
        <v>30</v>
      </c>
      <c r="AB297">
        <f t="shared" si="128"/>
        <v>27.5</v>
      </c>
      <c r="AC297">
        <f>VLOOKUP(A297,issues_tempo!A:E,5,FALSE)</f>
        <v>29</v>
      </c>
      <c r="AD297">
        <f>VLOOKUP(A297,issues_tempo!A:E,4,FALSE)</f>
        <v>0</v>
      </c>
      <c r="AE297">
        <f t="shared" si="129"/>
        <v>4.6204620462046204</v>
      </c>
      <c r="AF297">
        <f t="shared" si="129"/>
        <v>3.0651340996168583</v>
      </c>
      <c r="AG297">
        <f t="shared" si="130"/>
        <v>2.0714285714285716</v>
      </c>
      <c r="AH297">
        <f t="shared" si="131"/>
        <v>0</v>
      </c>
      <c r="AI297">
        <f t="shared" si="132"/>
        <v>9.5709570957095718</v>
      </c>
      <c r="AJ297">
        <f t="shared" si="133"/>
        <v>0</v>
      </c>
    </row>
    <row r="298" spans="1:36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117"/>
        <v>1</v>
      </c>
      <c r="I298">
        <f t="shared" si="118"/>
        <v>39</v>
      </c>
      <c r="J298">
        <f t="shared" si="119"/>
        <v>2.5641025641025643</v>
      </c>
      <c r="K298">
        <f t="shared" si="120"/>
        <v>0</v>
      </c>
      <c r="L298">
        <f t="shared" si="121"/>
        <v>2.6315789473684212</v>
      </c>
      <c r="M298" t="e">
        <f t="shared" si="122"/>
        <v>#DIV/0!</v>
      </c>
      <c r="N298">
        <f t="shared" si="123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115"/>
        <v>999999</v>
      </c>
      <c r="R298">
        <f t="shared" si="116"/>
        <v>6.333333333333333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124"/>
        <v>0</v>
      </c>
      <c r="V298">
        <f t="shared" si="125"/>
        <v>0</v>
      </c>
      <c r="W298">
        <f t="shared" si="134"/>
        <v>0</v>
      </c>
      <c r="X298">
        <f t="shared" si="126"/>
        <v>0</v>
      </c>
      <c r="Y298">
        <f>IF(ISNA(VLOOKUP(A298,issues_tempo!A:E,3,FALSE)),0,VLOOKUP(A298,issues_tempo!A:E,3,FALSE))</f>
        <v>0</v>
      </c>
      <c r="Z298">
        <f>IF(ISNA(VLOOKUP(A298,issues_tempo!A:E,2,FALSE)),0,VLOOKUP(A298,issues_tempo!A:E,2,FALSE))</f>
        <v>0</v>
      </c>
      <c r="AA298">
        <f t="shared" si="127"/>
        <v>0</v>
      </c>
      <c r="AB298" t="e">
        <f t="shared" si="128"/>
        <v>#DIV/0!</v>
      </c>
      <c r="AC298" t="e">
        <f>VLOOKUP(A298,issues_tempo!A:E,5,FALSE)</f>
        <v>#N/A</v>
      </c>
      <c r="AD298" t="e">
        <f>VLOOKUP(A298,issues_tempo!A:E,4,FALSE)</f>
        <v>#N/A</v>
      </c>
      <c r="AE298">
        <f t="shared" si="129"/>
        <v>0</v>
      </c>
      <c r="AF298">
        <f t="shared" si="129"/>
        <v>0</v>
      </c>
      <c r="AG298">
        <f t="shared" si="130"/>
        <v>0</v>
      </c>
      <c r="AH298">
        <f t="shared" si="131"/>
        <v>0</v>
      </c>
      <c r="AI298">
        <f t="shared" si="132"/>
        <v>0</v>
      </c>
      <c r="AJ298">
        <f t="shared" si="133"/>
        <v>0</v>
      </c>
    </row>
    <row r="299" spans="1:36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117"/>
        <v>1</v>
      </c>
      <c r="I299">
        <f t="shared" si="118"/>
        <v>3</v>
      </c>
      <c r="J299">
        <f t="shared" si="119"/>
        <v>33.333333333333336</v>
      </c>
      <c r="K299">
        <f t="shared" si="120"/>
        <v>0</v>
      </c>
      <c r="L299">
        <f t="shared" si="121"/>
        <v>50</v>
      </c>
      <c r="M299" t="e">
        <f t="shared" si="122"/>
        <v>#DIV/0!</v>
      </c>
      <c r="N299">
        <f t="shared" si="123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115"/>
        <v>999999</v>
      </c>
      <c r="R299">
        <f t="shared" si="116"/>
        <v>0.33333333333333331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124"/>
        <v>0</v>
      </c>
      <c r="V299">
        <f t="shared" si="125"/>
        <v>0</v>
      </c>
      <c r="W299">
        <f t="shared" si="134"/>
        <v>0</v>
      </c>
      <c r="X299">
        <f t="shared" si="126"/>
        <v>0</v>
      </c>
      <c r="Y299">
        <f>IF(ISNA(VLOOKUP(A299,issues_tempo!A:E,3,FALSE)),0,VLOOKUP(A299,issues_tempo!A:E,3,FALSE))</f>
        <v>0</v>
      </c>
      <c r="Z299">
        <f>IF(ISNA(VLOOKUP(A299,issues_tempo!A:E,2,FALSE)),0,VLOOKUP(A299,issues_tempo!A:E,2,FALSE))</f>
        <v>0</v>
      </c>
      <c r="AA299">
        <f t="shared" si="127"/>
        <v>0</v>
      </c>
      <c r="AB299" t="e">
        <f t="shared" si="128"/>
        <v>#DIV/0!</v>
      </c>
      <c r="AC299" t="e">
        <f>VLOOKUP(A299,issues_tempo!A:E,5,FALSE)</f>
        <v>#N/A</v>
      </c>
      <c r="AD299" t="e">
        <f>VLOOKUP(A299,issues_tempo!A:E,4,FALSE)</f>
        <v>#N/A</v>
      </c>
      <c r="AE299">
        <f t="shared" si="129"/>
        <v>0</v>
      </c>
      <c r="AF299">
        <f t="shared" si="129"/>
        <v>0</v>
      </c>
      <c r="AG299">
        <f t="shared" si="130"/>
        <v>0</v>
      </c>
      <c r="AH299">
        <f t="shared" si="131"/>
        <v>0</v>
      </c>
      <c r="AI299">
        <f t="shared" si="132"/>
        <v>0</v>
      </c>
      <c r="AJ299">
        <f t="shared" si="133"/>
        <v>0</v>
      </c>
    </row>
    <row r="300" spans="1:36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117"/>
        <v>#N/A</v>
      </c>
      <c r="I300" t="e">
        <f t="shared" si="118"/>
        <v>#N/A</v>
      </c>
      <c r="J300">
        <f t="shared" si="119"/>
        <v>0</v>
      </c>
      <c r="K300">
        <f t="shared" si="120"/>
        <v>0</v>
      </c>
      <c r="L300">
        <f t="shared" si="121"/>
        <v>0</v>
      </c>
      <c r="M300" t="e">
        <f t="shared" si="122"/>
        <v>#N/A</v>
      </c>
      <c r="N300" t="e">
        <f t="shared" si="123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115"/>
        <v>999999</v>
      </c>
      <c r="R300" t="e">
        <f t="shared" si="116"/>
        <v>#N/A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124"/>
        <v>0</v>
      </c>
      <c r="V300">
        <f t="shared" si="125"/>
        <v>0</v>
      </c>
      <c r="W300">
        <f t="shared" si="134"/>
        <v>0</v>
      </c>
      <c r="X300">
        <f t="shared" si="126"/>
        <v>0</v>
      </c>
      <c r="Y300">
        <f>IF(ISNA(VLOOKUP(A300,issues_tempo!A:E,3,FALSE)),0,VLOOKUP(A300,issues_tempo!A:E,3,FALSE))</f>
        <v>0</v>
      </c>
      <c r="Z300">
        <f>IF(ISNA(VLOOKUP(A300,issues_tempo!A:E,2,FALSE)),0,VLOOKUP(A300,issues_tempo!A:E,2,FALSE))</f>
        <v>0</v>
      </c>
      <c r="AA300">
        <f t="shared" si="127"/>
        <v>0</v>
      </c>
      <c r="AB300" t="e">
        <f t="shared" si="128"/>
        <v>#DIV/0!</v>
      </c>
      <c r="AC300" t="e">
        <f>VLOOKUP(A300,issues_tempo!A:E,5,FALSE)</f>
        <v>#N/A</v>
      </c>
      <c r="AD300" t="e">
        <f>VLOOKUP(A300,issues_tempo!A:E,4,FALSE)</f>
        <v>#N/A</v>
      </c>
      <c r="AE300">
        <f t="shared" si="129"/>
        <v>0</v>
      </c>
      <c r="AF300">
        <f t="shared" si="129"/>
        <v>0</v>
      </c>
      <c r="AG300">
        <f t="shared" si="130"/>
        <v>0</v>
      </c>
      <c r="AH300">
        <f t="shared" si="131"/>
        <v>0</v>
      </c>
      <c r="AI300">
        <f t="shared" si="132"/>
        <v>0</v>
      </c>
      <c r="AJ300">
        <f t="shared" si="133"/>
        <v>0</v>
      </c>
    </row>
    <row r="301" spans="1:36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117"/>
        <v>244</v>
      </c>
      <c r="I301">
        <f t="shared" si="118"/>
        <v>3.762295081967213</v>
      </c>
      <c r="J301">
        <f t="shared" si="119"/>
        <v>26.579520697167755</v>
      </c>
      <c r="K301">
        <f t="shared" si="120"/>
        <v>26.65036674816626</v>
      </c>
      <c r="L301">
        <f t="shared" si="121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115"/>
        <v>4.3776758409785934</v>
      </c>
      <c r="R301">
        <f t="shared" si="116"/>
        <v>7.5407407407407403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124"/>
        <v>0.14678899082568808</v>
      </c>
      <c r="V301">
        <f t="shared" si="125"/>
        <v>0</v>
      </c>
      <c r="W301">
        <f t="shared" si="134"/>
        <v>3.9119804400977998</v>
      </c>
      <c r="X301">
        <f t="shared" si="126"/>
        <v>0</v>
      </c>
      <c r="Y301">
        <f>IF(ISNA(VLOOKUP(A301,issues_tempo!A:E,3,FALSE)),0,VLOOKUP(A301,issues_tempo!A:E,3,FALSE))</f>
        <v>27</v>
      </c>
      <c r="Z301">
        <f>IF(ISNA(VLOOKUP(A301,issues_tempo!A:E,2,FALSE)),0,VLOOKUP(A301,issues_tempo!A:E,2,FALSE))</f>
        <v>35</v>
      </c>
      <c r="AA301">
        <f t="shared" si="127"/>
        <v>62</v>
      </c>
      <c r="AB301">
        <f t="shared" si="128"/>
        <v>14.806451612903226</v>
      </c>
      <c r="AC301">
        <f>VLOOKUP(A301,issues_tempo!A:E,5,FALSE)</f>
        <v>81</v>
      </c>
      <c r="AD301">
        <f>VLOOKUP(A301,issues_tempo!A:E,4,FALSE)</f>
        <v>75</v>
      </c>
      <c r="AE301">
        <f t="shared" si="129"/>
        <v>6.6014669926650367</v>
      </c>
      <c r="AF301">
        <f t="shared" si="129"/>
        <v>6.8762278978389002</v>
      </c>
      <c r="AG301">
        <f t="shared" si="130"/>
        <v>3</v>
      </c>
      <c r="AH301">
        <f t="shared" si="131"/>
        <v>2.1428571428571428</v>
      </c>
      <c r="AI301">
        <f t="shared" si="132"/>
        <v>19.804400977995108</v>
      </c>
      <c r="AJ301">
        <f t="shared" si="133"/>
        <v>14.734774066797643</v>
      </c>
    </row>
    <row r="302" spans="1:36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117"/>
        <v>3</v>
      </c>
      <c r="I302">
        <f t="shared" si="118"/>
        <v>22.333333333333332</v>
      </c>
      <c r="J302">
        <f t="shared" si="119"/>
        <v>4.4776119402985071</v>
      </c>
      <c r="K302">
        <f t="shared" si="120"/>
        <v>0</v>
      </c>
      <c r="L302">
        <f t="shared" si="121"/>
        <v>6.8181818181818183</v>
      </c>
      <c r="M302" t="e">
        <f t="shared" si="122"/>
        <v>#DIV/0!</v>
      </c>
      <c r="N302">
        <f t="shared" si="123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115"/>
        <v>999999</v>
      </c>
      <c r="R302">
        <f t="shared" si="116"/>
        <v>4.8888888888888884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124"/>
        <v>0</v>
      </c>
      <c r="V302">
        <f t="shared" si="125"/>
        <v>0</v>
      </c>
      <c r="W302">
        <f t="shared" si="134"/>
        <v>0</v>
      </c>
      <c r="X302">
        <f t="shared" si="126"/>
        <v>0</v>
      </c>
      <c r="Y302">
        <f>IF(ISNA(VLOOKUP(A302,issues_tempo!A:E,3,FALSE)),0,VLOOKUP(A302,issues_tempo!A:E,3,FALSE))</f>
        <v>0</v>
      </c>
      <c r="Z302">
        <f>IF(ISNA(VLOOKUP(A302,issues_tempo!A:E,2,FALSE)),0,VLOOKUP(A302,issues_tempo!A:E,2,FALSE))</f>
        <v>0</v>
      </c>
      <c r="AA302">
        <f t="shared" si="127"/>
        <v>0</v>
      </c>
      <c r="AB302" t="e">
        <f t="shared" si="128"/>
        <v>#DIV/0!</v>
      </c>
      <c r="AC302" t="e">
        <f>VLOOKUP(A302,issues_tempo!A:E,5,FALSE)</f>
        <v>#N/A</v>
      </c>
      <c r="AD302" t="e">
        <f>VLOOKUP(A302,issues_tempo!A:E,4,FALSE)</f>
        <v>#N/A</v>
      </c>
      <c r="AE302">
        <f t="shared" si="129"/>
        <v>0</v>
      </c>
      <c r="AF302">
        <f t="shared" si="129"/>
        <v>0</v>
      </c>
      <c r="AG302">
        <f t="shared" si="130"/>
        <v>0</v>
      </c>
      <c r="AH302">
        <f t="shared" si="131"/>
        <v>0</v>
      </c>
      <c r="AI302">
        <f t="shared" si="132"/>
        <v>0</v>
      </c>
      <c r="AJ302">
        <f t="shared" si="133"/>
        <v>0</v>
      </c>
    </row>
    <row r="303" spans="1:36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117"/>
        <v>#N/A</v>
      </c>
      <c r="I303" t="e">
        <f t="shared" si="118"/>
        <v>#N/A</v>
      </c>
      <c r="J303">
        <f t="shared" si="119"/>
        <v>0</v>
      </c>
      <c r="K303">
        <f t="shared" si="120"/>
        <v>0</v>
      </c>
      <c r="L303">
        <f t="shared" si="121"/>
        <v>0</v>
      </c>
      <c r="M303" t="e">
        <f t="shared" si="122"/>
        <v>#N/A</v>
      </c>
      <c r="N303" t="e">
        <f t="shared" si="123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115"/>
        <v>999999</v>
      </c>
      <c r="R303" t="e">
        <f t="shared" si="116"/>
        <v>#N/A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124"/>
        <v>0</v>
      </c>
      <c r="V303">
        <f t="shared" si="125"/>
        <v>0</v>
      </c>
      <c r="W303">
        <f t="shared" si="134"/>
        <v>0</v>
      </c>
      <c r="X303">
        <f t="shared" si="126"/>
        <v>0</v>
      </c>
      <c r="Y303">
        <f>IF(ISNA(VLOOKUP(A303,issues_tempo!A:E,3,FALSE)),0,VLOOKUP(A303,issues_tempo!A:E,3,FALSE))</f>
        <v>0</v>
      </c>
      <c r="Z303">
        <f>IF(ISNA(VLOOKUP(A303,issues_tempo!A:E,2,FALSE)),0,VLOOKUP(A303,issues_tempo!A:E,2,FALSE))</f>
        <v>0</v>
      </c>
      <c r="AA303">
        <f t="shared" si="127"/>
        <v>0</v>
      </c>
      <c r="AB303" t="e">
        <f t="shared" si="128"/>
        <v>#DIV/0!</v>
      </c>
      <c r="AC303" t="e">
        <f>VLOOKUP(A303,issues_tempo!A:E,5,FALSE)</f>
        <v>#N/A</v>
      </c>
      <c r="AD303" t="e">
        <f>VLOOKUP(A303,issues_tempo!A:E,4,FALSE)</f>
        <v>#N/A</v>
      </c>
      <c r="AE303">
        <f t="shared" si="129"/>
        <v>0</v>
      </c>
      <c r="AF303">
        <f t="shared" si="129"/>
        <v>0</v>
      </c>
      <c r="AG303">
        <f t="shared" si="130"/>
        <v>0</v>
      </c>
      <c r="AH303">
        <f t="shared" si="131"/>
        <v>0</v>
      </c>
      <c r="AI303">
        <f t="shared" si="132"/>
        <v>0</v>
      </c>
      <c r="AJ303">
        <f t="shared" si="133"/>
        <v>0</v>
      </c>
    </row>
    <row r="304" spans="1:36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117"/>
        <v>29</v>
      </c>
      <c r="I304">
        <f t="shared" si="118"/>
        <v>8.4827586206896548</v>
      </c>
      <c r="J304">
        <f t="shared" si="119"/>
        <v>11.788617886178862</v>
      </c>
      <c r="K304">
        <f t="shared" si="120"/>
        <v>12.017167381974248</v>
      </c>
      <c r="L304">
        <f t="shared" si="121"/>
        <v>7.6923076923076925</v>
      </c>
      <c r="M304">
        <f t="shared" si="122"/>
        <v>8.3214285714285712</v>
      </c>
      <c r="N304">
        <f t="shared" si="123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115"/>
        <v>4.1607142857142856</v>
      </c>
      <c r="R304">
        <f t="shared" si="116"/>
        <v>2.1666666666666665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124"/>
        <v>0</v>
      </c>
      <c r="V304">
        <f t="shared" si="125"/>
        <v>0</v>
      </c>
      <c r="W304">
        <f t="shared" si="134"/>
        <v>0</v>
      </c>
      <c r="X304">
        <f t="shared" si="126"/>
        <v>0</v>
      </c>
      <c r="Y304">
        <f>IF(ISNA(VLOOKUP(A304,issues_tempo!A:E,3,FALSE)),0,VLOOKUP(A304,issues_tempo!A:E,3,FALSE))</f>
        <v>0</v>
      </c>
      <c r="Z304">
        <f>IF(ISNA(VLOOKUP(A304,issues_tempo!A:E,2,FALSE)),0,VLOOKUP(A304,issues_tempo!A:E,2,FALSE))</f>
        <v>0</v>
      </c>
      <c r="AA304">
        <f t="shared" si="127"/>
        <v>0</v>
      </c>
      <c r="AB304" t="e">
        <f t="shared" si="128"/>
        <v>#DIV/0!</v>
      </c>
      <c r="AC304" t="e">
        <f>VLOOKUP(A304,issues_tempo!A:E,5,FALSE)</f>
        <v>#N/A</v>
      </c>
      <c r="AD304" t="e">
        <f>VLOOKUP(A304,issues_tempo!A:E,4,FALSE)</f>
        <v>#N/A</v>
      </c>
      <c r="AE304">
        <f t="shared" si="129"/>
        <v>0</v>
      </c>
      <c r="AF304">
        <f t="shared" si="129"/>
        <v>0</v>
      </c>
      <c r="AG304">
        <f t="shared" si="130"/>
        <v>0</v>
      </c>
      <c r="AH304">
        <f t="shared" si="131"/>
        <v>0</v>
      </c>
      <c r="AI304">
        <f t="shared" si="132"/>
        <v>0</v>
      </c>
      <c r="AJ304">
        <f t="shared" si="133"/>
        <v>0</v>
      </c>
    </row>
    <row r="305" spans="1:36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117"/>
        <v>2</v>
      </c>
      <c r="I305">
        <f t="shared" si="118"/>
        <v>10</v>
      </c>
      <c r="J305">
        <f t="shared" si="119"/>
        <v>10</v>
      </c>
      <c r="K305">
        <f t="shared" si="120"/>
        <v>12.5</v>
      </c>
      <c r="L305">
        <f t="shared" si="121"/>
        <v>8.3333333333333339</v>
      </c>
      <c r="M305">
        <f t="shared" si="122"/>
        <v>8</v>
      </c>
      <c r="N305">
        <f t="shared" si="123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115"/>
        <v>2.6666666666666665</v>
      </c>
      <c r="R305">
        <f t="shared" si="116"/>
        <v>4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124"/>
        <v>0</v>
      </c>
      <c r="V305">
        <f t="shared" si="125"/>
        <v>0</v>
      </c>
      <c r="W305">
        <f t="shared" si="134"/>
        <v>0</v>
      </c>
      <c r="X305">
        <f t="shared" si="126"/>
        <v>0</v>
      </c>
      <c r="Y305">
        <f>IF(ISNA(VLOOKUP(A305,issues_tempo!A:E,3,FALSE)),0,VLOOKUP(A305,issues_tempo!A:E,3,FALSE))</f>
        <v>0</v>
      </c>
      <c r="Z305">
        <f>IF(ISNA(VLOOKUP(A305,issues_tempo!A:E,2,FALSE)),0,VLOOKUP(A305,issues_tempo!A:E,2,FALSE))</f>
        <v>0</v>
      </c>
      <c r="AA305">
        <f t="shared" si="127"/>
        <v>0</v>
      </c>
      <c r="AB305" t="e">
        <f t="shared" si="128"/>
        <v>#DIV/0!</v>
      </c>
      <c r="AC305" t="e">
        <f>VLOOKUP(A305,issues_tempo!A:E,5,FALSE)</f>
        <v>#N/A</v>
      </c>
      <c r="AD305" t="e">
        <f>VLOOKUP(A305,issues_tempo!A:E,4,FALSE)</f>
        <v>#N/A</v>
      </c>
      <c r="AE305">
        <f t="shared" si="129"/>
        <v>0</v>
      </c>
      <c r="AF305">
        <f t="shared" si="129"/>
        <v>0</v>
      </c>
      <c r="AG305">
        <f t="shared" si="130"/>
        <v>0</v>
      </c>
      <c r="AH305">
        <f t="shared" si="131"/>
        <v>0</v>
      </c>
      <c r="AI305">
        <f t="shared" si="132"/>
        <v>0</v>
      </c>
      <c r="AJ305">
        <f t="shared" si="133"/>
        <v>0</v>
      </c>
    </row>
    <row r="306" spans="1:36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117"/>
        <v>331</v>
      </c>
      <c r="I306">
        <f t="shared" si="118"/>
        <v>4.166163141993958</v>
      </c>
      <c r="J306">
        <f t="shared" si="119"/>
        <v>24.002900652646847</v>
      </c>
      <c r="K306">
        <f t="shared" si="120"/>
        <v>26.632653061224488</v>
      </c>
      <c r="L306">
        <f t="shared" si="121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115"/>
        <v>8.1353767560664103</v>
      </c>
      <c r="R306">
        <f t="shared" si="116"/>
        <v>10.45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124"/>
        <v>0.67432950191570884</v>
      </c>
      <c r="V306">
        <f t="shared" si="125"/>
        <v>0.18571428571428572</v>
      </c>
      <c r="W306">
        <f t="shared" si="134"/>
        <v>17.959183673469386</v>
      </c>
      <c r="X306">
        <f t="shared" si="126"/>
        <v>3.2581453634085218</v>
      </c>
      <c r="Y306">
        <f>IF(ISNA(VLOOKUP(A306,issues_tempo!A:E,3,FALSE)),0,VLOOKUP(A306,issues_tempo!A:E,3,FALSE))</f>
        <v>46</v>
      </c>
      <c r="Z306">
        <f>IF(ISNA(VLOOKUP(A306,issues_tempo!A:E,2,FALSE)),0,VLOOKUP(A306,issues_tempo!A:E,2,FALSE))</f>
        <v>38</v>
      </c>
      <c r="AA306">
        <f t="shared" si="127"/>
        <v>84</v>
      </c>
      <c r="AB306">
        <f t="shared" si="128"/>
        <v>16.416666666666668</v>
      </c>
      <c r="AC306">
        <f>VLOOKUP(A306,issues_tempo!A:E,5,FALSE)</f>
        <v>94</v>
      </c>
      <c r="AD306">
        <f>VLOOKUP(A306,issues_tempo!A:E,4,FALSE)</f>
        <v>161</v>
      </c>
      <c r="AE306">
        <f t="shared" si="129"/>
        <v>4.6938775510204085</v>
      </c>
      <c r="AF306">
        <f t="shared" si="129"/>
        <v>9.5238095238095237</v>
      </c>
      <c r="AG306">
        <f t="shared" si="130"/>
        <v>2.0434782608695654</v>
      </c>
      <c r="AH306">
        <f t="shared" si="131"/>
        <v>4.2368421052631575</v>
      </c>
      <c r="AI306">
        <f t="shared" si="132"/>
        <v>9.5918367346938798</v>
      </c>
      <c r="AJ306">
        <f t="shared" si="133"/>
        <v>40.350877192982452</v>
      </c>
    </row>
    <row r="307" spans="1:36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117"/>
        <v>#N/A</v>
      </c>
      <c r="I307" t="e">
        <f t="shared" si="118"/>
        <v>#N/A</v>
      </c>
      <c r="J307">
        <f t="shared" si="119"/>
        <v>0</v>
      </c>
      <c r="K307">
        <f t="shared" si="120"/>
        <v>0</v>
      </c>
      <c r="L307">
        <f t="shared" si="121"/>
        <v>0</v>
      </c>
      <c r="M307" t="e">
        <f t="shared" si="122"/>
        <v>#N/A</v>
      </c>
      <c r="N307" t="e">
        <f t="shared" si="123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115"/>
        <v>999999</v>
      </c>
      <c r="R307" t="e">
        <f t="shared" si="116"/>
        <v>#N/A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124"/>
        <v>0</v>
      </c>
      <c r="V307">
        <f t="shared" si="125"/>
        <v>0</v>
      </c>
      <c r="W307">
        <f t="shared" si="134"/>
        <v>0</v>
      </c>
      <c r="X307">
        <f t="shared" si="126"/>
        <v>0</v>
      </c>
      <c r="Y307">
        <f>IF(ISNA(VLOOKUP(A307,issues_tempo!A:E,3,FALSE)),0,VLOOKUP(A307,issues_tempo!A:E,3,FALSE))</f>
        <v>0</v>
      </c>
      <c r="Z307">
        <f>IF(ISNA(VLOOKUP(A307,issues_tempo!A:E,2,FALSE)),0,VLOOKUP(A307,issues_tempo!A:E,2,FALSE))</f>
        <v>0</v>
      </c>
      <c r="AA307">
        <f t="shared" si="127"/>
        <v>0</v>
      </c>
      <c r="AB307" t="e">
        <f t="shared" si="128"/>
        <v>#DIV/0!</v>
      </c>
      <c r="AC307" t="e">
        <f>VLOOKUP(A307,issues_tempo!A:E,5,FALSE)</f>
        <v>#N/A</v>
      </c>
      <c r="AD307" t="e">
        <f>VLOOKUP(A307,issues_tempo!A:E,4,FALSE)</f>
        <v>#N/A</v>
      </c>
      <c r="AE307">
        <f t="shared" si="129"/>
        <v>0</v>
      </c>
      <c r="AF307">
        <f t="shared" si="129"/>
        <v>0</v>
      </c>
      <c r="AG307">
        <f t="shared" si="130"/>
        <v>0</v>
      </c>
      <c r="AH307">
        <f t="shared" si="131"/>
        <v>0</v>
      </c>
      <c r="AI307">
        <f t="shared" si="132"/>
        <v>0</v>
      </c>
      <c r="AJ307">
        <f t="shared" si="133"/>
        <v>0</v>
      </c>
    </row>
    <row r="308" spans="1:36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117"/>
        <v>#N/A</v>
      </c>
      <c r="I308" t="e">
        <f t="shared" si="118"/>
        <v>#N/A</v>
      </c>
      <c r="J308">
        <f t="shared" si="119"/>
        <v>0</v>
      </c>
      <c r="K308">
        <f t="shared" si="120"/>
        <v>0</v>
      </c>
      <c r="L308">
        <f t="shared" si="121"/>
        <v>0</v>
      </c>
      <c r="M308" t="e">
        <f t="shared" si="122"/>
        <v>#N/A</v>
      </c>
      <c r="N308" t="e">
        <f t="shared" si="123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115"/>
        <v>999999</v>
      </c>
      <c r="R308" t="e">
        <f t="shared" si="116"/>
        <v>#N/A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124"/>
        <v>0</v>
      </c>
      <c r="V308">
        <f t="shared" si="125"/>
        <v>0</v>
      </c>
      <c r="W308">
        <f t="shared" si="134"/>
        <v>0</v>
      </c>
      <c r="X308">
        <f t="shared" si="126"/>
        <v>0</v>
      </c>
      <c r="Y308">
        <f>IF(ISNA(VLOOKUP(A308,issues_tempo!A:E,3,FALSE)),0,VLOOKUP(A308,issues_tempo!A:E,3,FALSE))</f>
        <v>0</v>
      </c>
      <c r="Z308">
        <f>IF(ISNA(VLOOKUP(A308,issues_tempo!A:E,2,FALSE)),0,VLOOKUP(A308,issues_tempo!A:E,2,FALSE))</f>
        <v>0</v>
      </c>
      <c r="AA308">
        <f t="shared" si="127"/>
        <v>0</v>
      </c>
      <c r="AB308" t="e">
        <f t="shared" si="128"/>
        <v>#DIV/0!</v>
      </c>
      <c r="AC308" t="e">
        <f>VLOOKUP(A308,issues_tempo!A:E,5,FALSE)</f>
        <v>#N/A</v>
      </c>
      <c r="AD308" t="e">
        <f>VLOOKUP(A308,issues_tempo!A:E,4,FALSE)</f>
        <v>#N/A</v>
      </c>
      <c r="AE308">
        <f t="shared" si="129"/>
        <v>0</v>
      </c>
      <c r="AF308">
        <f t="shared" si="129"/>
        <v>0</v>
      </c>
      <c r="AG308">
        <f t="shared" si="130"/>
        <v>0</v>
      </c>
      <c r="AH308">
        <f t="shared" si="131"/>
        <v>0</v>
      </c>
      <c r="AI308">
        <f t="shared" si="132"/>
        <v>0</v>
      </c>
      <c r="AJ308">
        <f t="shared" si="133"/>
        <v>0</v>
      </c>
    </row>
    <row r="309" spans="1:36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117"/>
        <v>#N/A</v>
      </c>
      <c r="I309" t="e">
        <f t="shared" si="118"/>
        <v>#N/A</v>
      </c>
      <c r="J309">
        <f t="shared" si="119"/>
        <v>0</v>
      </c>
      <c r="K309">
        <f t="shared" si="120"/>
        <v>0</v>
      </c>
      <c r="L309">
        <f t="shared" si="121"/>
        <v>0</v>
      </c>
      <c r="M309" t="e">
        <f t="shared" si="122"/>
        <v>#N/A</v>
      </c>
      <c r="N309" t="e">
        <f t="shared" si="123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115"/>
        <v>999999</v>
      </c>
      <c r="R309" t="e">
        <f t="shared" si="116"/>
        <v>#N/A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124"/>
        <v>0</v>
      </c>
      <c r="V309">
        <f t="shared" si="125"/>
        <v>0</v>
      </c>
      <c r="W309">
        <f t="shared" si="134"/>
        <v>0</v>
      </c>
      <c r="X309">
        <f t="shared" si="126"/>
        <v>0</v>
      </c>
      <c r="Y309">
        <f>IF(ISNA(VLOOKUP(A309,issues_tempo!A:E,3,FALSE)),0,VLOOKUP(A309,issues_tempo!A:E,3,FALSE))</f>
        <v>0</v>
      </c>
      <c r="Z309">
        <f>IF(ISNA(VLOOKUP(A309,issues_tempo!A:E,2,FALSE)),0,VLOOKUP(A309,issues_tempo!A:E,2,FALSE))</f>
        <v>0</v>
      </c>
      <c r="AA309">
        <f t="shared" si="127"/>
        <v>0</v>
      </c>
      <c r="AB309" t="e">
        <f t="shared" si="128"/>
        <v>#DIV/0!</v>
      </c>
      <c r="AC309" t="e">
        <f>VLOOKUP(A309,issues_tempo!A:E,5,FALSE)</f>
        <v>#N/A</v>
      </c>
      <c r="AD309" t="e">
        <f>VLOOKUP(A309,issues_tempo!A:E,4,FALSE)</f>
        <v>#N/A</v>
      </c>
      <c r="AE309">
        <f t="shared" si="129"/>
        <v>0</v>
      </c>
      <c r="AF309">
        <f t="shared" si="129"/>
        <v>0</v>
      </c>
      <c r="AG309">
        <f t="shared" si="130"/>
        <v>0</v>
      </c>
      <c r="AH309">
        <f t="shared" si="131"/>
        <v>0</v>
      </c>
      <c r="AI309">
        <f t="shared" si="132"/>
        <v>0</v>
      </c>
      <c r="AJ309">
        <f t="shared" si="133"/>
        <v>0</v>
      </c>
    </row>
    <row r="310" spans="1:36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117"/>
        <v>#N/A</v>
      </c>
      <c r="I310" t="e">
        <f t="shared" si="118"/>
        <v>#N/A</v>
      </c>
      <c r="J310">
        <f t="shared" si="119"/>
        <v>0</v>
      </c>
      <c r="K310">
        <f t="shared" si="120"/>
        <v>0</v>
      </c>
      <c r="L310">
        <f t="shared" si="121"/>
        <v>0</v>
      </c>
      <c r="M310" t="e">
        <f t="shared" si="122"/>
        <v>#N/A</v>
      </c>
      <c r="N310" t="e">
        <f t="shared" si="123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115"/>
        <v>999999</v>
      </c>
      <c r="R310" t="e">
        <f t="shared" si="116"/>
        <v>#N/A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124"/>
        <v>0</v>
      </c>
      <c r="V310">
        <f t="shared" si="125"/>
        <v>0</v>
      </c>
      <c r="W310">
        <f t="shared" si="134"/>
        <v>0</v>
      </c>
      <c r="X310">
        <f t="shared" si="126"/>
        <v>0</v>
      </c>
      <c r="Y310">
        <f>IF(ISNA(VLOOKUP(A310,issues_tempo!A:E,3,FALSE)),0,VLOOKUP(A310,issues_tempo!A:E,3,FALSE))</f>
        <v>0</v>
      </c>
      <c r="Z310">
        <f>IF(ISNA(VLOOKUP(A310,issues_tempo!A:E,2,FALSE)),0,VLOOKUP(A310,issues_tempo!A:E,2,FALSE))</f>
        <v>0</v>
      </c>
      <c r="AA310">
        <f t="shared" si="127"/>
        <v>0</v>
      </c>
      <c r="AB310" t="e">
        <f t="shared" si="128"/>
        <v>#DIV/0!</v>
      </c>
      <c r="AC310" t="e">
        <f>VLOOKUP(A310,issues_tempo!A:E,5,FALSE)</f>
        <v>#N/A</v>
      </c>
      <c r="AD310" t="e">
        <f>VLOOKUP(A310,issues_tempo!A:E,4,FALSE)</f>
        <v>#N/A</v>
      </c>
      <c r="AE310">
        <f t="shared" si="129"/>
        <v>0</v>
      </c>
      <c r="AF310">
        <f t="shared" si="129"/>
        <v>0</v>
      </c>
      <c r="AG310">
        <f t="shared" si="130"/>
        <v>0</v>
      </c>
      <c r="AH310">
        <f t="shared" si="131"/>
        <v>0</v>
      </c>
      <c r="AI310">
        <f t="shared" si="132"/>
        <v>0</v>
      </c>
      <c r="AJ310">
        <f t="shared" si="133"/>
        <v>0</v>
      </c>
    </row>
    <row r="311" spans="1:36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117"/>
        <v>#N/A</v>
      </c>
      <c r="I311" t="e">
        <f t="shared" si="118"/>
        <v>#N/A</v>
      </c>
      <c r="J311">
        <f t="shared" si="119"/>
        <v>0</v>
      </c>
      <c r="K311">
        <f t="shared" si="120"/>
        <v>0</v>
      </c>
      <c r="L311">
        <f t="shared" si="121"/>
        <v>0</v>
      </c>
      <c r="M311" t="e">
        <f t="shared" si="122"/>
        <v>#N/A</v>
      </c>
      <c r="N311" t="e">
        <f t="shared" si="123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115"/>
        <v>999999</v>
      </c>
      <c r="R311" t="e">
        <f t="shared" si="116"/>
        <v>#N/A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124"/>
        <v>0</v>
      </c>
      <c r="V311">
        <f t="shared" si="125"/>
        <v>0</v>
      </c>
      <c r="W311">
        <f t="shared" si="134"/>
        <v>0</v>
      </c>
      <c r="X311">
        <f t="shared" si="126"/>
        <v>0</v>
      </c>
      <c r="Y311">
        <f>IF(ISNA(VLOOKUP(A311,issues_tempo!A:E,3,FALSE)),0,VLOOKUP(A311,issues_tempo!A:E,3,FALSE))</f>
        <v>0</v>
      </c>
      <c r="Z311">
        <f>IF(ISNA(VLOOKUP(A311,issues_tempo!A:E,2,FALSE)),0,VLOOKUP(A311,issues_tempo!A:E,2,FALSE))</f>
        <v>0</v>
      </c>
      <c r="AA311">
        <f t="shared" si="127"/>
        <v>0</v>
      </c>
      <c r="AB311" t="e">
        <f t="shared" si="128"/>
        <v>#DIV/0!</v>
      </c>
      <c r="AC311" t="e">
        <f>VLOOKUP(A311,issues_tempo!A:E,5,FALSE)</f>
        <v>#N/A</v>
      </c>
      <c r="AD311" t="e">
        <f>VLOOKUP(A311,issues_tempo!A:E,4,FALSE)</f>
        <v>#N/A</v>
      </c>
      <c r="AE311">
        <f t="shared" si="129"/>
        <v>0</v>
      </c>
      <c r="AF311">
        <f t="shared" si="129"/>
        <v>0</v>
      </c>
      <c r="AG311">
        <f t="shared" si="130"/>
        <v>0</v>
      </c>
      <c r="AH311">
        <f t="shared" si="131"/>
        <v>0</v>
      </c>
      <c r="AI311">
        <f t="shared" si="132"/>
        <v>0</v>
      </c>
      <c r="AJ311">
        <f t="shared" si="133"/>
        <v>0</v>
      </c>
    </row>
    <row r="312" spans="1:36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117"/>
        <v>#N/A</v>
      </c>
      <c r="I312" t="e">
        <f t="shared" si="118"/>
        <v>#N/A</v>
      </c>
      <c r="J312">
        <f t="shared" si="119"/>
        <v>0</v>
      </c>
      <c r="K312">
        <f t="shared" si="120"/>
        <v>0</v>
      </c>
      <c r="L312">
        <f t="shared" si="121"/>
        <v>0</v>
      </c>
      <c r="M312" t="e">
        <f t="shared" si="122"/>
        <v>#N/A</v>
      </c>
      <c r="N312" t="e">
        <f t="shared" si="123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115"/>
        <v>999999</v>
      </c>
      <c r="R312" t="e">
        <f t="shared" si="116"/>
        <v>#N/A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124"/>
        <v>0</v>
      </c>
      <c r="V312">
        <f t="shared" si="125"/>
        <v>0</v>
      </c>
      <c r="W312">
        <f t="shared" si="134"/>
        <v>0</v>
      </c>
      <c r="X312">
        <f t="shared" si="126"/>
        <v>0</v>
      </c>
      <c r="Y312">
        <f>IF(ISNA(VLOOKUP(A312,issues_tempo!A:E,3,FALSE)),0,VLOOKUP(A312,issues_tempo!A:E,3,FALSE))</f>
        <v>0</v>
      </c>
      <c r="Z312">
        <f>IF(ISNA(VLOOKUP(A312,issues_tempo!A:E,2,FALSE)),0,VLOOKUP(A312,issues_tempo!A:E,2,FALSE))</f>
        <v>0</v>
      </c>
      <c r="AA312">
        <f t="shared" si="127"/>
        <v>0</v>
      </c>
      <c r="AB312" t="e">
        <f t="shared" si="128"/>
        <v>#DIV/0!</v>
      </c>
      <c r="AC312" t="e">
        <f>VLOOKUP(A312,issues_tempo!A:E,5,FALSE)</f>
        <v>#N/A</v>
      </c>
      <c r="AD312" t="e">
        <f>VLOOKUP(A312,issues_tempo!A:E,4,FALSE)</f>
        <v>#N/A</v>
      </c>
      <c r="AE312">
        <f t="shared" si="129"/>
        <v>0</v>
      </c>
      <c r="AF312">
        <f t="shared" si="129"/>
        <v>0</v>
      </c>
      <c r="AG312">
        <f t="shared" si="130"/>
        <v>0</v>
      </c>
      <c r="AH312">
        <f t="shared" si="131"/>
        <v>0</v>
      </c>
      <c r="AI312">
        <f t="shared" si="132"/>
        <v>0</v>
      </c>
      <c r="AJ312">
        <f t="shared" si="133"/>
        <v>0</v>
      </c>
    </row>
    <row r="313" spans="1:36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117"/>
        <v>1</v>
      </c>
      <c r="I313">
        <f t="shared" si="118"/>
        <v>60</v>
      </c>
      <c r="J313">
        <f t="shared" si="119"/>
        <v>1.6666666666666667</v>
      </c>
      <c r="K313">
        <f t="shared" si="120"/>
        <v>2.5</v>
      </c>
      <c r="L313">
        <f t="shared" si="121"/>
        <v>0</v>
      </c>
      <c r="M313">
        <f t="shared" si="122"/>
        <v>40</v>
      </c>
      <c r="N313" t="e">
        <f t="shared" si="123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115"/>
        <v>13.333333333333332</v>
      </c>
      <c r="R313">
        <f t="shared" si="116"/>
        <v>999999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124"/>
        <v>0</v>
      </c>
      <c r="V313">
        <f t="shared" si="125"/>
        <v>0</v>
      </c>
      <c r="W313">
        <f t="shared" si="134"/>
        <v>0</v>
      </c>
      <c r="X313">
        <f t="shared" si="126"/>
        <v>0</v>
      </c>
      <c r="Y313">
        <f>IF(ISNA(VLOOKUP(A313,issues_tempo!A:E,3,FALSE)),0,VLOOKUP(A313,issues_tempo!A:E,3,FALSE))</f>
        <v>1</v>
      </c>
      <c r="Z313">
        <f>IF(ISNA(VLOOKUP(A313,issues_tempo!A:E,2,FALSE)),0,VLOOKUP(A313,issues_tempo!A:E,2,FALSE))</f>
        <v>0</v>
      </c>
      <c r="AA313">
        <f t="shared" si="127"/>
        <v>1</v>
      </c>
      <c r="AB313">
        <f t="shared" si="128"/>
        <v>60</v>
      </c>
      <c r="AC313">
        <f>VLOOKUP(A313,issues_tempo!A:E,5,FALSE)</f>
        <v>313</v>
      </c>
      <c r="AD313">
        <f>VLOOKUP(A313,issues_tempo!A:E,4,FALSE)</f>
        <v>0</v>
      </c>
      <c r="AE313">
        <f t="shared" si="129"/>
        <v>2.5</v>
      </c>
      <c r="AF313">
        <f t="shared" si="129"/>
        <v>0</v>
      </c>
      <c r="AG313">
        <f t="shared" si="130"/>
        <v>313</v>
      </c>
      <c r="AH313">
        <f t="shared" si="131"/>
        <v>0</v>
      </c>
      <c r="AI313">
        <f t="shared" si="132"/>
        <v>782.5</v>
      </c>
      <c r="AJ313">
        <f t="shared" si="133"/>
        <v>0</v>
      </c>
    </row>
    <row r="314" spans="1:36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117"/>
        <v>2</v>
      </c>
      <c r="I314">
        <f t="shared" si="118"/>
        <v>15.5</v>
      </c>
      <c r="J314">
        <f t="shared" si="119"/>
        <v>6.4516129032258061</v>
      </c>
      <c r="K314">
        <f t="shared" si="120"/>
        <v>0</v>
      </c>
      <c r="L314">
        <f t="shared" si="121"/>
        <v>7.1428571428571432</v>
      </c>
      <c r="M314" t="e">
        <f t="shared" si="122"/>
        <v>#DIV/0!</v>
      </c>
      <c r="N314">
        <f t="shared" si="123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115"/>
        <v>999999</v>
      </c>
      <c r="R314">
        <f t="shared" si="116"/>
        <v>4.6666666666666661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124"/>
        <v>0</v>
      </c>
      <c r="V314">
        <f t="shared" si="125"/>
        <v>7</v>
      </c>
      <c r="W314">
        <f t="shared" si="134"/>
        <v>0</v>
      </c>
      <c r="X314">
        <f t="shared" si="126"/>
        <v>50</v>
      </c>
      <c r="Y314">
        <f>IF(ISNA(VLOOKUP(A314,issues_tempo!A:E,3,FALSE)),0,VLOOKUP(A314,issues_tempo!A:E,3,FALSE))</f>
        <v>0</v>
      </c>
      <c r="Z314">
        <f>IF(ISNA(VLOOKUP(A314,issues_tempo!A:E,2,FALSE)),0,VLOOKUP(A314,issues_tempo!A:E,2,FALSE))</f>
        <v>0</v>
      </c>
      <c r="AA314">
        <f t="shared" si="127"/>
        <v>0</v>
      </c>
      <c r="AB314" t="e">
        <f t="shared" si="128"/>
        <v>#DIV/0!</v>
      </c>
      <c r="AC314" t="e">
        <f>VLOOKUP(A314,issues_tempo!A:E,5,FALSE)</f>
        <v>#N/A</v>
      </c>
      <c r="AD314" t="e">
        <f>VLOOKUP(A314,issues_tempo!A:E,4,FALSE)</f>
        <v>#N/A</v>
      </c>
      <c r="AE314">
        <f t="shared" si="129"/>
        <v>0</v>
      </c>
      <c r="AF314">
        <f t="shared" si="129"/>
        <v>0</v>
      </c>
      <c r="AG314">
        <f t="shared" si="130"/>
        <v>0</v>
      </c>
      <c r="AH314">
        <f t="shared" si="131"/>
        <v>0</v>
      </c>
      <c r="AI314">
        <f t="shared" si="132"/>
        <v>0</v>
      </c>
      <c r="AJ314">
        <f t="shared" si="133"/>
        <v>0</v>
      </c>
    </row>
    <row r="315" spans="1:36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117"/>
        <v>6</v>
      </c>
      <c r="I315">
        <f t="shared" si="118"/>
        <v>40</v>
      </c>
      <c r="J315">
        <f t="shared" si="119"/>
        <v>2.5</v>
      </c>
      <c r="K315">
        <f t="shared" si="120"/>
        <v>0.96153846153846156</v>
      </c>
      <c r="L315">
        <f t="shared" si="121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115"/>
        <v>17.333333333333332</v>
      </c>
      <c r="R315">
        <f t="shared" si="116"/>
        <v>4.5333333333333332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124"/>
        <v>0</v>
      </c>
      <c r="V315">
        <f t="shared" si="125"/>
        <v>0</v>
      </c>
      <c r="W315">
        <f t="shared" si="134"/>
        <v>0</v>
      </c>
      <c r="X315">
        <f t="shared" si="126"/>
        <v>0</v>
      </c>
      <c r="Y315">
        <f>IF(ISNA(VLOOKUP(A315,issues_tempo!A:E,3,FALSE)),0,VLOOKUP(A315,issues_tempo!A:E,3,FALSE))</f>
        <v>0</v>
      </c>
      <c r="Z315">
        <f>IF(ISNA(VLOOKUP(A315,issues_tempo!A:E,2,FALSE)),0,VLOOKUP(A315,issues_tempo!A:E,2,FALSE))</f>
        <v>0</v>
      </c>
      <c r="AA315">
        <f t="shared" si="127"/>
        <v>0</v>
      </c>
      <c r="AB315" t="e">
        <f t="shared" si="128"/>
        <v>#DIV/0!</v>
      </c>
      <c r="AC315" t="e">
        <f>VLOOKUP(A315,issues_tempo!A:E,5,FALSE)</f>
        <v>#N/A</v>
      </c>
      <c r="AD315" t="e">
        <f>VLOOKUP(A315,issues_tempo!A:E,4,FALSE)</f>
        <v>#N/A</v>
      </c>
      <c r="AE315">
        <f t="shared" si="129"/>
        <v>0</v>
      </c>
      <c r="AF315">
        <f t="shared" si="129"/>
        <v>0</v>
      </c>
      <c r="AG315">
        <f t="shared" si="130"/>
        <v>0</v>
      </c>
      <c r="AH315">
        <f t="shared" si="131"/>
        <v>0</v>
      </c>
      <c r="AI315">
        <f t="shared" si="132"/>
        <v>0</v>
      </c>
      <c r="AJ315">
        <f t="shared" si="133"/>
        <v>0</v>
      </c>
    </row>
    <row r="316" spans="1:36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117"/>
        <v>44</v>
      </c>
      <c r="I316">
        <f t="shared" si="118"/>
        <v>3.8636363636363638</v>
      </c>
      <c r="J316">
        <f t="shared" si="119"/>
        <v>25.882352941176471</v>
      </c>
      <c r="K316">
        <f t="shared" si="120"/>
        <v>27.777777777777779</v>
      </c>
      <c r="L316">
        <f t="shared" si="121"/>
        <v>22.580645161290324</v>
      </c>
      <c r="M316">
        <f t="shared" si="122"/>
        <v>3.6</v>
      </c>
      <c r="N316">
        <f t="shared" si="123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115"/>
        <v>1.8</v>
      </c>
      <c r="R316">
        <f t="shared" si="116"/>
        <v>2.9523809523809526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124"/>
        <v>17.833333333333332</v>
      </c>
      <c r="V316">
        <f t="shared" si="125"/>
        <v>123.42857142857143</v>
      </c>
      <c r="W316">
        <f t="shared" si="134"/>
        <v>495.37037037037032</v>
      </c>
      <c r="X316">
        <f t="shared" si="126"/>
        <v>2787.0967741935488</v>
      </c>
      <c r="Y316">
        <f>IF(ISNA(VLOOKUP(A316,issues_tempo!A:E,3,FALSE)),0,VLOOKUP(A316,issues_tempo!A:E,3,FALSE))</f>
        <v>0</v>
      </c>
      <c r="Z316">
        <f>IF(ISNA(VLOOKUP(A316,issues_tempo!A:E,2,FALSE)),0,VLOOKUP(A316,issues_tempo!A:E,2,FALSE))</f>
        <v>0</v>
      </c>
      <c r="AA316">
        <f t="shared" si="127"/>
        <v>0</v>
      </c>
      <c r="AB316" t="e">
        <f t="shared" si="128"/>
        <v>#DIV/0!</v>
      </c>
      <c r="AC316" t="e">
        <f>VLOOKUP(A316,issues_tempo!A:E,5,FALSE)</f>
        <v>#N/A</v>
      </c>
      <c r="AD316" t="e">
        <f>VLOOKUP(A316,issues_tempo!A:E,4,FALSE)</f>
        <v>#N/A</v>
      </c>
      <c r="AE316">
        <f t="shared" si="129"/>
        <v>0</v>
      </c>
      <c r="AF316">
        <f t="shared" si="129"/>
        <v>0</v>
      </c>
      <c r="AG316">
        <f t="shared" si="130"/>
        <v>0</v>
      </c>
      <c r="AH316">
        <f t="shared" si="131"/>
        <v>0</v>
      </c>
      <c r="AI316">
        <f t="shared" si="132"/>
        <v>0</v>
      </c>
      <c r="AJ316">
        <f t="shared" si="133"/>
        <v>0</v>
      </c>
    </row>
    <row r="317" spans="1:36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117"/>
        <v>3</v>
      </c>
      <c r="I317">
        <f t="shared" si="118"/>
        <v>29.333333333333332</v>
      </c>
      <c r="J317">
        <f t="shared" si="119"/>
        <v>3.4090909090909092</v>
      </c>
      <c r="K317">
        <f t="shared" si="120"/>
        <v>2.9411764705882355</v>
      </c>
      <c r="L317">
        <f t="shared" si="121"/>
        <v>5</v>
      </c>
      <c r="M317">
        <f t="shared" si="122"/>
        <v>34</v>
      </c>
      <c r="N317">
        <f t="shared" si="123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115"/>
        <v>45.333333333333329</v>
      </c>
      <c r="R317">
        <f t="shared" si="116"/>
        <v>6.6666666666666661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124"/>
        <v>0</v>
      </c>
      <c r="V317">
        <f t="shared" si="125"/>
        <v>0</v>
      </c>
      <c r="W317">
        <f t="shared" si="134"/>
        <v>0</v>
      </c>
      <c r="X317">
        <f t="shared" si="126"/>
        <v>0</v>
      </c>
      <c r="Y317">
        <f>IF(ISNA(VLOOKUP(A317,issues_tempo!A:E,3,FALSE)),0,VLOOKUP(A317,issues_tempo!A:E,3,FALSE))</f>
        <v>0</v>
      </c>
      <c r="Z317">
        <f>IF(ISNA(VLOOKUP(A317,issues_tempo!A:E,2,FALSE)),0,VLOOKUP(A317,issues_tempo!A:E,2,FALSE))</f>
        <v>0</v>
      </c>
      <c r="AA317">
        <f t="shared" si="127"/>
        <v>0</v>
      </c>
      <c r="AB317" t="e">
        <f t="shared" si="128"/>
        <v>#DIV/0!</v>
      </c>
      <c r="AC317" t="e">
        <f>VLOOKUP(A317,issues_tempo!A:E,5,FALSE)</f>
        <v>#N/A</v>
      </c>
      <c r="AD317" t="e">
        <f>VLOOKUP(A317,issues_tempo!A:E,4,FALSE)</f>
        <v>#N/A</v>
      </c>
      <c r="AE317">
        <f t="shared" si="129"/>
        <v>0</v>
      </c>
      <c r="AF317">
        <f t="shared" si="129"/>
        <v>0</v>
      </c>
      <c r="AG317">
        <f t="shared" si="130"/>
        <v>0</v>
      </c>
      <c r="AH317">
        <f t="shared" si="131"/>
        <v>0</v>
      </c>
      <c r="AI317">
        <f t="shared" si="132"/>
        <v>0</v>
      </c>
      <c r="AJ317">
        <f t="shared" si="133"/>
        <v>0</v>
      </c>
    </row>
    <row r="318" spans="1:36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117"/>
        <v>1</v>
      </c>
      <c r="I318">
        <f t="shared" si="118"/>
        <v>25</v>
      </c>
      <c r="J318">
        <f t="shared" si="119"/>
        <v>4</v>
      </c>
      <c r="K318">
        <f t="shared" si="120"/>
        <v>7.1428571428571432</v>
      </c>
      <c r="L318">
        <f t="shared" si="121"/>
        <v>0</v>
      </c>
      <c r="M318">
        <f t="shared" si="122"/>
        <v>14</v>
      </c>
      <c r="N318" t="e">
        <f t="shared" si="123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115"/>
        <v>4.6666666666666661</v>
      </c>
      <c r="R318">
        <f t="shared" si="116"/>
        <v>999999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124"/>
        <v>4481</v>
      </c>
      <c r="V318">
        <f t="shared" si="125"/>
        <v>0</v>
      </c>
      <c r="W318">
        <f t="shared" si="134"/>
        <v>32007.142857142859</v>
      </c>
      <c r="X318">
        <f t="shared" si="126"/>
        <v>0</v>
      </c>
      <c r="Y318">
        <f>IF(ISNA(VLOOKUP(A318,issues_tempo!A:E,3,FALSE)),0,VLOOKUP(A318,issues_tempo!A:E,3,FALSE))</f>
        <v>0</v>
      </c>
      <c r="Z318">
        <f>IF(ISNA(VLOOKUP(A318,issues_tempo!A:E,2,FALSE)),0,VLOOKUP(A318,issues_tempo!A:E,2,FALSE))</f>
        <v>0</v>
      </c>
      <c r="AA318">
        <f t="shared" si="127"/>
        <v>0</v>
      </c>
      <c r="AB318" t="e">
        <f t="shared" si="128"/>
        <v>#DIV/0!</v>
      </c>
      <c r="AC318" t="e">
        <f>VLOOKUP(A318,issues_tempo!A:E,5,FALSE)</f>
        <v>#N/A</v>
      </c>
      <c r="AD318" t="e">
        <f>VLOOKUP(A318,issues_tempo!A:E,4,FALSE)</f>
        <v>#N/A</v>
      </c>
      <c r="AE318">
        <f t="shared" si="129"/>
        <v>0</v>
      </c>
      <c r="AF318">
        <f t="shared" si="129"/>
        <v>0</v>
      </c>
      <c r="AG318">
        <f t="shared" si="130"/>
        <v>0</v>
      </c>
      <c r="AH318">
        <f t="shared" si="131"/>
        <v>0</v>
      </c>
      <c r="AI318">
        <f t="shared" si="132"/>
        <v>0</v>
      </c>
      <c r="AJ318">
        <f t="shared" si="133"/>
        <v>0</v>
      </c>
    </row>
    <row r="319" spans="1:36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117"/>
        <v>#N/A</v>
      </c>
      <c r="I319" t="e">
        <f t="shared" si="118"/>
        <v>#N/A</v>
      </c>
      <c r="J319">
        <f t="shared" si="119"/>
        <v>0</v>
      </c>
      <c r="K319">
        <f t="shared" si="120"/>
        <v>0</v>
      </c>
      <c r="L319">
        <f t="shared" si="121"/>
        <v>0</v>
      </c>
      <c r="M319" t="e">
        <f t="shared" si="122"/>
        <v>#N/A</v>
      </c>
      <c r="N319" t="e">
        <f t="shared" si="123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115"/>
        <v>999999</v>
      </c>
      <c r="R319" t="e">
        <f t="shared" si="116"/>
        <v>#N/A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124"/>
        <v>0</v>
      </c>
      <c r="V319">
        <f t="shared" si="125"/>
        <v>0</v>
      </c>
      <c r="W319">
        <f t="shared" si="134"/>
        <v>0</v>
      </c>
      <c r="X319">
        <f t="shared" si="126"/>
        <v>0</v>
      </c>
      <c r="Y319">
        <f>IF(ISNA(VLOOKUP(A319,issues_tempo!A:E,3,FALSE)),0,VLOOKUP(A319,issues_tempo!A:E,3,FALSE))</f>
        <v>0</v>
      </c>
      <c r="Z319">
        <f>IF(ISNA(VLOOKUP(A319,issues_tempo!A:E,2,FALSE)),0,VLOOKUP(A319,issues_tempo!A:E,2,FALSE))</f>
        <v>0</v>
      </c>
      <c r="AA319">
        <f t="shared" si="127"/>
        <v>0</v>
      </c>
      <c r="AB319" t="e">
        <f t="shared" si="128"/>
        <v>#DIV/0!</v>
      </c>
      <c r="AC319" t="e">
        <f>VLOOKUP(A319,issues_tempo!A:E,5,FALSE)</f>
        <v>#N/A</v>
      </c>
      <c r="AD319" t="e">
        <f>VLOOKUP(A319,issues_tempo!A:E,4,FALSE)</f>
        <v>#N/A</v>
      </c>
      <c r="AE319">
        <f t="shared" si="129"/>
        <v>0</v>
      </c>
      <c r="AF319">
        <f t="shared" si="129"/>
        <v>0</v>
      </c>
      <c r="AG319">
        <f t="shared" si="130"/>
        <v>0</v>
      </c>
      <c r="AH319">
        <f t="shared" si="131"/>
        <v>0</v>
      </c>
      <c r="AI319">
        <f t="shared" si="132"/>
        <v>0</v>
      </c>
      <c r="AJ319">
        <f t="shared" si="133"/>
        <v>0</v>
      </c>
    </row>
    <row r="320" spans="1:36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117"/>
        <v>2</v>
      </c>
      <c r="I320">
        <f t="shared" si="118"/>
        <v>113.5</v>
      </c>
      <c r="J320">
        <f t="shared" si="119"/>
        <v>0.88105726872246692</v>
      </c>
      <c r="K320">
        <f t="shared" si="120"/>
        <v>0</v>
      </c>
      <c r="L320">
        <f t="shared" si="121"/>
        <v>0.88495575221238942</v>
      </c>
      <c r="M320" t="e">
        <f t="shared" si="122"/>
        <v>#DIV/0!</v>
      </c>
      <c r="N320">
        <f t="shared" si="123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115"/>
        <v>999999</v>
      </c>
      <c r="R320">
        <f t="shared" si="116"/>
        <v>56.5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124"/>
        <v>0</v>
      </c>
      <c r="V320">
        <f t="shared" si="125"/>
        <v>0</v>
      </c>
      <c r="W320">
        <f t="shared" si="134"/>
        <v>0</v>
      </c>
      <c r="X320">
        <f t="shared" si="126"/>
        <v>0</v>
      </c>
      <c r="Y320">
        <f>IF(ISNA(VLOOKUP(A320,issues_tempo!A:E,3,FALSE)),0,VLOOKUP(A320,issues_tempo!A:E,3,FALSE))</f>
        <v>0</v>
      </c>
      <c r="Z320">
        <f>IF(ISNA(VLOOKUP(A320,issues_tempo!A:E,2,FALSE)),0,VLOOKUP(A320,issues_tempo!A:E,2,FALSE))</f>
        <v>0</v>
      </c>
      <c r="AA320">
        <f t="shared" si="127"/>
        <v>0</v>
      </c>
      <c r="AB320" t="e">
        <f t="shared" si="128"/>
        <v>#DIV/0!</v>
      </c>
      <c r="AC320" t="e">
        <f>VLOOKUP(A320,issues_tempo!A:E,5,FALSE)</f>
        <v>#N/A</v>
      </c>
      <c r="AD320" t="e">
        <f>VLOOKUP(A320,issues_tempo!A:E,4,FALSE)</f>
        <v>#N/A</v>
      </c>
      <c r="AE320">
        <f t="shared" si="129"/>
        <v>0</v>
      </c>
      <c r="AF320">
        <f t="shared" si="129"/>
        <v>0</v>
      </c>
      <c r="AG320">
        <f t="shared" si="130"/>
        <v>0</v>
      </c>
      <c r="AH320">
        <f t="shared" si="131"/>
        <v>0</v>
      </c>
      <c r="AI320">
        <f t="shared" si="132"/>
        <v>0</v>
      </c>
      <c r="AJ320">
        <f t="shared" si="133"/>
        <v>0</v>
      </c>
    </row>
    <row r="321" spans="1:36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117"/>
        <v>6</v>
      </c>
      <c r="I321">
        <f t="shared" si="118"/>
        <v>8.3333333333333339</v>
      </c>
      <c r="J321">
        <f t="shared" si="119"/>
        <v>12</v>
      </c>
      <c r="K321">
        <f t="shared" si="120"/>
        <v>12.5</v>
      </c>
      <c r="L321">
        <f t="shared" si="121"/>
        <v>0</v>
      </c>
      <c r="M321">
        <f t="shared" si="122"/>
        <v>8</v>
      </c>
      <c r="N321" t="e">
        <f t="shared" si="123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115"/>
        <v>16</v>
      </c>
      <c r="R321">
        <f t="shared" si="116"/>
        <v>999999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124"/>
        <v>0</v>
      </c>
      <c r="V321">
        <f t="shared" si="125"/>
        <v>0</v>
      </c>
      <c r="W321">
        <f t="shared" si="134"/>
        <v>0</v>
      </c>
      <c r="X321">
        <f t="shared" si="126"/>
        <v>0</v>
      </c>
      <c r="Y321">
        <f>IF(ISNA(VLOOKUP(A321,issues_tempo!A:E,3,FALSE)),0,VLOOKUP(A321,issues_tempo!A:E,3,FALSE))</f>
        <v>0</v>
      </c>
      <c r="Z321">
        <f>IF(ISNA(VLOOKUP(A321,issues_tempo!A:E,2,FALSE)),0,VLOOKUP(A321,issues_tempo!A:E,2,FALSE))</f>
        <v>0</v>
      </c>
      <c r="AA321">
        <f t="shared" si="127"/>
        <v>0</v>
      </c>
      <c r="AB321" t="e">
        <f t="shared" si="128"/>
        <v>#DIV/0!</v>
      </c>
      <c r="AC321" t="e">
        <f>VLOOKUP(A321,issues_tempo!A:E,5,FALSE)</f>
        <v>#N/A</v>
      </c>
      <c r="AD321" t="e">
        <f>VLOOKUP(A321,issues_tempo!A:E,4,FALSE)</f>
        <v>#N/A</v>
      </c>
      <c r="AE321">
        <f t="shared" si="129"/>
        <v>0</v>
      </c>
      <c r="AF321">
        <f t="shared" si="129"/>
        <v>0</v>
      </c>
      <c r="AG321">
        <f t="shared" si="130"/>
        <v>0</v>
      </c>
      <c r="AH321">
        <f t="shared" si="131"/>
        <v>0</v>
      </c>
      <c r="AI321">
        <f t="shared" si="132"/>
        <v>0</v>
      </c>
      <c r="AJ321">
        <f t="shared" si="133"/>
        <v>0</v>
      </c>
    </row>
    <row r="322" spans="1:36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117"/>
        <v>#N/A</v>
      </c>
      <c r="I322" t="e">
        <f t="shared" si="118"/>
        <v>#N/A</v>
      </c>
      <c r="J322">
        <f t="shared" si="119"/>
        <v>0</v>
      </c>
      <c r="K322">
        <f t="shared" si="120"/>
        <v>0</v>
      </c>
      <c r="L322">
        <f t="shared" si="121"/>
        <v>0</v>
      </c>
      <c r="M322" t="e">
        <f t="shared" si="122"/>
        <v>#N/A</v>
      </c>
      <c r="N322" t="e">
        <f t="shared" si="123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ref="Q322:Q385" si="135">IF(ISERROR((C322/F322)*(O322/($O$2+$P$2))),999999,(C322/F322)*(O322/($O$2+$P$2)))</f>
        <v>999999</v>
      </c>
      <c r="R322" t="e">
        <f t="shared" ref="R322:R385" si="136">IF(ISERR((D322/G322)*(P322/($O$2+$P$2))),999999,(D322/G322)*(P322/($O$2+$P$2)))</f>
        <v>#N/A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124"/>
        <v>0</v>
      </c>
      <c r="V322">
        <f t="shared" si="125"/>
        <v>0</v>
      </c>
      <c r="W322">
        <f t="shared" si="134"/>
        <v>0</v>
      </c>
      <c r="X322">
        <f t="shared" si="126"/>
        <v>0</v>
      </c>
      <c r="Y322">
        <f>IF(ISNA(VLOOKUP(A322,issues_tempo!A:E,3,FALSE)),0,VLOOKUP(A322,issues_tempo!A:E,3,FALSE))</f>
        <v>0</v>
      </c>
      <c r="Z322">
        <f>IF(ISNA(VLOOKUP(A322,issues_tempo!A:E,2,FALSE)),0,VLOOKUP(A322,issues_tempo!A:E,2,FALSE))</f>
        <v>0</v>
      </c>
      <c r="AA322">
        <f t="shared" si="127"/>
        <v>0</v>
      </c>
      <c r="AB322" t="e">
        <f t="shared" si="128"/>
        <v>#DIV/0!</v>
      </c>
      <c r="AC322" t="e">
        <f>VLOOKUP(A322,issues_tempo!A:E,5,FALSE)</f>
        <v>#N/A</v>
      </c>
      <c r="AD322" t="e">
        <f>VLOOKUP(A322,issues_tempo!A:E,4,FALSE)</f>
        <v>#N/A</v>
      </c>
      <c r="AE322">
        <f t="shared" si="129"/>
        <v>0</v>
      </c>
      <c r="AF322">
        <f t="shared" si="129"/>
        <v>0</v>
      </c>
      <c r="AG322">
        <f t="shared" si="130"/>
        <v>0</v>
      </c>
      <c r="AH322">
        <f t="shared" si="131"/>
        <v>0</v>
      </c>
      <c r="AI322">
        <f t="shared" si="132"/>
        <v>0</v>
      </c>
      <c r="AJ322">
        <f t="shared" si="133"/>
        <v>0</v>
      </c>
    </row>
    <row r="323" spans="1:36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37">F323+G323</f>
        <v>#N/A</v>
      </c>
      <c r="I323" t="e">
        <f t="shared" ref="I323:I386" si="138">E323/H323</f>
        <v>#N/A</v>
      </c>
      <c r="J323">
        <f t="shared" ref="J323:J386" si="139">IF(ISNA(H323),0,IF(E323&gt;0,(H323*100)/E323,0))</f>
        <v>0</v>
      </c>
      <c r="K323">
        <f t="shared" ref="K323:K386" si="140">IF(ISNA(F323),0,IF(C323&gt;0,(F323*100)/C323,0))</f>
        <v>0</v>
      </c>
      <c r="L323">
        <f t="shared" ref="L323:L386" si="141">IF(ISNA(F323),0,IF(D323&gt;0,(G323*100)/D323,0))</f>
        <v>0</v>
      </c>
      <c r="M323" t="e">
        <f t="shared" ref="M323:M386" si="142">C323/F323</f>
        <v>#N/A</v>
      </c>
      <c r="N323" t="e">
        <f t="shared" ref="N323:N386" si="143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si="135"/>
        <v>999999</v>
      </c>
      <c r="R323" t="e">
        <f t="shared" si="136"/>
        <v>#N/A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44">IF(ISNA(F323),0,IF(F323&gt;0,S323/F323,0))</f>
        <v>0</v>
      </c>
      <c r="V323">
        <f t="shared" ref="V323:V386" si="145">IF(ISNA(G323),0,IF(G323&gt;0,T323/G323,0))</f>
        <v>0</v>
      </c>
      <c r="W323">
        <f t="shared" si="134"/>
        <v>0</v>
      </c>
      <c r="X323">
        <f t="shared" ref="X323:X386" si="146">V323*L323</f>
        <v>0</v>
      </c>
      <c r="Y323">
        <f>IF(ISNA(VLOOKUP(A323,issues_tempo!A:E,3,FALSE)),0,VLOOKUP(A323,issues_tempo!A:E,3,FALSE))</f>
        <v>0</v>
      </c>
      <c r="Z323">
        <f>IF(ISNA(VLOOKUP(A323,issues_tempo!A:E,2,FALSE)),0,VLOOKUP(A323,issues_tempo!A:E,2,FALSE))</f>
        <v>0</v>
      </c>
      <c r="AA323">
        <f t="shared" ref="AA323:AA386" si="147">Y323+Z323</f>
        <v>0</v>
      </c>
      <c r="AB323" t="e">
        <f t="shared" ref="AB323:AB386" si="148">E323/AA323</f>
        <v>#DIV/0!</v>
      </c>
      <c r="AC323" t="e">
        <f>VLOOKUP(A323,issues_tempo!A:E,5,FALSE)</f>
        <v>#N/A</v>
      </c>
      <c r="AD323" t="e">
        <f>VLOOKUP(A323,issues_tempo!A:E,4,FALSE)</f>
        <v>#N/A</v>
      </c>
      <c r="AE323">
        <f t="shared" ref="AE323:AF386" si="149">IF(ISNA(Y323),0,IF(C323&gt;0,(Y323*100)/C323,0))</f>
        <v>0</v>
      </c>
      <c r="AF323">
        <f t="shared" si="149"/>
        <v>0</v>
      </c>
      <c r="AG323">
        <f t="shared" ref="AG323:AG386" si="150">IF(Y323&gt;0,AC323/Y323,0)</f>
        <v>0</v>
      </c>
      <c r="AH323">
        <f t="shared" ref="AH323:AH386" si="151">IF(Z323&gt;0,AD323/Z323,0)</f>
        <v>0</v>
      </c>
      <c r="AI323">
        <f t="shared" ref="AI323:AI386" si="152">AG323*AE323</f>
        <v>0</v>
      </c>
      <c r="AJ323">
        <f t="shared" ref="AJ323:AJ386" si="153">AH323*AF323</f>
        <v>0</v>
      </c>
    </row>
    <row r="324" spans="1:36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37"/>
        <v>2</v>
      </c>
      <c r="I324">
        <f t="shared" si="138"/>
        <v>7.5</v>
      </c>
      <c r="J324">
        <f t="shared" si="139"/>
        <v>13.333333333333334</v>
      </c>
      <c r="K324">
        <f t="shared" si="140"/>
        <v>0</v>
      </c>
      <c r="L324">
        <f t="shared" si="141"/>
        <v>18.181818181818183</v>
      </c>
      <c r="M324" t="e">
        <f t="shared" si="142"/>
        <v>#DIV/0!</v>
      </c>
      <c r="N324">
        <f t="shared" si="143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135"/>
        <v>999999</v>
      </c>
      <c r="R324">
        <f t="shared" si="136"/>
        <v>0.91666666666666663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44"/>
        <v>0</v>
      </c>
      <c r="V324">
        <f t="shared" si="145"/>
        <v>0</v>
      </c>
      <c r="W324">
        <f t="shared" ref="W324:W387" si="154">U324*K324</f>
        <v>0</v>
      </c>
      <c r="X324">
        <f t="shared" si="146"/>
        <v>0</v>
      </c>
      <c r="Y324">
        <f>IF(ISNA(VLOOKUP(A324,issues_tempo!A:E,3,FALSE)),0,VLOOKUP(A324,issues_tempo!A:E,3,FALSE))</f>
        <v>0</v>
      </c>
      <c r="Z324">
        <f>IF(ISNA(VLOOKUP(A324,issues_tempo!A:E,2,FALSE)),0,VLOOKUP(A324,issues_tempo!A:E,2,FALSE))</f>
        <v>0</v>
      </c>
      <c r="AA324">
        <f t="shared" si="147"/>
        <v>0</v>
      </c>
      <c r="AB324" t="e">
        <f t="shared" si="148"/>
        <v>#DIV/0!</v>
      </c>
      <c r="AC324" t="e">
        <f>VLOOKUP(A324,issues_tempo!A:E,5,FALSE)</f>
        <v>#N/A</v>
      </c>
      <c r="AD324" t="e">
        <f>VLOOKUP(A324,issues_tempo!A:E,4,FALSE)</f>
        <v>#N/A</v>
      </c>
      <c r="AE324">
        <f t="shared" si="149"/>
        <v>0</v>
      </c>
      <c r="AF324">
        <f t="shared" si="149"/>
        <v>0</v>
      </c>
      <c r="AG324">
        <f t="shared" si="150"/>
        <v>0</v>
      </c>
      <c r="AH324">
        <f t="shared" si="151"/>
        <v>0</v>
      </c>
      <c r="AI324">
        <f t="shared" si="152"/>
        <v>0</v>
      </c>
      <c r="AJ324">
        <f t="shared" si="153"/>
        <v>0</v>
      </c>
    </row>
    <row r="325" spans="1:36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37"/>
        <v>#N/A</v>
      </c>
      <c r="I325" t="e">
        <f t="shared" si="138"/>
        <v>#N/A</v>
      </c>
      <c r="J325">
        <f t="shared" si="139"/>
        <v>0</v>
      </c>
      <c r="K325">
        <f t="shared" si="140"/>
        <v>0</v>
      </c>
      <c r="L325">
        <f t="shared" si="141"/>
        <v>0</v>
      </c>
      <c r="M325" t="e">
        <f t="shared" si="142"/>
        <v>#N/A</v>
      </c>
      <c r="N325" t="e">
        <f t="shared" si="143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135"/>
        <v>999999</v>
      </c>
      <c r="R325" t="e">
        <f t="shared" si="136"/>
        <v>#N/A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44"/>
        <v>0</v>
      </c>
      <c r="V325">
        <f t="shared" si="145"/>
        <v>0</v>
      </c>
      <c r="W325">
        <f t="shared" si="154"/>
        <v>0</v>
      </c>
      <c r="X325">
        <f t="shared" si="146"/>
        <v>0</v>
      </c>
      <c r="Y325">
        <f>IF(ISNA(VLOOKUP(A325,issues_tempo!A:E,3,FALSE)),0,VLOOKUP(A325,issues_tempo!A:E,3,FALSE))</f>
        <v>0</v>
      </c>
      <c r="Z325">
        <f>IF(ISNA(VLOOKUP(A325,issues_tempo!A:E,2,FALSE)),0,VLOOKUP(A325,issues_tempo!A:E,2,FALSE))</f>
        <v>0</v>
      </c>
      <c r="AA325">
        <f t="shared" si="147"/>
        <v>0</v>
      </c>
      <c r="AB325" t="e">
        <f t="shared" si="148"/>
        <v>#DIV/0!</v>
      </c>
      <c r="AC325" t="e">
        <f>VLOOKUP(A325,issues_tempo!A:E,5,FALSE)</f>
        <v>#N/A</v>
      </c>
      <c r="AD325" t="e">
        <f>VLOOKUP(A325,issues_tempo!A:E,4,FALSE)</f>
        <v>#N/A</v>
      </c>
      <c r="AE325">
        <f t="shared" si="149"/>
        <v>0</v>
      </c>
      <c r="AF325">
        <f t="shared" si="149"/>
        <v>0</v>
      </c>
      <c r="AG325">
        <f t="shared" si="150"/>
        <v>0</v>
      </c>
      <c r="AH325">
        <f t="shared" si="151"/>
        <v>0</v>
      </c>
      <c r="AI325">
        <f t="shared" si="152"/>
        <v>0</v>
      </c>
      <c r="AJ325">
        <f t="shared" si="153"/>
        <v>0</v>
      </c>
    </row>
    <row r="326" spans="1:36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37"/>
        <v>42</v>
      </c>
      <c r="I326">
        <f t="shared" si="138"/>
        <v>35.714285714285715</v>
      </c>
      <c r="J326">
        <f t="shared" si="139"/>
        <v>2.8</v>
      </c>
      <c r="K326">
        <f t="shared" si="140"/>
        <v>2.6338893766461808</v>
      </c>
      <c r="L326">
        <f t="shared" si="141"/>
        <v>3.3240997229916895</v>
      </c>
      <c r="M326">
        <f t="shared" ref="M326:M327" si="155">IF(F326&gt;0,C326/F326,999999)</f>
        <v>37.966666666666669</v>
      </c>
      <c r="N326">
        <f t="shared" ref="N326:N327" si="156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135"/>
        <v>88.588888888888903</v>
      </c>
      <c r="R326">
        <f t="shared" si="136"/>
        <v>75.208333333333329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44"/>
        <v>0.1</v>
      </c>
      <c r="V326">
        <f t="shared" si="145"/>
        <v>2.1666666666666665</v>
      </c>
      <c r="W326">
        <f t="shared" si="154"/>
        <v>0.26338893766461807</v>
      </c>
      <c r="X326">
        <f t="shared" si="146"/>
        <v>7.2022160664819932</v>
      </c>
      <c r="Y326">
        <f>IF(ISNA(VLOOKUP(A326,issues_tempo!A:E,3,FALSE)),0,VLOOKUP(A326,issues_tempo!A:E,3,FALSE))</f>
        <v>53</v>
      </c>
      <c r="Z326">
        <f>IF(ISNA(VLOOKUP(A326,issues_tempo!A:E,2,FALSE)),0,VLOOKUP(A326,issues_tempo!A:E,2,FALSE))</f>
        <v>129</v>
      </c>
      <c r="AA326">
        <f t="shared" si="147"/>
        <v>182</v>
      </c>
      <c r="AB326">
        <f t="shared" si="148"/>
        <v>8.2417582417582409</v>
      </c>
      <c r="AC326">
        <f>VLOOKUP(A326,issues_tempo!A:E,5,FALSE)</f>
        <v>1629</v>
      </c>
      <c r="AD326">
        <f>VLOOKUP(A326,issues_tempo!A:E,4,FALSE)</f>
        <v>1768</v>
      </c>
      <c r="AE326">
        <f t="shared" si="149"/>
        <v>4.6532045654082532</v>
      </c>
      <c r="AF326">
        <f t="shared" si="149"/>
        <v>35.734072022160667</v>
      </c>
      <c r="AG326">
        <f t="shared" si="150"/>
        <v>30.735849056603772</v>
      </c>
      <c r="AH326">
        <f t="shared" si="151"/>
        <v>13.705426356589147</v>
      </c>
      <c r="AI326">
        <f t="shared" si="152"/>
        <v>143.02019315188764</v>
      </c>
      <c r="AJ326">
        <f t="shared" si="153"/>
        <v>489.75069252077566</v>
      </c>
    </row>
    <row r="327" spans="1:36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37"/>
        <v>15</v>
      </c>
      <c r="I327">
        <f t="shared" si="138"/>
        <v>23.6</v>
      </c>
      <c r="J327">
        <f t="shared" si="139"/>
        <v>4.2372881355932206</v>
      </c>
      <c r="K327">
        <f t="shared" si="140"/>
        <v>4.8</v>
      </c>
      <c r="L327">
        <f t="shared" si="141"/>
        <v>2.8846153846153846</v>
      </c>
      <c r="M327">
        <f t="shared" si="155"/>
        <v>20.833333333333332</v>
      </c>
      <c r="N327">
        <f t="shared" si="156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135"/>
        <v>13.888888888888888</v>
      </c>
      <c r="R327">
        <f t="shared" si="136"/>
        <v>17.333333333333332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44"/>
        <v>1.8333333333333333</v>
      </c>
      <c r="V327">
        <f t="shared" si="145"/>
        <v>0</v>
      </c>
      <c r="W327">
        <f t="shared" si="154"/>
        <v>8.7999999999999989</v>
      </c>
      <c r="X327">
        <f t="shared" si="146"/>
        <v>0</v>
      </c>
      <c r="Y327">
        <f>IF(ISNA(VLOOKUP(A327,issues_tempo!A:E,3,FALSE)),0,VLOOKUP(A327,issues_tempo!A:E,3,FALSE))</f>
        <v>0</v>
      </c>
      <c r="Z327">
        <f>IF(ISNA(VLOOKUP(A327,issues_tempo!A:E,2,FALSE)),0,VLOOKUP(A327,issues_tempo!A:E,2,FALSE))</f>
        <v>1</v>
      </c>
      <c r="AA327">
        <f t="shared" si="147"/>
        <v>1</v>
      </c>
      <c r="AB327">
        <f t="shared" si="148"/>
        <v>354</v>
      </c>
      <c r="AC327">
        <f>VLOOKUP(A327,issues_tempo!A:E,5,FALSE)</f>
        <v>0</v>
      </c>
      <c r="AD327">
        <f>VLOOKUP(A327,issues_tempo!A:E,4,FALSE)</f>
        <v>0</v>
      </c>
      <c r="AE327">
        <f t="shared" si="149"/>
        <v>0</v>
      </c>
      <c r="AF327">
        <f t="shared" si="149"/>
        <v>0.96153846153846156</v>
      </c>
      <c r="AG327">
        <f t="shared" si="150"/>
        <v>0</v>
      </c>
      <c r="AH327">
        <f t="shared" si="151"/>
        <v>0</v>
      </c>
      <c r="AI327">
        <f t="shared" si="152"/>
        <v>0</v>
      </c>
      <c r="AJ327">
        <f t="shared" si="153"/>
        <v>0</v>
      </c>
    </row>
    <row r="328" spans="1:36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37"/>
        <v>5</v>
      </c>
      <c r="I328">
        <f t="shared" si="138"/>
        <v>28.6</v>
      </c>
      <c r="J328">
        <f t="shared" si="139"/>
        <v>3.4965034965034967</v>
      </c>
      <c r="K328">
        <f t="shared" si="140"/>
        <v>3.3898305084745761</v>
      </c>
      <c r="L328">
        <f t="shared" si="141"/>
        <v>3.5714285714285716</v>
      </c>
      <c r="M328">
        <f t="shared" si="142"/>
        <v>29.5</v>
      </c>
      <c r="N328">
        <f t="shared" si="143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135"/>
        <v>19.666666666666664</v>
      </c>
      <c r="R328">
        <f t="shared" si="136"/>
        <v>14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44"/>
        <v>0</v>
      </c>
      <c r="V328">
        <f t="shared" si="145"/>
        <v>0.66666666666666663</v>
      </c>
      <c r="W328">
        <f t="shared" si="154"/>
        <v>0</v>
      </c>
      <c r="X328">
        <f t="shared" si="146"/>
        <v>2.3809523809523809</v>
      </c>
      <c r="Y328">
        <f>IF(ISNA(VLOOKUP(A328,issues_tempo!A:E,3,FALSE)),0,VLOOKUP(A328,issues_tempo!A:E,3,FALSE))</f>
        <v>1</v>
      </c>
      <c r="Z328">
        <f>IF(ISNA(VLOOKUP(A328,issues_tempo!A:E,2,FALSE)),0,VLOOKUP(A328,issues_tempo!A:E,2,FALSE))</f>
        <v>1</v>
      </c>
      <c r="AA328">
        <f t="shared" si="147"/>
        <v>2</v>
      </c>
      <c r="AB328">
        <f t="shared" si="148"/>
        <v>71.5</v>
      </c>
      <c r="AC328">
        <f>VLOOKUP(A328,issues_tempo!A:E,5,FALSE)</f>
        <v>1</v>
      </c>
      <c r="AD328">
        <f>VLOOKUP(A328,issues_tempo!A:E,4,FALSE)</f>
        <v>0</v>
      </c>
      <c r="AE328">
        <f t="shared" si="149"/>
        <v>1.6949152542372881</v>
      </c>
      <c r="AF328">
        <f t="shared" si="149"/>
        <v>1.1904761904761905</v>
      </c>
      <c r="AG328">
        <f t="shared" si="150"/>
        <v>1</v>
      </c>
      <c r="AH328">
        <f t="shared" si="151"/>
        <v>0</v>
      </c>
      <c r="AI328">
        <f t="shared" si="152"/>
        <v>1.6949152542372881</v>
      </c>
      <c r="AJ328">
        <f t="shared" si="153"/>
        <v>0</v>
      </c>
    </row>
    <row r="329" spans="1:36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37"/>
        <v>27</v>
      </c>
      <c r="I329">
        <f t="shared" si="138"/>
        <v>8.7407407407407405</v>
      </c>
      <c r="J329">
        <f t="shared" si="139"/>
        <v>11.440677966101696</v>
      </c>
      <c r="K329">
        <f t="shared" si="140"/>
        <v>10.497237569060774</v>
      </c>
      <c r="L329">
        <f t="shared" si="141"/>
        <v>14.545454545454545</v>
      </c>
      <c r="M329">
        <f t="shared" si="142"/>
        <v>9.526315789473685</v>
      </c>
      <c r="N329">
        <f t="shared" si="143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135"/>
        <v>9.526315789473685</v>
      </c>
      <c r="R329">
        <f t="shared" si="136"/>
        <v>5.729166666666667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44"/>
        <v>0.57894736842105265</v>
      </c>
      <c r="V329">
        <f t="shared" si="145"/>
        <v>2.375</v>
      </c>
      <c r="W329">
        <f t="shared" si="154"/>
        <v>6.0773480662983426</v>
      </c>
      <c r="X329">
        <f t="shared" si="146"/>
        <v>34.545454545454547</v>
      </c>
      <c r="Y329">
        <f>IF(ISNA(VLOOKUP(A329,issues_tempo!A:E,3,FALSE)),0,VLOOKUP(A329,issues_tempo!A:E,3,FALSE))</f>
        <v>0</v>
      </c>
      <c r="Z329">
        <f>IF(ISNA(VLOOKUP(A329,issues_tempo!A:E,2,FALSE)),0,VLOOKUP(A329,issues_tempo!A:E,2,FALSE))</f>
        <v>0</v>
      </c>
      <c r="AA329">
        <f t="shared" si="147"/>
        <v>0</v>
      </c>
      <c r="AB329" t="e">
        <f t="shared" si="148"/>
        <v>#DIV/0!</v>
      </c>
      <c r="AC329" t="e">
        <f>VLOOKUP(A329,issues_tempo!A:E,5,FALSE)</f>
        <v>#N/A</v>
      </c>
      <c r="AD329" t="e">
        <f>VLOOKUP(A329,issues_tempo!A:E,4,FALSE)</f>
        <v>#N/A</v>
      </c>
      <c r="AE329">
        <f t="shared" si="149"/>
        <v>0</v>
      </c>
      <c r="AF329">
        <f t="shared" si="149"/>
        <v>0</v>
      </c>
      <c r="AG329">
        <f t="shared" si="150"/>
        <v>0</v>
      </c>
      <c r="AH329">
        <f t="shared" si="151"/>
        <v>0</v>
      </c>
      <c r="AI329">
        <f t="shared" si="152"/>
        <v>0</v>
      </c>
      <c r="AJ329">
        <f t="shared" si="153"/>
        <v>0</v>
      </c>
    </row>
    <row r="330" spans="1:36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37"/>
        <v>#N/A</v>
      </c>
      <c r="I330" t="e">
        <f t="shared" si="138"/>
        <v>#N/A</v>
      </c>
      <c r="J330">
        <f t="shared" si="139"/>
        <v>0</v>
      </c>
      <c r="K330">
        <f t="shared" si="140"/>
        <v>0</v>
      </c>
      <c r="L330">
        <f t="shared" si="141"/>
        <v>0</v>
      </c>
      <c r="M330" t="e">
        <f t="shared" si="142"/>
        <v>#N/A</v>
      </c>
      <c r="N330" t="e">
        <f t="shared" si="143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135"/>
        <v>999999</v>
      </c>
      <c r="R330" t="e">
        <f t="shared" si="136"/>
        <v>#N/A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44"/>
        <v>0</v>
      </c>
      <c r="V330">
        <f t="shared" si="145"/>
        <v>0</v>
      </c>
      <c r="W330">
        <f t="shared" si="154"/>
        <v>0</v>
      </c>
      <c r="X330">
        <f t="shared" si="146"/>
        <v>0</v>
      </c>
      <c r="Y330">
        <f>IF(ISNA(VLOOKUP(A330,issues_tempo!A:E,3,FALSE)),0,VLOOKUP(A330,issues_tempo!A:E,3,FALSE))</f>
        <v>0</v>
      </c>
      <c r="Z330">
        <f>IF(ISNA(VLOOKUP(A330,issues_tempo!A:E,2,FALSE)),0,VLOOKUP(A330,issues_tempo!A:E,2,FALSE))</f>
        <v>0</v>
      </c>
      <c r="AA330">
        <f t="shared" si="147"/>
        <v>0</v>
      </c>
      <c r="AB330" t="e">
        <f t="shared" si="148"/>
        <v>#DIV/0!</v>
      </c>
      <c r="AC330" t="e">
        <f>VLOOKUP(A330,issues_tempo!A:E,5,FALSE)</f>
        <v>#N/A</v>
      </c>
      <c r="AD330" t="e">
        <f>VLOOKUP(A330,issues_tempo!A:E,4,FALSE)</f>
        <v>#N/A</v>
      </c>
      <c r="AE330">
        <f t="shared" si="149"/>
        <v>0</v>
      </c>
      <c r="AF330">
        <f t="shared" si="149"/>
        <v>0</v>
      </c>
      <c r="AG330">
        <f t="shared" si="150"/>
        <v>0</v>
      </c>
      <c r="AH330">
        <f t="shared" si="151"/>
        <v>0</v>
      </c>
      <c r="AI330">
        <f t="shared" si="152"/>
        <v>0</v>
      </c>
      <c r="AJ330">
        <f t="shared" si="153"/>
        <v>0</v>
      </c>
    </row>
    <row r="331" spans="1:36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37"/>
        <v>#N/A</v>
      </c>
      <c r="I331" t="e">
        <f t="shared" si="138"/>
        <v>#N/A</v>
      </c>
      <c r="J331">
        <f t="shared" si="139"/>
        <v>0</v>
      </c>
      <c r="K331">
        <f t="shared" si="140"/>
        <v>0</v>
      </c>
      <c r="L331">
        <f t="shared" si="141"/>
        <v>0</v>
      </c>
      <c r="M331" t="e">
        <f t="shared" si="142"/>
        <v>#N/A</v>
      </c>
      <c r="N331" t="e">
        <f t="shared" si="143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135"/>
        <v>999999</v>
      </c>
      <c r="R331" t="e">
        <f t="shared" si="136"/>
        <v>#N/A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44"/>
        <v>0</v>
      </c>
      <c r="V331">
        <f t="shared" si="145"/>
        <v>0</v>
      </c>
      <c r="W331">
        <f t="shared" si="154"/>
        <v>0</v>
      </c>
      <c r="X331">
        <f t="shared" si="146"/>
        <v>0</v>
      </c>
      <c r="Y331">
        <f>IF(ISNA(VLOOKUP(A331,issues_tempo!A:E,3,FALSE)),0,VLOOKUP(A331,issues_tempo!A:E,3,FALSE))</f>
        <v>0</v>
      </c>
      <c r="Z331">
        <f>IF(ISNA(VLOOKUP(A331,issues_tempo!A:E,2,FALSE)),0,VLOOKUP(A331,issues_tempo!A:E,2,FALSE))</f>
        <v>4</v>
      </c>
      <c r="AA331">
        <f t="shared" si="147"/>
        <v>4</v>
      </c>
      <c r="AB331">
        <f t="shared" si="148"/>
        <v>6.75</v>
      </c>
      <c r="AC331">
        <f>VLOOKUP(A331,issues_tempo!A:E,5,FALSE)</f>
        <v>0</v>
      </c>
      <c r="AD331">
        <f>VLOOKUP(A331,issues_tempo!A:E,4,FALSE)</f>
        <v>309</v>
      </c>
      <c r="AE331">
        <f t="shared" si="149"/>
        <v>0</v>
      </c>
      <c r="AF331">
        <f t="shared" si="149"/>
        <v>17.391304347826086</v>
      </c>
      <c r="AG331">
        <f t="shared" si="150"/>
        <v>0</v>
      </c>
      <c r="AH331">
        <f t="shared" si="151"/>
        <v>77.25</v>
      </c>
      <c r="AI331">
        <f t="shared" si="152"/>
        <v>0</v>
      </c>
      <c r="AJ331">
        <f t="shared" si="153"/>
        <v>1343.4782608695652</v>
      </c>
    </row>
    <row r="332" spans="1:36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37"/>
        <v>#N/A</v>
      </c>
      <c r="I332" t="e">
        <f t="shared" si="138"/>
        <v>#N/A</v>
      </c>
      <c r="J332">
        <f t="shared" si="139"/>
        <v>0</v>
      </c>
      <c r="K332">
        <f t="shared" si="140"/>
        <v>0</v>
      </c>
      <c r="L332">
        <f t="shared" si="141"/>
        <v>0</v>
      </c>
      <c r="M332" t="e">
        <f t="shared" si="142"/>
        <v>#N/A</v>
      </c>
      <c r="N332" t="e">
        <f t="shared" si="143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135"/>
        <v>999999</v>
      </c>
      <c r="R332" t="e">
        <f t="shared" si="136"/>
        <v>#N/A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44"/>
        <v>0</v>
      </c>
      <c r="V332">
        <f t="shared" si="145"/>
        <v>0</v>
      </c>
      <c r="W332">
        <f t="shared" si="154"/>
        <v>0</v>
      </c>
      <c r="X332">
        <f t="shared" si="146"/>
        <v>0</v>
      </c>
      <c r="Y332">
        <f>IF(ISNA(VLOOKUP(A332,issues_tempo!A:E,3,FALSE)),0,VLOOKUP(A332,issues_tempo!A:E,3,FALSE))</f>
        <v>0</v>
      </c>
      <c r="Z332">
        <f>IF(ISNA(VLOOKUP(A332,issues_tempo!A:E,2,FALSE)),0,VLOOKUP(A332,issues_tempo!A:E,2,FALSE))</f>
        <v>0</v>
      </c>
      <c r="AA332">
        <f t="shared" si="147"/>
        <v>0</v>
      </c>
      <c r="AB332" t="e">
        <f t="shared" si="148"/>
        <v>#DIV/0!</v>
      </c>
      <c r="AC332" t="e">
        <f>VLOOKUP(A332,issues_tempo!A:E,5,FALSE)</f>
        <v>#N/A</v>
      </c>
      <c r="AD332" t="e">
        <f>VLOOKUP(A332,issues_tempo!A:E,4,FALSE)</f>
        <v>#N/A</v>
      </c>
      <c r="AE332">
        <f t="shared" si="149"/>
        <v>0</v>
      </c>
      <c r="AF332">
        <f t="shared" si="149"/>
        <v>0</v>
      </c>
      <c r="AG332">
        <f t="shared" si="150"/>
        <v>0</v>
      </c>
      <c r="AH332">
        <f t="shared" si="151"/>
        <v>0</v>
      </c>
      <c r="AI332">
        <f t="shared" si="152"/>
        <v>0</v>
      </c>
      <c r="AJ332">
        <f t="shared" si="153"/>
        <v>0</v>
      </c>
    </row>
    <row r="333" spans="1:36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37"/>
        <v>#N/A</v>
      </c>
      <c r="I333" t="e">
        <f t="shared" si="138"/>
        <v>#N/A</v>
      </c>
      <c r="J333">
        <f t="shared" si="139"/>
        <v>0</v>
      </c>
      <c r="K333">
        <f t="shared" si="140"/>
        <v>0</v>
      </c>
      <c r="L333">
        <f t="shared" si="141"/>
        <v>0</v>
      </c>
      <c r="M333" t="e">
        <f t="shared" si="142"/>
        <v>#N/A</v>
      </c>
      <c r="N333" t="e">
        <f t="shared" si="143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135"/>
        <v>999999</v>
      </c>
      <c r="R333" t="e">
        <f t="shared" si="136"/>
        <v>#N/A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44"/>
        <v>0</v>
      </c>
      <c r="V333">
        <f t="shared" si="145"/>
        <v>0</v>
      </c>
      <c r="W333">
        <f t="shared" si="154"/>
        <v>0</v>
      </c>
      <c r="X333">
        <f t="shared" si="146"/>
        <v>0</v>
      </c>
      <c r="Y333">
        <f>IF(ISNA(VLOOKUP(A333,issues_tempo!A:E,3,FALSE)),0,VLOOKUP(A333,issues_tempo!A:E,3,FALSE))</f>
        <v>0</v>
      </c>
      <c r="Z333">
        <f>IF(ISNA(VLOOKUP(A333,issues_tempo!A:E,2,FALSE)),0,VLOOKUP(A333,issues_tempo!A:E,2,FALSE))</f>
        <v>0</v>
      </c>
      <c r="AA333">
        <f t="shared" si="147"/>
        <v>0</v>
      </c>
      <c r="AB333" t="e">
        <f t="shared" si="148"/>
        <v>#DIV/0!</v>
      </c>
      <c r="AC333" t="e">
        <f>VLOOKUP(A333,issues_tempo!A:E,5,FALSE)</f>
        <v>#N/A</v>
      </c>
      <c r="AD333" t="e">
        <f>VLOOKUP(A333,issues_tempo!A:E,4,FALSE)</f>
        <v>#N/A</v>
      </c>
      <c r="AE333">
        <f t="shared" si="149"/>
        <v>0</v>
      </c>
      <c r="AF333">
        <f t="shared" si="149"/>
        <v>0</v>
      </c>
      <c r="AG333">
        <f t="shared" si="150"/>
        <v>0</v>
      </c>
      <c r="AH333">
        <f t="shared" si="151"/>
        <v>0</v>
      </c>
      <c r="AI333">
        <f t="shared" si="152"/>
        <v>0</v>
      </c>
      <c r="AJ333">
        <f t="shared" si="153"/>
        <v>0</v>
      </c>
    </row>
    <row r="334" spans="1:36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37"/>
        <v>5</v>
      </c>
      <c r="I334">
        <f t="shared" si="138"/>
        <v>31.2</v>
      </c>
      <c r="J334">
        <f t="shared" si="139"/>
        <v>3.2051282051282053</v>
      </c>
      <c r="K334">
        <f t="shared" si="140"/>
        <v>3.3898305084745761</v>
      </c>
      <c r="L334">
        <f t="shared" si="141"/>
        <v>3.0927835051546393</v>
      </c>
      <c r="M334">
        <f t="shared" si="142"/>
        <v>29.5</v>
      </c>
      <c r="N334">
        <f t="shared" si="143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135"/>
        <v>19.666666666666664</v>
      </c>
      <c r="R334">
        <f t="shared" si="136"/>
        <v>16.166666666666668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44"/>
        <v>0</v>
      </c>
      <c r="V334">
        <f t="shared" si="145"/>
        <v>0.66666666666666663</v>
      </c>
      <c r="W334">
        <f t="shared" si="154"/>
        <v>0</v>
      </c>
      <c r="X334">
        <f t="shared" si="146"/>
        <v>2.0618556701030926</v>
      </c>
      <c r="Y334">
        <f>IF(ISNA(VLOOKUP(A334,issues_tempo!A:E,3,FALSE)),0,VLOOKUP(A334,issues_tempo!A:E,3,FALSE))</f>
        <v>0</v>
      </c>
      <c r="Z334">
        <f>IF(ISNA(VLOOKUP(A334,issues_tempo!A:E,2,FALSE)),0,VLOOKUP(A334,issues_tempo!A:E,2,FALSE))</f>
        <v>0</v>
      </c>
      <c r="AA334">
        <f t="shared" si="147"/>
        <v>0</v>
      </c>
      <c r="AB334" t="e">
        <f t="shared" si="148"/>
        <v>#DIV/0!</v>
      </c>
      <c r="AC334" t="e">
        <f>VLOOKUP(A334,issues_tempo!A:E,5,FALSE)</f>
        <v>#N/A</v>
      </c>
      <c r="AD334" t="e">
        <f>VLOOKUP(A334,issues_tempo!A:E,4,FALSE)</f>
        <v>#N/A</v>
      </c>
      <c r="AE334">
        <f t="shared" si="149"/>
        <v>0</v>
      </c>
      <c r="AF334">
        <f t="shared" si="149"/>
        <v>0</v>
      </c>
      <c r="AG334">
        <f t="shared" si="150"/>
        <v>0</v>
      </c>
      <c r="AH334">
        <f t="shared" si="151"/>
        <v>0</v>
      </c>
      <c r="AI334">
        <f t="shared" si="152"/>
        <v>0</v>
      </c>
      <c r="AJ334">
        <f t="shared" si="153"/>
        <v>0</v>
      </c>
    </row>
    <row r="335" spans="1:36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37"/>
        <v>2446</v>
      </c>
      <c r="I335">
        <f t="shared" si="138"/>
        <v>4.3814390842191333</v>
      </c>
      <c r="J335">
        <f t="shared" si="139"/>
        <v>22.823551366987029</v>
      </c>
      <c r="K335">
        <f t="shared" si="140"/>
        <v>21.47627416520211</v>
      </c>
      <c r="L335">
        <f t="shared" si="141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135"/>
        <v>26.385706492089472</v>
      </c>
      <c r="R335">
        <f t="shared" si="136"/>
        <v>9.4921152800435014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44"/>
        <v>2.3322422258592472</v>
      </c>
      <c r="V335">
        <f t="shared" si="145"/>
        <v>2.6606851549755302</v>
      </c>
      <c r="W335">
        <f t="shared" si="154"/>
        <v>50.087873462214418</v>
      </c>
      <c r="X335">
        <f t="shared" si="146"/>
        <v>74.747937671860683</v>
      </c>
      <c r="Y335">
        <f>IF(ISNA(VLOOKUP(A335,issues_tempo!A:E,3,FALSE)),0,VLOOKUP(A335,issues_tempo!A:E,3,FALSE))</f>
        <v>424</v>
      </c>
      <c r="Z335">
        <f>IF(ISNA(VLOOKUP(A335,issues_tempo!A:E,2,FALSE)),0,VLOOKUP(A335,issues_tempo!A:E,2,FALSE))</f>
        <v>213</v>
      </c>
      <c r="AA335">
        <f t="shared" si="147"/>
        <v>637</v>
      </c>
      <c r="AB335">
        <f t="shared" si="148"/>
        <v>16.824175824175825</v>
      </c>
      <c r="AC335">
        <f>VLOOKUP(A335,issues_tempo!A:E,5,FALSE)</f>
        <v>2870</v>
      </c>
      <c r="AD335">
        <f>VLOOKUP(A335,issues_tempo!A:E,4,FALSE)</f>
        <v>1062</v>
      </c>
      <c r="AE335">
        <f t="shared" si="149"/>
        <v>4.9677797305213822</v>
      </c>
      <c r="AF335">
        <f t="shared" si="149"/>
        <v>9.7616865261228227</v>
      </c>
      <c r="AG335">
        <f t="shared" si="150"/>
        <v>6.7688679245283021</v>
      </c>
      <c r="AH335">
        <f t="shared" si="151"/>
        <v>4.9859154929577461</v>
      </c>
      <c r="AI335">
        <f t="shared" si="152"/>
        <v>33.626244874048034</v>
      </c>
      <c r="AJ335">
        <f t="shared" si="153"/>
        <v>48.670944087992659</v>
      </c>
    </row>
    <row r="336" spans="1:36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37"/>
        <v>1</v>
      </c>
      <c r="I336">
        <f t="shared" si="138"/>
        <v>123</v>
      </c>
      <c r="J336">
        <f t="shared" si="139"/>
        <v>0.81300813008130079</v>
      </c>
      <c r="K336">
        <f t="shared" si="140"/>
        <v>1.0204081632653061</v>
      </c>
      <c r="L336">
        <f t="shared" si="141"/>
        <v>0</v>
      </c>
      <c r="M336">
        <f t="shared" si="142"/>
        <v>98</v>
      </c>
      <c r="N336" t="e">
        <f t="shared" si="143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135"/>
        <v>212.33333333333331</v>
      </c>
      <c r="R336">
        <f t="shared" si="136"/>
        <v>999999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44"/>
        <v>0</v>
      </c>
      <c r="V336">
        <f t="shared" si="145"/>
        <v>0</v>
      </c>
      <c r="W336">
        <f t="shared" si="154"/>
        <v>0</v>
      </c>
      <c r="X336">
        <f t="shared" si="146"/>
        <v>0</v>
      </c>
      <c r="Y336">
        <f>IF(ISNA(VLOOKUP(A336,issues_tempo!A:E,3,FALSE)),0,VLOOKUP(A336,issues_tempo!A:E,3,FALSE))</f>
        <v>0</v>
      </c>
      <c r="Z336">
        <f>IF(ISNA(VLOOKUP(A336,issues_tempo!A:E,2,FALSE)),0,VLOOKUP(A336,issues_tempo!A:E,2,FALSE))</f>
        <v>1</v>
      </c>
      <c r="AA336">
        <f t="shared" si="147"/>
        <v>1</v>
      </c>
      <c r="AB336">
        <f t="shared" si="148"/>
        <v>123</v>
      </c>
      <c r="AC336">
        <f>VLOOKUP(A336,issues_tempo!A:E,5,FALSE)</f>
        <v>0</v>
      </c>
      <c r="AD336">
        <f>VLOOKUP(A336,issues_tempo!A:E,4,FALSE)</f>
        <v>27</v>
      </c>
      <c r="AE336">
        <f t="shared" si="149"/>
        <v>0</v>
      </c>
      <c r="AF336">
        <f t="shared" si="149"/>
        <v>4</v>
      </c>
      <c r="AG336">
        <f t="shared" si="150"/>
        <v>0</v>
      </c>
      <c r="AH336">
        <f t="shared" si="151"/>
        <v>27</v>
      </c>
      <c r="AI336">
        <f t="shared" si="152"/>
        <v>0</v>
      </c>
      <c r="AJ336">
        <f t="shared" si="153"/>
        <v>108</v>
      </c>
    </row>
    <row r="337" spans="1:36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37"/>
        <v>360</v>
      </c>
      <c r="I337">
        <f t="shared" si="138"/>
        <v>3.161111111111111</v>
      </c>
      <c r="J337">
        <f t="shared" si="139"/>
        <v>31.63444639718805</v>
      </c>
      <c r="K337">
        <f t="shared" si="140"/>
        <v>25.641025641025642</v>
      </c>
      <c r="L337">
        <f t="shared" si="141"/>
        <v>32.075471698113205</v>
      </c>
      <c r="M337">
        <f t="shared" si="142"/>
        <v>3.9</v>
      </c>
      <c r="N337">
        <f t="shared" si="143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135"/>
        <v>5.1999999999999993</v>
      </c>
      <c r="R337">
        <f t="shared" si="136"/>
        <v>9.3529411764705888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44"/>
        <v>1.75</v>
      </c>
      <c r="V337">
        <f t="shared" si="145"/>
        <v>22.247058823529411</v>
      </c>
      <c r="W337">
        <f t="shared" si="154"/>
        <v>44.871794871794876</v>
      </c>
      <c r="X337">
        <f t="shared" si="146"/>
        <v>713.58490566037722</v>
      </c>
      <c r="Y337">
        <f>IF(ISNA(VLOOKUP(A337,issues_tempo!A:E,3,FALSE)),0,VLOOKUP(A337,issues_tempo!A:E,3,FALSE))</f>
        <v>0</v>
      </c>
      <c r="Z337">
        <f>IF(ISNA(VLOOKUP(A337,issues_tempo!A:E,2,FALSE)),0,VLOOKUP(A337,issues_tempo!A:E,2,FALSE))</f>
        <v>0</v>
      </c>
      <c r="AA337">
        <f t="shared" si="147"/>
        <v>0</v>
      </c>
      <c r="AB337" t="e">
        <f t="shared" si="148"/>
        <v>#DIV/0!</v>
      </c>
      <c r="AC337" t="e">
        <f>VLOOKUP(A337,issues_tempo!A:E,5,FALSE)</f>
        <v>#N/A</v>
      </c>
      <c r="AD337" t="e">
        <f>VLOOKUP(A337,issues_tempo!A:E,4,FALSE)</f>
        <v>#N/A</v>
      </c>
      <c r="AE337">
        <f t="shared" si="149"/>
        <v>0</v>
      </c>
      <c r="AF337">
        <f t="shared" si="149"/>
        <v>0</v>
      </c>
      <c r="AG337">
        <f t="shared" si="150"/>
        <v>0</v>
      </c>
      <c r="AH337">
        <f t="shared" si="151"/>
        <v>0</v>
      </c>
      <c r="AI337">
        <f t="shared" si="152"/>
        <v>0</v>
      </c>
      <c r="AJ337">
        <f t="shared" si="153"/>
        <v>0</v>
      </c>
    </row>
    <row r="338" spans="1:36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37"/>
        <v>410</v>
      </c>
      <c r="I338">
        <f t="shared" si="138"/>
        <v>3.7097560975609758</v>
      </c>
      <c r="J338">
        <f t="shared" si="139"/>
        <v>26.955950032873108</v>
      </c>
      <c r="K338">
        <f t="shared" si="140"/>
        <v>25.641025641025642</v>
      </c>
      <c r="L338">
        <f t="shared" si="141"/>
        <v>27.027027027027028</v>
      </c>
      <c r="M338">
        <f t="shared" si="142"/>
        <v>3.9</v>
      </c>
      <c r="N338">
        <f t="shared" si="143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135"/>
        <v>0.64999999999999991</v>
      </c>
      <c r="R338">
        <f t="shared" si="136"/>
        <v>0.6166666666666667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44"/>
        <v>2.2999999999999998</v>
      </c>
      <c r="V338">
        <f t="shared" si="145"/>
        <v>23.620512820512822</v>
      </c>
      <c r="W338">
        <f t="shared" si="154"/>
        <v>58.974358974358971</v>
      </c>
      <c r="X338">
        <f t="shared" si="146"/>
        <v>638.39223839223848</v>
      </c>
      <c r="Y338">
        <f>IF(ISNA(VLOOKUP(A338,issues_tempo!A:E,3,FALSE)),0,VLOOKUP(A338,issues_tempo!A:E,3,FALSE))</f>
        <v>0</v>
      </c>
      <c r="Z338">
        <f>IF(ISNA(VLOOKUP(A338,issues_tempo!A:E,2,FALSE)),0,VLOOKUP(A338,issues_tempo!A:E,2,FALSE))</f>
        <v>0</v>
      </c>
      <c r="AA338">
        <f t="shared" si="147"/>
        <v>0</v>
      </c>
      <c r="AB338" t="e">
        <f t="shared" si="148"/>
        <v>#DIV/0!</v>
      </c>
      <c r="AC338" t="e">
        <f>VLOOKUP(A338,issues_tempo!A:E,5,FALSE)</f>
        <v>#N/A</v>
      </c>
      <c r="AD338" t="e">
        <f>VLOOKUP(A338,issues_tempo!A:E,4,FALSE)</f>
        <v>#N/A</v>
      </c>
      <c r="AE338">
        <f t="shared" si="149"/>
        <v>0</v>
      </c>
      <c r="AF338">
        <f t="shared" si="149"/>
        <v>0</v>
      </c>
      <c r="AG338">
        <f t="shared" si="150"/>
        <v>0</v>
      </c>
      <c r="AH338">
        <f t="shared" si="151"/>
        <v>0</v>
      </c>
      <c r="AI338">
        <f t="shared" si="152"/>
        <v>0</v>
      </c>
      <c r="AJ338">
        <f t="shared" si="153"/>
        <v>0</v>
      </c>
    </row>
    <row r="339" spans="1:36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37"/>
        <v>#N/A</v>
      </c>
      <c r="I339" t="e">
        <f t="shared" si="138"/>
        <v>#N/A</v>
      </c>
      <c r="J339">
        <f t="shared" si="139"/>
        <v>0</v>
      </c>
      <c r="K339">
        <f t="shared" si="140"/>
        <v>0</v>
      </c>
      <c r="L339">
        <f t="shared" si="141"/>
        <v>0</v>
      </c>
      <c r="M339" t="e">
        <f t="shared" si="142"/>
        <v>#N/A</v>
      </c>
      <c r="N339" t="e">
        <f t="shared" si="143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135"/>
        <v>999999</v>
      </c>
      <c r="R339" t="e">
        <f t="shared" si="136"/>
        <v>#N/A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44"/>
        <v>0</v>
      </c>
      <c r="V339">
        <f t="shared" si="145"/>
        <v>0</v>
      </c>
      <c r="W339">
        <f t="shared" si="154"/>
        <v>0</v>
      </c>
      <c r="X339">
        <f t="shared" si="146"/>
        <v>0</v>
      </c>
      <c r="Y339">
        <f>IF(ISNA(VLOOKUP(A339,issues_tempo!A:E,3,FALSE)),0,VLOOKUP(A339,issues_tempo!A:E,3,FALSE))</f>
        <v>0</v>
      </c>
      <c r="Z339">
        <f>IF(ISNA(VLOOKUP(A339,issues_tempo!A:E,2,FALSE)),0,VLOOKUP(A339,issues_tempo!A:E,2,FALSE))</f>
        <v>0</v>
      </c>
      <c r="AA339">
        <f t="shared" si="147"/>
        <v>0</v>
      </c>
      <c r="AB339" t="e">
        <f t="shared" si="148"/>
        <v>#DIV/0!</v>
      </c>
      <c r="AC339" t="e">
        <f>VLOOKUP(A339,issues_tempo!A:E,5,FALSE)</f>
        <v>#N/A</v>
      </c>
      <c r="AD339" t="e">
        <f>VLOOKUP(A339,issues_tempo!A:E,4,FALSE)</f>
        <v>#N/A</v>
      </c>
      <c r="AE339">
        <f t="shared" si="149"/>
        <v>0</v>
      </c>
      <c r="AF339">
        <f t="shared" si="149"/>
        <v>0</v>
      </c>
      <c r="AG339">
        <f t="shared" si="150"/>
        <v>0</v>
      </c>
      <c r="AH339">
        <f t="shared" si="151"/>
        <v>0</v>
      </c>
      <c r="AI339">
        <f t="shared" si="152"/>
        <v>0</v>
      </c>
      <c r="AJ339">
        <f t="shared" si="153"/>
        <v>0</v>
      </c>
    </row>
    <row r="340" spans="1:36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37"/>
        <v>#N/A</v>
      </c>
      <c r="I340" t="e">
        <f t="shared" si="138"/>
        <v>#N/A</v>
      </c>
      <c r="J340">
        <f t="shared" si="139"/>
        <v>0</v>
      </c>
      <c r="K340">
        <f t="shared" si="140"/>
        <v>0</v>
      </c>
      <c r="L340">
        <f t="shared" si="141"/>
        <v>0</v>
      </c>
      <c r="M340" t="e">
        <f t="shared" si="142"/>
        <v>#N/A</v>
      </c>
      <c r="N340" t="e">
        <f t="shared" si="143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135"/>
        <v>999999</v>
      </c>
      <c r="R340" t="e">
        <f t="shared" si="136"/>
        <v>#N/A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44"/>
        <v>0</v>
      </c>
      <c r="V340">
        <f t="shared" si="145"/>
        <v>0</v>
      </c>
      <c r="W340">
        <f t="shared" si="154"/>
        <v>0</v>
      </c>
      <c r="X340">
        <f t="shared" si="146"/>
        <v>0</v>
      </c>
      <c r="Y340">
        <f>IF(ISNA(VLOOKUP(A340,issues_tempo!A:E,3,FALSE)),0,VLOOKUP(A340,issues_tempo!A:E,3,FALSE))</f>
        <v>0</v>
      </c>
      <c r="Z340">
        <f>IF(ISNA(VLOOKUP(A340,issues_tempo!A:E,2,FALSE)),0,VLOOKUP(A340,issues_tempo!A:E,2,FALSE))</f>
        <v>0</v>
      </c>
      <c r="AA340">
        <f t="shared" si="147"/>
        <v>0</v>
      </c>
      <c r="AB340" t="e">
        <f t="shared" si="148"/>
        <v>#DIV/0!</v>
      </c>
      <c r="AC340" t="e">
        <f>VLOOKUP(A340,issues_tempo!A:E,5,FALSE)</f>
        <v>#N/A</v>
      </c>
      <c r="AD340" t="e">
        <f>VLOOKUP(A340,issues_tempo!A:E,4,FALSE)</f>
        <v>#N/A</v>
      </c>
      <c r="AE340">
        <f t="shared" si="149"/>
        <v>0</v>
      </c>
      <c r="AF340">
        <f t="shared" si="149"/>
        <v>0</v>
      </c>
      <c r="AG340">
        <f t="shared" si="150"/>
        <v>0</v>
      </c>
      <c r="AH340">
        <f t="shared" si="151"/>
        <v>0</v>
      </c>
      <c r="AI340">
        <f t="shared" si="152"/>
        <v>0</v>
      </c>
      <c r="AJ340">
        <f t="shared" si="153"/>
        <v>0</v>
      </c>
    </row>
    <row r="341" spans="1:36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37"/>
        <v>8</v>
      </c>
      <c r="I341">
        <f t="shared" si="138"/>
        <v>4</v>
      </c>
      <c r="J341">
        <f t="shared" si="139"/>
        <v>25</v>
      </c>
      <c r="K341">
        <f t="shared" si="140"/>
        <v>14.285714285714286</v>
      </c>
      <c r="L341">
        <f t="shared" si="141"/>
        <v>28</v>
      </c>
      <c r="M341">
        <f t="shared" si="142"/>
        <v>7</v>
      </c>
      <c r="N341">
        <f t="shared" si="143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135"/>
        <v>2.333333333333333</v>
      </c>
      <c r="R341">
        <f t="shared" si="136"/>
        <v>1.1904761904761905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44"/>
        <v>9</v>
      </c>
      <c r="V341">
        <f t="shared" si="145"/>
        <v>24.285714285714285</v>
      </c>
      <c r="W341">
        <f t="shared" si="154"/>
        <v>128.57142857142858</v>
      </c>
      <c r="X341">
        <f t="shared" si="146"/>
        <v>680</v>
      </c>
      <c r="Y341">
        <f>IF(ISNA(VLOOKUP(A341,issues_tempo!A:E,3,FALSE)),0,VLOOKUP(A341,issues_tempo!A:E,3,FALSE))</f>
        <v>0</v>
      </c>
      <c r="Z341">
        <f>IF(ISNA(VLOOKUP(A341,issues_tempo!A:E,2,FALSE)),0,VLOOKUP(A341,issues_tempo!A:E,2,FALSE))</f>
        <v>0</v>
      </c>
      <c r="AA341">
        <f t="shared" si="147"/>
        <v>0</v>
      </c>
      <c r="AB341" t="e">
        <f t="shared" si="148"/>
        <v>#DIV/0!</v>
      </c>
      <c r="AC341" t="e">
        <f>VLOOKUP(A341,issues_tempo!A:E,5,FALSE)</f>
        <v>#N/A</v>
      </c>
      <c r="AD341" t="e">
        <f>VLOOKUP(A341,issues_tempo!A:E,4,FALSE)</f>
        <v>#N/A</v>
      </c>
      <c r="AE341">
        <f t="shared" si="149"/>
        <v>0</v>
      </c>
      <c r="AF341">
        <f t="shared" si="149"/>
        <v>0</v>
      </c>
      <c r="AG341">
        <f t="shared" si="150"/>
        <v>0</v>
      </c>
      <c r="AH341">
        <f t="shared" si="151"/>
        <v>0</v>
      </c>
      <c r="AI341">
        <f t="shared" si="152"/>
        <v>0</v>
      </c>
      <c r="AJ341">
        <f t="shared" si="153"/>
        <v>0</v>
      </c>
    </row>
    <row r="342" spans="1:36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37"/>
        <v>#N/A</v>
      </c>
      <c r="I342" t="e">
        <f t="shared" si="138"/>
        <v>#N/A</v>
      </c>
      <c r="J342">
        <f t="shared" si="139"/>
        <v>0</v>
      </c>
      <c r="K342">
        <f t="shared" si="140"/>
        <v>0</v>
      </c>
      <c r="L342">
        <f t="shared" si="141"/>
        <v>0</v>
      </c>
      <c r="M342" t="e">
        <f t="shared" si="142"/>
        <v>#N/A</v>
      </c>
      <c r="N342" t="e">
        <f t="shared" si="143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135"/>
        <v>999999</v>
      </c>
      <c r="R342" t="e">
        <f t="shared" si="136"/>
        <v>#N/A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44"/>
        <v>0</v>
      </c>
      <c r="V342">
        <f t="shared" si="145"/>
        <v>0</v>
      </c>
      <c r="W342">
        <f t="shared" si="154"/>
        <v>0</v>
      </c>
      <c r="X342">
        <f t="shared" si="146"/>
        <v>0</v>
      </c>
      <c r="Y342">
        <f>IF(ISNA(VLOOKUP(A342,issues_tempo!A:E,3,FALSE)),0,VLOOKUP(A342,issues_tempo!A:E,3,FALSE))</f>
        <v>0</v>
      </c>
      <c r="Z342">
        <f>IF(ISNA(VLOOKUP(A342,issues_tempo!A:E,2,FALSE)),0,VLOOKUP(A342,issues_tempo!A:E,2,FALSE))</f>
        <v>0</v>
      </c>
      <c r="AA342">
        <f t="shared" si="147"/>
        <v>0</v>
      </c>
      <c r="AB342" t="e">
        <f t="shared" si="148"/>
        <v>#DIV/0!</v>
      </c>
      <c r="AC342" t="e">
        <f>VLOOKUP(A342,issues_tempo!A:E,5,FALSE)</f>
        <v>#N/A</v>
      </c>
      <c r="AD342" t="e">
        <f>VLOOKUP(A342,issues_tempo!A:E,4,FALSE)</f>
        <v>#N/A</v>
      </c>
      <c r="AE342">
        <f t="shared" si="149"/>
        <v>0</v>
      </c>
      <c r="AF342">
        <f t="shared" si="149"/>
        <v>0</v>
      </c>
      <c r="AG342">
        <f t="shared" si="150"/>
        <v>0</v>
      </c>
      <c r="AH342">
        <f t="shared" si="151"/>
        <v>0</v>
      </c>
      <c r="AI342">
        <f t="shared" si="152"/>
        <v>0</v>
      </c>
      <c r="AJ342">
        <f t="shared" si="153"/>
        <v>0</v>
      </c>
    </row>
    <row r="343" spans="1:36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37"/>
        <v>1</v>
      </c>
      <c r="I343">
        <f t="shared" si="138"/>
        <v>82</v>
      </c>
      <c r="J343">
        <f t="shared" si="139"/>
        <v>1.2195121951219512</v>
      </c>
      <c r="K343">
        <f t="shared" si="140"/>
        <v>0</v>
      </c>
      <c r="L343">
        <f t="shared" si="141"/>
        <v>1.3157894736842106</v>
      </c>
      <c r="M343" t="e">
        <f t="shared" si="142"/>
        <v>#DIV/0!</v>
      </c>
      <c r="N343">
        <f t="shared" si="143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135"/>
        <v>999999</v>
      </c>
      <c r="R343">
        <f t="shared" si="136"/>
        <v>25.333333333333332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44"/>
        <v>0</v>
      </c>
      <c r="V343">
        <f t="shared" si="145"/>
        <v>0</v>
      </c>
      <c r="W343">
        <f t="shared" si="154"/>
        <v>0</v>
      </c>
      <c r="X343">
        <f t="shared" si="146"/>
        <v>0</v>
      </c>
      <c r="Y343">
        <f>IF(ISNA(VLOOKUP(A343,issues_tempo!A:E,3,FALSE)),0,VLOOKUP(A343,issues_tempo!A:E,3,FALSE))</f>
        <v>2</v>
      </c>
      <c r="Z343">
        <f>IF(ISNA(VLOOKUP(A343,issues_tempo!A:E,2,FALSE)),0,VLOOKUP(A343,issues_tempo!A:E,2,FALSE))</f>
        <v>1</v>
      </c>
      <c r="AA343">
        <f t="shared" si="147"/>
        <v>3</v>
      </c>
      <c r="AB343">
        <f t="shared" si="148"/>
        <v>27.333333333333332</v>
      </c>
      <c r="AC343">
        <f>VLOOKUP(A343,issues_tempo!A:E,5,FALSE)</f>
        <v>0</v>
      </c>
      <c r="AD343">
        <f>VLOOKUP(A343,issues_tempo!A:E,4,FALSE)</f>
        <v>5</v>
      </c>
      <c r="AE343">
        <f t="shared" si="149"/>
        <v>33.333333333333336</v>
      </c>
      <c r="AF343">
        <f t="shared" si="149"/>
        <v>1.3157894736842106</v>
      </c>
      <c r="AG343">
        <f t="shared" si="150"/>
        <v>0</v>
      </c>
      <c r="AH343">
        <f t="shared" si="151"/>
        <v>5</v>
      </c>
      <c r="AI343">
        <f t="shared" si="152"/>
        <v>0</v>
      </c>
      <c r="AJ343">
        <f t="shared" si="153"/>
        <v>6.5789473684210531</v>
      </c>
    </row>
    <row r="344" spans="1:36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37"/>
        <v>#N/A</v>
      </c>
      <c r="I344" t="e">
        <f t="shared" si="138"/>
        <v>#N/A</v>
      </c>
      <c r="J344">
        <f t="shared" si="139"/>
        <v>0</v>
      </c>
      <c r="K344">
        <f t="shared" si="140"/>
        <v>0</v>
      </c>
      <c r="L344">
        <f t="shared" si="141"/>
        <v>0</v>
      </c>
      <c r="M344" t="e">
        <f t="shared" si="142"/>
        <v>#N/A</v>
      </c>
      <c r="N344" t="e">
        <f t="shared" si="143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135"/>
        <v>999999</v>
      </c>
      <c r="R344" t="e">
        <f t="shared" si="136"/>
        <v>#N/A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44"/>
        <v>0</v>
      </c>
      <c r="V344">
        <f t="shared" si="145"/>
        <v>0</v>
      </c>
      <c r="W344">
        <f t="shared" si="154"/>
        <v>0</v>
      </c>
      <c r="X344">
        <f t="shared" si="146"/>
        <v>0</v>
      </c>
      <c r="Y344">
        <f>IF(ISNA(VLOOKUP(A344,issues_tempo!A:E,3,FALSE)),0,VLOOKUP(A344,issues_tempo!A:E,3,FALSE))</f>
        <v>0</v>
      </c>
      <c r="Z344">
        <f>IF(ISNA(VLOOKUP(A344,issues_tempo!A:E,2,FALSE)),0,VLOOKUP(A344,issues_tempo!A:E,2,FALSE))</f>
        <v>0</v>
      </c>
      <c r="AA344">
        <f t="shared" si="147"/>
        <v>0</v>
      </c>
      <c r="AB344" t="e">
        <f t="shared" si="148"/>
        <v>#DIV/0!</v>
      </c>
      <c r="AC344" t="e">
        <f>VLOOKUP(A344,issues_tempo!A:E,5,FALSE)</f>
        <v>#N/A</v>
      </c>
      <c r="AD344" t="e">
        <f>VLOOKUP(A344,issues_tempo!A:E,4,FALSE)</f>
        <v>#N/A</v>
      </c>
      <c r="AE344">
        <f t="shared" si="149"/>
        <v>0</v>
      </c>
      <c r="AF344">
        <f t="shared" si="149"/>
        <v>0</v>
      </c>
      <c r="AG344">
        <f t="shared" si="150"/>
        <v>0</v>
      </c>
      <c r="AH344">
        <f t="shared" si="151"/>
        <v>0</v>
      </c>
      <c r="AI344">
        <f t="shared" si="152"/>
        <v>0</v>
      </c>
      <c r="AJ344">
        <f t="shared" si="153"/>
        <v>0</v>
      </c>
    </row>
    <row r="345" spans="1:36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37"/>
        <v>1</v>
      </c>
      <c r="I345">
        <f t="shared" si="138"/>
        <v>14</v>
      </c>
      <c r="J345">
        <f t="shared" si="139"/>
        <v>7.1428571428571432</v>
      </c>
      <c r="K345">
        <f t="shared" si="140"/>
        <v>0</v>
      </c>
      <c r="L345">
        <f t="shared" si="141"/>
        <v>7.6923076923076925</v>
      </c>
      <c r="M345" t="e">
        <f t="shared" si="142"/>
        <v>#DIV/0!</v>
      </c>
      <c r="N345">
        <f t="shared" si="143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135"/>
        <v>999999</v>
      </c>
      <c r="R345">
        <f t="shared" si="136"/>
        <v>6.5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44"/>
        <v>0</v>
      </c>
      <c r="V345">
        <f t="shared" si="145"/>
        <v>16</v>
      </c>
      <c r="W345">
        <f t="shared" si="154"/>
        <v>0</v>
      </c>
      <c r="X345">
        <f t="shared" si="146"/>
        <v>123.07692307692308</v>
      </c>
      <c r="Y345">
        <f>IF(ISNA(VLOOKUP(A345,issues_tempo!A:E,3,FALSE)),0,VLOOKUP(A345,issues_tempo!A:E,3,FALSE))</f>
        <v>0</v>
      </c>
      <c r="Z345">
        <f>IF(ISNA(VLOOKUP(A345,issues_tempo!A:E,2,FALSE)),0,VLOOKUP(A345,issues_tempo!A:E,2,FALSE))</f>
        <v>0</v>
      </c>
      <c r="AA345">
        <f t="shared" si="147"/>
        <v>0</v>
      </c>
      <c r="AB345" t="e">
        <f t="shared" si="148"/>
        <v>#DIV/0!</v>
      </c>
      <c r="AC345" t="e">
        <f>VLOOKUP(A345,issues_tempo!A:E,5,FALSE)</f>
        <v>#N/A</v>
      </c>
      <c r="AD345" t="e">
        <f>VLOOKUP(A345,issues_tempo!A:E,4,FALSE)</f>
        <v>#N/A</v>
      </c>
      <c r="AE345">
        <f t="shared" si="149"/>
        <v>0</v>
      </c>
      <c r="AF345">
        <f t="shared" si="149"/>
        <v>0</v>
      </c>
      <c r="AG345">
        <f t="shared" si="150"/>
        <v>0</v>
      </c>
      <c r="AH345">
        <f t="shared" si="151"/>
        <v>0</v>
      </c>
      <c r="AI345">
        <f t="shared" si="152"/>
        <v>0</v>
      </c>
      <c r="AJ345">
        <f t="shared" si="153"/>
        <v>0</v>
      </c>
    </row>
    <row r="346" spans="1:36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37"/>
        <v>#N/A</v>
      </c>
      <c r="I346" t="e">
        <f t="shared" si="138"/>
        <v>#N/A</v>
      </c>
      <c r="J346">
        <f t="shared" si="139"/>
        <v>0</v>
      </c>
      <c r="K346">
        <f t="shared" si="140"/>
        <v>0</v>
      </c>
      <c r="L346">
        <f t="shared" si="141"/>
        <v>0</v>
      </c>
      <c r="M346" t="e">
        <f t="shared" si="142"/>
        <v>#N/A</v>
      </c>
      <c r="N346" t="e">
        <f t="shared" si="143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135"/>
        <v>999999</v>
      </c>
      <c r="R346" t="e">
        <f t="shared" si="136"/>
        <v>#N/A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44"/>
        <v>0</v>
      </c>
      <c r="V346">
        <f t="shared" si="145"/>
        <v>0</v>
      </c>
      <c r="W346">
        <f t="shared" si="154"/>
        <v>0</v>
      </c>
      <c r="X346">
        <f t="shared" si="146"/>
        <v>0</v>
      </c>
      <c r="Y346">
        <f>IF(ISNA(VLOOKUP(A346,issues_tempo!A:E,3,FALSE)),0,VLOOKUP(A346,issues_tempo!A:E,3,FALSE))</f>
        <v>0</v>
      </c>
      <c r="Z346">
        <f>IF(ISNA(VLOOKUP(A346,issues_tempo!A:E,2,FALSE)),0,VLOOKUP(A346,issues_tempo!A:E,2,FALSE))</f>
        <v>0</v>
      </c>
      <c r="AA346">
        <f t="shared" si="147"/>
        <v>0</v>
      </c>
      <c r="AB346" t="e">
        <f t="shared" si="148"/>
        <v>#DIV/0!</v>
      </c>
      <c r="AC346" t="e">
        <f>VLOOKUP(A346,issues_tempo!A:E,5,FALSE)</f>
        <v>#N/A</v>
      </c>
      <c r="AD346" t="e">
        <f>VLOOKUP(A346,issues_tempo!A:E,4,FALSE)</f>
        <v>#N/A</v>
      </c>
      <c r="AE346">
        <f t="shared" si="149"/>
        <v>0</v>
      </c>
      <c r="AF346">
        <f t="shared" si="149"/>
        <v>0</v>
      </c>
      <c r="AG346">
        <f t="shared" si="150"/>
        <v>0</v>
      </c>
      <c r="AH346">
        <f t="shared" si="151"/>
        <v>0</v>
      </c>
      <c r="AI346">
        <f t="shared" si="152"/>
        <v>0</v>
      </c>
      <c r="AJ346">
        <f t="shared" si="153"/>
        <v>0</v>
      </c>
    </row>
    <row r="347" spans="1:36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37"/>
        <v>#N/A</v>
      </c>
      <c r="I347" t="e">
        <f t="shared" si="138"/>
        <v>#N/A</v>
      </c>
      <c r="J347">
        <f t="shared" si="139"/>
        <v>0</v>
      </c>
      <c r="K347">
        <f t="shared" si="140"/>
        <v>0</v>
      </c>
      <c r="L347">
        <f t="shared" si="141"/>
        <v>0</v>
      </c>
      <c r="M347" t="e">
        <f t="shared" si="142"/>
        <v>#N/A</v>
      </c>
      <c r="N347" t="e">
        <f t="shared" si="143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135"/>
        <v>999999</v>
      </c>
      <c r="R347" t="e">
        <f t="shared" si="136"/>
        <v>#N/A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44"/>
        <v>0</v>
      </c>
      <c r="V347">
        <f t="shared" si="145"/>
        <v>0</v>
      </c>
      <c r="W347">
        <f t="shared" si="154"/>
        <v>0</v>
      </c>
      <c r="X347">
        <f t="shared" si="146"/>
        <v>0</v>
      </c>
      <c r="Y347">
        <f>IF(ISNA(VLOOKUP(A347,issues_tempo!A:E,3,FALSE)),0,VLOOKUP(A347,issues_tempo!A:E,3,FALSE))</f>
        <v>0</v>
      </c>
      <c r="Z347">
        <f>IF(ISNA(VLOOKUP(A347,issues_tempo!A:E,2,FALSE)),0,VLOOKUP(A347,issues_tempo!A:E,2,FALSE))</f>
        <v>0</v>
      </c>
      <c r="AA347">
        <f t="shared" si="147"/>
        <v>0</v>
      </c>
      <c r="AB347" t="e">
        <f t="shared" si="148"/>
        <v>#DIV/0!</v>
      </c>
      <c r="AC347" t="e">
        <f>VLOOKUP(A347,issues_tempo!A:E,5,FALSE)</f>
        <v>#N/A</v>
      </c>
      <c r="AD347" t="e">
        <f>VLOOKUP(A347,issues_tempo!A:E,4,FALSE)</f>
        <v>#N/A</v>
      </c>
      <c r="AE347">
        <f t="shared" si="149"/>
        <v>0</v>
      </c>
      <c r="AF347">
        <f t="shared" si="149"/>
        <v>0</v>
      </c>
      <c r="AG347">
        <f t="shared" si="150"/>
        <v>0</v>
      </c>
      <c r="AH347">
        <f t="shared" si="151"/>
        <v>0</v>
      </c>
      <c r="AI347">
        <f t="shared" si="152"/>
        <v>0</v>
      </c>
      <c r="AJ347">
        <f t="shared" si="153"/>
        <v>0</v>
      </c>
    </row>
    <row r="348" spans="1:36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37"/>
        <v>#N/A</v>
      </c>
      <c r="I348" t="e">
        <f t="shared" si="138"/>
        <v>#N/A</v>
      </c>
      <c r="J348">
        <f t="shared" si="139"/>
        <v>0</v>
      </c>
      <c r="K348">
        <f t="shared" si="140"/>
        <v>0</v>
      </c>
      <c r="L348">
        <f t="shared" si="141"/>
        <v>0</v>
      </c>
      <c r="M348" t="e">
        <f t="shared" si="142"/>
        <v>#N/A</v>
      </c>
      <c r="N348" t="e">
        <f t="shared" si="143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135"/>
        <v>999999</v>
      </c>
      <c r="R348" t="e">
        <f t="shared" si="136"/>
        <v>#N/A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44"/>
        <v>0</v>
      </c>
      <c r="V348">
        <f t="shared" si="145"/>
        <v>0</v>
      </c>
      <c r="W348">
        <f t="shared" si="154"/>
        <v>0</v>
      </c>
      <c r="X348">
        <f t="shared" si="146"/>
        <v>0</v>
      </c>
      <c r="Y348">
        <f>IF(ISNA(VLOOKUP(A348,issues_tempo!A:E,3,FALSE)),0,VLOOKUP(A348,issues_tempo!A:E,3,FALSE))</f>
        <v>0</v>
      </c>
      <c r="Z348">
        <f>IF(ISNA(VLOOKUP(A348,issues_tempo!A:E,2,FALSE)),0,VLOOKUP(A348,issues_tempo!A:E,2,FALSE))</f>
        <v>0</v>
      </c>
      <c r="AA348">
        <f t="shared" si="147"/>
        <v>0</v>
      </c>
      <c r="AB348" t="e">
        <f t="shared" si="148"/>
        <v>#DIV/0!</v>
      </c>
      <c r="AC348" t="e">
        <f>VLOOKUP(A348,issues_tempo!A:E,5,FALSE)</f>
        <v>#N/A</v>
      </c>
      <c r="AD348" t="e">
        <f>VLOOKUP(A348,issues_tempo!A:E,4,FALSE)</f>
        <v>#N/A</v>
      </c>
      <c r="AE348">
        <f t="shared" si="149"/>
        <v>0</v>
      </c>
      <c r="AF348">
        <f t="shared" si="149"/>
        <v>0</v>
      </c>
      <c r="AG348">
        <f t="shared" si="150"/>
        <v>0</v>
      </c>
      <c r="AH348">
        <f t="shared" si="151"/>
        <v>0</v>
      </c>
      <c r="AI348">
        <f t="shared" si="152"/>
        <v>0</v>
      </c>
      <c r="AJ348">
        <f t="shared" si="153"/>
        <v>0</v>
      </c>
    </row>
    <row r="349" spans="1:36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37"/>
        <v>#N/A</v>
      </c>
      <c r="I349" t="e">
        <f t="shared" si="138"/>
        <v>#N/A</v>
      </c>
      <c r="J349">
        <f t="shared" si="139"/>
        <v>0</v>
      </c>
      <c r="K349">
        <f t="shared" si="140"/>
        <v>0</v>
      </c>
      <c r="L349">
        <f t="shared" si="141"/>
        <v>0</v>
      </c>
      <c r="M349" t="e">
        <f t="shared" si="142"/>
        <v>#N/A</v>
      </c>
      <c r="N349" t="e">
        <f t="shared" si="143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135"/>
        <v>999999</v>
      </c>
      <c r="R349" t="e">
        <f t="shared" si="136"/>
        <v>#N/A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44"/>
        <v>0</v>
      </c>
      <c r="V349">
        <f t="shared" si="145"/>
        <v>0</v>
      </c>
      <c r="W349">
        <f t="shared" si="154"/>
        <v>0</v>
      </c>
      <c r="X349">
        <f t="shared" si="146"/>
        <v>0</v>
      </c>
      <c r="Y349">
        <f>IF(ISNA(VLOOKUP(A349,issues_tempo!A:E,3,FALSE)),0,VLOOKUP(A349,issues_tempo!A:E,3,FALSE))</f>
        <v>0</v>
      </c>
      <c r="Z349">
        <f>IF(ISNA(VLOOKUP(A349,issues_tempo!A:E,2,FALSE)),0,VLOOKUP(A349,issues_tempo!A:E,2,FALSE))</f>
        <v>0</v>
      </c>
      <c r="AA349">
        <f t="shared" si="147"/>
        <v>0</v>
      </c>
      <c r="AB349" t="e">
        <f t="shared" si="148"/>
        <v>#DIV/0!</v>
      </c>
      <c r="AC349" t="e">
        <f>VLOOKUP(A349,issues_tempo!A:E,5,FALSE)</f>
        <v>#N/A</v>
      </c>
      <c r="AD349" t="e">
        <f>VLOOKUP(A349,issues_tempo!A:E,4,FALSE)</f>
        <v>#N/A</v>
      </c>
      <c r="AE349">
        <f t="shared" si="149"/>
        <v>0</v>
      </c>
      <c r="AF349">
        <f t="shared" si="149"/>
        <v>0</v>
      </c>
      <c r="AG349">
        <f t="shared" si="150"/>
        <v>0</v>
      </c>
      <c r="AH349">
        <f t="shared" si="151"/>
        <v>0</v>
      </c>
      <c r="AI349">
        <f t="shared" si="152"/>
        <v>0</v>
      </c>
      <c r="AJ349">
        <f t="shared" si="153"/>
        <v>0</v>
      </c>
    </row>
    <row r="350" spans="1:36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37"/>
        <v>#N/A</v>
      </c>
      <c r="I350" t="e">
        <f t="shared" si="138"/>
        <v>#N/A</v>
      </c>
      <c r="J350">
        <f t="shared" si="139"/>
        <v>0</v>
      </c>
      <c r="K350">
        <f t="shared" si="140"/>
        <v>0</v>
      </c>
      <c r="L350">
        <f t="shared" si="141"/>
        <v>0</v>
      </c>
      <c r="M350" t="e">
        <f t="shared" si="142"/>
        <v>#N/A</v>
      </c>
      <c r="N350" t="e">
        <f t="shared" si="143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135"/>
        <v>999999</v>
      </c>
      <c r="R350" t="e">
        <f t="shared" si="136"/>
        <v>#N/A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44"/>
        <v>0</v>
      </c>
      <c r="V350">
        <f t="shared" si="145"/>
        <v>0</v>
      </c>
      <c r="W350">
        <f t="shared" si="154"/>
        <v>0</v>
      </c>
      <c r="X350">
        <f t="shared" si="146"/>
        <v>0</v>
      </c>
      <c r="Y350">
        <f>IF(ISNA(VLOOKUP(A350,issues_tempo!A:E,3,FALSE)),0,VLOOKUP(A350,issues_tempo!A:E,3,FALSE))</f>
        <v>0</v>
      </c>
      <c r="Z350">
        <f>IF(ISNA(VLOOKUP(A350,issues_tempo!A:E,2,FALSE)),0,VLOOKUP(A350,issues_tempo!A:E,2,FALSE))</f>
        <v>1</v>
      </c>
      <c r="AA350">
        <f t="shared" si="147"/>
        <v>1</v>
      </c>
      <c r="AB350">
        <f t="shared" si="148"/>
        <v>103</v>
      </c>
      <c r="AC350">
        <f>VLOOKUP(A350,issues_tempo!A:E,5,FALSE)</f>
        <v>0</v>
      </c>
      <c r="AD350">
        <f>VLOOKUP(A350,issues_tempo!A:E,4,FALSE)</f>
        <v>0</v>
      </c>
      <c r="AE350">
        <f t="shared" si="149"/>
        <v>0</v>
      </c>
      <c r="AF350">
        <f t="shared" si="149"/>
        <v>1</v>
      </c>
      <c r="AG350">
        <f t="shared" si="150"/>
        <v>0</v>
      </c>
      <c r="AH350">
        <f t="shared" si="151"/>
        <v>0</v>
      </c>
      <c r="AI350">
        <f t="shared" si="152"/>
        <v>0</v>
      </c>
      <c r="AJ350">
        <f t="shared" si="153"/>
        <v>0</v>
      </c>
    </row>
    <row r="351" spans="1:36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37"/>
        <v>#N/A</v>
      </c>
      <c r="I351" t="e">
        <f t="shared" si="138"/>
        <v>#N/A</v>
      </c>
      <c r="J351">
        <f t="shared" si="139"/>
        <v>0</v>
      </c>
      <c r="K351">
        <f t="shared" si="140"/>
        <v>0</v>
      </c>
      <c r="L351">
        <f t="shared" si="141"/>
        <v>0</v>
      </c>
      <c r="M351" t="e">
        <f t="shared" si="142"/>
        <v>#N/A</v>
      </c>
      <c r="N351" t="e">
        <f t="shared" si="143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135"/>
        <v>999999</v>
      </c>
      <c r="R351" t="e">
        <f t="shared" si="136"/>
        <v>#N/A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44"/>
        <v>0</v>
      </c>
      <c r="V351">
        <f t="shared" si="145"/>
        <v>0</v>
      </c>
      <c r="W351">
        <f t="shared" si="154"/>
        <v>0</v>
      </c>
      <c r="X351">
        <f t="shared" si="146"/>
        <v>0</v>
      </c>
      <c r="Y351">
        <f>IF(ISNA(VLOOKUP(A351,issues_tempo!A:E,3,FALSE)),0,VLOOKUP(A351,issues_tempo!A:E,3,FALSE))</f>
        <v>0</v>
      </c>
      <c r="Z351">
        <f>IF(ISNA(VLOOKUP(A351,issues_tempo!A:E,2,FALSE)),0,VLOOKUP(A351,issues_tempo!A:E,2,FALSE))</f>
        <v>0</v>
      </c>
      <c r="AA351">
        <f t="shared" si="147"/>
        <v>0</v>
      </c>
      <c r="AB351" t="e">
        <f t="shared" si="148"/>
        <v>#DIV/0!</v>
      </c>
      <c r="AC351" t="e">
        <f>VLOOKUP(A351,issues_tempo!A:E,5,FALSE)</f>
        <v>#N/A</v>
      </c>
      <c r="AD351" t="e">
        <f>VLOOKUP(A351,issues_tempo!A:E,4,FALSE)</f>
        <v>#N/A</v>
      </c>
      <c r="AE351">
        <f t="shared" si="149"/>
        <v>0</v>
      </c>
      <c r="AF351">
        <f t="shared" si="149"/>
        <v>0</v>
      </c>
      <c r="AG351">
        <f t="shared" si="150"/>
        <v>0</v>
      </c>
      <c r="AH351">
        <f t="shared" si="151"/>
        <v>0</v>
      </c>
      <c r="AI351">
        <f t="shared" si="152"/>
        <v>0</v>
      </c>
      <c r="AJ351">
        <f t="shared" si="153"/>
        <v>0</v>
      </c>
    </row>
    <row r="352" spans="1:36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37"/>
        <v>1</v>
      </c>
      <c r="I352">
        <f t="shared" si="138"/>
        <v>11</v>
      </c>
      <c r="J352">
        <f t="shared" si="139"/>
        <v>9.0909090909090917</v>
      </c>
      <c r="K352">
        <f t="shared" si="140"/>
        <v>0</v>
      </c>
      <c r="L352">
        <f t="shared" si="141"/>
        <v>10</v>
      </c>
      <c r="M352" t="e">
        <f t="shared" si="142"/>
        <v>#DIV/0!</v>
      </c>
      <c r="N352">
        <f t="shared" si="143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135"/>
        <v>999999</v>
      </c>
      <c r="R352">
        <f t="shared" si="136"/>
        <v>3.333333333333333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44"/>
        <v>0</v>
      </c>
      <c r="V352">
        <f t="shared" si="145"/>
        <v>0</v>
      </c>
      <c r="W352">
        <f t="shared" si="154"/>
        <v>0</v>
      </c>
      <c r="X352">
        <f t="shared" si="146"/>
        <v>0</v>
      </c>
      <c r="Y352">
        <f>IF(ISNA(VLOOKUP(A352,issues_tempo!A:E,3,FALSE)),0,VLOOKUP(A352,issues_tempo!A:E,3,FALSE))</f>
        <v>0</v>
      </c>
      <c r="Z352">
        <f>IF(ISNA(VLOOKUP(A352,issues_tempo!A:E,2,FALSE)),0,VLOOKUP(A352,issues_tempo!A:E,2,FALSE))</f>
        <v>2</v>
      </c>
      <c r="AA352">
        <f t="shared" si="147"/>
        <v>2</v>
      </c>
      <c r="AB352">
        <f t="shared" si="148"/>
        <v>5.5</v>
      </c>
      <c r="AC352">
        <f>VLOOKUP(A352,issues_tempo!A:E,5,FALSE)</f>
        <v>0</v>
      </c>
      <c r="AD352">
        <f>VLOOKUP(A352,issues_tempo!A:E,4,FALSE)</f>
        <v>0</v>
      </c>
      <c r="AE352">
        <f t="shared" si="149"/>
        <v>0</v>
      </c>
      <c r="AF352">
        <f t="shared" si="149"/>
        <v>20</v>
      </c>
      <c r="AG352">
        <f t="shared" si="150"/>
        <v>0</v>
      </c>
      <c r="AH352">
        <f t="shared" si="151"/>
        <v>0</v>
      </c>
      <c r="AI352">
        <f t="shared" si="152"/>
        <v>0</v>
      </c>
      <c r="AJ352">
        <f t="shared" si="153"/>
        <v>0</v>
      </c>
    </row>
    <row r="353" spans="1:36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37"/>
        <v>2</v>
      </c>
      <c r="I353">
        <f t="shared" si="138"/>
        <v>136</v>
      </c>
      <c r="J353">
        <f t="shared" si="139"/>
        <v>0.73529411764705888</v>
      </c>
      <c r="K353">
        <f t="shared" si="140"/>
        <v>0</v>
      </c>
      <c r="L353">
        <f t="shared" si="141"/>
        <v>0.81632653061224492</v>
      </c>
      <c r="M353" t="e">
        <f t="shared" si="142"/>
        <v>#DIV/0!</v>
      </c>
      <c r="N353">
        <f t="shared" si="143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135"/>
        <v>999999</v>
      </c>
      <c r="R353">
        <f t="shared" si="136"/>
        <v>81.666666666666657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44"/>
        <v>0</v>
      </c>
      <c r="V353">
        <f t="shared" si="145"/>
        <v>1.5</v>
      </c>
      <c r="W353">
        <f t="shared" si="154"/>
        <v>0</v>
      </c>
      <c r="X353">
        <f t="shared" si="146"/>
        <v>1.2244897959183674</v>
      </c>
      <c r="Y353">
        <f>IF(ISNA(VLOOKUP(A353,issues_tempo!A:E,3,FALSE)),0,VLOOKUP(A353,issues_tempo!A:E,3,FALSE))</f>
        <v>0</v>
      </c>
      <c r="Z353">
        <f>IF(ISNA(VLOOKUP(A353,issues_tempo!A:E,2,FALSE)),0,VLOOKUP(A353,issues_tempo!A:E,2,FALSE))</f>
        <v>0</v>
      </c>
      <c r="AA353">
        <f t="shared" si="147"/>
        <v>0</v>
      </c>
      <c r="AB353" t="e">
        <f t="shared" si="148"/>
        <v>#DIV/0!</v>
      </c>
      <c r="AC353" t="e">
        <f>VLOOKUP(A353,issues_tempo!A:E,5,FALSE)</f>
        <v>#N/A</v>
      </c>
      <c r="AD353" t="e">
        <f>VLOOKUP(A353,issues_tempo!A:E,4,FALSE)</f>
        <v>#N/A</v>
      </c>
      <c r="AE353">
        <f t="shared" si="149"/>
        <v>0</v>
      </c>
      <c r="AF353">
        <f t="shared" si="149"/>
        <v>0</v>
      </c>
      <c r="AG353">
        <f t="shared" si="150"/>
        <v>0</v>
      </c>
      <c r="AH353">
        <f t="shared" si="151"/>
        <v>0</v>
      </c>
      <c r="AI353">
        <f t="shared" si="152"/>
        <v>0</v>
      </c>
      <c r="AJ353">
        <f t="shared" si="153"/>
        <v>0</v>
      </c>
    </row>
    <row r="354" spans="1:36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37"/>
        <v>#N/A</v>
      </c>
      <c r="I354" t="e">
        <f t="shared" si="138"/>
        <v>#N/A</v>
      </c>
      <c r="J354">
        <f t="shared" si="139"/>
        <v>0</v>
      </c>
      <c r="K354">
        <f t="shared" si="140"/>
        <v>0</v>
      </c>
      <c r="L354">
        <f t="shared" si="141"/>
        <v>0</v>
      </c>
      <c r="M354" t="e">
        <f t="shared" si="142"/>
        <v>#N/A</v>
      </c>
      <c r="N354" t="e">
        <f t="shared" si="143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135"/>
        <v>999999</v>
      </c>
      <c r="R354" t="e">
        <f t="shared" si="136"/>
        <v>#N/A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44"/>
        <v>0</v>
      </c>
      <c r="V354">
        <f t="shared" si="145"/>
        <v>0</v>
      </c>
      <c r="W354">
        <f t="shared" si="154"/>
        <v>0</v>
      </c>
      <c r="X354">
        <f t="shared" si="146"/>
        <v>0</v>
      </c>
      <c r="Y354">
        <f>IF(ISNA(VLOOKUP(A354,issues_tempo!A:E,3,FALSE)),0,VLOOKUP(A354,issues_tempo!A:E,3,FALSE))</f>
        <v>0</v>
      </c>
      <c r="Z354">
        <f>IF(ISNA(VLOOKUP(A354,issues_tempo!A:E,2,FALSE)),0,VLOOKUP(A354,issues_tempo!A:E,2,FALSE))</f>
        <v>0</v>
      </c>
      <c r="AA354">
        <f t="shared" si="147"/>
        <v>0</v>
      </c>
      <c r="AB354" t="e">
        <f t="shared" si="148"/>
        <v>#DIV/0!</v>
      </c>
      <c r="AC354" t="e">
        <f>VLOOKUP(A354,issues_tempo!A:E,5,FALSE)</f>
        <v>#N/A</v>
      </c>
      <c r="AD354" t="e">
        <f>VLOOKUP(A354,issues_tempo!A:E,4,FALSE)</f>
        <v>#N/A</v>
      </c>
      <c r="AE354">
        <f t="shared" si="149"/>
        <v>0</v>
      </c>
      <c r="AF354">
        <f t="shared" si="149"/>
        <v>0</v>
      </c>
      <c r="AG354">
        <f t="shared" si="150"/>
        <v>0</v>
      </c>
      <c r="AH354">
        <f t="shared" si="151"/>
        <v>0</v>
      </c>
      <c r="AI354">
        <f t="shared" si="152"/>
        <v>0</v>
      </c>
      <c r="AJ354">
        <f t="shared" si="153"/>
        <v>0</v>
      </c>
    </row>
    <row r="355" spans="1:36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37"/>
        <v>11</v>
      </c>
      <c r="I355">
        <f t="shared" si="138"/>
        <v>6.4545454545454541</v>
      </c>
      <c r="J355">
        <f t="shared" si="139"/>
        <v>15.492957746478874</v>
      </c>
      <c r="K355">
        <f t="shared" si="140"/>
        <v>17.647058823529413</v>
      </c>
      <c r="L355">
        <f t="shared" si="141"/>
        <v>10</v>
      </c>
      <c r="M355">
        <f t="shared" si="142"/>
        <v>5.666666666666667</v>
      </c>
      <c r="N355">
        <f t="shared" si="143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135"/>
        <v>5.666666666666667</v>
      </c>
      <c r="R355">
        <f t="shared" si="136"/>
        <v>1.6666666666666665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44"/>
        <v>0</v>
      </c>
      <c r="V355">
        <f t="shared" si="145"/>
        <v>0</v>
      </c>
      <c r="W355">
        <f t="shared" si="154"/>
        <v>0</v>
      </c>
      <c r="X355">
        <f t="shared" si="146"/>
        <v>0</v>
      </c>
      <c r="Y355">
        <f>IF(ISNA(VLOOKUP(A355,issues_tempo!A:E,3,FALSE)),0,VLOOKUP(A355,issues_tempo!A:E,3,FALSE))</f>
        <v>0</v>
      </c>
      <c r="Z355">
        <f>IF(ISNA(VLOOKUP(A355,issues_tempo!A:E,2,FALSE)),0,VLOOKUP(A355,issues_tempo!A:E,2,FALSE))</f>
        <v>0</v>
      </c>
      <c r="AA355">
        <f t="shared" si="147"/>
        <v>0</v>
      </c>
      <c r="AB355" t="e">
        <f t="shared" si="148"/>
        <v>#DIV/0!</v>
      </c>
      <c r="AC355" t="e">
        <f>VLOOKUP(A355,issues_tempo!A:E,5,FALSE)</f>
        <v>#N/A</v>
      </c>
      <c r="AD355" t="e">
        <f>VLOOKUP(A355,issues_tempo!A:E,4,FALSE)</f>
        <v>#N/A</v>
      </c>
      <c r="AE355">
        <f t="shared" si="149"/>
        <v>0</v>
      </c>
      <c r="AF355">
        <f t="shared" si="149"/>
        <v>0</v>
      </c>
      <c r="AG355">
        <f t="shared" si="150"/>
        <v>0</v>
      </c>
      <c r="AH355">
        <f t="shared" si="151"/>
        <v>0</v>
      </c>
      <c r="AI355">
        <f t="shared" si="152"/>
        <v>0</v>
      </c>
      <c r="AJ355">
        <f t="shared" si="153"/>
        <v>0</v>
      </c>
    </row>
    <row r="356" spans="1:36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37"/>
        <v>#N/A</v>
      </c>
      <c r="I356" t="e">
        <f t="shared" si="138"/>
        <v>#N/A</v>
      </c>
      <c r="J356">
        <f t="shared" si="139"/>
        <v>0</v>
      </c>
      <c r="K356">
        <f t="shared" si="140"/>
        <v>0</v>
      </c>
      <c r="L356">
        <f t="shared" si="141"/>
        <v>0</v>
      </c>
      <c r="M356" t="e">
        <f t="shared" si="142"/>
        <v>#N/A</v>
      </c>
      <c r="N356" t="e">
        <f t="shared" si="143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135"/>
        <v>999999</v>
      </c>
      <c r="R356" t="e">
        <f t="shared" si="136"/>
        <v>#N/A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44"/>
        <v>0</v>
      </c>
      <c r="V356">
        <f t="shared" si="145"/>
        <v>0</v>
      </c>
      <c r="W356">
        <f t="shared" si="154"/>
        <v>0</v>
      </c>
      <c r="X356">
        <f t="shared" si="146"/>
        <v>0</v>
      </c>
      <c r="Y356">
        <f>IF(ISNA(VLOOKUP(A356,issues_tempo!A:E,3,FALSE)),0,VLOOKUP(A356,issues_tempo!A:E,3,FALSE))</f>
        <v>0</v>
      </c>
      <c r="Z356">
        <f>IF(ISNA(VLOOKUP(A356,issues_tempo!A:E,2,FALSE)),0,VLOOKUP(A356,issues_tempo!A:E,2,FALSE))</f>
        <v>0</v>
      </c>
      <c r="AA356">
        <f t="shared" si="147"/>
        <v>0</v>
      </c>
      <c r="AB356" t="e">
        <f t="shared" si="148"/>
        <v>#DIV/0!</v>
      </c>
      <c r="AC356" t="e">
        <f>VLOOKUP(A356,issues_tempo!A:E,5,FALSE)</f>
        <v>#N/A</v>
      </c>
      <c r="AD356" t="e">
        <f>VLOOKUP(A356,issues_tempo!A:E,4,FALSE)</f>
        <v>#N/A</v>
      </c>
      <c r="AE356">
        <f t="shared" si="149"/>
        <v>0</v>
      </c>
      <c r="AF356">
        <f t="shared" si="149"/>
        <v>0</v>
      </c>
      <c r="AG356">
        <f t="shared" si="150"/>
        <v>0</v>
      </c>
      <c r="AH356">
        <f t="shared" si="151"/>
        <v>0</v>
      </c>
      <c r="AI356">
        <f t="shared" si="152"/>
        <v>0</v>
      </c>
      <c r="AJ356">
        <f t="shared" si="153"/>
        <v>0</v>
      </c>
    </row>
    <row r="357" spans="1:36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37"/>
        <v>1</v>
      </c>
      <c r="I357">
        <f t="shared" si="138"/>
        <v>5</v>
      </c>
      <c r="J357">
        <f t="shared" si="139"/>
        <v>20</v>
      </c>
      <c r="K357">
        <f t="shared" si="140"/>
        <v>0</v>
      </c>
      <c r="L357">
        <f t="shared" si="141"/>
        <v>25</v>
      </c>
      <c r="M357" t="e">
        <f t="shared" si="142"/>
        <v>#DIV/0!</v>
      </c>
      <c r="N357">
        <f t="shared" si="143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135"/>
        <v>999999</v>
      </c>
      <c r="R357">
        <f t="shared" si="136"/>
        <v>1.3333333333333333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44"/>
        <v>0</v>
      </c>
      <c r="V357">
        <f t="shared" si="145"/>
        <v>0</v>
      </c>
      <c r="W357">
        <f t="shared" si="154"/>
        <v>0</v>
      </c>
      <c r="X357">
        <f t="shared" si="146"/>
        <v>0</v>
      </c>
      <c r="Y357">
        <f>IF(ISNA(VLOOKUP(A357,issues_tempo!A:E,3,FALSE)),0,VLOOKUP(A357,issues_tempo!A:E,3,FALSE))</f>
        <v>0</v>
      </c>
      <c r="Z357">
        <f>IF(ISNA(VLOOKUP(A357,issues_tempo!A:E,2,FALSE)),0,VLOOKUP(A357,issues_tempo!A:E,2,FALSE))</f>
        <v>0</v>
      </c>
      <c r="AA357">
        <f t="shared" si="147"/>
        <v>0</v>
      </c>
      <c r="AB357" t="e">
        <f t="shared" si="148"/>
        <v>#DIV/0!</v>
      </c>
      <c r="AC357" t="e">
        <f>VLOOKUP(A357,issues_tempo!A:E,5,FALSE)</f>
        <v>#N/A</v>
      </c>
      <c r="AD357" t="e">
        <f>VLOOKUP(A357,issues_tempo!A:E,4,FALSE)</f>
        <v>#N/A</v>
      </c>
      <c r="AE357">
        <f t="shared" si="149"/>
        <v>0</v>
      </c>
      <c r="AF357">
        <f t="shared" si="149"/>
        <v>0</v>
      </c>
      <c r="AG357">
        <f t="shared" si="150"/>
        <v>0</v>
      </c>
      <c r="AH357">
        <f t="shared" si="151"/>
        <v>0</v>
      </c>
      <c r="AI357">
        <f t="shared" si="152"/>
        <v>0</v>
      </c>
      <c r="AJ357">
        <f t="shared" si="153"/>
        <v>0</v>
      </c>
    </row>
    <row r="358" spans="1:36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37"/>
        <v>3</v>
      </c>
      <c r="I358">
        <f t="shared" si="138"/>
        <v>8.6666666666666661</v>
      </c>
      <c r="J358">
        <f t="shared" si="139"/>
        <v>11.538461538461538</v>
      </c>
      <c r="K358">
        <f t="shared" si="140"/>
        <v>0</v>
      </c>
      <c r="L358">
        <f t="shared" si="141"/>
        <v>20</v>
      </c>
      <c r="M358" t="e">
        <f t="shared" si="142"/>
        <v>#DIV/0!</v>
      </c>
      <c r="N358">
        <f t="shared" si="143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135"/>
        <v>999999</v>
      </c>
      <c r="R358">
        <f t="shared" si="136"/>
        <v>1.6666666666666665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44"/>
        <v>0</v>
      </c>
      <c r="V358">
        <f t="shared" si="145"/>
        <v>0</v>
      </c>
      <c r="W358">
        <f t="shared" si="154"/>
        <v>0</v>
      </c>
      <c r="X358">
        <f t="shared" si="146"/>
        <v>0</v>
      </c>
      <c r="Y358">
        <f>IF(ISNA(VLOOKUP(A358,issues_tempo!A:E,3,FALSE)),0,VLOOKUP(A358,issues_tempo!A:E,3,FALSE))</f>
        <v>1</v>
      </c>
      <c r="Z358">
        <f>IF(ISNA(VLOOKUP(A358,issues_tempo!A:E,2,FALSE)),0,VLOOKUP(A358,issues_tempo!A:E,2,FALSE))</f>
        <v>2</v>
      </c>
      <c r="AA358">
        <f t="shared" si="147"/>
        <v>3</v>
      </c>
      <c r="AB358">
        <f t="shared" si="148"/>
        <v>8.6666666666666661</v>
      </c>
      <c r="AC358">
        <f>VLOOKUP(A358,issues_tempo!A:E,5,FALSE)</f>
        <v>0</v>
      </c>
      <c r="AD358">
        <f>VLOOKUP(A358,issues_tempo!A:E,4,FALSE)</f>
        <v>0</v>
      </c>
      <c r="AE358">
        <f t="shared" si="149"/>
        <v>9.0909090909090917</v>
      </c>
      <c r="AF358">
        <f t="shared" si="149"/>
        <v>13.333333333333334</v>
      </c>
      <c r="AG358">
        <f t="shared" si="150"/>
        <v>0</v>
      </c>
      <c r="AH358">
        <f t="shared" si="151"/>
        <v>0</v>
      </c>
      <c r="AI358">
        <f t="shared" si="152"/>
        <v>0</v>
      </c>
      <c r="AJ358">
        <f t="shared" si="153"/>
        <v>0</v>
      </c>
    </row>
    <row r="359" spans="1:36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37"/>
        <v>#N/A</v>
      </c>
      <c r="I359" t="e">
        <f t="shared" si="138"/>
        <v>#N/A</v>
      </c>
      <c r="J359">
        <f t="shared" si="139"/>
        <v>0</v>
      </c>
      <c r="K359">
        <f t="shared" si="140"/>
        <v>0</v>
      </c>
      <c r="L359">
        <f t="shared" si="141"/>
        <v>0</v>
      </c>
      <c r="M359" t="e">
        <f t="shared" si="142"/>
        <v>#N/A</v>
      </c>
      <c r="N359" t="e">
        <f t="shared" si="143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135"/>
        <v>999999</v>
      </c>
      <c r="R359" t="e">
        <f t="shared" si="136"/>
        <v>#N/A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44"/>
        <v>0</v>
      </c>
      <c r="V359">
        <f t="shared" si="145"/>
        <v>0</v>
      </c>
      <c r="W359">
        <f t="shared" si="154"/>
        <v>0</v>
      </c>
      <c r="X359">
        <f t="shared" si="146"/>
        <v>0</v>
      </c>
      <c r="Y359">
        <f>IF(ISNA(VLOOKUP(A359,issues_tempo!A:E,3,FALSE)),0,VLOOKUP(A359,issues_tempo!A:E,3,FALSE))</f>
        <v>0</v>
      </c>
      <c r="Z359">
        <f>IF(ISNA(VLOOKUP(A359,issues_tempo!A:E,2,FALSE)),0,VLOOKUP(A359,issues_tempo!A:E,2,FALSE))</f>
        <v>0</v>
      </c>
      <c r="AA359">
        <f t="shared" si="147"/>
        <v>0</v>
      </c>
      <c r="AB359" t="e">
        <f t="shared" si="148"/>
        <v>#DIV/0!</v>
      </c>
      <c r="AC359" t="e">
        <f>VLOOKUP(A359,issues_tempo!A:E,5,FALSE)</f>
        <v>#N/A</v>
      </c>
      <c r="AD359" t="e">
        <f>VLOOKUP(A359,issues_tempo!A:E,4,FALSE)</f>
        <v>#N/A</v>
      </c>
      <c r="AE359">
        <f t="shared" si="149"/>
        <v>0</v>
      </c>
      <c r="AF359">
        <f t="shared" si="149"/>
        <v>0</v>
      </c>
      <c r="AG359">
        <f t="shared" si="150"/>
        <v>0</v>
      </c>
      <c r="AH359">
        <f t="shared" si="151"/>
        <v>0</v>
      </c>
      <c r="AI359">
        <f t="shared" si="152"/>
        <v>0</v>
      </c>
      <c r="AJ359">
        <f t="shared" si="153"/>
        <v>0</v>
      </c>
    </row>
    <row r="360" spans="1:36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37"/>
        <v>1</v>
      </c>
      <c r="I360">
        <f t="shared" si="138"/>
        <v>99</v>
      </c>
      <c r="J360">
        <f t="shared" si="139"/>
        <v>1.0101010101010102</v>
      </c>
      <c r="K360">
        <f t="shared" si="140"/>
        <v>0</v>
      </c>
      <c r="L360">
        <f t="shared" si="141"/>
        <v>1.0204081632653061</v>
      </c>
      <c r="M360" t="e">
        <f t="shared" si="142"/>
        <v>#DIV/0!</v>
      </c>
      <c r="N360">
        <f t="shared" si="143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135"/>
        <v>999999</v>
      </c>
      <c r="R360">
        <f t="shared" si="136"/>
        <v>32.666666666666664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44"/>
        <v>0</v>
      </c>
      <c r="V360">
        <f t="shared" si="145"/>
        <v>0</v>
      </c>
      <c r="W360">
        <f t="shared" si="154"/>
        <v>0</v>
      </c>
      <c r="X360">
        <f t="shared" si="146"/>
        <v>0</v>
      </c>
      <c r="Y360">
        <f>IF(ISNA(VLOOKUP(A360,issues_tempo!A:E,3,FALSE)),0,VLOOKUP(A360,issues_tempo!A:E,3,FALSE))</f>
        <v>0</v>
      </c>
      <c r="Z360">
        <f>IF(ISNA(VLOOKUP(A360,issues_tempo!A:E,2,FALSE)),0,VLOOKUP(A360,issues_tempo!A:E,2,FALSE))</f>
        <v>0</v>
      </c>
      <c r="AA360">
        <f t="shared" si="147"/>
        <v>0</v>
      </c>
      <c r="AB360" t="e">
        <f t="shared" si="148"/>
        <v>#DIV/0!</v>
      </c>
      <c r="AC360" t="e">
        <f>VLOOKUP(A360,issues_tempo!A:E,5,FALSE)</f>
        <v>#N/A</v>
      </c>
      <c r="AD360" t="e">
        <f>VLOOKUP(A360,issues_tempo!A:E,4,FALSE)</f>
        <v>#N/A</v>
      </c>
      <c r="AE360">
        <f t="shared" si="149"/>
        <v>0</v>
      </c>
      <c r="AF360">
        <f t="shared" si="149"/>
        <v>0</v>
      </c>
      <c r="AG360">
        <f t="shared" si="150"/>
        <v>0</v>
      </c>
      <c r="AH360">
        <f t="shared" si="151"/>
        <v>0</v>
      </c>
      <c r="AI360">
        <f t="shared" si="152"/>
        <v>0</v>
      </c>
      <c r="AJ360">
        <f t="shared" si="153"/>
        <v>0</v>
      </c>
    </row>
    <row r="361" spans="1:36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37"/>
        <v>#N/A</v>
      </c>
      <c r="I361" t="e">
        <f t="shared" si="138"/>
        <v>#N/A</v>
      </c>
      <c r="J361">
        <f t="shared" si="139"/>
        <v>0</v>
      </c>
      <c r="K361">
        <f t="shared" si="140"/>
        <v>0</v>
      </c>
      <c r="L361">
        <f t="shared" si="141"/>
        <v>0</v>
      </c>
      <c r="M361" t="e">
        <f t="shared" si="142"/>
        <v>#N/A</v>
      </c>
      <c r="N361" t="e">
        <f t="shared" si="143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135"/>
        <v>999999</v>
      </c>
      <c r="R361" t="e">
        <f t="shared" si="136"/>
        <v>#N/A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44"/>
        <v>0</v>
      </c>
      <c r="V361">
        <f t="shared" si="145"/>
        <v>0</v>
      </c>
      <c r="W361">
        <f t="shared" si="154"/>
        <v>0</v>
      </c>
      <c r="X361">
        <f t="shared" si="146"/>
        <v>0</v>
      </c>
      <c r="Y361">
        <f>IF(ISNA(VLOOKUP(A361,issues_tempo!A:E,3,FALSE)),0,VLOOKUP(A361,issues_tempo!A:E,3,FALSE))</f>
        <v>0</v>
      </c>
      <c r="Z361">
        <f>IF(ISNA(VLOOKUP(A361,issues_tempo!A:E,2,FALSE)),0,VLOOKUP(A361,issues_tempo!A:E,2,FALSE))</f>
        <v>0</v>
      </c>
      <c r="AA361">
        <f t="shared" si="147"/>
        <v>0</v>
      </c>
      <c r="AB361" t="e">
        <f t="shared" si="148"/>
        <v>#DIV/0!</v>
      </c>
      <c r="AC361" t="e">
        <f>VLOOKUP(A361,issues_tempo!A:E,5,FALSE)</f>
        <v>#N/A</v>
      </c>
      <c r="AD361" t="e">
        <f>VLOOKUP(A361,issues_tempo!A:E,4,FALSE)</f>
        <v>#N/A</v>
      </c>
      <c r="AE361">
        <f t="shared" si="149"/>
        <v>0</v>
      </c>
      <c r="AF361">
        <f t="shared" si="149"/>
        <v>0</v>
      </c>
      <c r="AG361">
        <f t="shared" si="150"/>
        <v>0</v>
      </c>
      <c r="AH361">
        <f t="shared" si="151"/>
        <v>0</v>
      </c>
      <c r="AI361">
        <f t="shared" si="152"/>
        <v>0</v>
      </c>
      <c r="AJ361">
        <f t="shared" si="153"/>
        <v>0</v>
      </c>
    </row>
    <row r="362" spans="1:36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37"/>
        <v>#N/A</v>
      </c>
      <c r="I362" t="e">
        <f t="shared" si="138"/>
        <v>#N/A</v>
      </c>
      <c r="J362">
        <f t="shared" si="139"/>
        <v>0</v>
      </c>
      <c r="K362">
        <f t="shared" si="140"/>
        <v>0</v>
      </c>
      <c r="L362">
        <f t="shared" si="141"/>
        <v>0</v>
      </c>
      <c r="M362" t="e">
        <f t="shared" si="142"/>
        <v>#N/A</v>
      </c>
      <c r="N362" t="e">
        <f t="shared" si="143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135"/>
        <v>999999</v>
      </c>
      <c r="R362" t="e">
        <f t="shared" si="136"/>
        <v>#N/A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44"/>
        <v>0</v>
      </c>
      <c r="V362">
        <f t="shared" si="145"/>
        <v>0</v>
      </c>
      <c r="W362">
        <f t="shared" si="154"/>
        <v>0</v>
      </c>
      <c r="X362">
        <f t="shared" si="146"/>
        <v>0</v>
      </c>
      <c r="Y362">
        <f>IF(ISNA(VLOOKUP(A362,issues_tempo!A:E,3,FALSE)),0,VLOOKUP(A362,issues_tempo!A:E,3,FALSE))</f>
        <v>0</v>
      </c>
      <c r="Z362">
        <f>IF(ISNA(VLOOKUP(A362,issues_tempo!A:E,2,FALSE)),0,VLOOKUP(A362,issues_tempo!A:E,2,FALSE))</f>
        <v>0</v>
      </c>
      <c r="AA362">
        <f t="shared" si="147"/>
        <v>0</v>
      </c>
      <c r="AB362" t="e">
        <f t="shared" si="148"/>
        <v>#DIV/0!</v>
      </c>
      <c r="AC362" t="e">
        <f>VLOOKUP(A362,issues_tempo!A:E,5,FALSE)</f>
        <v>#N/A</v>
      </c>
      <c r="AD362" t="e">
        <f>VLOOKUP(A362,issues_tempo!A:E,4,FALSE)</f>
        <v>#N/A</v>
      </c>
      <c r="AE362">
        <f t="shared" si="149"/>
        <v>0</v>
      </c>
      <c r="AF362">
        <f t="shared" si="149"/>
        <v>0</v>
      </c>
      <c r="AG362">
        <f t="shared" si="150"/>
        <v>0</v>
      </c>
      <c r="AH362">
        <f t="shared" si="151"/>
        <v>0</v>
      </c>
      <c r="AI362">
        <f t="shared" si="152"/>
        <v>0</v>
      </c>
      <c r="AJ362">
        <f t="shared" si="153"/>
        <v>0</v>
      </c>
    </row>
    <row r="363" spans="1:36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37"/>
        <v>#N/A</v>
      </c>
      <c r="I363" t="e">
        <f t="shared" si="138"/>
        <v>#N/A</v>
      </c>
      <c r="J363">
        <f t="shared" si="139"/>
        <v>0</v>
      </c>
      <c r="K363">
        <f t="shared" si="140"/>
        <v>0</v>
      </c>
      <c r="L363">
        <f t="shared" si="141"/>
        <v>0</v>
      </c>
      <c r="M363" t="e">
        <f t="shared" si="142"/>
        <v>#N/A</v>
      </c>
      <c r="N363" t="e">
        <f t="shared" si="143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135"/>
        <v>999999</v>
      </c>
      <c r="R363" t="e">
        <f t="shared" si="136"/>
        <v>#N/A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44"/>
        <v>0</v>
      </c>
      <c r="V363">
        <f t="shared" si="145"/>
        <v>0</v>
      </c>
      <c r="W363">
        <f t="shared" si="154"/>
        <v>0</v>
      </c>
      <c r="X363">
        <f t="shared" si="146"/>
        <v>0</v>
      </c>
      <c r="Y363">
        <f>IF(ISNA(VLOOKUP(A363,issues_tempo!A:E,3,FALSE)),0,VLOOKUP(A363,issues_tempo!A:E,3,FALSE))</f>
        <v>0</v>
      </c>
      <c r="Z363">
        <f>IF(ISNA(VLOOKUP(A363,issues_tempo!A:E,2,FALSE)),0,VLOOKUP(A363,issues_tempo!A:E,2,FALSE))</f>
        <v>0</v>
      </c>
      <c r="AA363">
        <f t="shared" si="147"/>
        <v>0</v>
      </c>
      <c r="AB363" t="e">
        <f t="shared" si="148"/>
        <v>#DIV/0!</v>
      </c>
      <c r="AC363" t="e">
        <f>VLOOKUP(A363,issues_tempo!A:E,5,FALSE)</f>
        <v>#N/A</v>
      </c>
      <c r="AD363" t="e">
        <f>VLOOKUP(A363,issues_tempo!A:E,4,FALSE)</f>
        <v>#N/A</v>
      </c>
      <c r="AE363">
        <f t="shared" si="149"/>
        <v>0</v>
      </c>
      <c r="AF363">
        <f t="shared" si="149"/>
        <v>0</v>
      </c>
      <c r="AG363">
        <f t="shared" si="150"/>
        <v>0</v>
      </c>
      <c r="AH363">
        <f t="shared" si="151"/>
        <v>0</v>
      </c>
      <c r="AI363">
        <f t="shared" si="152"/>
        <v>0</v>
      </c>
      <c r="AJ363">
        <f t="shared" si="153"/>
        <v>0</v>
      </c>
    </row>
    <row r="364" spans="1:36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37"/>
        <v>2</v>
      </c>
      <c r="I364">
        <f t="shared" si="138"/>
        <v>12.5</v>
      </c>
      <c r="J364">
        <f t="shared" si="139"/>
        <v>8</v>
      </c>
      <c r="K364">
        <f t="shared" si="140"/>
        <v>9.5238095238095237</v>
      </c>
      <c r="L364">
        <f t="shared" si="141"/>
        <v>0</v>
      </c>
      <c r="M364">
        <f t="shared" si="142"/>
        <v>10.5</v>
      </c>
      <c r="N364" t="e">
        <f t="shared" si="143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135"/>
        <v>1.75</v>
      </c>
      <c r="R364">
        <f t="shared" si="136"/>
        <v>999999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44"/>
        <v>0</v>
      </c>
      <c r="V364">
        <f t="shared" si="145"/>
        <v>0</v>
      </c>
      <c r="W364">
        <f t="shared" si="154"/>
        <v>0</v>
      </c>
      <c r="X364">
        <f t="shared" si="146"/>
        <v>0</v>
      </c>
      <c r="Y364">
        <f>IF(ISNA(VLOOKUP(A364,issues_tempo!A:E,3,FALSE)),0,VLOOKUP(A364,issues_tempo!A:E,3,FALSE))</f>
        <v>0</v>
      </c>
      <c r="Z364">
        <f>IF(ISNA(VLOOKUP(A364,issues_tempo!A:E,2,FALSE)),0,VLOOKUP(A364,issues_tempo!A:E,2,FALSE))</f>
        <v>0</v>
      </c>
      <c r="AA364">
        <f t="shared" si="147"/>
        <v>0</v>
      </c>
      <c r="AB364" t="e">
        <f t="shared" si="148"/>
        <v>#DIV/0!</v>
      </c>
      <c r="AC364" t="e">
        <f>VLOOKUP(A364,issues_tempo!A:E,5,FALSE)</f>
        <v>#N/A</v>
      </c>
      <c r="AD364" t="e">
        <f>VLOOKUP(A364,issues_tempo!A:E,4,FALSE)</f>
        <v>#N/A</v>
      </c>
      <c r="AE364">
        <f t="shared" si="149"/>
        <v>0</v>
      </c>
      <c r="AF364">
        <f t="shared" si="149"/>
        <v>0</v>
      </c>
      <c r="AG364">
        <f t="shared" si="150"/>
        <v>0</v>
      </c>
      <c r="AH364">
        <f t="shared" si="151"/>
        <v>0</v>
      </c>
      <c r="AI364">
        <f t="shared" si="152"/>
        <v>0</v>
      </c>
      <c r="AJ364">
        <f t="shared" si="153"/>
        <v>0</v>
      </c>
    </row>
    <row r="365" spans="1:36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37"/>
        <v>#N/A</v>
      </c>
      <c r="I365" t="e">
        <f t="shared" si="138"/>
        <v>#N/A</v>
      </c>
      <c r="J365">
        <f t="shared" si="139"/>
        <v>0</v>
      </c>
      <c r="K365">
        <f t="shared" si="140"/>
        <v>0</v>
      </c>
      <c r="L365">
        <f t="shared" si="141"/>
        <v>0</v>
      </c>
      <c r="M365" t="e">
        <f t="shared" si="142"/>
        <v>#N/A</v>
      </c>
      <c r="N365" t="e">
        <f t="shared" si="143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135"/>
        <v>999999</v>
      </c>
      <c r="R365" t="e">
        <f t="shared" si="136"/>
        <v>#N/A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44"/>
        <v>0</v>
      </c>
      <c r="V365">
        <f t="shared" si="145"/>
        <v>0</v>
      </c>
      <c r="W365">
        <f t="shared" si="154"/>
        <v>0</v>
      </c>
      <c r="X365">
        <f t="shared" si="146"/>
        <v>0</v>
      </c>
      <c r="Y365">
        <f>IF(ISNA(VLOOKUP(A365,issues_tempo!A:E,3,FALSE)),0,VLOOKUP(A365,issues_tempo!A:E,3,FALSE))</f>
        <v>0</v>
      </c>
      <c r="Z365">
        <f>IF(ISNA(VLOOKUP(A365,issues_tempo!A:E,2,FALSE)),0,VLOOKUP(A365,issues_tempo!A:E,2,FALSE))</f>
        <v>0</v>
      </c>
      <c r="AA365">
        <f t="shared" si="147"/>
        <v>0</v>
      </c>
      <c r="AB365" t="e">
        <f t="shared" si="148"/>
        <v>#DIV/0!</v>
      </c>
      <c r="AC365" t="e">
        <f>VLOOKUP(A365,issues_tempo!A:E,5,FALSE)</f>
        <v>#N/A</v>
      </c>
      <c r="AD365" t="e">
        <f>VLOOKUP(A365,issues_tempo!A:E,4,FALSE)</f>
        <v>#N/A</v>
      </c>
      <c r="AE365">
        <f t="shared" si="149"/>
        <v>0</v>
      </c>
      <c r="AF365">
        <f t="shared" si="149"/>
        <v>0</v>
      </c>
      <c r="AG365">
        <f t="shared" si="150"/>
        <v>0</v>
      </c>
      <c r="AH365">
        <f t="shared" si="151"/>
        <v>0</v>
      </c>
      <c r="AI365">
        <f t="shared" si="152"/>
        <v>0</v>
      </c>
      <c r="AJ365">
        <f t="shared" si="153"/>
        <v>0</v>
      </c>
    </row>
    <row r="366" spans="1:36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37"/>
        <v>#N/A</v>
      </c>
      <c r="I366" t="e">
        <f t="shared" si="138"/>
        <v>#N/A</v>
      </c>
      <c r="J366">
        <f t="shared" si="139"/>
        <v>0</v>
      </c>
      <c r="K366">
        <f t="shared" si="140"/>
        <v>0</v>
      </c>
      <c r="L366">
        <f t="shared" si="141"/>
        <v>0</v>
      </c>
      <c r="M366" t="e">
        <f t="shared" si="142"/>
        <v>#N/A</v>
      </c>
      <c r="N366" t="e">
        <f t="shared" si="143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135"/>
        <v>999999</v>
      </c>
      <c r="R366" t="e">
        <f t="shared" si="136"/>
        <v>#N/A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44"/>
        <v>0</v>
      </c>
      <c r="V366">
        <f t="shared" si="145"/>
        <v>0</v>
      </c>
      <c r="W366">
        <f t="shared" si="154"/>
        <v>0</v>
      </c>
      <c r="X366">
        <f t="shared" si="146"/>
        <v>0</v>
      </c>
      <c r="Y366">
        <f>IF(ISNA(VLOOKUP(A366,issues_tempo!A:E,3,FALSE)),0,VLOOKUP(A366,issues_tempo!A:E,3,FALSE))</f>
        <v>0</v>
      </c>
      <c r="Z366">
        <f>IF(ISNA(VLOOKUP(A366,issues_tempo!A:E,2,FALSE)),0,VLOOKUP(A366,issues_tempo!A:E,2,FALSE))</f>
        <v>0</v>
      </c>
      <c r="AA366">
        <f t="shared" si="147"/>
        <v>0</v>
      </c>
      <c r="AB366" t="e">
        <f t="shared" si="148"/>
        <v>#DIV/0!</v>
      </c>
      <c r="AC366" t="e">
        <f>VLOOKUP(A366,issues_tempo!A:E,5,FALSE)</f>
        <v>#N/A</v>
      </c>
      <c r="AD366" t="e">
        <f>VLOOKUP(A366,issues_tempo!A:E,4,FALSE)</f>
        <v>#N/A</v>
      </c>
      <c r="AE366">
        <f t="shared" si="149"/>
        <v>0</v>
      </c>
      <c r="AF366">
        <f t="shared" si="149"/>
        <v>0</v>
      </c>
      <c r="AG366">
        <f t="shared" si="150"/>
        <v>0</v>
      </c>
      <c r="AH366">
        <f t="shared" si="151"/>
        <v>0</v>
      </c>
      <c r="AI366">
        <f t="shared" si="152"/>
        <v>0</v>
      </c>
      <c r="AJ366">
        <f t="shared" si="153"/>
        <v>0</v>
      </c>
    </row>
    <row r="367" spans="1:36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37"/>
        <v>#N/A</v>
      </c>
      <c r="I367" t="e">
        <f t="shared" si="138"/>
        <v>#N/A</v>
      </c>
      <c r="J367">
        <f t="shared" si="139"/>
        <v>0</v>
      </c>
      <c r="K367">
        <f t="shared" si="140"/>
        <v>0</v>
      </c>
      <c r="L367">
        <f t="shared" si="141"/>
        <v>0</v>
      </c>
      <c r="M367" t="e">
        <f t="shared" si="142"/>
        <v>#N/A</v>
      </c>
      <c r="N367" t="e">
        <f t="shared" si="143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135"/>
        <v>999999</v>
      </c>
      <c r="R367" t="e">
        <f t="shared" si="136"/>
        <v>#N/A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44"/>
        <v>0</v>
      </c>
      <c r="V367">
        <f t="shared" si="145"/>
        <v>0</v>
      </c>
      <c r="W367">
        <f t="shared" si="154"/>
        <v>0</v>
      </c>
      <c r="X367">
        <f t="shared" si="146"/>
        <v>0</v>
      </c>
      <c r="Y367">
        <f>IF(ISNA(VLOOKUP(A367,issues_tempo!A:E,3,FALSE)),0,VLOOKUP(A367,issues_tempo!A:E,3,FALSE))</f>
        <v>0</v>
      </c>
      <c r="Z367">
        <f>IF(ISNA(VLOOKUP(A367,issues_tempo!A:E,2,FALSE)),0,VLOOKUP(A367,issues_tempo!A:E,2,FALSE))</f>
        <v>0</v>
      </c>
      <c r="AA367">
        <f t="shared" si="147"/>
        <v>0</v>
      </c>
      <c r="AB367" t="e">
        <f t="shared" si="148"/>
        <v>#DIV/0!</v>
      </c>
      <c r="AC367" t="e">
        <f>VLOOKUP(A367,issues_tempo!A:E,5,FALSE)</f>
        <v>#N/A</v>
      </c>
      <c r="AD367" t="e">
        <f>VLOOKUP(A367,issues_tempo!A:E,4,FALSE)</f>
        <v>#N/A</v>
      </c>
      <c r="AE367">
        <f t="shared" si="149"/>
        <v>0</v>
      </c>
      <c r="AF367">
        <f t="shared" si="149"/>
        <v>0</v>
      </c>
      <c r="AG367">
        <f t="shared" si="150"/>
        <v>0</v>
      </c>
      <c r="AH367">
        <f t="shared" si="151"/>
        <v>0</v>
      </c>
      <c r="AI367">
        <f t="shared" si="152"/>
        <v>0</v>
      </c>
      <c r="AJ367">
        <f t="shared" si="153"/>
        <v>0</v>
      </c>
    </row>
    <row r="368" spans="1:36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37"/>
        <v>17</v>
      </c>
      <c r="I368">
        <f t="shared" si="138"/>
        <v>5.7647058823529411</v>
      </c>
      <c r="J368">
        <f t="shared" si="139"/>
        <v>17.346938775510203</v>
      </c>
      <c r="K368">
        <f t="shared" si="140"/>
        <v>0</v>
      </c>
      <c r="L368">
        <f t="shared" si="141"/>
        <v>18.085106382978722</v>
      </c>
      <c r="M368" t="e">
        <f t="shared" si="142"/>
        <v>#DIV/0!</v>
      </c>
      <c r="N368">
        <f t="shared" si="143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135"/>
        <v>999999</v>
      </c>
      <c r="R368">
        <f t="shared" si="136"/>
        <v>6.4509803921568629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44"/>
        <v>0</v>
      </c>
      <c r="V368">
        <f t="shared" si="145"/>
        <v>8.1764705882352935</v>
      </c>
      <c r="W368">
        <f t="shared" si="154"/>
        <v>0</v>
      </c>
      <c r="X368">
        <f t="shared" si="146"/>
        <v>147.87234042553189</v>
      </c>
      <c r="Y368">
        <f>IF(ISNA(VLOOKUP(A368,issues_tempo!A:E,3,FALSE)),0,VLOOKUP(A368,issues_tempo!A:E,3,FALSE))</f>
        <v>0</v>
      </c>
      <c r="Z368">
        <f>IF(ISNA(VLOOKUP(A368,issues_tempo!A:E,2,FALSE)),0,VLOOKUP(A368,issues_tempo!A:E,2,FALSE))</f>
        <v>0</v>
      </c>
      <c r="AA368">
        <f t="shared" si="147"/>
        <v>0</v>
      </c>
      <c r="AB368" t="e">
        <f t="shared" si="148"/>
        <v>#DIV/0!</v>
      </c>
      <c r="AC368" t="e">
        <f>VLOOKUP(A368,issues_tempo!A:E,5,FALSE)</f>
        <v>#N/A</v>
      </c>
      <c r="AD368" t="e">
        <f>VLOOKUP(A368,issues_tempo!A:E,4,FALSE)</f>
        <v>#N/A</v>
      </c>
      <c r="AE368">
        <f t="shared" si="149"/>
        <v>0</v>
      </c>
      <c r="AF368">
        <f t="shared" si="149"/>
        <v>0</v>
      </c>
      <c r="AG368">
        <f t="shared" si="150"/>
        <v>0</v>
      </c>
      <c r="AH368">
        <f t="shared" si="151"/>
        <v>0</v>
      </c>
      <c r="AI368">
        <f t="shared" si="152"/>
        <v>0</v>
      </c>
      <c r="AJ368">
        <f t="shared" si="153"/>
        <v>0</v>
      </c>
    </row>
    <row r="369" spans="1:36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37"/>
        <v>#N/A</v>
      </c>
      <c r="I369" t="e">
        <f t="shared" si="138"/>
        <v>#N/A</v>
      </c>
      <c r="J369">
        <f t="shared" si="139"/>
        <v>0</v>
      </c>
      <c r="K369">
        <f t="shared" si="140"/>
        <v>0</v>
      </c>
      <c r="L369">
        <f t="shared" si="141"/>
        <v>0</v>
      </c>
      <c r="M369" t="e">
        <f t="shared" si="142"/>
        <v>#N/A</v>
      </c>
      <c r="N369" t="e">
        <f t="shared" si="143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135"/>
        <v>999999</v>
      </c>
      <c r="R369" t="e">
        <f t="shared" si="136"/>
        <v>#N/A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44"/>
        <v>0</v>
      </c>
      <c r="V369">
        <f t="shared" si="145"/>
        <v>0</v>
      </c>
      <c r="W369">
        <f t="shared" si="154"/>
        <v>0</v>
      </c>
      <c r="X369">
        <f t="shared" si="146"/>
        <v>0</v>
      </c>
      <c r="Y369">
        <f>IF(ISNA(VLOOKUP(A369,issues_tempo!A:E,3,FALSE)),0,VLOOKUP(A369,issues_tempo!A:E,3,FALSE))</f>
        <v>0</v>
      </c>
      <c r="Z369">
        <f>IF(ISNA(VLOOKUP(A369,issues_tempo!A:E,2,FALSE)),0,VLOOKUP(A369,issues_tempo!A:E,2,FALSE))</f>
        <v>0</v>
      </c>
      <c r="AA369">
        <f t="shared" si="147"/>
        <v>0</v>
      </c>
      <c r="AB369" t="e">
        <f t="shared" si="148"/>
        <v>#DIV/0!</v>
      </c>
      <c r="AC369" t="e">
        <f>VLOOKUP(A369,issues_tempo!A:E,5,FALSE)</f>
        <v>#N/A</v>
      </c>
      <c r="AD369" t="e">
        <f>VLOOKUP(A369,issues_tempo!A:E,4,FALSE)</f>
        <v>#N/A</v>
      </c>
      <c r="AE369">
        <f t="shared" si="149"/>
        <v>0</v>
      </c>
      <c r="AF369">
        <f t="shared" si="149"/>
        <v>0</v>
      </c>
      <c r="AG369">
        <f t="shared" si="150"/>
        <v>0</v>
      </c>
      <c r="AH369">
        <f t="shared" si="151"/>
        <v>0</v>
      </c>
      <c r="AI369">
        <f t="shared" si="152"/>
        <v>0</v>
      </c>
      <c r="AJ369">
        <f t="shared" si="153"/>
        <v>0</v>
      </c>
    </row>
    <row r="370" spans="1:36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37"/>
        <v>2</v>
      </c>
      <c r="I370">
        <f t="shared" si="138"/>
        <v>9.5</v>
      </c>
      <c r="J370">
        <f t="shared" si="139"/>
        <v>10.526315789473685</v>
      </c>
      <c r="K370">
        <f t="shared" si="140"/>
        <v>13.333333333333334</v>
      </c>
      <c r="L370">
        <f t="shared" si="141"/>
        <v>0</v>
      </c>
      <c r="M370">
        <f t="shared" si="142"/>
        <v>7.5</v>
      </c>
      <c r="N370" t="e">
        <f t="shared" si="143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135"/>
        <v>1.25</v>
      </c>
      <c r="R370">
        <f t="shared" si="136"/>
        <v>999999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44"/>
        <v>0</v>
      </c>
      <c r="V370">
        <f t="shared" si="145"/>
        <v>0</v>
      </c>
      <c r="W370">
        <f t="shared" si="154"/>
        <v>0</v>
      </c>
      <c r="X370">
        <f t="shared" si="146"/>
        <v>0</v>
      </c>
      <c r="Y370">
        <f>IF(ISNA(VLOOKUP(A370,issues_tempo!A:E,3,FALSE)),0,VLOOKUP(A370,issues_tempo!A:E,3,FALSE))</f>
        <v>0</v>
      </c>
      <c r="Z370">
        <f>IF(ISNA(VLOOKUP(A370,issues_tempo!A:E,2,FALSE)),0,VLOOKUP(A370,issues_tempo!A:E,2,FALSE))</f>
        <v>0</v>
      </c>
      <c r="AA370">
        <f t="shared" si="147"/>
        <v>0</v>
      </c>
      <c r="AB370" t="e">
        <f t="shared" si="148"/>
        <v>#DIV/0!</v>
      </c>
      <c r="AC370" t="e">
        <f>VLOOKUP(A370,issues_tempo!A:E,5,FALSE)</f>
        <v>#N/A</v>
      </c>
      <c r="AD370" t="e">
        <f>VLOOKUP(A370,issues_tempo!A:E,4,FALSE)</f>
        <v>#N/A</v>
      </c>
      <c r="AE370">
        <f t="shared" si="149"/>
        <v>0</v>
      </c>
      <c r="AF370">
        <f t="shared" si="149"/>
        <v>0</v>
      </c>
      <c r="AG370">
        <f t="shared" si="150"/>
        <v>0</v>
      </c>
      <c r="AH370">
        <f t="shared" si="151"/>
        <v>0</v>
      </c>
      <c r="AI370">
        <f t="shared" si="152"/>
        <v>0</v>
      </c>
      <c r="AJ370">
        <f t="shared" si="153"/>
        <v>0</v>
      </c>
    </row>
    <row r="371" spans="1:36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37"/>
        <v>3</v>
      </c>
      <c r="I371">
        <f t="shared" si="138"/>
        <v>13.666666666666666</v>
      </c>
      <c r="J371">
        <f t="shared" si="139"/>
        <v>7.3170731707317076</v>
      </c>
      <c r="K371">
        <f t="shared" si="140"/>
        <v>15.384615384615385</v>
      </c>
      <c r="L371">
        <f t="shared" si="141"/>
        <v>3.5714285714285716</v>
      </c>
      <c r="M371">
        <f t="shared" si="142"/>
        <v>6.5</v>
      </c>
      <c r="N371">
        <f t="shared" si="143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135"/>
        <v>1.0833333333333333</v>
      </c>
      <c r="R371">
        <f t="shared" si="136"/>
        <v>4.6666666666666661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44"/>
        <v>0</v>
      </c>
      <c r="V371">
        <f t="shared" si="145"/>
        <v>0</v>
      </c>
      <c r="W371">
        <f t="shared" si="154"/>
        <v>0</v>
      </c>
      <c r="X371">
        <f t="shared" si="146"/>
        <v>0</v>
      </c>
      <c r="Y371">
        <f>IF(ISNA(VLOOKUP(A371,issues_tempo!A:E,3,FALSE)),0,VLOOKUP(A371,issues_tempo!A:E,3,FALSE))</f>
        <v>0</v>
      </c>
      <c r="Z371">
        <f>IF(ISNA(VLOOKUP(A371,issues_tempo!A:E,2,FALSE)),0,VLOOKUP(A371,issues_tempo!A:E,2,FALSE))</f>
        <v>0</v>
      </c>
      <c r="AA371">
        <f t="shared" si="147"/>
        <v>0</v>
      </c>
      <c r="AB371" t="e">
        <f t="shared" si="148"/>
        <v>#DIV/0!</v>
      </c>
      <c r="AC371" t="e">
        <f>VLOOKUP(A371,issues_tempo!A:E,5,FALSE)</f>
        <v>#N/A</v>
      </c>
      <c r="AD371" t="e">
        <f>VLOOKUP(A371,issues_tempo!A:E,4,FALSE)</f>
        <v>#N/A</v>
      </c>
      <c r="AE371">
        <f t="shared" si="149"/>
        <v>0</v>
      </c>
      <c r="AF371">
        <f t="shared" si="149"/>
        <v>0</v>
      </c>
      <c r="AG371">
        <f t="shared" si="150"/>
        <v>0</v>
      </c>
      <c r="AH371">
        <f t="shared" si="151"/>
        <v>0</v>
      </c>
      <c r="AI371">
        <f t="shared" si="152"/>
        <v>0</v>
      </c>
      <c r="AJ371">
        <f t="shared" si="153"/>
        <v>0</v>
      </c>
    </row>
    <row r="372" spans="1:36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37"/>
        <v>#N/A</v>
      </c>
      <c r="I372" t="e">
        <f t="shared" si="138"/>
        <v>#N/A</v>
      </c>
      <c r="J372">
        <f t="shared" si="139"/>
        <v>0</v>
      </c>
      <c r="K372">
        <f t="shared" si="140"/>
        <v>0</v>
      </c>
      <c r="L372">
        <f t="shared" si="141"/>
        <v>0</v>
      </c>
      <c r="M372" t="e">
        <f t="shared" si="142"/>
        <v>#N/A</v>
      </c>
      <c r="N372" t="e">
        <f t="shared" si="143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135"/>
        <v>999999</v>
      </c>
      <c r="R372" t="e">
        <f t="shared" si="136"/>
        <v>#N/A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44"/>
        <v>0</v>
      </c>
      <c r="V372">
        <f t="shared" si="145"/>
        <v>0</v>
      </c>
      <c r="W372">
        <f t="shared" si="154"/>
        <v>0</v>
      </c>
      <c r="X372">
        <f t="shared" si="146"/>
        <v>0</v>
      </c>
      <c r="Y372">
        <f>IF(ISNA(VLOOKUP(A372,issues_tempo!A:E,3,FALSE)),0,VLOOKUP(A372,issues_tempo!A:E,3,FALSE))</f>
        <v>0</v>
      </c>
      <c r="Z372">
        <f>IF(ISNA(VLOOKUP(A372,issues_tempo!A:E,2,FALSE)),0,VLOOKUP(A372,issues_tempo!A:E,2,FALSE))</f>
        <v>0</v>
      </c>
      <c r="AA372">
        <f t="shared" si="147"/>
        <v>0</v>
      </c>
      <c r="AB372" t="e">
        <f t="shared" si="148"/>
        <v>#DIV/0!</v>
      </c>
      <c r="AC372" t="e">
        <f>VLOOKUP(A372,issues_tempo!A:E,5,FALSE)</f>
        <v>#N/A</v>
      </c>
      <c r="AD372" t="e">
        <f>VLOOKUP(A372,issues_tempo!A:E,4,FALSE)</f>
        <v>#N/A</v>
      </c>
      <c r="AE372">
        <f t="shared" si="149"/>
        <v>0</v>
      </c>
      <c r="AF372">
        <f t="shared" si="149"/>
        <v>0</v>
      </c>
      <c r="AG372">
        <f t="shared" si="150"/>
        <v>0</v>
      </c>
      <c r="AH372">
        <f t="shared" si="151"/>
        <v>0</v>
      </c>
      <c r="AI372">
        <f t="shared" si="152"/>
        <v>0</v>
      </c>
      <c r="AJ372">
        <f t="shared" si="153"/>
        <v>0</v>
      </c>
    </row>
    <row r="373" spans="1:36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37"/>
        <v>3</v>
      </c>
      <c r="I373">
        <f t="shared" si="138"/>
        <v>13</v>
      </c>
      <c r="J373">
        <f t="shared" si="139"/>
        <v>7.6923076923076925</v>
      </c>
      <c r="K373">
        <f t="shared" si="140"/>
        <v>0</v>
      </c>
      <c r="L373">
        <f t="shared" si="141"/>
        <v>8.8235294117647065</v>
      </c>
      <c r="M373" t="e">
        <f t="shared" si="142"/>
        <v>#DIV/0!</v>
      </c>
      <c r="N373">
        <f t="shared" si="143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135"/>
        <v>999999</v>
      </c>
      <c r="R373">
        <f t="shared" si="136"/>
        <v>5.666666666666667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44"/>
        <v>0</v>
      </c>
      <c r="V373">
        <f t="shared" si="145"/>
        <v>0</v>
      </c>
      <c r="W373">
        <f t="shared" si="154"/>
        <v>0</v>
      </c>
      <c r="X373">
        <f t="shared" si="146"/>
        <v>0</v>
      </c>
      <c r="Y373">
        <f>IF(ISNA(VLOOKUP(A373,issues_tempo!A:E,3,FALSE)),0,VLOOKUP(A373,issues_tempo!A:E,3,FALSE))</f>
        <v>0</v>
      </c>
      <c r="Z373">
        <f>IF(ISNA(VLOOKUP(A373,issues_tempo!A:E,2,FALSE)),0,VLOOKUP(A373,issues_tempo!A:E,2,FALSE))</f>
        <v>0</v>
      </c>
      <c r="AA373">
        <f t="shared" si="147"/>
        <v>0</v>
      </c>
      <c r="AB373" t="e">
        <f t="shared" si="148"/>
        <v>#DIV/0!</v>
      </c>
      <c r="AC373" t="e">
        <f>VLOOKUP(A373,issues_tempo!A:E,5,FALSE)</f>
        <v>#N/A</v>
      </c>
      <c r="AD373" t="e">
        <f>VLOOKUP(A373,issues_tempo!A:E,4,FALSE)</f>
        <v>#N/A</v>
      </c>
      <c r="AE373">
        <f t="shared" si="149"/>
        <v>0</v>
      </c>
      <c r="AF373">
        <f t="shared" si="149"/>
        <v>0</v>
      </c>
      <c r="AG373">
        <f t="shared" si="150"/>
        <v>0</v>
      </c>
      <c r="AH373">
        <f t="shared" si="151"/>
        <v>0</v>
      </c>
      <c r="AI373">
        <f t="shared" si="152"/>
        <v>0</v>
      </c>
      <c r="AJ373">
        <f t="shared" si="153"/>
        <v>0</v>
      </c>
    </row>
    <row r="374" spans="1:36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37"/>
        <v>#N/A</v>
      </c>
      <c r="I374" t="e">
        <f t="shared" si="138"/>
        <v>#N/A</v>
      </c>
      <c r="J374">
        <f t="shared" si="139"/>
        <v>0</v>
      </c>
      <c r="K374">
        <f t="shared" si="140"/>
        <v>0</v>
      </c>
      <c r="L374">
        <f t="shared" si="141"/>
        <v>0</v>
      </c>
      <c r="M374" t="e">
        <f t="shared" si="142"/>
        <v>#N/A</v>
      </c>
      <c r="N374" t="e">
        <f t="shared" si="143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135"/>
        <v>999999</v>
      </c>
      <c r="R374" t="e">
        <f t="shared" si="136"/>
        <v>#N/A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44"/>
        <v>0</v>
      </c>
      <c r="V374">
        <f t="shared" si="145"/>
        <v>0</v>
      </c>
      <c r="W374">
        <f t="shared" si="154"/>
        <v>0</v>
      </c>
      <c r="X374">
        <f t="shared" si="146"/>
        <v>0</v>
      </c>
      <c r="Y374">
        <f>IF(ISNA(VLOOKUP(A374,issues_tempo!A:E,3,FALSE)),0,VLOOKUP(A374,issues_tempo!A:E,3,FALSE))</f>
        <v>0</v>
      </c>
      <c r="Z374">
        <f>IF(ISNA(VLOOKUP(A374,issues_tempo!A:E,2,FALSE)),0,VLOOKUP(A374,issues_tempo!A:E,2,FALSE))</f>
        <v>0</v>
      </c>
      <c r="AA374">
        <f t="shared" si="147"/>
        <v>0</v>
      </c>
      <c r="AB374" t="e">
        <f t="shared" si="148"/>
        <v>#DIV/0!</v>
      </c>
      <c r="AC374" t="e">
        <f>VLOOKUP(A374,issues_tempo!A:E,5,FALSE)</f>
        <v>#N/A</v>
      </c>
      <c r="AD374" t="e">
        <f>VLOOKUP(A374,issues_tempo!A:E,4,FALSE)</f>
        <v>#N/A</v>
      </c>
      <c r="AE374">
        <f t="shared" si="149"/>
        <v>0</v>
      </c>
      <c r="AF374">
        <f t="shared" si="149"/>
        <v>0</v>
      </c>
      <c r="AG374">
        <f t="shared" si="150"/>
        <v>0</v>
      </c>
      <c r="AH374">
        <f t="shared" si="151"/>
        <v>0</v>
      </c>
      <c r="AI374">
        <f t="shared" si="152"/>
        <v>0</v>
      </c>
      <c r="AJ374">
        <f t="shared" si="153"/>
        <v>0</v>
      </c>
    </row>
    <row r="375" spans="1:36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37"/>
        <v>#N/A</v>
      </c>
      <c r="I375" t="e">
        <f t="shared" si="138"/>
        <v>#N/A</v>
      </c>
      <c r="J375">
        <f t="shared" si="139"/>
        <v>0</v>
      </c>
      <c r="K375">
        <f t="shared" si="140"/>
        <v>0</v>
      </c>
      <c r="L375">
        <f t="shared" si="141"/>
        <v>0</v>
      </c>
      <c r="M375" t="e">
        <f t="shared" si="142"/>
        <v>#N/A</v>
      </c>
      <c r="N375" t="e">
        <f t="shared" si="143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135"/>
        <v>999999</v>
      </c>
      <c r="R375" t="e">
        <f t="shared" si="136"/>
        <v>#N/A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44"/>
        <v>0</v>
      </c>
      <c r="V375">
        <f t="shared" si="145"/>
        <v>0</v>
      </c>
      <c r="W375">
        <f t="shared" si="154"/>
        <v>0</v>
      </c>
      <c r="X375">
        <f t="shared" si="146"/>
        <v>0</v>
      </c>
      <c r="Y375">
        <f>IF(ISNA(VLOOKUP(A375,issues_tempo!A:E,3,FALSE)),0,VLOOKUP(A375,issues_tempo!A:E,3,FALSE))</f>
        <v>0</v>
      </c>
      <c r="Z375">
        <f>IF(ISNA(VLOOKUP(A375,issues_tempo!A:E,2,FALSE)),0,VLOOKUP(A375,issues_tempo!A:E,2,FALSE))</f>
        <v>0</v>
      </c>
      <c r="AA375">
        <f t="shared" si="147"/>
        <v>0</v>
      </c>
      <c r="AB375" t="e">
        <f t="shared" si="148"/>
        <v>#DIV/0!</v>
      </c>
      <c r="AC375" t="e">
        <f>VLOOKUP(A375,issues_tempo!A:E,5,FALSE)</f>
        <v>#N/A</v>
      </c>
      <c r="AD375" t="e">
        <f>VLOOKUP(A375,issues_tempo!A:E,4,FALSE)</f>
        <v>#N/A</v>
      </c>
      <c r="AE375">
        <f t="shared" si="149"/>
        <v>0</v>
      </c>
      <c r="AF375">
        <f t="shared" si="149"/>
        <v>0</v>
      </c>
      <c r="AG375">
        <f t="shared" si="150"/>
        <v>0</v>
      </c>
      <c r="AH375">
        <f t="shared" si="151"/>
        <v>0</v>
      </c>
      <c r="AI375">
        <f t="shared" si="152"/>
        <v>0</v>
      </c>
      <c r="AJ375">
        <f t="shared" si="153"/>
        <v>0</v>
      </c>
    </row>
    <row r="376" spans="1:36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37"/>
        <v>#N/A</v>
      </c>
      <c r="I376" t="e">
        <f t="shared" si="138"/>
        <v>#N/A</v>
      </c>
      <c r="J376">
        <f t="shared" si="139"/>
        <v>0</v>
      </c>
      <c r="K376">
        <f t="shared" si="140"/>
        <v>0</v>
      </c>
      <c r="L376">
        <f t="shared" si="141"/>
        <v>0</v>
      </c>
      <c r="M376" t="e">
        <f t="shared" si="142"/>
        <v>#N/A</v>
      </c>
      <c r="N376" t="e">
        <f t="shared" si="143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135"/>
        <v>999999</v>
      </c>
      <c r="R376" t="e">
        <f t="shared" si="136"/>
        <v>#N/A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44"/>
        <v>0</v>
      </c>
      <c r="V376">
        <f t="shared" si="145"/>
        <v>0</v>
      </c>
      <c r="W376">
        <f t="shared" si="154"/>
        <v>0</v>
      </c>
      <c r="X376">
        <f t="shared" si="146"/>
        <v>0</v>
      </c>
      <c r="Y376">
        <f>IF(ISNA(VLOOKUP(A376,issues_tempo!A:E,3,FALSE)),0,VLOOKUP(A376,issues_tempo!A:E,3,FALSE))</f>
        <v>0</v>
      </c>
      <c r="Z376">
        <f>IF(ISNA(VLOOKUP(A376,issues_tempo!A:E,2,FALSE)),0,VLOOKUP(A376,issues_tempo!A:E,2,FALSE))</f>
        <v>0</v>
      </c>
      <c r="AA376">
        <f t="shared" si="147"/>
        <v>0</v>
      </c>
      <c r="AB376" t="e">
        <f t="shared" si="148"/>
        <v>#DIV/0!</v>
      </c>
      <c r="AC376" t="e">
        <f>VLOOKUP(A376,issues_tempo!A:E,5,FALSE)</f>
        <v>#N/A</v>
      </c>
      <c r="AD376" t="e">
        <f>VLOOKUP(A376,issues_tempo!A:E,4,FALSE)</f>
        <v>#N/A</v>
      </c>
      <c r="AE376">
        <f t="shared" si="149"/>
        <v>0</v>
      </c>
      <c r="AF376">
        <f t="shared" si="149"/>
        <v>0</v>
      </c>
      <c r="AG376">
        <f t="shared" si="150"/>
        <v>0</v>
      </c>
      <c r="AH376">
        <f t="shared" si="151"/>
        <v>0</v>
      </c>
      <c r="AI376">
        <f t="shared" si="152"/>
        <v>0</v>
      </c>
      <c r="AJ376">
        <f t="shared" si="153"/>
        <v>0</v>
      </c>
    </row>
    <row r="377" spans="1:36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37"/>
        <v>2</v>
      </c>
      <c r="I377">
        <f t="shared" si="138"/>
        <v>21.5</v>
      </c>
      <c r="J377">
        <f t="shared" si="139"/>
        <v>4.6511627906976747</v>
      </c>
      <c r="K377">
        <f t="shared" si="140"/>
        <v>6.666666666666667</v>
      </c>
      <c r="L377">
        <f t="shared" si="141"/>
        <v>0</v>
      </c>
      <c r="M377">
        <f t="shared" si="142"/>
        <v>15</v>
      </c>
      <c r="N377" t="e">
        <f t="shared" si="143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135"/>
        <v>2.5</v>
      </c>
      <c r="R377">
        <f t="shared" si="136"/>
        <v>999999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44"/>
        <v>0</v>
      </c>
      <c r="V377">
        <f t="shared" si="145"/>
        <v>0</v>
      </c>
      <c r="W377">
        <f t="shared" si="154"/>
        <v>0</v>
      </c>
      <c r="X377">
        <f t="shared" si="146"/>
        <v>0</v>
      </c>
      <c r="Y377">
        <f>IF(ISNA(VLOOKUP(A377,issues_tempo!A:E,3,FALSE)),0,VLOOKUP(A377,issues_tempo!A:E,3,FALSE))</f>
        <v>0</v>
      </c>
      <c r="Z377">
        <f>IF(ISNA(VLOOKUP(A377,issues_tempo!A:E,2,FALSE)),0,VLOOKUP(A377,issues_tempo!A:E,2,FALSE))</f>
        <v>0</v>
      </c>
      <c r="AA377">
        <f t="shared" si="147"/>
        <v>0</v>
      </c>
      <c r="AB377" t="e">
        <f t="shared" si="148"/>
        <v>#DIV/0!</v>
      </c>
      <c r="AC377" t="e">
        <f>VLOOKUP(A377,issues_tempo!A:E,5,FALSE)</f>
        <v>#N/A</v>
      </c>
      <c r="AD377" t="e">
        <f>VLOOKUP(A377,issues_tempo!A:E,4,FALSE)</f>
        <v>#N/A</v>
      </c>
      <c r="AE377">
        <f t="shared" si="149"/>
        <v>0</v>
      </c>
      <c r="AF377">
        <f t="shared" si="149"/>
        <v>0</v>
      </c>
      <c r="AG377">
        <f t="shared" si="150"/>
        <v>0</v>
      </c>
      <c r="AH377">
        <f t="shared" si="151"/>
        <v>0</v>
      </c>
      <c r="AI377">
        <f t="shared" si="152"/>
        <v>0</v>
      </c>
      <c r="AJ377">
        <f t="shared" si="153"/>
        <v>0</v>
      </c>
    </row>
    <row r="378" spans="1:36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37"/>
        <v>1</v>
      </c>
      <c r="I378">
        <f t="shared" si="138"/>
        <v>17</v>
      </c>
      <c r="J378">
        <f t="shared" si="139"/>
        <v>5.882352941176471</v>
      </c>
      <c r="K378">
        <f t="shared" si="140"/>
        <v>0</v>
      </c>
      <c r="L378">
        <f t="shared" si="141"/>
        <v>6.25</v>
      </c>
      <c r="M378" t="e">
        <f t="shared" si="142"/>
        <v>#DIV/0!</v>
      </c>
      <c r="N378">
        <f t="shared" si="143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135"/>
        <v>999999</v>
      </c>
      <c r="R378">
        <f t="shared" si="136"/>
        <v>16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44"/>
        <v>0</v>
      </c>
      <c r="V378">
        <f t="shared" si="145"/>
        <v>0</v>
      </c>
      <c r="W378">
        <f t="shared" si="154"/>
        <v>0</v>
      </c>
      <c r="X378">
        <f t="shared" si="146"/>
        <v>0</v>
      </c>
      <c r="Y378">
        <f>IF(ISNA(VLOOKUP(A378,issues_tempo!A:E,3,FALSE)),0,VLOOKUP(A378,issues_tempo!A:E,3,FALSE))</f>
        <v>4</v>
      </c>
      <c r="Z378">
        <f>IF(ISNA(VLOOKUP(A378,issues_tempo!A:E,2,FALSE)),0,VLOOKUP(A378,issues_tempo!A:E,2,FALSE))</f>
        <v>0</v>
      </c>
      <c r="AA378">
        <f t="shared" si="147"/>
        <v>4</v>
      </c>
      <c r="AB378">
        <f t="shared" si="148"/>
        <v>4.25</v>
      </c>
      <c r="AC378">
        <f>VLOOKUP(A378,issues_tempo!A:E,5,FALSE)</f>
        <v>4</v>
      </c>
      <c r="AD378">
        <f>VLOOKUP(A378,issues_tempo!A:E,4,FALSE)</f>
        <v>0</v>
      </c>
      <c r="AE378">
        <f t="shared" si="149"/>
        <v>400</v>
      </c>
      <c r="AF378">
        <f t="shared" si="149"/>
        <v>0</v>
      </c>
      <c r="AG378">
        <f t="shared" si="150"/>
        <v>1</v>
      </c>
      <c r="AH378">
        <f t="shared" si="151"/>
        <v>0</v>
      </c>
      <c r="AI378">
        <f t="shared" si="152"/>
        <v>400</v>
      </c>
      <c r="AJ378">
        <f t="shared" si="153"/>
        <v>0</v>
      </c>
    </row>
    <row r="379" spans="1:36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37"/>
        <v>1</v>
      </c>
      <c r="I379">
        <f t="shared" si="138"/>
        <v>29</v>
      </c>
      <c r="J379">
        <f t="shared" si="139"/>
        <v>3.4482758620689653</v>
      </c>
      <c r="K379">
        <f t="shared" si="140"/>
        <v>0</v>
      </c>
      <c r="L379">
        <f t="shared" si="141"/>
        <v>3.5714285714285716</v>
      </c>
      <c r="M379" t="e">
        <f t="shared" si="142"/>
        <v>#DIV/0!</v>
      </c>
      <c r="N379">
        <f t="shared" si="143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135"/>
        <v>999999</v>
      </c>
      <c r="R379">
        <f t="shared" si="136"/>
        <v>18.666666666666664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44"/>
        <v>0</v>
      </c>
      <c r="V379">
        <f t="shared" si="145"/>
        <v>0</v>
      </c>
      <c r="W379">
        <f t="shared" si="154"/>
        <v>0</v>
      </c>
      <c r="X379">
        <f t="shared" si="146"/>
        <v>0</v>
      </c>
      <c r="Y379">
        <f>IF(ISNA(VLOOKUP(A379,issues_tempo!A:E,3,FALSE)),0,VLOOKUP(A379,issues_tempo!A:E,3,FALSE))</f>
        <v>0</v>
      </c>
      <c r="Z379">
        <f>IF(ISNA(VLOOKUP(A379,issues_tempo!A:E,2,FALSE)),0,VLOOKUP(A379,issues_tempo!A:E,2,FALSE))</f>
        <v>0</v>
      </c>
      <c r="AA379">
        <f t="shared" si="147"/>
        <v>0</v>
      </c>
      <c r="AB379" t="e">
        <f t="shared" si="148"/>
        <v>#DIV/0!</v>
      </c>
      <c r="AC379" t="e">
        <f>VLOOKUP(A379,issues_tempo!A:E,5,FALSE)</f>
        <v>#N/A</v>
      </c>
      <c r="AD379" t="e">
        <f>VLOOKUP(A379,issues_tempo!A:E,4,FALSE)</f>
        <v>#N/A</v>
      </c>
      <c r="AE379">
        <f t="shared" si="149"/>
        <v>0</v>
      </c>
      <c r="AF379">
        <f t="shared" si="149"/>
        <v>0</v>
      </c>
      <c r="AG379">
        <f t="shared" si="150"/>
        <v>0</v>
      </c>
      <c r="AH379">
        <f t="shared" si="151"/>
        <v>0</v>
      </c>
      <c r="AI379">
        <f t="shared" si="152"/>
        <v>0</v>
      </c>
      <c r="AJ379">
        <f t="shared" si="153"/>
        <v>0</v>
      </c>
    </row>
    <row r="380" spans="1:36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37"/>
        <v>#N/A</v>
      </c>
      <c r="I380" t="e">
        <f t="shared" si="138"/>
        <v>#N/A</v>
      </c>
      <c r="J380">
        <f t="shared" si="139"/>
        <v>0</v>
      </c>
      <c r="K380">
        <f t="shared" si="140"/>
        <v>0</v>
      </c>
      <c r="L380">
        <f t="shared" si="141"/>
        <v>0</v>
      </c>
      <c r="M380" t="e">
        <f t="shared" si="142"/>
        <v>#N/A</v>
      </c>
      <c r="N380" t="e">
        <f t="shared" si="143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135"/>
        <v>999999</v>
      </c>
      <c r="R380" t="e">
        <f t="shared" si="136"/>
        <v>#N/A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44"/>
        <v>0</v>
      </c>
      <c r="V380">
        <f t="shared" si="145"/>
        <v>0</v>
      </c>
      <c r="W380">
        <f t="shared" si="154"/>
        <v>0</v>
      </c>
      <c r="X380">
        <f t="shared" si="146"/>
        <v>0</v>
      </c>
      <c r="Y380">
        <f>IF(ISNA(VLOOKUP(A380,issues_tempo!A:E,3,FALSE)),0,VLOOKUP(A380,issues_tempo!A:E,3,FALSE))</f>
        <v>0</v>
      </c>
      <c r="Z380">
        <f>IF(ISNA(VLOOKUP(A380,issues_tempo!A:E,2,FALSE)),0,VLOOKUP(A380,issues_tempo!A:E,2,FALSE))</f>
        <v>0</v>
      </c>
      <c r="AA380">
        <f t="shared" si="147"/>
        <v>0</v>
      </c>
      <c r="AB380" t="e">
        <f t="shared" si="148"/>
        <v>#DIV/0!</v>
      </c>
      <c r="AC380" t="e">
        <f>VLOOKUP(A380,issues_tempo!A:E,5,FALSE)</f>
        <v>#N/A</v>
      </c>
      <c r="AD380" t="e">
        <f>VLOOKUP(A380,issues_tempo!A:E,4,FALSE)</f>
        <v>#N/A</v>
      </c>
      <c r="AE380">
        <f t="shared" si="149"/>
        <v>0</v>
      </c>
      <c r="AF380">
        <f t="shared" si="149"/>
        <v>0</v>
      </c>
      <c r="AG380">
        <f t="shared" si="150"/>
        <v>0</v>
      </c>
      <c r="AH380">
        <f t="shared" si="151"/>
        <v>0</v>
      </c>
      <c r="AI380">
        <f t="shared" si="152"/>
        <v>0</v>
      </c>
      <c r="AJ380">
        <f t="shared" si="153"/>
        <v>0</v>
      </c>
    </row>
    <row r="381" spans="1:36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37"/>
        <v>#N/A</v>
      </c>
      <c r="I381" t="e">
        <f t="shared" si="138"/>
        <v>#N/A</v>
      </c>
      <c r="J381">
        <f t="shared" si="139"/>
        <v>0</v>
      </c>
      <c r="K381">
        <f t="shared" si="140"/>
        <v>0</v>
      </c>
      <c r="L381">
        <f t="shared" si="141"/>
        <v>0</v>
      </c>
      <c r="M381" t="e">
        <f t="shared" si="142"/>
        <v>#N/A</v>
      </c>
      <c r="N381" t="e">
        <f t="shared" si="143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135"/>
        <v>999999</v>
      </c>
      <c r="R381" t="e">
        <f t="shared" si="136"/>
        <v>#N/A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44"/>
        <v>0</v>
      </c>
      <c r="V381">
        <f t="shared" si="145"/>
        <v>0</v>
      </c>
      <c r="W381">
        <f t="shared" si="154"/>
        <v>0</v>
      </c>
      <c r="X381">
        <f t="shared" si="146"/>
        <v>0</v>
      </c>
      <c r="Y381">
        <f>IF(ISNA(VLOOKUP(A381,issues_tempo!A:E,3,FALSE)),0,VLOOKUP(A381,issues_tempo!A:E,3,FALSE))</f>
        <v>0</v>
      </c>
      <c r="Z381">
        <f>IF(ISNA(VLOOKUP(A381,issues_tempo!A:E,2,FALSE)),0,VLOOKUP(A381,issues_tempo!A:E,2,FALSE))</f>
        <v>0</v>
      </c>
      <c r="AA381">
        <f t="shared" si="147"/>
        <v>0</v>
      </c>
      <c r="AB381" t="e">
        <f t="shared" si="148"/>
        <v>#DIV/0!</v>
      </c>
      <c r="AC381" t="e">
        <f>VLOOKUP(A381,issues_tempo!A:E,5,FALSE)</f>
        <v>#N/A</v>
      </c>
      <c r="AD381" t="e">
        <f>VLOOKUP(A381,issues_tempo!A:E,4,FALSE)</f>
        <v>#N/A</v>
      </c>
      <c r="AE381">
        <f t="shared" si="149"/>
        <v>0</v>
      </c>
      <c r="AF381">
        <f t="shared" si="149"/>
        <v>0</v>
      </c>
      <c r="AG381">
        <f t="shared" si="150"/>
        <v>0</v>
      </c>
      <c r="AH381">
        <f t="shared" si="151"/>
        <v>0</v>
      </c>
      <c r="AI381">
        <f t="shared" si="152"/>
        <v>0</v>
      </c>
      <c r="AJ381">
        <f t="shared" si="153"/>
        <v>0</v>
      </c>
    </row>
    <row r="382" spans="1:36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37"/>
        <v>#N/A</v>
      </c>
      <c r="I382" t="e">
        <f t="shared" si="138"/>
        <v>#N/A</v>
      </c>
      <c r="J382">
        <f t="shared" si="139"/>
        <v>0</v>
      </c>
      <c r="K382">
        <f t="shared" si="140"/>
        <v>0</v>
      </c>
      <c r="L382">
        <f t="shared" si="141"/>
        <v>0</v>
      </c>
      <c r="M382" t="e">
        <f t="shared" si="142"/>
        <v>#N/A</v>
      </c>
      <c r="N382" t="e">
        <f t="shared" si="143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135"/>
        <v>999999</v>
      </c>
      <c r="R382" t="e">
        <f t="shared" si="136"/>
        <v>#N/A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44"/>
        <v>0</v>
      </c>
      <c r="V382">
        <f t="shared" si="145"/>
        <v>0</v>
      </c>
      <c r="W382">
        <f t="shared" si="154"/>
        <v>0</v>
      </c>
      <c r="X382">
        <f t="shared" si="146"/>
        <v>0</v>
      </c>
      <c r="Y382">
        <f>IF(ISNA(VLOOKUP(A382,issues_tempo!A:E,3,FALSE)),0,VLOOKUP(A382,issues_tempo!A:E,3,FALSE))</f>
        <v>0</v>
      </c>
      <c r="Z382">
        <f>IF(ISNA(VLOOKUP(A382,issues_tempo!A:E,2,FALSE)),0,VLOOKUP(A382,issues_tempo!A:E,2,FALSE))</f>
        <v>0</v>
      </c>
      <c r="AA382">
        <f t="shared" si="147"/>
        <v>0</v>
      </c>
      <c r="AB382" t="e">
        <f t="shared" si="148"/>
        <v>#DIV/0!</v>
      </c>
      <c r="AC382" t="e">
        <f>VLOOKUP(A382,issues_tempo!A:E,5,FALSE)</f>
        <v>#N/A</v>
      </c>
      <c r="AD382" t="e">
        <f>VLOOKUP(A382,issues_tempo!A:E,4,FALSE)</f>
        <v>#N/A</v>
      </c>
      <c r="AE382">
        <f t="shared" si="149"/>
        <v>0</v>
      </c>
      <c r="AF382">
        <f t="shared" si="149"/>
        <v>0</v>
      </c>
      <c r="AG382">
        <f t="shared" si="150"/>
        <v>0</v>
      </c>
      <c r="AH382">
        <f t="shared" si="151"/>
        <v>0</v>
      </c>
      <c r="AI382">
        <f t="shared" si="152"/>
        <v>0</v>
      </c>
      <c r="AJ382">
        <f t="shared" si="153"/>
        <v>0</v>
      </c>
    </row>
    <row r="383" spans="1:36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37"/>
        <v>3</v>
      </c>
      <c r="I383">
        <f t="shared" si="138"/>
        <v>8.3333333333333339</v>
      </c>
      <c r="J383">
        <f t="shared" si="139"/>
        <v>12</v>
      </c>
      <c r="K383">
        <f t="shared" si="140"/>
        <v>8.3333333333333339</v>
      </c>
      <c r="L383">
        <f t="shared" si="141"/>
        <v>15.384615384615385</v>
      </c>
      <c r="M383">
        <f t="shared" si="142"/>
        <v>12</v>
      </c>
      <c r="N383">
        <f t="shared" si="143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135"/>
        <v>2</v>
      </c>
      <c r="R383">
        <f t="shared" si="136"/>
        <v>1.0833333333333333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44"/>
        <v>0</v>
      </c>
      <c r="V383">
        <f t="shared" si="145"/>
        <v>0</v>
      </c>
      <c r="W383">
        <f t="shared" si="154"/>
        <v>0</v>
      </c>
      <c r="X383">
        <f t="shared" si="146"/>
        <v>0</v>
      </c>
      <c r="Y383">
        <f>IF(ISNA(VLOOKUP(A383,issues_tempo!A:E,3,FALSE)),0,VLOOKUP(A383,issues_tempo!A:E,3,FALSE))</f>
        <v>0</v>
      </c>
      <c r="Z383">
        <f>IF(ISNA(VLOOKUP(A383,issues_tempo!A:E,2,FALSE)),0,VLOOKUP(A383,issues_tempo!A:E,2,FALSE))</f>
        <v>0</v>
      </c>
      <c r="AA383">
        <f t="shared" si="147"/>
        <v>0</v>
      </c>
      <c r="AB383" t="e">
        <f t="shared" si="148"/>
        <v>#DIV/0!</v>
      </c>
      <c r="AC383" t="e">
        <f>VLOOKUP(A383,issues_tempo!A:E,5,FALSE)</f>
        <v>#N/A</v>
      </c>
      <c r="AD383" t="e">
        <f>VLOOKUP(A383,issues_tempo!A:E,4,FALSE)</f>
        <v>#N/A</v>
      </c>
      <c r="AE383">
        <f t="shared" si="149"/>
        <v>0</v>
      </c>
      <c r="AF383">
        <f t="shared" si="149"/>
        <v>0</v>
      </c>
      <c r="AG383">
        <f t="shared" si="150"/>
        <v>0</v>
      </c>
      <c r="AH383">
        <f t="shared" si="151"/>
        <v>0</v>
      </c>
      <c r="AI383">
        <f t="shared" si="152"/>
        <v>0</v>
      </c>
      <c r="AJ383">
        <f t="shared" si="153"/>
        <v>0</v>
      </c>
    </row>
    <row r="384" spans="1:36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37"/>
        <v>#N/A</v>
      </c>
      <c r="I384" t="e">
        <f t="shared" si="138"/>
        <v>#N/A</v>
      </c>
      <c r="J384">
        <f t="shared" si="139"/>
        <v>0</v>
      </c>
      <c r="K384">
        <f t="shared" si="140"/>
        <v>0</v>
      </c>
      <c r="L384">
        <f t="shared" si="141"/>
        <v>0</v>
      </c>
      <c r="M384" t="e">
        <f t="shared" si="142"/>
        <v>#N/A</v>
      </c>
      <c r="N384" t="e">
        <f t="shared" si="143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135"/>
        <v>999999</v>
      </c>
      <c r="R384" t="e">
        <f t="shared" si="136"/>
        <v>#N/A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44"/>
        <v>0</v>
      </c>
      <c r="V384">
        <f t="shared" si="145"/>
        <v>0</v>
      </c>
      <c r="W384">
        <f t="shared" si="154"/>
        <v>0</v>
      </c>
      <c r="X384">
        <f t="shared" si="146"/>
        <v>0</v>
      </c>
      <c r="Y384">
        <f>IF(ISNA(VLOOKUP(A384,issues_tempo!A:E,3,FALSE)),0,VLOOKUP(A384,issues_tempo!A:E,3,FALSE))</f>
        <v>0</v>
      </c>
      <c r="Z384">
        <f>IF(ISNA(VLOOKUP(A384,issues_tempo!A:E,2,FALSE)),0,VLOOKUP(A384,issues_tempo!A:E,2,FALSE))</f>
        <v>0</v>
      </c>
      <c r="AA384">
        <f t="shared" si="147"/>
        <v>0</v>
      </c>
      <c r="AB384" t="e">
        <f t="shared" si="148"/>
        <v>#DIV/0!</v>
      </c>
      <c r="AC384" t="e">
        <f>VLOOKUP(A384,issues_tempo!A:E,5,FALSE)</f>
        <v>#N/A</v>
      </c>
      <c r="AD384" t="e">
        <f>VLOOKUP(A384,issues_tempo!A:E,4,FALSE)</f>
        <v>#N/A</v>
      </c>
      <c r="AE384">
        <f t="shared" si="149"/>
        <v>0</v>
      </c>
      <c r="AF384">
        <f t="shared" si="149"/>
        <v>0</v>
      </c>
      <c r="AG384">
        <f t="shared" si="150"/>
        <v>0</v>
      </c>
      <c r="AH384">
        <f t="shared" si="151"/>
        <v>0</v>
      </c>
      <c r="AI384">
        <f t="shared" si="152"/>
        <v>0</v>
      </c>
      <c r="AJ384">
        <f t="shared" si="153"/>
        <v>0</v>
      </c>
    </row>
    <row r="385" spans="1:36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37"/>
        <v>#N/A</v>
      </c>
      <c r="I385" t="e">
        <f t="shared" si="138"/>
        <v>#N/A</v>
      </c>
      <c r="J385">
        <f t="shared" si="139"/>
        <v>0</v>
      </c>
      <c r="K385">
        <f t="shared" si="140"/>
        <v>0</v>
      </c>
      <c r="L385">
        <f t="shared" si="141"/>
        <v>0</v>
      </c>
      <c r="M385" t="e">
        <f t="shared" si="142"/>
        <v>#N/A</v>
      </c>
      <c r="N385" t="e">
        <f t="shared" si="143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135"/>
        <v>999999</v>
      </c>
      <c r="R385" t="e">
        <f t="shared" si="136"/>
        <v>#N/A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44"/>
        <v>0</v>
      </c>
      <c r="V385">
        <f t="shared" si="145"/>
        <v>0</v>
      </c>
      <c r="W385">
        <f t="shared" si="154"/>
        <v>0</v>
      </c>
      <c r="X385">
        <f t="shared" si="146"/>
        <v>0</v>
      </c>
      <c r="Y385">
        <f>IF(ISNA(VLOOKUP(A385,issues_tempo!A:E,3,FALSE)),0,VLOOKUP(A385,issues_tempo!A:E,3,FALSE))</f>
        <v>0</v>
      </c>
      <c r="Z385">
        <f>IF(ISNA(VLOOKUP(A385,issues_tempo!A:E,2,FALSE)),0,VLOOKUP(A385,issues_tempo!A:E,2,FALSE))</f>
        <v>0</v>
      </c>
      <c r="AA385">
        <f t="shared" si="147"/>
        <v>0</v>
      </c>
      <c r="AB385" t="e">
        <f t="shared" si="148"/>
        <v>#DIV/0!</v>
      </c>
      <c r="AC385" t="e">
        <f>VLOOKUP(A385,issues_tempo!A:E,5,FALSE)</f>
        <v>#N/A</v>
      </c>
      <c r="AD385" t="e">
        <f>VLOOKUP(A385,issues_tempo!A:E,4,FALSE)</f>
        <v>#N/A</v>
      </c>
      <c r="AE385">
        <f t="shared" si="149"/>
        <v>0</v>
      </c>
      <c r="AF385">
        <f t="shared" si="149"/>
        <v>0</v>
      </c>
      <c r="AG385">
        <f t="shared" si="150"/>
        <v>0</v>
      </c>
      <c r="AH385">
        <f t="shared" si="151"/>
        <v>0</v>
      </c>
      <c r="AI385">
        <f t="shared" si="152"/>
        <v>0</v>
      </c>
      <c r="AJ385">
        <f t="shared" si="153"/>
        <v>0</v>
      </c>
    </row>
    <row r="386" spans="1:36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37"/>
        <v>13</v>
      </c>
      <c r="I386">
        <f t="shared" si="138"/>
        <v>18.23076923076923</v>
      </c>
      <c r="J386">
        <f t="shared" si="139"/>
        <v>5.4852320675105481</v>
      </c>
      <c r="K386">
        <f t="shared" si="140"/>
        <v>10.9375</v>
      </c>
      <c r="L386">
        <f t="shared" si="141"/>
        <v>3.4682080924855492</v>
      </c>
      <c r="M386">
        <f t="shared" si="142"/>
        <v>9.1428571428571423</v>
      </c>
      <c r="N386">
        <f t="shared" si="143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ref="Q386:Q449" si="157">IF(ISERROR((C386/F386)*(O386/($O$2+$P$2))),999999,(C386/F386)*(O386/($O$2+$P$2)))</f>
        <v>21.333333333333332</v>
      </c>
      <c r="R386">
        <f t="shared" ref="R386:R449" si="158">IF(ISERR((D386/G386)*(P386/($O$2+$P$2))),999999,(D386/G386)*(P386/($O$2+$P$2)))</f>
        <v>4.8055555555555554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44"/>
        <v>0</v>
      </c>
      <c r="V386">
        <f t="shared" si="145"/>
        <v>7.833333333333333</v>
      </c>
      <c r="W386">
        <f t="shared" si="154"/>
        <v>0</v>
      </c>
      <c r="X386">
        <f t="shared" si="146"/>
        <v>27.167630057803468</v>
      </c>
      <c r="Y386">
        <f>IF(ISNA(VLOOKUP(A386,issues_tempo!A:E,3,FALSE)),0,VLOOKUP(A386,issues_tempo!A:E,3,FALSE))</f>
        <v>0</v>
      </c>
      <c r="Z386">
        <f>IF(ISNA(VLOOKUP(A386,issues_tempo!A:E,2,FALSE)),0,VLOOKUP(A386,issues_tempo!A:E,2,FALSE))</f>
        <v>0</v>
      </c>
      <c r="AA386">
        <f t="shared" si="147"/>
        <v>0</v>
      </c>
      <c r="AB386" t="e">
        <f t="shared" si="148"/>
        <v>#DIV/0!</v>
      </c>
      <c r="AC386" t="e">
        <f>VLOOKUP(A386,issues_tempo!A:E,5,FALSE)</f>
        <v>#N/A</v>
      </c>
      <c r="AD386" t="e">
        <f>VLOOKUP(A386,issues_tempo!A:E,4,FALSE)</f>
        <v>#N/A</v>
      </c>
      <c r="AE386">
        <f t="shared" si="149"/>
        <v>0</v>
      </c>
      <c r="AF386">
        <f t="shared" si="149"/>
        <v>0</v>
      </c>
      <c r="AG386">
        <f t="shared" si="150"/>
        <v>0</v>
      </c>
      <c r="AH386">
        <f t="shared" si="151"/>
        <v>0</v>
      </c>
      <c r="AI386">
        <f t="shared" si="152"/>
        <v>0</v>
      </c>
      <c r="AJ386">
        <f t="shared" si="153"/>
        <v>0</v>
      </c>
    </row>
    <row r="387" spans="1:36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59">F387+G387</f>
        <v>#N/A</v>
      </c>
      <c r="I387" t="e">
        <f t="shared" ref="I387:I450" si="160">E387/H387</f>
        <v>#N/A</v>
      </c>
      <c r="J387">
        <f t="shared" ref="J387:J450" si="161">IF(ISNA(H387),0,IF(E387&gt;0,(H387*100)/E387,0))</f>
        <v>0</v>
      </c>
      <c r="K387">
        <f t="shared" ref="K387:K450" si="162">IF(ISNA(F387),0,IF(C387&gt;0,(F387*100)/C387,0))</f>
        <v>0</v>
      </c>
      <c r="L387">
        <f t="shared" ref="L387:L450" si="163">IF(ISNA(F387),0,IF(D387&gt;0,(G387*100)/D387,0))</f>
        <v>0</v>
      </c>
      <c r="M387" t="e">
        <f t="shared" ref="M387:M450" si="164">C387/F387</f>
        <v>#N/A</v>
      </c>
      <c r="N387" t="e">
        <f t="shared" ref="N387:N450" si="165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si="157"/>
        <v>999999</v>
      </c>
      <c r="R387" t="e">
        <f t="shared" si="158"/>
        <v>#N/A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66">IF(ISNA(F387),0,IF(F387&gt;0,S387/F387,0))</f>
        <v>0</v>
      </c>
      <c r="V387">
        <f t="shared" ref="V387:V450" si="167">IF(ISNA(G387),0,IF(G387&gt;0,T387/G387,0))</f>
        <v>0</v>
      </c>
      <c r="W387">
        <f t="shared" si="154"/>
        <v>0</v>
      </c>
      <c r="X387">
        <f t="shared" ref="X387:X450" si="168">V387*L387</f>
        <v>0</v>
      </c>
      <c r="Y387">
        <f>IF(ISNA(VLOOKUP(A387,issues_tempo!A:E,3,FALSE)),0,VLOOKUP(A387,issues_tempo!A:E,3,FALSE))</f>
        <v>0</v>
      </c>
      <c r="Z387">
        <f>IF(ISNA(VLOOKUP(A387,issues_tempo!A:E,2,FALSE)),0,VLOOKUP(A387,issues_tempo!A:E,2,FALSE))</f>
        <v>0</v>
      </c>
      <c r="AA387">
        <f t="shared" ref="AA387:AA450" si="169">Y387+Z387</f>
        <v>0</v>
      </c>
      <c r="AB387" t="e">
        <f t="shared" ref="AB387:AB450" si="170">E387/AA387</f>
        <v>#DIV/0!</v>
      </c>
      <c r="AC387" t="e">
        <f>VLOOKUP(A387,issues_tempo!A:E,5,FALSE)</f>
        <v>#N/A</v>
      </c>
      <c r="AD387" t="e">
        <f>VLOOKUP(A387,issues_tempo!A:E,4,FALSE)</f>
        <v>#N/A</v>
      </c>
      <c r="AE387">
        <f t="shared" ref="AE387:AF450" si="171">IF(ISNA(Y387),0,IF(C387&gt;0,(Y387*100)/C387,0))</f>
        <v>0</v>
      </c>
      <c r="AF387">
        <f t="shared" si="171"/>
        <v>0</v>
      </c>
      <c r="AG387">
        <f t="shared" ref="AG387:AG450" si="172">IF(Y387&gt;0,AC387/Y387,0)</f>
        <v>0</v>
      </c>
      <c r="AH387">
        <f t="shared" ref="AH387:AH450" si="173">IF(Z387&gt;0,AD387/Z387,0)</f>
        <v>0</v>
      </c>
      <c r="AI387">
        <f t="shared" ref="AI387:AI450" si="174">AG387*AE387</f>
        <v>0</v>
      </c>
      <c r="AJ387">
        <f t="shared" ref="AJ387:AJ450" si="175">AH387*AF387</f>
        <v>0</v>
      </c>
    </row>
    <row r="388" spans="1:36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59"/>
        <v>#N/A</v>
      </c>
      <c r="I388" t="e">
        <f t="shared" si="160"/>
        <v>#N/A</v>
      </c>
      <c r="J388">
        <f t="shared" si="161"/>
        <v>0</v>
      </c>
      <c r="K388">
        <f t="shared" si="162"/>
        <v>0</v>
      </c>
      <c r="L388">
        <f t="shared" si="163"/>
        <v>0</v>
      </c>
      <c r="M388" t="e">
        <f t="shared" si="164"/>
        <v>#N/A</v>
      </c>
      <c r="N388" t="e">
        <f t="shared" si="165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57"/>
        <v>999999</v>
      </c>
      <c r="R388" t="e">
        <f t="shared" si="158"/>
        <v>#N/A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66"/>
        <v>0</v>
      </c>
      <c r="V388">
        <f t="shared" si="167"/>
        <v>0</v>
      </c>
      <c r="W388">
        <f t="shared" ref="W388:W451" si="176">U388*K388</f>
        <v>0</v>
      </c>
      <c r="X388">
        <f t="shared" si="168"/>
        <v>0</v>
      </c>
      <c r="Y388">
        <f>IF(ISNA(VLOOKUP(A388,issues_tempo!A:E,3,FALSE)),0,VLOOKUP(A388,issues_tempo!A:E,3,FALSE))</f>
        <v>0</v>
      </c>
      <c r="Z388">
        <f>IF(ISNA(VLOOKUP(A388,issues_tempo!A:E,2,FALSE)),0,VLOOKUP(A388,issues_tempo!A:E,2,FALSE))</f>
        <v>0</v>
      </c>
      <c r="AA388">
        <f t="shared" si="169"/>
        <v>0</v>
      </c>
      <c r="AB388" t="e">
        <f t="shared" si="170"/>
        <v>#DIV/0!</v>
      </c>
      <c r="AC388" t="e">
        <f>VLOOKUP(A388,issues_tempo!A:E,5,FALSE)</f>
        <v>#N/A</v>
      </c>
      <c r="AD388" t="e">
        <f>VLOOKUP(A388,issues_tempo!A:E,4,FALSE)</f>
        <v>#N/A</v>
      </c>
      <c r="AE388">
        <f t="shared" si="171"/>
        <v>0</v>
      </c>
      <c r="AF388">
        <f t="shared" si="171"/>
        <v>0</v>
      </c>
      <c r="AG388">
        <f t="shared" si="172"/>
        <v>0</v>
      </c>
      <c r="AH388">
        <f t="shared" si="173"/>
        <v>0</v>
      </c>
      <c r="AI388">
        <f t="shared" si="174"/>
        <v>0</v>
      </c>
      <c r="AJ388">
        <f t="shared" si="175"/>
        <v>0</v>
      </c>
    </row>
    <row r="389" spans="1:36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59"/>
        <v>9</v>
      </c>
      <c r="I389">
        <f t="shared" si="160"/>
        <v>10.111111111111111</v>
      </c>
      <c r="J389">
        <f t="shared" si="161"/>
        <v>9.8901098901098905</v>
      </c>
      <c r="K389">
        <f t="shared" si="162"/>
        <v>0</v>
      </c>
      <c r="L389">
        <f t="shared" si="163"/>
        <v>11.842105263157896</v>
      </c>
      <c r="M389" t="e">
        <f t="shared" si="164"/>
        <v>#DIV/0!</v>
      </c>
      <c r="N389">
        <f t="shared" si="165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57"/>
        <v>999999</v>
      </c>
      <c r="R389">
        <f t="shared" si="158"/>
        <v>2.8148148148148149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66"/>
        <v>0</v>
      </c>
      <c r="V389">
        <f t="shared" si="167"/>
        <v>1.3333333333333333</v>
      </c>
      <c r="W389">
        <f t="shared" si="176"/>
        <v>0</v>
      </c>
      <c r="X389">
        <f t="shared" si="168"/>
        <v>15.789473684210527</v>
      </c>
      <c r="Y389">
        <f>IF(ISNA(VLOOKUP(A389,issues_tempo!A:E,3,FALSE)),0,VLOOKUP(A389,issues_tempo!A:E,3,FALSE))</f>
        <v>0</v>
      </c>
      <c r="Z389">
        <f>IF(ISNA(VLOOKUP(A389,issues_tempo!A:E,2,FALSE)),0,VLOOKUP(A389,issues_tempo!A:E,2,FALSE))</f>
        <v>0</v>
      </c>
      <c r="AA389">
        <f t="shared" si="169"/>
        <v>0</v>
      </c>
      <c r="AB389" t="e">
        <f t="shared" si="170"/>
        <v>#DIV/0!</v>
      </c>
      <c r="AC389" t="e">
        <f>VLOOKUP(A389,issues_tempo!A:E,5,FALSE)</f>
        <v>#N/A</v>
      </c>
      <c r="AD389" t="e">
        <f>VLOOKUP(A389,issues_tempo!A:E,4,FALSE)</f>
        <v>#N/A</v>
      </c>
      <c r="AE389">
        <f t="shared" si="171"/>
        <v>0</v>
      </c>
      <c r="AF389">
        <f t="shared" si="171"/>
        <v>0</v>
      </c>
      <c r="AG389">
        <f t="shared" si="172"/>
        <v>0</v>
      </c>
      <c r="AH389">
        <f t="shared" si="173"/>
        <v>0</v>
      </c>
      <c r="AI389">
        <f t="shared" si="174"/>
        <v>0</v>
      </c>
      <c r="AJ389">
        <f t="shared" si="175"/>
        <v>0</v>
      </c>
    </row>
    <row r="390" spans="1:36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59"/>
        <v>#N/A</v>
      </c>
      <c r="I390" t="e">
        <f t="shared" si="160"/>
        <v>#N/A</v>
      </c>
      <c r="J390">
        <f t="shared" si="161"/>
        <v>0</v>
      </c>
      <c r="K390">
        <f t="shared" si="162"/>
        <v>0</v>
      </c>
      <c r="L390">
        <f t="shared" si="163"/>
        <v>0</v>
      </c>
      <c r="M390" t="e">
        <f t="shared" si="164"/>
        <v>#N/A</v>
      </c>
      <c r="N390" t="e">
        <f t="shared" si="165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57"/>
        <v>999999</v>
      </c>
      <c r="R390" t="e">
        <f t="shared" si="158"/>
        <v>#N/A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66"/>
        <v>0</v>
      </c>
      <c r="V390">
        <f t="shared" si="167"/>
        <v>0</v>
      </c>
      <c r="W390">
        <f t="shared" si="176"/>
        <v>0</v>
      </c>
      <c r="X390">
        <f t="shared" si="168"/>
        <v>0</v>
      </c>
      <c r="Y390">
        <f>IF(ISNA(VLOOKUP(A390,issues_tempo!A:E,3,FALSE)),0,VLOOKUP(A390,issues_tempo!A:E,3,FALSE))</f>
        <v>0</v>
      </c>
      <c r="Z390">
        <f>IF(ISNA(VLOOKUP(A390,issues_tempo!A:E,2,FALSE)),0,VLOOKUP(A390,issues_tempo!A:E,2,FALSE))</f>
        <v>0</v>
      </c>
      <c r="AA390">
        <f t="shared" si="169"/>
        <v>0</v>
      </c>
      <c r="AB390" t="e">
        <f t="shared" si="170"/>
        <v>#DIV/0!</v>
      </c>
      <c r="AC390" t="e">
        <f>VLOOKUP(A390,issues_tempo!A:E,5,FALSE)</f>
        <v>#N/A</v>
      </c>
      <c r="AD390" t="e">
        <f>VLOOKUP(A390,issues_tempo!A:E,4,FALSE)</f>
        <v>#N/A</v>
      </c>
      <c r="AE390">
        <f t="shared" si="171"/>
        <v>0</v>
      </c>
      <c r="AF390">
        <f t="shared" si="171"/>
        <v>0</v>
      </c>
      <c r="AG390">
        <f t="shared" si="172"/>
        <v>0</v>
      </c>
      <c r="AH390">
        <f t="shared" si="173"/>
        <v>0</v>
      </c>
      <c r="AI390">
        <f t="shared" si="174"/>
        <v>0</v>
      </c>
      <c r="AJ390">
        <f t="shared" si="175"/>
        <v>0</v>
      </c>
    </row>
    <row r="391" spans="1:36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59"/>
        <v>10</v>
      </c>
      <c r="I391">
        <f t="shared" si="160"/>
        <v>24.1</v>
      </c>
      <c r="J391">
        <f t="shared" si="161"/>
        <v>4.1493775933609962</v>
      </c>
      <c r="K391">
        <f t="shared" si="162"/>
        <v>0</v>
      </c>
      <c r="L391">
        <f t="shared" si="163"/>
        <v>4.2372881355932206</v>
      </c>
      <c r="M391" t="e">
        <f t="shared" si="164"/>
        <v>#DIV/0!</v>
      </c>
      <c r="N391">
        <f t="shared" si="165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57"/>
        <v>999999</v>
      </c>
      <c r="R391">
        <f t="shared" si="158"/>
        <v>7.8666666666666671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66"/>
        <v>0</v>
      </c>
      <c r="V391">
        <f t="shared" si="167"/>
        <v>0</v>
      </c>
      <c r="W391">
        <f t="shared" si="176"/>
        <v>0</v>
      </c>
      <c r="X391">
        <f t="shared" si="168"/>
        <v>0</v>
      </c>
      <c r="Y391">
        <f>IF(ISNA(VLOOKUP(A391,issues_tempo!A:E,3,FALSE)),0,VLOOKUP(A391,issues_tempo!A:E,3,FALSE))</f>
        <v>0</v>
      </c>
      <c r="Z391">
        <f>IF(ISNA(VLOOKUP(A391,issues_tempo!A:E,2,FALSE)),0,VLOOKUP(A391,issues_tempo!A:E,2,FALSE))</f>
        <v>0</v>
      </c>
      <c r="AA391">
        <f t="shared" si="169"/>
        <v>0</v>
      </c>
      <c r="AB391" t="e">
        <f t="shared" si="170"/>
        <v>#DIV/0!</v>
      </c>
      <c r="AC391" t="e">
        <f>VLOOKUP(A391,issues_tempo!A:E,5,FALSE)</f>
        <v>#N/A</v>
      </c>
      <c r="AD391" t="e">
        <f>VLOOKUP(A391,issues_tempo!A:E,4,FALSE)</f>
        <v>#N/A</v>
      </c>
      <c r="AE391">
        <f t="shared" si="171"/>
        <v>0</v>
      </c>
      <c r="AF391">
        <f t="shared" si="171"/>
        <v>0</v>
      </c>
      <c r="AG391">
        <f t="shared" si="172"/>
        <v>0</v>
      </c>
      <c r="AH391">
        <f t="shared" si="173"/>
        <v>0</v>
      </c>
      <c r="AI391">
        <f t="shared" si="174"/>
        <v>0</v>
      </c>
      <c r="AJ391">
        <f t="shared" si="175"/>
        <v>0</v>
      </c>
    </row>
    <row r="392" spans="1:36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59"/>
        <v>#N/A</v>
      </c>
      <c r="I392" t="e">
        <f t="shared" si="160"/>
        <v>#N/A</v>
      </c>
      <c r="J392">
        <f t="shared" si="161"/>
        <v>0</v>
      </c>
      <c r="K392">
        <f t="shared" si="162"/>
        <v>0</v>
      </c>
      <c r="L392">
        <f t="shared" si="163"/>
        <v>0</v>
      </c>
      <c r="M392" t="e">
        <f t="shared" si="164"/>
        <v>#N/A</v>
      </c>
      <c r="N392" t="e">
        <f t="shared" si="165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57"/>
        <v>999999</v>
      </c>
      <c r="R392" t="e">
        <f t="shared" si="158"/>
        <v>#N/A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66"/>
        <v>0</v>
      </c>
      <c r="V392">
        <f t="shared" si="167"/>
        <v>0</v>
      </c>
      <c r="W392">
        <f t="shared" si="176"/>
        <v>0</v>
      </c>
      <c r="X392">
        <f t="shared" si="168"/>
        <v>0</v>
      </c>
      <c r="Y392">
        <f>IF(ISNA(VLOOKUP(A392,issues_tempo!A:E,3,FALSE)),0,VLOOKUP(A392,issues_tempo!A:E,3,FALSE))</f>
        <v>0</v>
      </c>
      <c r="Z392">
        <f>IF(ISNA(VLOOKUP(A392,issues_tempo!A:E,2,FALSE)),0,VLOOKUP(A392,issues_tempo!A:E,2,FALSE))</f>
        <v>0</v>
      </c>
      <c r="AA392">
        <f t="shared" si="169"/>
        <v>0</v>
      </c>
      <c r="AB392" t="e">
        <f t="shared" si="170"/>
        <v>#DIV/0!</v>
      </c>
      <c r="AC392" t="e">
        <f>VLOOKUP(A392,issues_tempo!A:E,5,FALSE)</f>
        <v>#N/A</v>
      </c>
      <c r="AD392" t="e">
        <f>VLOOKUP(A392,issues_tempo!A:E,4,FALSE)</f>
        <v>#N/A</v>
      </c>
      <c r="AE392">
        <f t="shared" si="171"/>
        <v>0</v>
      </c>
      <c r="AF392">
        <f t="shared" si="171"/>
        <v>0</v>
      </c>
      <c r="AG392">
        <f t="shared" si="172"/>
        <v>0</v>
      </c>
      <c r="AH392">
        <f t="shared" si="173"/>
        <v>0</v>
      </c>
      <c r="AI392">
        <f t="shared" si="174"/>
        <v>0</v>
      </c>
      <c r="AJ392">
        <f t="shared" si="175"/>
        <v>0</v>
      </c>
    </row>
    <row r="393" spans="1:36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59"/>
        <v>1</v>
      </c>
      <c r="I393">
        <f t="shared" si="160"/>
        <v>201</v>
      </c>
      <c r="J393">
        <f t="shared" si="161"/>
        <v>0.49751243781094528</v>
      </c>
      <c r="K393">
        <f t="shared" si="162"/>
        <v>0</v>
      </c>
      <c r="L393">
        <f t="shared" si="163"/>
        <v>0.5</v>
      </c>
      <c r="M393" t="e">
        <f t="shared" si="164"/>
        <v>#DIV/0!</v>
      </c>
      <c r="N393">
        <f t="shared" si="165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57"/>
        <v>999999</v>
      </c>
      <c r="R393">
        <f t="shared" si="158"/>
        <v>66.666666666666657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66"/>
        <v>0</v>
      </c>
      <c r="V393">
        <f t="shared" si="167"/>
        <v>0</v>
      </c>
      <c r="W393">
        <f t="shared" si="176"/>
        <v>0</v>
      </c>
      <c r="X393">
        <f t="shared" si="168"/>
        <v>0</v>
      </c>
      <c r="Y393">
        <f>IF(ISNA(VLOOKUP(A393,issues_tempo!A:E,3,FALSE)),0,VLOOKUP(A393,issues_tempo!A:E,3,FALSE))</f>
        <v>0</v>
      </c>
      <c r="Z393">
        <f>IF(ISNA(VLOOKUP(A393,issues_tempo!A:E,2,FALSE)),0,VLOOKUP(A393,issues_tempo!A:E,2,FALSE))</f>
        <v>0</v>
      </c>
      <c r="AA393">
        <f t="shared" si="169"/>
        <v>0</v>
      </c>
      <c r="AB393" t="e">
        <f t="shared" si="170"/>
        <v>#DIV/0!</v>
      </c>
      <c r="AC393" t="e">
        <f>VLOOKUP(A393,issues_tempo!A:E,5,FALSE)</f>
        <v>#N/A</v>
      </c>
      <c r="AD393" t="e">
        <f>VLOOKUP(A393,issues_tempo!A:E,4,FALSE)</f>
        <v>#N/A</v>
      </c>
      <c r="AE393">
        <f t="shared" si="171"/>
        <v>0</v>
      </c>
      <c r="AF393">
        <f t="shared" si="171"/>
        <v>0</v>
      </c>
      <c r="AG393">
        <f t="shared" si="172"/>
        <v>0</v>
      </c>
      <c r="AH393">
        <f t="shared" si="173"/>
        <v>0</v>
      </c>
      <c r="AI393">
        <f t="shared" si="174"/>
        <v>0</v>
      </c>
      <c r="AJ393">
        <f t="shared" si="175"/>
        <v>0</v>
      </c>
    </row>
    <row r="394" spans="1:36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59"/>
        <v>7</v>
      </c>
      <c r="I394">
        <f t="shared" si="160"/>
        <v>76.571428571428569</v>
      </c>
      <c r="J394">
        <f t="shared" si="161"/>
        <v>1.3059701492537314</v>
      </c>
      <c r="K394">
        <f t="shared" si="162"/>
        <v>0.79365079365079361</v>
      </c>
      <c r="L394">
        <f t="shared" si="163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57"/>
        <v>231</v>
      </c>
      <c r="R394">
        <f t="shared" si="158"/>
        <v>56.8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66"/>
        <v>0.5</v>
      </c>
      <c r="V394">
        <f t="shared" si="167"/>
        <v>0</v>
      </c>
      <c r="W394">
        <f t="shared" si="176"/>
        <v>0.3968253968253968</v>
      </c>
      <c r="X394">
        <f t="shared" si="168"/>
        <v>0</v>
      </c>
      <c r="Y394">
        <f>IF(ISNA(VLOOKUP(A394,issues_tempo!A:E,3,FALSE)),0,VLOOKUP(A394,issues_tempo!A:E,3,FALSE))</f>
        <v>0</v>
      </c>
      <c r="Z394">
        <f>IF(ISNA(VLOOKUP(A394,issues_tempo!A:E,2,FALSE)),0,VLOOKUP(A394,issues_tempo!A:E,2,FALSE))</f>
        <v>0</v>
      </c>
      <c r="AA394">
        <f t="shared" si="169"/>
        <v>0</v>
      </c>
      <c r="AB394" t="e">
        <f t="shared" si="170"/>
        <v>#DIV/0!</v>
      </c>
      <c r="AC394" t="e">
        <f>VLOOKUP(A394,issues_tempo!A:E,5,FALSE)</f>
        <v>#N/A</v>
      </c>
      <c r="AD394" t="e">
        <f>VLOOKUP(A394,issues_tempo!A:E,4,FALSE)</f>
        <v>#N/A</v>
      </c>
      <c r="AE394">
        <f t="shared" si="171"/>
        <v>0</v>
      </c>
      <c r="AF394">
        <f t="shared" si="171"/>
        <v>0</v>
      </c>
      <c r="AG394">
        <f t="shared" si="172"/>
        <v>0</v>
      </c>
      <c r="AH394">
        <f t="shared" si="173"/>
        <v>0</v>
      </c>
      <c r="AI394">
        <f t="shared" si="174"/>
        <v>0</v>
      </c>
      <c r="AJ394">
        <f t="shared" si="175"/>
        <v>0</v>
      </c>
    </row>
    <row r="395" spans="1:36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59"/>
        <v>#N/A</v>
      </c>
      <c r="I395" t="e">
        <f t="shared" si="160"/>
        <v>#N/A</v>
      </c>
      <c r="J395">
        <f t="shared" si="161"/>
        <v>0</v>
      </c>
      <c r="K395">
        <f t="shared" si="162"/>
        <v>0</v>
      </c>
      <c r="L395">
        <f t="shared" si="163"/>
        <v>0</v>
      </c>
      <c r="M395" t="e">
        <f t="shared" si="164"/>
        <v>#N/A</v>
      </c>
      <c r="N395" t="e">
        <f t="shared" si="165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57"/>
        <v>999999</v>
      </c>
      <c r="R395" t="e">
        <f t="shared" si="158"/>
        <v>#N/A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66"/>
        <v>0</v>
      </c>
      <c r="V395">
        <f t="shared" si="167"/>
        <v>0</v>
      </c>
      <c r="W395">
        <f t="shared" si="176"/>
        <v>0</v>
      </c>
      <c r="X395">
        <f t="shared" si="168"/>
        <v>0</v>
      </c>
      <c r="Y395">
        <f>IF(ISNA(VLOOKUP(A395,issues_tempo!A:E,3,FALSE)),0,VLOOKUP(A395,issues_tempo!A:E,3,FALSE))</f>
        <v>0</v>
      </c>
      <c r="Z395">
        <f>IF(ISNA(VLOOKUP(A395,issues_tempo!A:E,2,FALSE)),0,VLOOKUP(A395,issues_tempo!A:E,2,FALSE))</f>
        <v>0</v>
      </c>
      <c r="AA395">
        <f t="shared" si="169"/>
        <v>0</v>
      </c>
      <c r="AB395" t="e">
        <f t="shared" si="170"/>
        <v>#DIV/0!</v>
      </c>
      <c r="AC395" t="e">
        <f>VLOOKUP(A395,issues_tempo!A:E,5,FALSE)</f>
        <v>#N/A</v>
      </c>
      <c r="AD395" t="e">
        <f>VLOOKUP(A395,issues_tempo!A:E,4,FALSE)</f>
        <v>#N/A</v>
      </c>
      <c r="AE395">
        <f t="shared" si="171"/>
        <v>0</v>
      </c>
      <c r="AF395">
        <f t="shared" si="171"/>
        <v>0</v>
      </c>
      <c r="AG395">
        <f t="shared" si="172"/>
        <v>0</v>
      </c>
      <c r="AH395">
        <f t="shared" si="173"/>
        <v>0</v>
      </c>
      <c r="AI395">
        <f t="shared" si="174"/>
        <v>0</v>
      </c>
      <c r="AJ395">
        <f t="shared" si="175"/>
        <v>0</v>
      </c>
    </row>
    <row r="396" spans="1:36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59"/>
        <v>#N/A</v>
      </c>
      <c r="I396" t="e">
        <f t="shared" si="160"/>
        <v>#N/A</v>
      </c>
      <c r="J396">
        <f t="shared" si="161"/>
        <v>0</v>
      </c>
      <c r="K396">
        <f t="shared" si="162"/>
        <v>0</v>
      </c>
      <c r="L396">
        <f t="shared" si="163"/>
        <v>0</v>
      </c>
      <c r="M396" t="e">
        <f t="shared" si="164"/>
        <v>#N/A</v>
      </c>
      <c r="N396" t="e">
        <f t="shared" si="165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57"/>
        <v>999999</v>
      </c>
      <c r="R396" t="e">
        <f t="shared" si="158"/>
        <v>#N/A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66"/>
        <v>0</v>
      </c>
      <c r="V396">
        <f t="shared" si="167"/>
        <v>0</v>
      </c>
      <c r="W396">
        <f t="shared" si="176"/>
        <v>0</v>
      </c>
      <c r="X396">
        <f t="shared" si="168"/>
        <v>0</v>
      </c>
      <c r="Y396">
        <f>IF(ISNA(VLOOKUP(A396,issues_tempo!A:E,3,FALSE)),0,VLOOKUP(A396,issues_tempo!A:E,3,FALSE))</f>
        <v>0</v>
      </c>
      <c r="Z396">
        <f>IF(ISNA(VLOOKUP(A396,issues_tempo!A:E,2,FALSE)),0,VLOOKUP(A396,issues_tempo!A:E,2,FALSE))</f>
        <v>0</v>
      </c>
      <c r="AA396">
        <f t="shared" si="169"/>
        <v>0</v>
      </c>
      <c r="AB396" t="e">
        <f t="shared" si="170"/>
        <v>#DIV/0!</v>
      </c>
      <c r="AC396" t="e">
        <f>VLOOKUP(A396,issues_tempo!A:E,5,FALSE)</f>
        <v>#N/A</v>
      </c>
      <c r="AD396" t="e">
        <f>VLOOKUP(A396,issues_tempo!A:E,4,FALSE)</f>
        <v>#N/A</v>
      </c>
      <c r="AE396">
        <f t="shared" si="171"/>
        <v>0</v>
      </c>
      <c r="AF396">
        <f t="shared" si="171"/>
        <v>0</v>
      </c>
      <c r="AG396">
        <f t="shared" si="172"/>
        <v>0</v>
      </c>
      <c r="AH396">
        <f t="shared" si="173"/>
        <v>0</v>
      </c>
      <c r="AI396">
        <f t="shared" si="174"/>
        <v>0</v>
      </c>
      <c r="AJ396">
        <f t="shared" si="175"/>
        <v>0</v>
      </c>
    </row>
    <row r="397" spans="1:36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59"/>
        <v>#N/A</v>
      </c>
      <c r="I397" t="e">
        <f t="shared" si="160"/>
        <v>#N/A</v>
      </c>
      <c r="J397">
        <f t="shared" si="161"/>
        <v>0</v>
      </c>
      <c r="K397">
        <f t="shared" si="162"/>
        <v>0</v>
      </c>
      <c r="L397">
        <f t="shared" si="163"/>
        <v>0</v>
      </c>
      <c r="M397" t="e">
        <f t="shared" si="164"/>
        <v>#N/A</v>
      </c>
      <c r="N397" t="e">
        <f t="shared" si="165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57"/>
        <v>999999</v>
      </c>
      <c r="R397" t="e">
        <f t="shared" si="158"/>
        <v>#N/A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66"/>
        <v>0</v>
      </c>
      <c r="V397">
        <f t="shared" si="167"/>
        <v>0</v>
      </c>
      <c r="W397">
        <f t="shared" si="176"/>
        <v>0</v>
      </c>
      <c r="X397">
        <f t="shared" si="168"/>
        <v>0</v>
      </c>
      <c r="Y397">
        <f>IF(ISNA(VLOOKUP(A397,issues_tempo!A:E,3,FALSE)),0,VLOOKUP(A397,issues_tempo!A:E,3,FALSE))</f>
        <v>0</v>
      </c>
      <c r="Z397">
        <f>IF(ISNA(VLOOKUP(A397,issues_tempo!A:E,2,FALSE)),0,VLOOKUP(A397,issues_tempo!A:E,2,FALSE))</f>
        <v>0</v>
      </c>
      <c r="AA397">
        <f t="shared" si="169"/>
        <v>0</v>
      </c>
      <c r="AB397" t="e">
        <f t="shared" si="170"/>
        <v>#DIV/0!</v>
      </c>
      <c r="AC397" t="e">
        <f>VLOOKUP(A397,issues_tempo!A:E,5,FALSE)</f>
        <v>#N/A</v>
      </c>
      <c r="AD397" t="e">
        <f>VLOOKUP(A397,issues_tempo!A:E,4,FALSE)</f>
        <v>#N/A</v>
      </c>
      <c r="AE397">
        <f t="shared" si="171"/>
        <v>0</v>
      </c>
      <c r="AF397">
        <f t="shared" si="171"/>
        <v>0</v>
      </c>
      <c r="AG397">
        <f t="shared" si="172"/>
        <v>0</v>
      </c>
      <c r="AH397">
        <f t="shared" si="173"/>
        <v>0</v>
      </c>
      <c r="AI397">
        <f t="shared" si="174"/>
        <v>0</v>
      </c>
      <c r="AJ397">
        <f t="shared" si="175"/>
        <v>0</v>
      </c>
    </row>
    <row r="398" spans="1:36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59"/>
        <v>#N/A</v>
      </c>
      <c r="I398" t="e">
        <f t="shared" si="160"/>
        <v>#N/A</v>
      </c>
      <c r="J398">
        <f t="shared" si="161"/>
        <v>0</v>
      </c>
      <c r="K398">
        <f t="shared" si="162"/>
        <v>0</v>
      </c>
      <c r="L398">
        <f t="shared" si="163"/>
        <v>0</v>
      </c>
      <c r="M398" t="e">
        <f t="shared" si="164"/>
        <v>#N/A</v>
      </c>
      <c r="N398" t="e">
        <f t="shared" si="165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57"/>
        <v>999999</v>
      </c>
      <c r="R398" t="e">
        <f t="shared" si="158"/>
        <v>#N/A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66"/>
        <v>0</v>
      </c>
      <c r="V398">
        <f t="shared" si="167"/>
        <v>0</v>
      </c>
      <c r="W398">
        <f t="shared" si="176"/>
        <v>0</v>
      </c>
      <c r="X398">
        <f t="shared" si="168"/>
        <v>0</v>
      </c>
      <c r="Y398">
        <f>IF(ISNA(VLOOKUP(A398,issues_tempo!A:E,3,FALSE)),0,VLOOKUP(A398,issues_tempo!A:E,3,FALSE))</f>
        <v>0</v>
      </c>
      <c r="Z398">
        <f>IF(ISNA(VLOOKUP(A398,issues_tempo!A:E,2,FALSE)),0,VLOOKUP(A398,issues_tempo!A:E,2,FALSE))</f>
        <v>0</v>
      </c>
      <c r="AA398">
        <f t="shared" si="169"/>
        <v>0</v>
      </c>
      <c r="AB398" t="e">
        <f t="shared" si="170"/>
        <v>#DIV/0!</v>
      </c>
      <c r="AC398" t="e">
        <f>VLOOKUP(A398,issues_tempo!A:E,5,FALSE)</f>
        <v>#N/A</v>
      </c>
      <c r="AD398" t="e">
        <f>VLOOKUP(A398,issues_tempo!A:E,4,FALSE)</f>
        <v>#N/A</v>
      </c>
      <c r="AE398">
        <f t="shared" si="171"/>
        <v>0</v>
      </c>
      <c r="AF398">
        <f t="shared" si="171"/>
        <v>0</v>
      </c>
      <c r="AG398">
        <f t="shared" si="172"/>
        <v>0</v>
      </c>
      <c r="AH398">
        <f t="shared" si="173"/>
        <v>0</v>
      </c>
      <c r="AI398">
        <f t="shared" si="174"/>
        <v>0</v>
      </c>
      <c r="AJ398">
        <f t="shared" si="175"/>
        <v>0</v>
      </c>
    </row>
    <row r="399" spans="1:36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59"/>
        <v>#N/A</v>
      </c>
      <c r="I399" t="e">
        <f t="shared" si="160"/>
        <v>#N/A</v>
      </c>
      <c r="J399">
        <f t="shared" si="161"/>
        <v>0</v>
      </c>
      <c r="K399">
        <f t="shared" si="162"/>
        <v>0</v>
      </c>
      <c r="L399">
        <f t="shared" si="163"/>
        <v>0</v>
      </c>
      <c r="M399" t="e">
        <f t="shared" si="164"/>
        <v>#N/A</v>
      </c>
      <c r="N399" t="e">
        <f t="shared" si="165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57"/>
        <v>999999</v>
      </c>
      <c r="R399" t="e">
        <f t="shared" si="158"/>
        <v>#N/A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66"/>
        <v>0</v>
      </c>
      <c r="V399">
        <f t="shared" si="167"/>
        <v>0</v>
      </c>
      <c r="W399">
        <f t="shared" si="176"/>
        <v>0</v>
      </c>
      <c r="X399">
        <f t="shared" si="168"/>
        <v>0</v>
      </c>
      <c r="Y399">
        <f>IF(ISNA(VLOOKUP(A399,issues_tempo!A:E,3,FALSE)),0,VLOOKUP(A399,issues_tempo!A:E,3,FALSE))</f>
        <v>0</v>
      </c>
      <c r="Z399">
        <f>IF(ISNA(VLOOKUP(A399,issues_tempo!A:E,2,FALSE)),0,VLOOKUP(A399,issues_tempo!A:E,2,FALSE))</f>
        <v>0</v>
      </c>
      <c r="AA399">
        <f t="shared" si="169"/>
        <v>0</v>
      </c>
      <c r="AB399" t="e">
        <f t="shared" si="170"/>
        <v>#DIV/0!</v>
      </c>
      <c r="AC399" t="e">
        <f>VLOOKUP(A399,issues_tempo!A:E,5,FALSE)</f>
        <v>#N/A</v>
      </c>
      <c r="AD399" t="e">
        <f>VLOOKUP(A399,issues_tempo!A:E,4,FALSE)</f>
        <v>#N/A</v>
      </c>
      <c r="AE399">
        <f t="shared" si="171"/>
        <v>0</v>
      </c>
      <c r="AF399">
        <f t="shared" si="171"/>
        <v>0</v>
      </c>
      <c r="AG399">
        <f t="shared" si="172"/>
        <v>0</v>
      </c>
      <c r="AH399">
        <f t="shared" si="173"/>
        <v>0</v>
      </c>
      <c r="AI399">
        <f t="shared" si="174"/>
        <v>0</v>
      </c>
      <c r="AJ399">
        <f t="shared" si="175"/>
        <v>0</v>
      </c>
    </row>
    <row r="400" spans="1:36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59"/>
        <v>#N/A</v>
      </c>
      <c r="I400" t="e">
        <f t="shared" si="160"/>
        <v>#N/A</v>
      </c>
      <c r="J400">
        <f t="shared" si="161"/>
        <v>0</v>
      </c>
      <c r="K400">
        <f t="shared" si="162"/>
        <v>0</v>
      </c>
      <c r="L400">
        <f t="shared" si="163"/>
        <v>0</v>
      </c>
      <c r="M400" t="e">
        <f t="shared" si="164"/>
        <v>#N/A</v>
      </c>
      <c r="N400" t="e">
        <f t="shared" si="165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57"/>
        <v>999999</v>
      </c>
      <c r="R400" t="e">
        <f t="shared" si="158"/>
        <v>#N/A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66"/>
        <v>0</v>
      </c>
      <c r="V400">
        <f t="shared" si="167"/>
        <v>0</v>
      </c>
      <c r="W400">
        <f t="shared" si="176"/>
        <v>0</v>
      </c>
      <c r="X400">
        <f t="shared" si="168"/>
        <v>0</v>
      </c>
      <c r="Y400">
        <f>IF(ISNA(VLOOKUP(A400,issues_tempo!A:E,3,FALSE)),0,VLOOKUP(A400,issues_tempo!A:E,3,FALSE))</f>
        <v>0</v>
      </c>
      <c r="Z400">
        <f>IF(ISNA(VLOOKUP(A400,issues_tempo!A:E,2,FALSE)),0,VLOOKUP(A400,issues_tempo!A:E,2,FALSE))</f>
        <v>0</v>
      </c>
      <c r="AA400">
        <f t="shared" si="169"/>
        <v>0</v>
      </c>
      <c r="AB400" t="e">
        <f t="shared" si="170"/>
        <v>#DIV/0!</v>
      </c>
      <c r="AC400" t="e">
        <f>VLOOKUP(A400,issues_tempo!A:E,5,FALSE)</f>
        <v>#N/A</v>
      </c>
      <c r="AD400" t="e">
        <f>VLOOKUP(A400,issues_tempo!A:E,4,FALSE)</f>
        <v>#N/A</v>
      </c>
      <c r="AE400">
        <f t="shared" si="171"/>
        <v>0</v>
      </c>
      <c r="AF400">
        <f t="shared" si="171"/>
        <v>0</v>
      </c>
      <c r="AG400">
        <f t="shared" si="172"/>
        <v>0</v>
      </c>
      <c r="AH400">
        <f t="shared" si="173"/>
        <v>0</v>
      </c>
      <c r="AI400">
        <f t="shared" si="174"/>
        <v>0</v>
      </c>
      <c r="AJ400">
        <f t="shared" si="175"/>
        <v>0</v>
      </c>
    </row>
    <row r="401" spans="1:36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59"/>
        <v>#N/A</v>
      </c>
      <c r="I401" t="e">
        <f t="shared" si="160"/>
        <v>#N/A</v>
      </c>
      <c r="J401">
        <f t="shared" si="161"/>
        <v>0</v>
      </c>
      <c r="K401">
        <f t="shared" si="162"/>
        <v>0</v>
      </c>
      <c r="L401">
        <f t="shared" si="163"/>
        <v>0</v>
      </c>
      <c r="M401" t="e">
        <f t="shared" si="164"/>
        <v>#N/A</v>
      </c>
      <c r="N401" t="e">
        <f t="shared" si="165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57"/>
        <v>999999</v>
      </c>
      <c r="R401" t="e">
        <f t="shared" si="158"/>
        <v>#N/A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66"/>
        <v>0</v>
      </c>
      <c r="V401">
        <f t="shared" si="167"/>
        <v>0</v>
      </c>
      <c r="W401">
        <f t="shared" si="176"/>
        <v>0</v>
      </c>
      <c r="X401">
        <f t="shared" si="168"/>
        <v>0</v>
      </c>
      <c r="Y401">
        <f>IF(ISNA(VLOOKUP(A401,issues_tempo!A:E,3,FALSE)),0,VLOOKUP(A401,issues_tempo!A:E,3,FALSE))</f>
        <v>0</v>
      </c>
      <c r="Z401">
        <f>IF(ISNA(VLOOKUP(A401,issues_tempo!A:E,2,FALSE)),0,VLOOKUP(A401,issues_tempo!A:E,2,FALSE))</f>
        <v>0</v>
      </c>
      <c r="AA401">
        <f t="shared" si="169"/>
        <v>0</v>
      </c>
      <c r="AB401" t="e">
        <f t="shared" si="170"/>
        <v>#DIV/0!</v>
      </c>
      <c r="AC401" t="e">
        <f>VLOOKUP(A401,issues_tempo!A:E,5,FALSE)</f>
        <v>#N/A</v>
      </c>
      <c r="AD401" t="e">
        <f>VLOOKUP(A401,issues_tempo!A:E,4,FALSE)</f>
        <v>#N/A</v>
      </c>
      <c r="AE401">
        <f t="shared" si="171"/>
        <v>0</v>
      </c>
      <c r="AF401">
        <f t="shared" si="171"/>
        <v>0</v>
      </c>
      <c r="AG401">
        <f t="shared" si="172"/>
        <v>0</v>
      </c>
      <c r="AH401">
        <f t="shared" si="173"/>
        <v>0</v>
      </c>
      <c r="AI401">
        <f t="shared" si="174"/>
        <v>0</v>
      </c>
      <c r="AJ401">
        <f t="shared" si="175"/>
        <v>0</v>
      </c>
    </row>
    <row r="402" spans="1:36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59"/>
        <v>#N/A</v>
      </c>
      <c r="I402" t="e">
        <f t="shared" si="160"/>
        <v>#N/A</v>
      </c>
      <c r="J402">
        <f t="shared" si="161"/>
        <v>0</v>
      </c>
      <c r="K402">
        <f t="shared" si="162"/>
        <v>0</v>
      </c>
      <c r="L402">
        <f t="shared" si="163"/>
        <v>0</v>
      </c>
      <c r="M402" t="e">
        <f t="shared" si="164"/>
        <v>#N/A</v>
      </c>
      <c r="N402" t="e">
        <f t="shared" si="165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57"/>
        <v>999999</v>
      </c>
      <c r="R402" t="e">
        <f t="shared" si="158"/>
        <v>#N/A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66"/>
        <v>0</v>
      </c>
      <c r="V402">
        <f t="shared" si="167"/>
        <v>0</v>
      </c>
      <c r="W402">
        <f t="shared" si="176"/>
        <v>0</v>
      </c>
      <c r="X402">
        <f t="shared" si="168"/>
        <v>0</v>
      </c>
      <c r="Y402">
        <f>IF(ISNA(VLOOKUP(A402,issues_tempo!A:E,3,FALSE)),0,VLOOKUP(A402,issues_tempo!A:E,3,FALSE))</f>
        <v>0</v>
      </c>
      <c r="Z402">
        <f>IF(ISNA(VLOOKUP(A402,issues_tempo!A:E,2,FALSE)),0,VLOOKUP(A402,issues_tempo!A:E,2,FALSE))</f>
        <v>0</v>
      </c>
      <c r="AA402">
        <f t="shared" si="169"/>
        <v>0</v>
      </c>
      <c r="AB402" t="e">
        <f t="shared" si="170"/>
        <v>#DIV/0!</v>
      </c>
      <c r="AC402" t="e">
        <f>VLOOKUP(A402,issues_tempo!A:E,5,FALSE)</f>
        <v>#N/A</v>
      </c>
      <c r="AD402" t="e">
        <f>VLOOKUP(A402,issues_tempo!A:E,4,FALSE)</f>
        <v>#N/A</v>
      </c>
      <c r="AE402">
        <f t="shared" si="171"/>
        <v>0</v>
      </c>
      <c r="AF402">
        <f t="shared" si="171"/>
        <v>0</v>
      </c>
      <c r="AG402">
        <f t="shared" si="172"/>
        <v>0</v>
      </c>
      <c r="AH402">
        <f t="shared" si="173"/>
        <v>0</v>
      </c>
      <c r="AI402">
        <f t="shared" si="174"/>
        <v>0</v>
      </c>
      <c r="AJ402">
        <f t="shared" si="175"/>
        <v>0</v>
      </c>
    </row>
    <row r="403" spans="1:36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59"/>
        <v>#N/A</v>
      </c>
      <c r="I403" t="e">
        <f t="shared" si="160"/>
        <v>#N/A</v>
      </c>
      <c r="J403">
        <f t="shared" si="161"/>
        <v>0</v>
      </c>
      <c r="K403">
        <f t="shared" si="162"/>
        <v>0</v>
      </c>
      <c r="L403">
        <f t="shared" si="163"/>
        <v>0</v>
      </c>
      <c r="M403" t="e">
        <f t="shared" si="164"/>
        <v>#N/A</v>
      </c>
      <c r="N403" t="e">
        <f t="shared" si="165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57"/>
        <v>999999</v>
      </c>
      <c r="R403" t="e">
        <f t="shared" si="158"/>
        <v>#N/A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66"/>
        <v>0</v>
      </c>
      <c r="V403">
        <f t="shared" si="167"/>
        <v>0</v>
      </c>
      <c r="W403">
        <f t="shared" si="176"/>
        <v>0</v>
      </c>
      <c r="X403">
        <f t="shared" si="168"/>
        <v>0</v>
      </c>
      <c r="Y403">
        <f>IF(ISNA(VLOOKUP(A403,issues_tempo!A:E,3,FALSE)),0,VLOOKUP(A403,issues_tempo!A:E,3,FALSE))</f>
        <v>0</v>
      </c>
      <c r="Z403">
        <f>IF(ISNA(VLOOKUP(A403,issues_tempo!A:E,2,FALSE)),0,VLOOKUP(A403,issues_tempo!A:E,2,FALSE))</f>
        <v>0</v>
      </c>
      <c r="AA403">
        <f t="shared" si="169"/>
        <v>0</v>
      </c>
      <c r="AB403" t="e">
        <f t="shared" si="170"/>
        <v>#DIV/0!</v>
      </c>
      <c r="AC403" t="e">
        <f>VLOOKUP(A403,issues_tempo!A:E,5,FALSE)</f>
        <v>#N/A</v>
      </c>
      <c r="AD403" t="e">
        <f>VLOOKUP(A403,issues_tempo!A:E,4,FALSE)</f>
        <v>#N/A</v>
      </c>
      <c r="AE403">
        <f t="shared" si="171"/>
        <v>0</v>
      </c>
      <c r="AF403">
        <f t="shared" si="171"/>
        <v>0</v>
      </c>
      <c r="AG403">
        <f t="shared" si="172"/>
        <v>0</v>
      </c>
      <c r="AH403">
        <f t="shared" si="173"/>
        <v>0</v>
      </c>
      <c r="AI403">
        <f t="shared" si="174"/>
        <v>0</v>
      </c>
      <c r="AJ403">
        <f t="shared" si="175"/>
        <v>0</v>
      </c>
    </row>
    <row r="404" spans="1:36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59"/>
        <v>#N/A</v>
      </c>
      <c r="I404" t="e">
        <f t="shared" si="160"/>
        <v>#N/A</v>
      </c>
      <c r="J404">
        <f t="shared" si="161"/>
        <v>0</v>
      </c>
      <c r="K404">
        <f t="shared" si="162"/>
        <v>0</v>
      </c>
      <c r="L404">
        <f t="shared" si="163"/>
        <v>0</v>
      </c>
      <c r="M404" t="e">
        <f t="shared" si="164"/>
        <v>#N/A</v>
      </c>
      <c r="N404" t="e">
        <f t="shared" si="165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57"/>
        <v>999999</v>
      </c>
      <c r="R404" t="e">
        <f t="shared" si="158"/>
        <v>#N/A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66"/>
        <v>0</v>
      </c>
      <c r="V404">
        <f t="shared" si="167"/>
        <v>0</v>
      </c>
      <c r="W404">
        <f t="shared" si="176"/>
        <v>0</v>
      </c>
      <c r="X404">
        <f t="shared" si="168"/>
        <v>0</v>
      </c>
      <c r="Y404">
        <f>IF(ISNA(VLOOKUP(A404,issues_tempo!A:E,3,FALSE)),0,VLOOKUP(A404,issues_tempo!A:E,3,FALSE))</f>
        <v>0</v>
      </c>
      <c r="Z404">
        <f>IF(ISNA(VLOOKUP(A404,issues_tempo!A:E,2,FALSE)),0,VLOOKUP(A404,issues_tempo!A:E,2,FALSE))</f>
        <v>0</v>
      </c>
      <c r="AA404">
        <f t="shared" si="169"/>
        <v>0</v>
      </c>
      <c r="AB404" t="e">
        <f t="shared" si="170"/>
        <v>#DIV/0!</v>
      </c>
      <c r="AC404" t="e">
        <f>VLOOKUP(A404,issues_tempo!A:E,5,FALSE)</f>
        <v>#N/A</v>
      </c>
      <c r="AD404" t="e">
        <f>VLOOKUP(A404,issues_tempo!A:E,4,FALSE)</f>
        <v>#N/A</v>
      </c>
      <c r="AE404">
        <f t="shared" si="171"/>
        <v>0</v>
      </c>
      <c r="AF404">
        <f t="shared" si="171"/>
        <v>0</v>
      </c>
      <c r="AG404">
        <f t="shared" si="172"/>
        <v>0</v>
      </c>
      <c r="AH404">
        <f t="shared" si="173"/>
        <v>0</v>
      </c>
      <c r="AI404">
        <f t="shared" si="174"/>
        <v>0</v>
      </c>
      <c r="AJ404">
        <f t="shared" si="175"/>
        <v>0</v>
      </c>
    </row>
    <row r="405" spans="1:36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59"/>
        <v>#N/A</v>
      </c>
      <c r="I405" t="e">
        <f t="shared" si="160"/>
        <v>#N/A</v>
      </c>
      <c r="J405">
        <f t="shared" si="161"/>
        <v>0</v>
      </c>
      <c r="K405">
        <f t="shared" si="162"/>
        <v>0</v>
      </c>
      <c r="L405">
        <f t="shared" si="163"/>
        <v>0</v>
      </c>
      <c r="M405" t="e">
        <f t="shared" si="164"/>
        <v>#N/A</v>
      </c>
      <c r="N405" t="e">
        <f t="shared" si="165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57"/>
        <v>999999</v>
      </c>
      <c r="R405" t="e">
        <f t="shared" si="158"/>
        <v>#N/A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66"/>
        <v>0</v>
      </c>
      <c r="V405">
        <f t="shared" si="167"/>
        <v>0</v>
      </c>
      <c r="W405">
        <f t="shared" si="176"/>
        <v>0</v>
      </c>
      <c r="X405">
        <f t="shared" si="168"/>
        <v>0</v>
      </c>
      <c r="Y405">
        <f>IF(ISNA(VLOOKUP(A405,issues_tempo!A:E,3,FALSE)),0,VLOOKUP(A405,issues_tempo!A:E,3,FALSE))</f>
        <v>0</v>
      </c>
      <c r="Z405">
        <f>IF(ISNA(VLOOKUP(A405,issues_tempo!A:E,2,FALSE)),0,VLOOKUP(A405,issues_tempo!A:E,2,FALSE))</f>
        <v>0</v>
      </c>
      <c r="AA405">
        <f t="shared" si="169"/>
        <v>0</v>
      </c>
      <c r="AB405" t="e">
        <f t="shared" si="170"/>
        <v>#DIV/0!</v>
      </c>
      <c r="AC405" t="e">
        <f>VLOOKUP(A405,issues_tempo!A:E,5,FALSE)</f>
        <v>#N/A</v>
      </c>
      <c r="AD405" t="e">
        <f>VLOOKUP(A405,issues_tempo!A:E,4,FALSE)</f>
        <v>#N/A</v>
      </c>
      <c r="AE405">
        <f t="shared" si="171"/>
        <v>0</v>
      </c>
      <c r="AF405">
        <f t="shared" si="171"/>
        <v>0</v>
      </c>
      <c r="AG405">
        <f t="shared" si="172"/>
        <v>0</v>
      </c>
      <c r="AH405">
        <f t="shared" si="173"/>
        <v>0</v>
      </c>
      <c r="AI405">
        <f t="shared" si="174"/>
        <v>0</v>
      </c>
      <c r="AJ405">
        <f t="shared" si="175"/>
        <v>0</v>
      </c>
    </row>
    <row r="406" spans="1:36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59"/>
        <v>6</v>
      </c>
      <c r="I406">
        <f t="shared" si="160"/>
        <v>8.3333333333333339</v>
      </c>
      <c r="J406">
        <f t="shared" si="161"/>
        <v>12</v>
      </c>
      <c r="K406">
        <f t="shared" si="162"/>
        <v>12.5</v>
      </c>
      <c r="L406">
        <f t="shared" si="163"/>
        <v>0</v>
      </c>
      <c r="M406">
        <f t="shared" si="164"/>
        <v>8</v>
      </c>
      <c r="N406" t="e">
        <f t="shared" si="165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57"/>
        <v>16</v>
      </c>
      <c r="R406">
        <f t="shared" si="158"/>
        <v>999999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66"/>
        <v>0</v>
      </c>
      <c r="V406">
        <f t="shared" si="167"/>
        <v>0</v>
      </c>
      <c r="W406">
        <f t="shared" si="176"/>
        <v>0</v>
      </c>
      <c r="X406">
        <f t="shared" si="168"/>
        <v>0</v>
      </c>
      <c r="Y406">
        <f>IF(ISNA(VLOOKUP(A406,issues_tempo!A:E,3,FALSE)),0,VLOOKUP(A406,issues_tempo!A:E,3,FALSE))</f>
        <v>0</v>
      </c>
      <c r="Z406">
        <f>IF(ISNA(VLOOKUP(A406,issues_tempo!A:E,2,FALSE)),0,VLOOKUP(A406,issues_tempo!A:E,2,FALSE))</f>
        <v>0</v>
      </c>
      <c r="AA406">
        <f t="shared" si="169"/>
        <v>0</v>
      </c>
      <c r="AB406" t="e">
        <f t="shared" si="170"/>
        <v>#DIV/0!</v>
      </c>
      <c r="AC406" t="e">
        <f>VLOOKUP(A406,issues_tempo!A:E,5,FALSE)</f>
        <v>#N/A</v>
      </c>
      <c r="AD406" t="e">
        <f>VLOOKUP(A406,issues_tempo!A:E,4,FALSE)</f>
        <v>#N/A</v>
      </c>
      <c r="AE406">
        <f t="shared" si="171"/>
        <v>0</v>
      </c>
      <c r="AF406">
        <f t="shared" si="171"/>
        <v>0</v>
      </c>
      <c r="AG406">
        <f t="shared" si="172"/>
        <v>0</v>
      </c>
      <c r="AH406">
        <f t="shared" si="173"/>
        <v>0</v>
      </c>
      <c r="AI406">
        <f t="shared" si="174"/>
        <v>0</v>
      </c>
      <c r="AJ406">
        <f t="shared" si="175"/>
        <v>0</v>
      </c>
    </row>
    <row r="407" spans="1:36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59"/>
        <v>#N/A</v>
      </c>
      <c r="I407" t="e">
        <f t="shared" si="160"/>
        <v>#N/A</v>
      </c>
      <c r="J407">
        <f t="shared" si="161"/>
        <v>0</v>
      </c>
      <c r="K407">
        <f t="shared" si="162"/>
        <v>0</v>
      </c>
      <c r="L407">
        <f t="shared" si="163"/>
        <v>0</v>
      </c>
      <c r="M407" t="e">
        <f t="shared" si="164"/>
        <v>#N/A</v>
      </c>
      <c r="N407" t="e">
        <f t="shared" si="165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57"/>
        <v>999999</v>
      </c>
      <c r="R407" t="e">
        <f t="shared" si="158"/>
        <v>#N/A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66"/>
        <v>0</v>
      </c>
      <c r="V407">
        <f t="shared" si="167"/>
        <v>0</v>
      </c>
      <c r="W407">
        <f t="shared" si="176"/>
        <v>0</v>
      </c>
      <c r="X407">
        <f t="shared" si="168"/>
        <v>0</v>
      </c>
      <c r="Y407">
        <f>IF(ISNA(VLOOKUP(A407,issues_tempo!A:E,3,FALSE)),0,VLOOKUP(A407,issues_tempo!A:E,3,FALSE))</f>
        <v>0</v>
      </c>
      <c r="Z407">
        <f>IF(ISNA(VLOOKUP(A407,issues_tempo!A:E,2,FALSE)),0,VLOOKUP(A407,issues_tempo!A:E,2,FALSE))</f>
        <v>0</v>
      </c>
      <c r="AA407">
        <f t="shared" si="169"/>
        <v>0</v>
      </c>
      <c r="AB407" t="e">
        <f t="shared" si="170"/>
        <v>#DIV/0!</v>
      </c>
      <c r="AC407" t="e">
        <f>VLOOKUP(A407,issues_tempo!A:E,5,FALSE)</f>
        <v>#N/A</v>
      </c>
      <c r="AD407" t="e">
        <f>VLOOKUP(A407,issues_tempo!A:E,4,FALSE)</f>
        <v>#N/A</v>
      </c>
      <c r="AE407">
        <f t="shared" si="171"/>
        <v>0</v>
      </c>
      <c r="AF407">
        <f t="shared" si="171"/>
        <v>0</v>
      </c>
      <c r="AG407">
        <f t="shared" si="172"/>
        <v>0</v>
      </c>
      <c r="AH407">
        <f t="shared" si="173"/>
        <v>0</v>
      </c>
      <c r="AI407">
        <f t="shared" si="174"/>
        <v>0</v>
      </c>
      <c r="AJ407">
        <f t="shared" si="175"/>
        <v>0</v>
      </c>
    </row>
    <row r="408" spans="1:36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59"/>
        <v>#N/A</v>
      </c>
      <c r="I408" t="e">
        <f t="shared" si="160"/>
        <v>#N/A</v>
      </c>
      <c r="J408">
        <f t="shared" si="161"/>
        <v>0</v>
      </c>
      <c r="K408">
        <f t="shared" si="162"/>
        <v>0</v>
      </c>
      <c r="L408">
        <f t="shared" si="163"/>
        <v>0</v>
      </c>
      <c r="M408" t="e">
        <f t="shared" si="164"/>
        <v>#N/A</v>
      </c>
      <c r="N408" t="e">
        <f t="shared" si="165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57"/>
        <v>999999</v>
      </c>
      <c r="R408" t="e">
        <f t="shared" si="158"/>
        <v>#N/A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66"/>
        <v>0</v>
      </c>
      <c r="V408">
        <f t="shared" si="167"/>
        <v>0</v>
      </c>
      <c r="W408">
        <f t="shared" si="176"/>
        <v>0</v>
      </c>
      <c r="X408">
        <f t="shared" si="168"/>
        <v>0</v>
      </c>
      <c r="Y408">
        <f>IF(ISNA(VLOOKUP(A408,issues_tempo!A:E,3,FALSE)),0,VLOOKUP(A408,issues_tempo!A:E,3,FALSE))</f>
        <v>0</v>
      </c>
      <c r="Z408">
        <f>IF(ISNA(VLOOKUP(A408,issues_tempo!A:E,2,FALSE)),0,VLOOKUP(A408,issues_tempo!A:E,2,FALSE))</f>
        <v>0</v>
      </c>
      <c r="AA408">
        <f t="shared" si="169"/>
        <v>0</v>
      </c>
      <c r="AB408" t="e">
        <f t="shared" si="170"/>
        <v>#DIV/0!</v>
      </c>
      <c r="AC408" t="e">
        <f>VLOOKUP(A408,issues_tempo!A:E,5,FALSE)</f>
        <v>#N/A</v>
      </c>
      <c r="AD408" t="e">
        <f>VLOOKUP(A408,issues_tempo!A:E,4,FALSE)</f>
        <v>#N/A</v>
      </c>
      <c r="AE408">
        <f t="shared" si="171"/>
        <v>0</v>
      </c>
      <c r="AF408">
        <f t="shared" si="171"/>
        <v>0</v>
      </c>
      <c r="AG408">
        <f t="shared" si="172"/>
        <v>0</v>
      </c>
      <c r="AH408">
        <f t="shared" si="173"/>
        <v>0</v>
      </c>
      <c r="AI408">
        <f t="shared" si="174"/>
        <v>0</v>
      </c>
      <c r="AJ408">
        <f t="shared" si="175"/>
        <v>0</v>
      </c>
    </row>
    <row r="409" spans="1:36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59"/>
        <v>13</v>
      </c>
      <c r="I409">
        <f t="shared" si="160"/>
        <v>11.153846153846153</v>
      </c>
      <c r="J409">
        <f t="shared" si="161"/>
        <v>8.9655172413793096</v>
      </c>
      <c r="K409">
        <f t="shared" si="162"/>
        <v>7.2072072072072073</v>
      </c>
      <c r="L409">
        <f t="shared" si="163"/>
        <v>14.705882352941176</v>
      </c>
      <c r="M409">
        <f t="shared" si="164"/>
        <v>13.875</v>
      </c>
      <c r="N409">
        <f t="shared" si="165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57"/>
        <v>4.625</v>
      </c>
      <c r="R409">
        <f t="shared" si="158"/>
        <v>4.5333333333333332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66"/>
        <v>0</v>
      </c>
      <c r="V409">
        <f t="shared" si="167"/>
        <v>0</v>
      </c>
      <c r="W409">
        <f t="shared" si="176"/>
        <v>0</v>
      </c>
      <c r="X409">
        <f t="shared" si="168"/>
        <v>0</v>
      </c>
      <c r="Y409">
        <f>IF(ISNA(VLOOKUP(A409,issues_tempo!A:E,3,FALSE)),0,VLOOKUP(A409,issues_tempo!A:E,3,FALSE))</f>
        <v>0</v>
      </c>
      <c r="Z409">
        <f>IF(ISNA(VLOOKUP(A409,issues_tempo!A:E,2,FALSE)),0,VLOOKUP(A409,issues_tempo!A:E,2,FALSE))</f>
        <v>0</v>
      </c>
      <c r="AA409">
        <f t="shared" si="169"/>
        <v>0</v>
      </c>
      <c r="AB409" t="e">
        <f t="shared" si="170"/>
        <v>#DIV/0!</v>
      </c>
      <c r="AC409" t="e">
        <f>VLOOKUP(A409,issues_tempo!A:E,5,FALSE)</f>
        <v>#N/A</v>
      </c>
      <c r="AD409" t="e">
        <f>VLOOKUP(A409,issues_tempo!A:E,4,FALSE)</f>
        <v>#N/A</v>
      </c>
      <c r="AE409">
        <f t="shared" si="171"/>
        <v>0</v>
      </c>
      <c r="AF409">
        <f t="shared" si="171"/>
        <v>0</v>
      </c>
      <c r="AG409">
        <f t="shared" si="172"/>
        <v>0</v>
      </c>
      <c r="AH409">
        <f t="shared" si="173"/>
        <v>0</v>
      </c>
      <c r="AI409">
        <f t="shared" si="174"/>
        <v>0</v>
      </c>
      <c r="AJ409">
        <f t="shared" si="175"/>
        <v>0</v>
      </c>
    </row>
    <row r="410" spans="1:36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59"/>
        <v>#N/A</v>
      </c>
      <c r="I410" t="e">
        <f t="shared" si="160"/>
        <v>#N/A</v>
      </c>
      <c r="J410">
        <f t="shared" si="161"/>
        <v>0</v>
      </c>
      <c r="K410">
        <f t="shared" si="162"/>
        <v>0</v>
      </c>
      <c r="L410">
        <f t="shared" si="163"/>
        <v>0</v>
      </c>
      <c r="M410" t="e">
        <f t="shared" si="164"/>
        <v>#N/A</v>
      </c>
      <c r="N410" t="e">
        <f t="shared" si="165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57"/>
        <v>999999</v>
      </c>
      <c r="R410" t="e">
        <f t="shared" si="158"/>
        <v>#N/A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66"/>
        <v>0</v>
      </c>
      <c r="V410">
        <f t="shared" si="167"/>
        <v>0</v>
      </c>
      <c r="W410">
        <f t="shared" si="176"/>
        <v>0</v>
      </c>
      <c r="X410">
        <f t="shared" si="168"/>
        <v>0</v>
      </c>
      <c r="Y410">
        <f>IF(ISNA(VLOOKUP(A410,issues_tempo!A:E,3,FALSE)),0,VLOOKUP(A410,issues_tempo!A:E,3,FALSE))</f>
        <v>0</v>
      </c>
      <c r="Z410">
        <f>IF(ISNA(VLOOKUP(A410,issues_tempo!A:E,2,FALSE)),0,VLOOKUP(A410,issues_tempo!A:E,2,FALSE))</f>
        <v>0</v>
      </c>
      <c r="AA410">
        <f t="shared" si="169"/>
        <v>0</v>
      </c>
      <c r="AB410" t="e">
        <f t="shared" si="170"/>
        <v>#DIV/0!</v>
      </c>
      <c r="AC410" t="e">
        <f>VLOOKUP(A410,issues_tempo!A:E,5,FALSE)</f>
        <v>#N/A</v>
      </c>
      <c r="AD410" t="e">
        <f>VLOOKUP(A410,issues_tempo!A:E,4,FALSE)</f>
        <v>#N/A</v>
      </c>
      <c r="AE410">
        <f t="shared" si="171"/>
        <v>0</v>
      </c>
      <c r="AF410">
        <f t="shared" si="171"/>
        <v>0</v>
      </c>
      <c r="AG410">
        <f t="shared" si="172"/>
        <v>0</v>
      </c>
      <c r="AH410">
        <f t="shared" si="173"/>
        <v>0</v>
      </c>
      <c r="AI410">
        <f t="shared" si="174"/>
        <v>0</v>
      </c>
      <c r="AJ410">
        <f t="shared" si="175"/>
        <v>0</v>
      </c>
    </row>
    <row r="411" spans="1:36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59"/>
        <v>#N/A</v>
      </c>
      <c r="I411" t="e">
        <f t="shared" si="160"/>
        <v>#N/A</v>
      </c>
      <c r="J411">
        <f t="shared" si="161"/>
        <v>0</v>
      </c>
      <c r="K411">
        <f t="shared" si="162"/>
        <v>0</v>
      </c>
      <c r="L411">
        <f t="shared" si="163"/>
        <v>0</v>
      </c>
      <c r="M411" t="e">
        <f t="shared" si="164"/>
        <v>#N/A</v>
      </c>
      <c r="N411" t="e">
        <f t="shared" si="165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57"/>
        <v>999999</v>
      </c>
      <c r="R411" t="e">
        <f t="shared" si="158"/>
        <v>#N/A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66"/>
        <v>0</v>
      </c>
      <c r="V411">
        <f t="shared" si="167"/>
        <v>0</v>
      </c>
      <c r="W411">
        <f t="shared" si="176"/>
        <v>0</v>
      </c>
      <c r="X411">
        <f t="shared" si="168"/>
        <v>0</v>
      </c>
      <c r="Y411">
        <f>IF(ISNA(VLOOKUP(A411,issues_tempo!A:E,3,FALSE)),0,VLOOKUP(A411,issues_tempo!A:E,3,FALSE))</f>
        <v>0</v>
      </c>
      <c r="Z411">
        <f>IF(ISNA(VLOOKUP(A411,issues_tempo!A:E,2,FALSE)),0,VLOOKUP(A411,issues_tempo!A:E,2,FALSE))</f>
        <v>0</v>
      </c>
      <c r="AA411">
        <f t="shared" si="169"/>
        <v>0</v>
      </c>
      <c r="AB411" t="e">
        <f t="shared" si="170"/>
        <v>#DIV/0!</v>
      </c>
      <c r="AC411" t="e">
        <f>VLOOKUP(A411,issues_tempo!A:E,5,FALSE)</f>
        <v>#N/A</v>
      </c>
      <c r="AD411" t="e">
        <f>VLOOKUP(A411,issues_tempo!A:E,4,FALSE)</f>
        <v>#N/A</v>
      </c>
      <c r="AE411">
        <f t="shared" si="171"/>
        <v>0</v>
      </c>
      <c r="AF411">
        <f t="shared" si="171"/>
        <v>0</v>
      </c>
      <c r="AG411">
        <f t="shared" si="172"/>
        <v>0</v>
      </c>
      <c r="AH411">
        <f t="shared" si="173"/>
        <v>0</v>
      </c>
      <c r="AI411">
        <f t="shared" si="174"/>
        <v>0</v>
      </c>
      <c r="AJ411">
        <f t="shared" si="175"/>
        <v>0</v>
      </c>
    </row>
    <row r="412" spans="1:36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59"/>
        <v>143</v>
      </c>
      <c r="I412">
        <f t="shared" si="160"/>
        <v>11.181818181818182</v>
      </c>
      <c r="J412">
        <f t="shared" si="161"/>
        <v>8.9430894308943092</v>
      </c>
      <c r="K412">
        <f t="shared" si="162"/>
        <v>0</v>
      </c>
      <c r="L412">
        <f t="shared" si="163"/>
        <v>9.2436974789915958</v>
      </c>
      <c r="M412" t="e">
        <f t="shared" si="164"/>
        <v>#DIV/0!</v>
      </c>
      <c r="N412">
        <f t="shared" si="165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57"/>
        <v>999999</v>
      </c>
      <c r="R412">
        <f t="shared" si="158"/>
        <v>10.818181818181818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66"/>
        <v>0</v>
      </c>
      <c r="V412">
        <f t="shared" si="167"/>
        <v>0</v>
      </c>
      <c r="W412">
        <f t="shared" si="176"/>
        <v>0</v>
      </c>
      <c r="X412">
        <f t="shared" si="168"/>
        <v>0</v>
      </c>
      <c r="Y412">
        <f>IF(ISNA(VLOOKUP(A412,issues_tempo!A:E,3,FALSE)),0,VLOOKUP(A412,issues_tempo!A:E,3,FALSE))</f>
        <v>0</v>
      </c>
      <c r="Z412">
        <f>IF(ISNA(VLOOKUP(A412,issues_tempo!A:E,2,FALSE)),0,VLOOKUP(A412,issues_tempo!A:E,2,FALSE))</f>
        <v>0</v>
      </c>
      <c r="AA412">
        <f t="shared" si="169"/>
        <v>0</v>
      </c>
      <c r="AB412" t="e">
        <f t="shared" si="170"/>
        <v>#DIV/0!</v>
      </c>
      <c r="AC412" t="e">
        <f>VLOOKUP(A412,issues_tempo!A:E,5,FALSE)</f>
        <v>#N/A</v>
      </c>
      <c r="AD412" t="e">
        <f>VLOOKUP(A412,issues_tempo!A:E,4,FALSE)</f>
        <v>#N/A</v>
      </c>
      <c r="AE412">
        <f t="shared" si="171"/>
        <v>0</v>
      </c>
      <c r="AF412">
        <f t="shared" si="171"/>
        <v>0</v>
      </c>
      <c r="AG412">
        <f t="shared" si="172"/>
        <v>0</v>
      </c>
      <c r="AH412">
        <f t="shared" si="173"/>
        <v>0</v>
      </c>
      <c r="AI412">
        <f t="shared" si="174"/>
        <v>0</v>
      </c>
      <c r="AJ412">
        <f t="shared" si="175"/>
        <v>0</v>
      </c>
    </row>
    <row r="413" spans="1:36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59"/>
        <v>4</v>
      </c>
      <c r="I413">
        <f t="shared" si="160"/>
        <v>4.5</v>
      </c>
      <c r="J413">
        <f t="shared" si="161"/>
        <v>22.222222222222221</v>
      </c>
      <c r="K413">
        <f t="shared" si="162"/>
        <v>0</v>
      </c>
      <c r="L413">
        <f t="shared" si="163"/>
        <v>26.666666666666668</v>
      </c>
      <c r="M413" t="e">
        <f t="shared" si="164"/>
        <v>#DIV/0!</v>
      </c>
      <c r="N413">
        <f t="shared" si="165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57"/>
        <v>999999</v>
      </c>
      <c r="R413">
        <f t="shared" si="158"/>
        <v>1.875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66"/>
        <v>0</v>
      </c>
      <c r="V413">
        <f t="shared" si="167"/>
        <v>0.5</v>
      </c>
      <c r="W413">
        <f t="shared" si="176"/>
        <v>0</v>
      </c>
      <c r="X413">
        <f t="shared" si="168"/>
        <v>13.333333333333334</v>
      </c>
      <c r="Y413">
        <f>IF(ISNA(VLOOKUP(A413,issues_tempo!A:E,3,FALSE)),0,VLOOKUP(A413,issues_tempo!A:E,3,FALSE))</f>
        <v>0</v>
      </c>
      <c r="Z413">
        <f>IF(ISNA(VLOOKUP(A413,issues_tempo!A:E,2,FALSE)),0,VLOOKUP(A413,issues_tempo!A:E,2,FALSE))</f>
        <v>0</v>
      </c>
      <c r="AA413">
        <f t="shared" si="169"/>
        <v>0</v>
      </c>
      <c r="AB413" t="e">
        <f t="shared" si="170"/>
        <v>#DIV/0!</v>
      </c>
      <c r="AC413" t="e">
        <f>VLOOKUP(A413,issues_tempo!A:E,5,FALSE)</f>
        <v>#N/A</v>
      </c>
      <c r="AD413" t="e">
        <f>VLOOKUP(A413,issues_tempo!A:E,4,FALSE)</f>
        <v>#N/A</v>
      </c>
      <c r="AE413">
        <f t="shared" si="171"/>
        <v>0</v>
      </c>
      <c r="AF413">
        <f t="shared" si="171"/>
        <v>0</v>
      </c>
      <c r="AG413">
        <f t="shared" si="172"/>
        <v>0</v>
      </c>
      <c r="AH413">
        <f t="shared" si="173"/>
        <v>0</v>
      </c>
      <c r="AI413">
        <f t="shared" si="174"/>
        <v>0</v>
      </c>
      <c r="AJ413">
        <f t="shared" si="175"/>
        <v>0</v>
      </c>
    </row>
    <row r="414" spans="1:36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59"/>
        <v>#N/A</v>
      </c>
      <c r="I414" t="e">
        <f t="shared" si="160"/>
        <v>#N/A</v>
      </c>
      <c r="J414">
        <f t="shared" si="161"/>
        <v>0</v>
      </c>
      <c r="K414">
        <f t="shared" si="162"/>
        <v>0</v>
      </c>
      <c r="L414">
        <f t="shared" si="163"/>
        <v>0</v>
      </c>
      <c r="M414" t="e">
        <f t="shared" si="164"/>
        <v>#N/A</v>
      </c>
      <c r="N414" t="e">
        <f t="shared" si="165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57"/>
        <v>999999</v>
      </c>
      <c r="R414" t="e">
        <f t="shared" si="158"/>
        <v>#N/A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66"/>
        <v>0</v>
      </c>
      <c r="V414">
        <f t="shared" si="167"/>
        <v>0</v>
      </c>
      <c r="W414">
        <f t="shared" si="176"/>
        <v>0</v>
      </c>
      <c r="X414">
        <f t="shared" si="168"/>
        <v>0</v>
      </c>
      <c r="Y414">
        <f>IF(ISNA(VLOOKUP(A414,issues_tempo!A:E,3,FALSE)),0,VLOOKUP(A414,issues_tempo!A:E,3,FALSE))</f>
        <v>0</v>
      </c>
      <c r="Z414">
        <f>IF(ISNA(VLOOKUP(A414,issues_tempo!A:E,2,FALSE)),0,VLOOKUP(A414,issues_tempo!A:E,2,FALSE))</f>
        <v>0</v>
      </c>
      <c r="AA414">
        <f t="shared" si="169"/>
        <v>0</v>
      </c>
      <c r="AB414" t="e">
        <f t="shared" si="170"/>
        <v>#DIV/0!</v>
      </c>
      <c r="AC414" t="e">
        <f>VLOOKUP(A414,issues_tempo!A:E,5,FALSE)</f>
        <v>#N/A</v>
      </c>
      <c r="AD414" t="e">
        <f>VLOOKUP(A414,issues_tempo!A:E,4,FALSE)</f>
        <v>#N/A</v>
      </c>
      <c r="AE414">
        <f t="shared" si="171"/>
        <v>0</v>
      </c>
      <c r="AF414">
        <f t="shared" si="171"/>
        <v>0</v>
      </c>
      <c r="AG414">
        <f t="shared" si="172"/>
        <v>0</v>
      </c>
      <c r="AH414">
        <f t="shared" si="173"/>
        <v>0</v>
      </c>
      <c r="AI414">
        <f t="shared" si="174"/>
        <v>0</v>
      </c>
      <c r="AJ414">
        <f t="shared" si="175"/>
        <v>0</v>
      </c>
    </row>
    <row r="415" spans="1:36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59"/>
        <v>1</v>
      </c>
      <c r="I415">
        <f t="shared" si="160"/>
        <v>58</v>
      </c>
      <c r="J415">
        <f t="shared" si="161"/>
        <v>1.7241379310344827</v>
      </c>
      <c r="K415">
        <f t="shared" si="162"/>
        <v>0</v>
      </c>
      <c r="L415">
        <f t="shared" si="163"/>
        <v>1.7543859649122806</v>
      </c>
      <c r="M415" t="e">
        <f t="shared" si="164"/>
        <v>#DIV/0!</v>
      </c>
      <c r="N415">
        <f t="shared" si="165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57"/>
        <v>999999</v>
      </c>
      <c r="R415">
        <f t="shared" si="158"/>
        <v>9.5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66"/>
        <v>0</v>
      </c>
      <c r="V415">
        <f t="shared" si="167"/>
        <v>0</v>
      </c>
      <c r="W415">
        <f t="shared" si="176"/>
        <v>0</v>
      </c>
      <c r="X415">
        <f t="shared" si="168"/>
        <v>0</v>
      </c>
      <c r="Y415">
        <f>IF(ISNA(VLOOKUP(A415,issues_tempo!A:E,3,FALSE)),0,VLOOKUP(A415,issues_tempo!A:E,3,FALSE))</f>
        <v>0</v>
      </c>
      <c r="Z415">
        <f>IF(ISNA(VLOOKUP(A415,issues_tempo!A:E,2,FALSE)),0,VLOOKUP(A415,issues_tempo!A:E,2,FALSE))</f>
        <v>0</v>
      </c>
      <c r="AA415">
        <f t="shared" si="169"/>
        <v>0</v>
      </c>
      <c r="AB415" t="e">
        <f t="shared" si="170"/>
        <v>#DIV/0!</v>
      </c>
      <c r="AC415" t="e">
        <f>VLOOKUP(A415,issues_tempo!A:E,5,FALSE)</f>
        <v>#N/A</v>
      </c>
      <c r="AD415" t="e">
        <f>VLOOKUP(A415,issues_tempo!A:E,4,FALSE)</f>
        <v>#N/A</v>
      </c>
      <c r="AE415">
        <f t="shared" si="171"/>
        <v>0</v>
      </c>
      <c r="AF415">
        <f t="shared" si="171"/>
        <v>0</v>
      </c>
      <c r="AG415">
        <f t="shared" si="172"/>
        <v>0</v>
      </c>
      <c r="AH415">
        <f t="shared" si="173"/>
        <v>0</v>
      </c>
      <c r="AI415">
        <f t="shared" si="174"/>
        <v>0</v>
      </c>
      <c r="AJ415">
        <f t="shared" si="175"/>
        <v>0</v>
      </c>
    </row>
    <row r="416" spans="1:36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59"/>
        <v>2</v>
      </c>
      <c r="I416">
        <f t="shared" si="160"/>
        <v>15.5</v>
      </c>
      <c r="J416">
        <f t="shared" si="161"/>
        <v>6.4516129032258061</v>
      </c>
      <c r="K416">
        <f t="shared" si="162"/>
        <v>0</v>
      </c>
      <c r="L416">
        <f t="shared" si="163"/>
        <v>7.1428571428571432</v>
      </c>
      <c r="M416" t="e">
        <f t="shared" si="164"/>
        <v>#DIV/0!</v>
      </c>
      <c r="N416">
        <f t="shared" si="165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57"/>
        <v>999999</v>
      </c>
      <c r="R416">
        <f t="shared" si="158"/>
        <v>2.333333333333333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66"/>
        <v>0</v>
      </c>
      <c r="V416">
        <f t="shared" si="167"/>
        <v>0</v>
      </c>
      <c r="W416">
        <f t="shared" si="176"/>
        <v>0</v>
      </c>
      <c r="X416">
        <f t="shared" si="168"/>
        <v>0</v>
      </c>
      <c r="Y416">
        <f>IF(ISNA(VLOOKUP(A416,issues_tempo!A:E,3,FALSE)),0,VLOOKUP(A416,issues_tempo!A:E,3,FALSE))</f>
        <v>0</v>
      </c>
      <c r="Z416">
        <f>IF(ISNA(VLOOKUP(A416,issues_tempo!A:E,2,FALSE)),0,VLOOKUP(A416,issues_tempo!A:E,2,FALSE))</f>
        <v>0</v>
      </c>
      <c r="AA416">
        <f t="shared" si="169"/>
        <v>0</v>
      </c>
      <c r="AB416" t="e">
        <f t="shared" si="170"/>
        <v>#DIV/0!</v>
      </c>
      <c r="AC416" t="e">
        <f>VLOOKUP(A416,issues_tempo!A:E,5,FALSE)</f>
        <v>#N/A</v>
      </c>
      <c r="AD416" t="e">
        <f>VLOOKUP(A416,issues_tempo!A:E,4,FALSE)</f>
        <v>#N/A</v>
      </c>
      <c r="AE416">
        <f t="shared" si="171"/>
        <v>0</v>
      </c>
      <c r="AF416">
        <f t="shared" si="171"/>
        <v>0</v>
      </c>
      <c r="AG416">
        <f t="shared" si="172"/>
        <v>0</v>
      </c>
      <c r="AH416">
        <f t="shared" si="173"/>
        <v>0</v>
      </c>
      <c r="AI416">
        <f t="shared" si="174"/>
        <v>0</v>
      </c>
      <c r="AJ416">
        <f t="shared" si="175"/>
        <v>0</v>
      </c>
    </row>
    <row r="417" spans="1:36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59"/>
        <v>2</v>
      </c>
      <c r="I417">
        <f t="shared" si="160"/>
        <v>25.5</v>
      </c>
      <c r="J417">
        <f t="shared" si="161"/>
        <v>3.9215686274509802</v>
      </c>
      <c r="K417">
        <f t="shared" si="162"/>
        <v>4.2553191489361701</v>
      </c>
      <c r="L417">
        <f t="shared" si="163"/>
        <v>0</v>
      </c>
      <c r="M417">
        <f t="shared" si="164"/>
        <v>23.5</v>
      </c>
      <c r="N417" t="e">
        <f t="shared" si="165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57"/>
        <v>15.666666666666666</v>
      </c>
      <c r="R417">
        <f t="shared" si="158"/>
        <v>999999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66"/>
        <v>0</v>
      </c>
      <c r="V417">
        <f t="shared" si="167"/>
        <v>0</v>
      </c>
      <c r="W417">
        <f t="shared" si="176"/>
        <v>0</v>
      </c>
      <c r="X417">
        <f t="shared" si="168"/>
        <v>0</v>
      </c>
      <c r="Y417">
        <f>IF(ISNA(VLOOKUP(A417,issues_tempo!A:E,3,FALSE)),0,VLOOKUP(A417,issues_tempo!A:E,3,FALSE))</f>
        <v>0</v>
      </c>
      <c r="Z417">
        <f>IF(ISNA(VLOOKUP(A417,issues_tempo!A:E,2,FALSE)),0,VLOOKUP(A417,issues_tempo!A:E,2,FALSE))</f>
        <v>0</v>
      </c>
      <c r="AA417">
        <f t="shared" si="169"/>
        <v>0</v>
      </c>
      <c r="AB417" t="e">
        <f t="shared" si="170"/>
        <v>#DIV/0!</v>
      </c>
      <c r="AC417" t="e">
        <f>VLOOKUP(A417,issues_tempo!A:E,5,FALSE)</f>
        <v>#N/A</v>
      </c>
      <c r="AD417" t="e">
        <f>VLOOKUP(A417,issues_tempo!A:E,4,FALSE)</f>
        <v>#N/A</v>
      </c>
      <c r="AE417">
        <f t="shared" si="171"/>
        <v>0</v>
      </c>
      <c r="AF417">
        <f t="shared" si="171"/>
        <v>0</v>
      </c>
      <c r="AG417">
        <f t="shared" si="172"/>
        <v>0</v>
      </c>
      <c r="AH417">
        <f t="shared" si="173"/>
        <v>0</v>
      </c>
      <c r="AI417">
        <f t="shared" si="174"/>
        <v>0</v>
      </c>
      <c r="AJ417">
        <f t="shared" si="175"/>
        <v>0</v>
      </c>
    </row>
    <row r="418" spans="1:36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59"/>
        <v>#N/A</v>
      </c>
      <c r="I418" t="e">
        <f t="shared" si="160"/>
        <v>#N/A</v>
      </c>
      <c r="J418">
        <f t="shared" si="161"/>
        <v>0</v>
      </c>
      <c r="K418">
        <f t="shared" si="162"/>
        <v>0</v>
      </c>
      <c r="L418">
        <f t="shared" si="163"/>
        <v>0</v>
      </c>
      <c r="M418" t="e">
        <f t="shared" si="164"/>
        <v>#N/A</v>
      </c>
      <c r="N418" t="e">
        <f t="shared" si="165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57"/>
        <v>999999</v>
      </c>
      <c r="R418" t="e">
        <f t="shared" si="158"/>
        <v>#N/A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66"/>
        <v>0</v>
      </c>
      <c r="V418">
        <f t="shared" si="167"/>
        <v>0</v>
      </c>
      <c r="W418">
        <f t="shared" si="176"/>
        <v>0</v>
      </c>
      <c r="X418">
        <f t="shared" si="168"/>
        <v>0</v>
      </c>
      <c r="Y418">
        <f>IF(ISNA(VLOOKUP(A418,issues_tempo!A:E,3,FALSE)),0,VLOOKUP(A418,issues_tempo!A:E,3,FALSE))</f>
        <v>0</v>
      </c>
      <c r="Z418">
        <f>IF(ISNA(VLOOKUP(A418,issues_tempo!A:E,2,FALSE)),0,VLOOKUP(A418,issues_tempo!A:E,2,FALSE))</f>
        <v>0</v>
      </c>
      <c r="AA418">
        <f t="shared" si="169"/>
        <v>0</v>
      </c>
      <c r="AB418" t="e">
        <f t="shared" si="170"/>
        <v>#DIV/0!</v>
      </c>
      <c r="AC418" t="e">
        <f>VLOOKUP(A418,issues_tempo!A:E,5,FALSE)</f>
        <v>#N/A</v>
      </c>
      <c r="AD418" t="e">
        <f>VLOOKUP(A418,issues_tempo!A:E,4,FALSE)</f>
        <v>#N/A</v>
      </c>
      <c r="AE418">
        <f t="shared" si="171"/>
        <v>0</v>
      </c>
      <c r="AF418">
        <f t="shared" si="171"/>
        <v>0</v>
      </c>
      <c r="AG418">
        <f t="shared" si="172"/>
        <v>0</v>
      </c>
      <c r="AH418">
        <f t="shared" si="173"/>
        <v>0</v>
      </c>
      <c r="AI418">
        <f t="shared" si="174"/>
        <v>0</v>
      </c>
      <c r="AJ418">
        <f t="shared" si="175"/>
        <v>0</v>
      </c>
    </row>
    <row r="419" spans="1:36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59"/>
        <v>#N/A</v>
      </c>
      <c r="I419" t="e">
        <f t="shared" si="160"/>
        <v>#N/A</v>
      </c>
      <c r="J419">
        <f t="shared" si="161"/>
        <v>0</v>
      </c>
      <c r="K419">
        <f t="shared" si="162"/>
        <v>0</v>
      </c>
      <c r="L419">
        <f t="shared" si="163"/>
        <v>0</v>
      </c>
      <c r="M419" t="e">
        <f t="shared" si="164"/>
        <v>#N/A</v>
      </c>
      <c r="N419" t="e">
        <f t="shared" si="165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57"/>
        <v>999999</v>
      </c>
      <c r="R419" t="e">
        <f t="shared" si="158"/>
        <v>#N/A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66"/>
        <v>0</v>
      </c>
      <c r="V419">
        <f t="shared" si="167"/>
        <v>0</v>
      </c>
      <c r="W419">
        <f t="shared" si="176"/>
        <v>0</v>
      </c>
      <c r="X419">
        <f t="shared" si="168"/>
        <v>0</v>
      </c>
      <c r="Y419">
        <f>IF(ISNA(VLOOKUP(A419,issues_tempo!A:E,3,FALSE)),0,VLOOKUP(A419,issues_tempo!A:E,3,FALSE))</f>
        <v>0</v>
      </c>
      <c r="Z419">
        <f>IF(ISNA(VLOOKUP(A419,issues_tempo!A:E,2,FALSE)),0,VLOOKUP(A419,issues_tempo!A:E,2,FALSE))</f>
        <v>0</v>
      </c>
      <c r="AA419">
        <f t="shared" si="169"/>
        <v>0</v>
      </c>
      <c r="AB419" t="e">
        <f t="shared" si="170"/>
        <v>#DIV/0!</v>
      </c>
      <c r="AC419" t="e">
        <f>VLOOKUP(A419,issues_tempo!A:E,5,FALSE)</f>
        <v>#N/A</v>
      </c>
      <c r="AD419" t="e">
        <f>VLOOKUP(A419,issues_tempo!A:E,4,FALSE)</f>
        <v>#N/A</v>
      </c>
      <c r="AE419">
        <f t="shared" si="171"/>
        <v>0</v>
      </c>
      <c r="AF419">
        <f t="shared" si="171"/>
        <v>0</v>
      </c>
      <c r="AG419">
        <f t="shared" si="172"/>
        <v>0</v>
      </c>
      <c r="AH419">
        <f t="shared" si="173"/>
        <v>0</v>
      </c>
      <c r="AI419">
        <f t="shared" si="174"/>
        <v>0</v>
      </c>
      <c r="AJ419">
        <f t="shared" si="175"/>
        <v>0</v>
      </c>
    </row>
    <row r="420" spans="1:36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59"/>
        <v>77</v>
      </c>
      <c r="I420">
        <f t="shared" si="160"/>
        <v>43.740259740259738</v>
      </c>
      <c r="J420">
        <f t="shared" si="161"/>
        <v>2.2862232779097389</v>
      </c>
      <c r="K420">
        <f t="shared" si="162"/>
        <v>1.5107212475633529</v>
      </c>
      <c r="L420">
        <f t="shared" si="163"/>
        <v>3.4954407294832825</v>
      </c>
      <c r="M420">
        <f t="shared" ref="M420:M421" si="177">IF(F420&gt;0,C420/F420,999999)</f>
        <v>66.193548387096769</v>
      </c>
      <c r="N420">
        <f t="shared" ref="N420:N421" si="178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57"/>
        <v>33.096774193548384</v>
      </c>
      <c r="R420">
        <f t="shared" si="158"/>
        <v>14.304347826086957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66"/>
        <v>0.61290322580645162</v>
      </c>
      <c r="V420">
        <f t="shared" si="167"/>
        <v>4.3478260869565216E-2</v>
      </c>
      <c r="W420">
        <f t="shared" si="176"/>
        <v>0.92592592592592604</v>
      </c>
      <c r="X420">
        <f t="shared" si="168"/>
        <v>0.1519756838905775</v>
      </c>
      <c r="Y420">
        <f>IF(ISNA(VLOOKUP(A420,issues_tempo!A:E,3,FALSE)),0,VLOOKUP(A420,issues_tempo!A:E,3,FALSE))</f>
        <v>0</v>
      </c>
      <c r="Z420">
        <f>IF(ISNA(VLOOKUP(A420,issues_tempo!A:E,2,FALSE)),0,VLOOKUP(A420,issues_tempo!A:E,2,FALSE))</f>
        <v>0</v>
      </c>
      <c r="AA420">
        <f t="shared" si="169"/>
        <v>0</v>
      </c>
      <c r="AB420" t="e">
        <f t="shared" si="170"/>
        <v>#DIV/0!</v>
      </c>
      <c r="AC420" t="e">
        <f>VLOOKUP(A420,issues_tempo!A:E,5,FALSE)</f>
        <v>#N/A</v>
      </c>
      <c r="AD420" t="e">
        <f>VLOOKUP(A420,issues_tempo!A:E,4,FALSE)</f>
        <v>#N/A</v>
      </c>
      <c r="AE420">
        <f t="shared" si="171"/>
        <v>0</v>
      </c>
      <c r="AF420">
        <f t="shared" si="171"/>
        <v>0</v>
      </c>
      <c r="AG420">
        <f t="shared" si="172"/>
        <v>0</v>
      </c>
      <c r="AH420">
        <f t="shared" si="173"/>
        <v>0</v>
      </c>
      <c r="AI420">
        <f t="shared" si="174"/>
        <v>0</v>
      </c>
      <c r="AJ420">
        <f t="shared" si="175"/>
        <v>0</v>
      </c>
    </row>
    <row r="421" spans="1:36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59"/>
        <v>2229</v>
      </c>
      <c r="I421">
        <f t="shared" si="160"/>
        <v>5.7761327949753252</v>
      </c>
      <c r="J421">
        <f t="shared" si="161"/>
        <v>17.3126213592233</v>
      </c>
      <c r="K421">
        <f t="shared" si="162"/>
        <v>16.033971144991302</v>
      </c>
      <c r="L421">
        <f t="shared" si="163"/>
        <v>21.34107027724049</v>
      </c>
      <c r="M421">
        <f t="shared" si="177"/>
        <v>6.2367581365666878</v>
      </c>
      <c r="N421">
        <f t="shared" si="178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57"/>
        <v>84.196234843650288</v>
      </c>
      <c r="R421">
        <f t="shared" si="158"/>
        <v>24.20996978851964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66"/>
        <v>0.5864709636247607</v>
      </c>
      <c r="V421">
        <f t="shared" si="167"/>
        <v>0.27039274924471302</v>
      </c>
      <c r="W421">
        <f t="shared" si="176"/>
        <v>9.4034585081346567</v>
      </c>
      <c r="X421">
        <f t="shared" si="168"/>
        <v>5.7704706640876857</v>
      </c>
      <c r="Y421">
        <f>IF(ISNA(VLOOKUP(A421,issues_tempo!A:E,3,FALSE)),0,VLOOKUP(A421,issues_tempo!A:E,3,FALSE))</f>
        <v>0</v>
      </c>
      <c r="Z421">
        <f>IF(ISNA(VLOOKUP(A421,issues_tempo!A:E,2,FALSE)),0,VLOOKUP(A421,issues_tempo!A:E,2,FALSE))</f>
        <v>0</v>
      </c>
      <c r="AA421">
        <f t="shared" si="169"/>
        <v>0</v>
      </c>
      <c r="AB421" t="e">
        <f t="shared" si="170"/>
        <v>#DIV/0!</v>
      </c>
      <c r="AC421" t="e">
        <f>VLOOKUP(A421,issues_tempo!A:E,5,FALSE)</f>
        <v>#N/A</v>
      </c>
      <c r="AD421" t="e">
        <f>VLOOKUP(A421,issues_tempo!A:E,4,FALSE)</f>
        <v>#N/A</v>
      </c>
      <c r="AE421">
        <f t="shared" si="171"/>
        <v>0</v>
      </c>
      <c r="AF421">
        <f t="shared" si="171"/>
        <v>0</v>
      </c>
      <c r="AG421">
        <f t="shared" si="172"/>
        <v>0</v>
      </c>
      <c r="AH421">
        <f t="shared" si="173"/>
        <v>0</v>
      </c>
      <c r="AI421">
        <f t="shared" si="174"/>
        <v>0</v>
      </c>
      <c r="AJ421">
        <f t="shared" si="175"/>
        <v>0</v>
      </c>
    </row>
    <row r="422" spans="1:36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59"/>
        <v>#N/A</v>
      </c>
      <c r="I422" t="e">
        <f t="shared" si="160"/>
        <v>#N/A</v>
      </c>
      <c r="J422">
        <f t="shared" si="161"/>
        <v>0</v>
      </c>
      <c r="K422">
        <f t="shared" si="162"/>
        <v>0</v>
      </c>
      <c r="L422">
        <f t="shared" si="163"/>
        <v>0</v>
      </c>
      <c r="M422" t="e">
        <f t="shared" si="164"/>
        <v>#N/A</v>
      </c>
      <c r="N422" t="e">
        <f t="shared" si="165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57"/>
        <v>999999</v>
      </c>
      <c r="R422" t="e">
        <f t="shared" si="158"/>
        <v>#N/A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66"/>
        <v>0</v>
      </c>
      <c r="V422">
        <f t="shared" si="167"/>
        <v>0</v>
      </c>
      <c r="W422">
        <f t="shared" si="176"/>
        <v>0</v>
      </c>
      <c r="X422">
        <f t="shared" si="168"/>
        <v>0</v>
      </c>
      <c r="Y422">
        <f>IF(ISNA(VLOOKUP(A422,issues_tempo!A:E,3,FALSE)),0,VLOOKUP(A422,issues_tempo!A:E,3,FALSE))</f>
        <v>0</v>
      </c>
      <c r="Z422">
        <f>IF(ISNA(VLOOKUP(A422,issues_tempo!A:E,2,FALSE)),0,VLOOKUP(A422,issues_tempo!A:E,2,FALSE))</f>
        <v>0</v>
      </c>
      <c r="AA422">
        <f t="shared" si="169"/>
        <v>0</v>
      </c>
      <c r="AB422" t="e">
        <f t="shared" si="170"/>
        <v>#DIV/0!</v>
      </c>
      <c r="AC422" t="e">
        <f>VLOOKUP(A422,issues_tempo!A:E,5,FALSE)</f>
        <v>#N/A</v>
      </c>
      <c r="AD422" t="e">
        <f>VLOOKUP(A422,issues_tempo!A:E,4,FALSE)</f>
        <v>#N/A</v>
      </c>
      <c r="AE422">
        <f t="shared" si="171"/>
        <v>0</v>
      </c>
      <c r="AF422">
        <f t="shared" si="171"/>
        <v>0</v>
      </c>
      <c r="AG422">
        <f t="shared" si="172"/>
        <v>0</v>
      </c>
      <c r="AH422">
        <f t="shared" si="173"/>
        <v>0</v>
      </c>
      <c r="AI422">
        <f t="shared" si="174"/>
        <v>0</v>
      </c>
      <c r="AJ422">
        <f t="shared" si="175"/>
        <v>0</v>
      </c>
    </row>
    <row r="423" spans="1:36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59"/>
        <v>4</v>
      </c>
      <c r="I423">
        <f t="shared" si="160"/>
        <v>46.75</v>
      </c>
      <c r="J423">
        <f t="shared" si="161"/>
        <v>2.1390374331550803</v>
      </c>
      <c r="K423">
        <f t="shared" si="162"/>
        <v>0</v>
      </c>
      <c r="L423">
        <f t="shared" si="163"/>
        <v>2.2222222222222223</v>
      </c>
      <c r="M423" t="e">
        <f t="shared" si="164"/>
        <v>#DIV/0!</v>
      </c>
      <c r="N423">
        <f t="shared" si="165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57"/>
        <v>999999</v>
      </c>
      <c r="R423">
        <f t="shared" si="158"/>
        <v>15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66"/>
        <v>0</v>
      </c>
      <c r="V423">
        <f t="shared" si="167"/>
        <v>0</v>
      </c>
      <c r="W423">
        <f t="shared" si="176"/>
        <v>0</v>
      </c>
      <c r="X423">
        <f t="shared" si="168"/>
        <v>0</v>
      </c>
      <c r="Y423">
        <f>IF(ISNA(VLOOKUP(A423,issues_tempo!A:E,3,FALSE)),0,VLOOKUP(A423,issues_tempo!A:E,3,FALSE))</f>
        <v>0</v>
      </c>
      <c r="Z423">
        <f>IF(ISNA(VLOOKUP(A423,issues_tempo!A:E,2,FALSE)),0,VLOOKUP(A423,issues_tempo!A:E,2,FALSE))</f>
        <v>0</v>
      </c>
      <c r="AA423">
        <f t="shared" si="169"/>
        <v>0</v>
      </c>
      <c r="AB423" t="e">
        <f t="shared" si="170"/>
        <v>#DIV/0!</v>
      </c>
      <c r="AC423" t="e">
        <f>VLOOKUP(A423,issues_tempo!A:E,5,FALSE)</f>
        <v>#N/A</v>
      </c>
      <c r="AD423" t="e">
        <f>VLOOKUP(A423,issues_tempo!A:E,4,FALSE)</f>
        <v>#N/A</v>
      </c>
      <c r="AE423">
        <f t="shared" si="171"/>
        <v>0</v>
      </c>
      <c r="AF423">
        <f t="shared" si="171"/>
        <v>0</v>
      </c>
      <c r="AG423">
        <f t="shared" si="172"/>
        <v>0</v>
      </c>
      <c r="AH423">
        <f t="shared" si="173"/>
        <v>0</v>
      </c>
      <c r="AI423">
        <f t="shared" si="174"/>
        <v>0</v>
      </c>
      <c r="AJ423">
        <f t="shared" si="175"/>
        <v>0</v>
      </c>
    </row>
    <row r="424" spans="1:36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59"/>
        <v>#N/A</v>
      </c>
      <c r="I424" t="e">
        <f t="shared" si="160"/>
        <v>#N/A</v>
      </c>
      <c r="J424">
        <f t="shared" si="161"/>
        <v>0</v>
      </c>
      <c r="K424">
        <f t="shared" si="162"/>
        <v>0</v>
      </c>
      <c r="L424">
        <f t="shared" si="163"/>
        <v>0</v>
      </c>
      <c r="M424" t="e">
        <f t="shared" si="164"/>
        <v>#N/A</v>
      </c>
      <c r="N424" t="e">
        <f t="shared" si="165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57"/>
        <v>999999</v>
      </c>
      <c r="R424" t="e">
        <f t="shared" si="158"/>
        <v>#N/A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66"/>
        <v>0</v>
      </c>
      <c r="V424">
        <f t="shared" si="167"/>
        <v>0</v>
      </c>
      <c r="W424">
        <f t="shared" si="176"/>
        <v>0</v>
      </c>
      <c r="X424">
        <f t="shared" si="168"/>
        <v>0</v>
      </c>
      <c r="Y424">
        <f>IF(ISNA(VLOOKUP(A424,issues_tempo!A:E,3,FALSE)),0,VLOOKUP(A424,issues_tempo!A:E,3,FALSE))</f>
        <v>0</v>
      </c>
      <c r="Z424">
        <f>IF(ISNA(VLOOKUP(A424,issues_tempo!A:E,2,FALSE)),0,VLOOKUP(A424,issues_tempo!A:E,2,FALSE))</f>
        <v>0</v>
      </c>
      <c r="AA424">
        <f t="shared" si="169"/>
        <v>0</v>
      </c>
      <c r="AB424" t="e">
        <f t="shared" si="170"/>
        <v>#DIV/0!</v>
      </c>
      <c r="AC424" t="e">
        <f>VLOOKUP(A424,issues_tempo!A:E,5,FALSE)</f>
        <v>#N/A</v>
      </c>
      <c r="AD424" t="e">
        <f>VLOOKUP(A424,issues_tempo!A:E,4,FALSE)</f>
        <v>#N/A</v>
      </c>
      <c r="AE424">
        <f t="shared" si="171"/>
        <v>0</v>
      </c>
      <c r="AF424">
        <f t="shared" si="171"/>
        <v>0</v>
      </c>
      <c r="AG424">
        <f t="shared" si="172"/>
        <v>0</v>
      </c>
      <c r="AH424">
        <f t="shared" si="173"/>
        <v>0</v>
      </c>
      <c r="AI424">
        <f t="shared" si="174"/>
        <v>0</v>
      </c>
      <c r="AJ424">
        <f t="shared" si="175"/>
        <v>0</v>
      </c>
    </row>
    <row r="425" spans="1:36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59"/>
        <v>198</v>
      </c>
      <c r="I425">
        <f t="shared" si="160"/>
        <v>11.252525252525253</v>
      </c>
      <c r="J425">
        <f t="shared" si="161"/>
        <v>8.8868940754039496</v>
      </c>
      <c r="K425">
        <f t="shared" si="162"/>
        <v>8.9348813730439165</v>
      </c>
      <c r="L425">
        <f t="shared" si="163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57"/>
        <v>85.806026365348401</v>
      </c>
      <c r="R425">
        <f t="shared" si="158"/>
        <v>33.32539682539683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66"/>
        <v>0.41807909604519772</v>
      </c>
      <c r="V425">
        <f t="shared" si="167"/>
        <v>0</v>
      </c>
      <c r="W425">
        <f t="shared" si="176"/>
        <v>3.7354871277132755</v>
      </c>
      <c r="X425">
        <f t="shared" si="168"/>
        <v>0</v>
      </c>
      <c r="Y425">
        <f>IF(ISNA(VLOOKUP(A425,issues_tempo!A:E,3,FALSE)),0,VLOOKUP(A425,issues_tempo!A:E,3,FALSE))</f>
        <v>0</v>
      </c>
      <c r="Z425">
        <f>IF(ISNA(VLOOKUP(A425,issues_tempo!A:E,2,FALSE)),0,VLOOKUP(A425,issues_tempo!A:E,2,FALSE))</f>
        <v>0</v>
      </c>
      <c r="AA425">
        <f t="shared" si="169"/>
        <v>0</v>
      </c>
      <c r="AB425" t="e">
        <f t="shared" si="170"/>
        <v>#DIV/0!</v>
      </c>
      <c r="AC425" t="e">
        <f>VLOOKUP(A425,issues_tempo!A:E,5,FALSE)</f>
        <v>#N/A</v>
      </c>
      <c r="AD425" t="e">
        <f>VLOOKUP(A425,issues_tempo!A:E,4,FALSE)</f>
        <v>#N/A</v>
      </c>
      <c r="AE425">
        <f t="shared" si="171"/>
        <v>0</v>
      </c>
      <c r="AF425">
        <f t="shared" si="171"/>
        <v>0</v>
      </c>
      <c r="AG425">
        <f t="shared" si="172"/>
        <v>0</v>
      </c>
      <c r="AH425">
        <f t="shared" si="173"/>
        <v>0</v>
      </c>
      <c r="AI425">
        <f t="shared" si="174"/>
        <v>0</v>
      </c>
      <c r="AJ425">
        <f t="shared" si="175"/>
        <v>0</v>
      </c>
    </row>
    <row r="426" spans="1:36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59"/>
        <v>#N/A</v>
      </c>
      <c r="I426" t="e">
        <f t="shared" si="160"/>
        <v>#N/A</v>
      </c>
      <c r="J426">
        <f t="shared" si="161"/>
        <v>0</v>
      </c>
      <c r="K426">
        <f t="shared" si="162"/>
        <v>0</v>
      </c>
      <c r="L426">
        <f t="shared" si="163"/>
        <v>0</v>
      </c>
      <c r="M426" t="e">
        <f t="shared" si="164"/>
        <v>#N/A</v>
      </c>
      <c r="N426" t="e">
        <f t="shared" si="165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57"/>
        <v>999999</v>
      </c>
      <c r="R426" t="e">
        <f t="shared" si="158"/>
        <v>#N/A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66"/>
        <v>0</v>
      </c>
      <c r="V426">
        <f t="shared" si="167"/>
        <v>0</v>
      </c>
      <c r="W426">
        <f t="shared" si="176"/>
        <v>0</v>
      </c>
      <c r="X426">
        <f t="shared" si="168"/>
        <v>0</v>
      </c>
      <c r="Y426">
        <f>IF(ISNA(VLOOKUP(A426,issues_tempo!A:E,3,FALSE)),0,VLOOKUP(A426,issues_tempo!A:E,3,FALSE))</f>
        <v>0</v>
      </c>
      <c r="Z426">
        <f>IF(ISNA(VLOOKUP(A426,issues_tempo!A:E,2,FALSE)),0,VLOOKUP(A426,issues_tempo!A:E,2,FALSE))</f>
        <v>0</v>
      </c>
      <c r="AA426">
        <f t="shared" si="169"/>
        <v>0</v>
      </c>
      <c r="AB426" t="e">
        <f t="shared" si="170"/>
        <v>#DIV/0!</v>
      </c>
      <c r="AC426" t="e">
        <f>VLOOKUP(A426,issues_tempo!A:E,5,FALSE)</f>
        <v>#N/A</v>
      </c>
      <c r="AD426" t="e">
        <f>VLOOKUP(A426,issues_tempo!A:E,4,FALSE)</f>
        <v>#N/A</v>
      </c>
      <c r="AE426">
        <f t="shared" si="171"/>
        <v>0</v>
      </c>
      <c r="AF426">
        <f t="shared" si="171"/>
        <v>0</v>
      </c>
      <c r="AG426">
        <f t="shared" si="172"/>
        <v>0</v>
      </c>
      <c r="AH426">
        <f t="shared" si="173"/>
        <v>0</v>
      </c>
      <c r="AI426">
        <f t="shared" si="174"/>
        <v>0</v>
      </c>
      <c r="AJ426">
        <f t="shared" si="175"/>
        <v>0</v>
      </c>
    </row>
    <row r="427" spans="1:36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59"/>
        <v>1</v>
      </c>
      <c r="I427">
        <f t="shared" si="160"/>
        <v>4</v>
      </c>
      <c r="J427">
        <f t="shared" si="161"/>
        <v>25</v>
      </c>
      <c r="K427">
        <f t="shared" si="162"/>
        <v>0</v>
      </c>
      <c r="L427">
        <f t="shared" si="163"/>
        <v>33.333333333333336</v>
      </c>
      <c r="M427" t="e">
        <f t="shared" si="164"/>
        <v>#DIV/0!</v>
      </c>
      <c r="N427">
        <f t="shared" si="165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57"/>
        <v>999999</v>
      </c>
      <c r="R427">
        <f t="shared" si="158"/>
        <v>1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66"/>
        <v>0</v>
      </c>
      <c r="V427">
        <f t="shared" si="167"/>
        <v>0</v>
      </c>
      <c r="W427">
        <f t="shared" si="176"/>
        <v>0</v>
      </c>
      <c r="X427">
        <f t="shared" si="168"/>
        <v>0</v>
      </c>
      <c r="Y427">
        <f>IF(ISNA(VLOOKUP(A427,issues_tempo!A:E,3,FALSE)),0,VLOOKUP(A427,issues_tempo!A:E,3,FALSE))</f>
        <v>0</v>
      </c>
      <c r="Z427">
        <f>IF(ISNA(VLOOKUP(A427,issues_tempo!A:E,2,FALSE)),0,VLOOKUP(A427,issues_tempo!A:E,2,FALSE))</f>
        <v>0</v>
      </c>
      <c r="AA427">
        <f t="shared" si="169"/>
        <v>0</v>
      </c>
      <c r="AB427" t="e">
        <f t="shared" si="170"/>
        <v>#DIV/0!</v>
      </c>
      <c r="AC427" t="e">
        <f>VLOOKUP(A427,issues_tempo!A:E,5,FALSE)</f>
        <v>#N/A</v>
      </c>
      <c r="AD427" t="e">
        <f>VLOOKUP(A427,issues_tempo!A:E,4,FALSE)</f>
        <v>#N/A</v>
      </c>
      <c r="AE427">
        <f t="shared" si="171"/>
        <v>0</v>
      </c>
      <c r="AF427">
        <f t="shared" si="171"/>
        <v>0</v>
      </c>
      <c r="AG427">
        <f t="shared" si="172"/>
        <v>0</v>
      </c>
      <c r="AH427">
        <f t="shared" si="173"/>
        <v>0</v>
      </c>
      <c r="AI427">
        <f t="shared" si="174"/>
        <v>0</v>
      </c>
      <c r="AJ427">
        <f t="shared" si="175"/>
        <v>0</v>
      </c>
    </row>
    <row r="428" spans="1:36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59"/>
        <v>3</v>
      </c>
      <c r="I428">
        <f t="shared" si="160"/>
        <v>39.666666666666664</v>
      </c>
      <c r="J428">
        <f t="shared" si="161"/>
        <v>2.5210084033613445</v>
      </c>
      <c r="K428">
        <f t="shared" si="162"/>
        <v>0</v>
      </c>
      <c r="L428">
        <f t="shared" si="163"/>
        <v>2.8846153846153846</v>
      </c>
      <c r="M428" t="e">
        <f t="shared" si="164"/>
        <v>#DIV/0!</v>
      </c>
      <c r="N428">
        <f t="shared" si="165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57"/>
        <v>999999</v>
      </c>
      <c r="R428">
        <f t="shared" si="158"/>
        <v>11.555555555555554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66"/>
        <v>0</v>
      </c>
      <c r="V428">
        <f t="shared" si="167"/>
        <v>0</v>
      </c>
      <c r="W428">
        <f t="shared" si="176"/>
        <v>0</v>
      </c>
      <c r="X428">
        <f t="shared" si="168"/>
        <v>0</v>
      </c>
      <c r="Y428">
        <f>IF(ISNA(VLOOKUP(A428,issues_tempo!A:E,3,FALSE)),0,VLOOKUP(A428,issues_tempo!A:E,3,FALSE))</f>
        <v>0</v>
      </c>
      <c r="Z428">
        <f>IF(ISNA(VLOOKUP(A428,issues_tempo!A:E,2,FALSE)),0,VLOOKUP(A428,issues_tempo!A:E,2,FALSE))</f>
        <v>0</v>
      </c>
      <c r="AA428">
        <f t="shared" si="169"/>
        <v>0</v>
      </c>
      <c r="AB428" t="e">
        <f t="shared" si="170"/>
        <v>#DIV/0!</v>
      </c>
      <c r="AC428" t="e">
        <f>VLOOKUP(A428,issues_tempo!A:E,5,FALSE)</f>
        <v>#N/A</v>
      </c>
      <c r="AD428" t="e">
        <f>VLOOKUP(A428,issues_tempo!A:E,4,FALSE)</f>
        <v>#N/A</v>
      </c>
      <c r="AE428">
        <f t="shared" si="171"/>
        <v>0</v>
      </c>
      <c r="AF428">
        <f t="shared" si="171"/>
        <v>0</v>
      </c>
      <c r="AG428">
        <f t="shared" si="172"/>
        <v>0</v>
      </c>
      <c r="AH428">
        <f t="shared" si="173"/>
        <v>0</v>
      </c>
      <c r="AI428">
        <f t="shared" si="174"/>
        <v>0</v>
      </c>
      <c r="AJ428">
        <f t="shared" si="175"/>
        <v>0</v>
      </c>
    </row>
    <row r="429" spans="1:36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59"/>
        <v>2</v>
      </c>
      <c r="I429">
        <f t="shared" si="160"/>
        <v>28</v>
      </c>
      <c r="J429">
        <f t="shared" si="161"/>
        <v>3.5714285714285716</v>
      </c>
      <c r="K429">
        <f t="shared" si="162"/>
        <v>4.2553191489361701</v>
      </c>
      <c r="L429">
        <f t="shared" si="163"/>
        <v>0</v>
      </c>
      <c r="M429">
        <f t="shared" si="164"/>
        <v>23.5</v>
      </c>
      <c r="N429" t="e">
        <f t="shared" si="165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57"/>
        <v>15.666666666666666</v>
      </c>
      <c r="R429">
        <f t="shared" si="158"/>
        <v>999999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66"/>
        <v>0</v>
      </c>
      <c r="V429">
        <f t="shared" si="167"/>
        <v>0</v>
      </c>
      <c r="W429">
        <f t="shared" si="176"/>
        <v>0</v>
      </c>
      <c r="X429">
        <f t="shared" si="168"/>
        <v>0</v>
      </c>
      <c r="Y429">
        <f>IF(ISNA(VLOOKUP(A429,issues_tempo!A:E,3,FALSE)),0,VLOOKUP(A429,issues_tempo!A:E,3,FALSE))</f>
        <v>0</v>
      </c>
      <c r="Z429">
        <f>IF(ISNA(VLOOKUP(A429,issues_tempo!A:E,2,FALSE)),0,VLOOKUP(A429,issues_tempo!A:E,2,FALSE))</f>
        <v>0</v>
      </c>
      <c r="AA429">
        <f t="shared" si="169"/>
        <v>0</v>
      </c>
      <c r="AB429" t="e">
        <f t="shared" si="170"/>
        <v>#DIV/0!</v>
      </c>
      <c r="AC429" t="e">
        <f>VLOOKUP(A429,issues_tempo!A:E,5,FALSE)</f>
        <v>#N/A</v>
      </c>
      <c r="AD429" t="e">
        <f>VLOOKUP(A429,issues_tempo!A:E,4,FALSE)</f>
        <v>#N/A</v>
      </c>
      <c r="AE429">
        <f t="shared" si="171"/>
        <v>0</v>
      </c>
      <c r="AF429">
        <f t="shared" si="171"/>
        <v>0</v>
      </c>
      <c r="AG429">
        <f t="shared" si="172"/>
        <v>0</v>
      </c>
      <c r="AH429">
        <f t="shared" si="173"/>
        <v>0</v>
      </c>
      <c r="AI429">
        <f t="shared" si="174"/>
        <v>0</v>
      </c>
      <c r="AJ429">
        <f t="shared" si="175"/>
        <v>0</v>
      </c>
    </row>
    <row r="430" spans="1:36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59"/>
        <v>#N/A</v>
      </c>
      <c r="I430" t="e">
        <f t="shared" si="160"/>
        <v>#N/A</v>
      </c>
      <c r="J430">
        <f t="shared" si="161"/>
        <v>0</v>
      </c>
      <c r="K430">
        <f t="shared" si="162"/>
        <v>0</v>
      </c>
      <c r="L430">
        <f t="shared" si="163"/>
        <v>0</v>
      </c>
      <c r="M430" t="e">
        <f t="shared" si="164"/>
        <v>#N/A</v>
      </c>
      <c r="N430" t="e">
        <f t="shared" si="165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57"/>
        <v>999999</v>
      </c>
      <c r="R430" t="e">
        <f t="shared" si="158"/>
        <v>#N/A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66"/>
        <v>0</v>
      </c>
      <c r="V430">
        <f t="shared" si="167"/>
        <v>0</v>
      </c>
      <c r="W430">
        <f t="shared" si="176"/>
        <v>0</v>
      </c>
      <c r="X430">
        <f t="shared" si="168"/>
        <v>0</v>
      </c>
      <c r="Y430">
        <f>IF(ISNA(VLOOKUP(A430,issues_tempo!A:E,3,FALSE)),0,VLOOKUP(A430,issues_tempo!A:E,3,FALSE))</f>
        <v>0</v>
      </c>
      <c r="Z430">
        <f>IF(ISNA(VLOOKUP(A430,issues_tempo!A:E,2,FALSE)),0,VLOOKUP(A430,issues_tempo!A:E,2,FALSE))</f>
        <v>0</v>
      </c>
      <c r="AA430">
        <f t="shared" si="169"/>
        <v>0</v>
      </c>
      <c r="AB430" t="e">
        <f t="shared" si="170"/>
        <v>#DIV/0!</v>
      </c>
      <c r="AC430" t="e">
        <f>VLOOKUP(A430,issues_tempo!A:E,5,FALSE)</f>
        <v>#N/A</v>
      </c>
      <c r="AD430" t="e">
        <f>VLOOKUP(A430,issues_tempo!A:E,4,FALSE)</f>
        <v>#N/A</v>
      </c>
      <c r="AE430">
        <f t="shared" si="171"/>
        <v>0</v>
      </c>
      <c r="AF430">
        <f t="shared" si="171"/>
        <v>0</v>
      </c>
      <c r="AG430">
        <f t="shared" si="172"/>
        <v>0</v>
      </c>
      <c r="AH430">
        <f t="shared" si="173"/>
        <v>0</v>
      </c>
      <c r="AI430">
        <f t="shared" si="174"/>
        <v>0</v>
      </c>
      <c r="AJ430">
        <f t="shared" si="175"/>
        <v>0</v>
      </c>
    </row>
    <row r="431" spans="1:36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59"/>
        <v>#N/A</v>
      </c>
      <c r="I431" t="e">
        <f t="shared" si="160"/>
        <v>#N/A</v>
      </c>
      <c r="J431">
        <f t="shared" si="161"/>
        <v>0</v>
      </c>
      <c r="K431">
        <f t="shared" si="162"/>
        <v>0</v>
      </c>
      <c r="L431">
        <f t="shared" si="163"/>
        <v>0</v>
      </c>
      <c r="M431" t="e">
        <f t="shared" si="164"/>
        <v>#N/A</v>
      </c>
      <c r="N431" t="e">
        <f t="shared" si="165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57"/>
        <v>999999</v>
      </c>
      <c r="R431" t="e">
        <f t="shared" si="158"/>
        <v>#N/A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66"/>
        <v>0</v>
      </c>
      <c r="V431">
        <f t="shared" si="167"/>
        <v>0</v>
      </c>
      <c r="W431">
        <f t="shared" si="176"/>
        <v>0</v>
      </c>
      <c r="X431">
        <f t="shared" si="168"/>
        <v>0</v>
      </c>
      <c r="Y431">
        <f>IF(ISNA(VLOOKUP(A431,issues_tempo!A:E,3,FALSE)),0,VLOOKUP(A431,issues_tempo!A:E,3,FALSE))</f>
        <v>0</v>
      </c>
      <c r="Z431">
        <f>IF(ISNA(VLOOKUP(A431,issues_tempo!A:E,2,FALSE)),0,VLOOKUP(A431,issues_tempo!A:E,2,FALSE))</f>
        <v>0</v>
      </c>
      <c r="AA431">
        <f t="shared" si="169"/>
        <v>0</v>
      </c>
      <c r="AB431" t="e">
        <f t="shared" si="170"/>
        <v>#DIV/0!</v>
      </c>
      <c r="AC431" t="e">
        <f>VLOOKUP(A431,issues_tempo!A:E,5,FALSE)</f>
        <v>#N/A</v>
      </c>
      <c r="AD431" t="e">
        <f>VLOOKUP(A431,issues_tempo!A:E,4,FALSE)</f>
        <v>#N/A</v>
      </c>
      <c r="AE431">
        <f t="shared" si="171"/>
        <v>0</v>
      </c>
      <c r="AF431">
        <f t="shared" si="171"/>
        <v>0</v>
      </c>
      <c r="AG431">
        <f t="shared" si="172"/>
        <v>0</v>
      </c>
      <c r="AH431">
        <f t="shared" si="173"/>
        <v>0</v>
      </c>
      <c r="AI431">
        <f t="shared" si="174"/>
        <v>0</v>
      </c>
      <c r="AJ431">
        <f t="shared" si="175"/>
        <v>0</v>
      </c>
    </row>
    <row r="432" spans="1:36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59"/>
        <v>59</v>
      </c>
      <c r="I432">
        <f t="shared" si="160"/>
        <v>8.1525423728813564</v>
      </c>
      <c r="J432">
        <f t="shared" si="161"/>
        <v>12.266112266112266</v>
      </c>
      <c r="K432">
        <f t="shared" si="162"/>
        <v>1.1494252873563218</v>
      </c>
      <c r="L432">
        <f t="shared" si="163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57"/>
        <v>29</v>
      </c>
      <c r="R432">
        <f t="shared" si="158"/>
        <v>6.7931034482758621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66"/>
        <v>0</v>
      </c>
      <c r="V432">
        <f t="shared" si="167"/>
        <v>1.7068965517241379</v>
      </c>
      <c r="W432">
        <f t="shared" si="176"/>
        <v>0</v>
      </c>
      <c r="X432">
        <f t="shared" si="168"/>
        <v>25.126903553299492</v>
      </c>
      <c r="Y432">
        <f>IF(ISNA(VLOOKUP(A432,issues_tempo!A:E,3,FALSE)),0,VLOOKUP(A432,issues_tempo!A:E,3,FALSE))</f>
        <v>0</v>
      </c>
      <c r="Z432">
        <f>IF(ISNA(VLOOKUP(A432,issues_tempo!A:E,2,FALSE)),0,VLOOKUP(A432,issues_tempo!A:E,2,FALSE))</f>
        <v>0</v>
      </c>
      <c r="AA432">
        <f t="shared" si="169"/>
        <v>0</v>
      </c>
      <c r="AB432" t="e">
        <f t="shared" si="170"/>
        <v>#DIV/0!</v>
      </c>
      <c r="AC432" t="e">
        <f>VLOOKUP(A432,issues_tempo!A:E,5,FALSE)</f>
        <v>#N/A</v>
      </c>
      <c r="AD432" t="e">
        <f>VLOOKUP(A432,issues_tempo!A:E,4,FALSE)</f>
        <v>#N/A</v>
      </c>
      <c r="AE432">
        <f t="shared" si="171"/>
        <v>0</v>
      </c>
      <c r="AF432">
        <f t="shared" si="171"/>
        <v>0</v>
      </c>
      <c r="AG432">
        <f t="shared" si="172"/>
        <v>0</v>
      </c>
      <c r="AH432">
        <f t="shared" si="173"/>
        <v>0</v>
      </c>
      <c r="AI432">
        <f t="shared" si="174"/>
        <v>0</v>
      </c>
      <c r="AJ432">
        <f t="shared" si="175"/>
        <v>0</v>
      </c>
    </row>
    <row r="433" spans="1:36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59"/>
        <v>5</v>
      </c>
      <c r="I433">
        <f t="shared" si="160"/>
        <v>16</v>
      </c>
      <c r="J433">
        <f t="shared" si="161"/>
        <v>6.25</v>
      </c>
      <c r="K433">
        <f t="shared" si="162"/>
        <v>0</v>
      </c>
      <c r="L433">
        <f t="shared" si="163"/>
        <v>6.4102564102564106</v>
      </c>
      <c r="M433" t="e">
        <f t="shared" si="164"/>
        <v>#DIV/0!</v>
      </c>
      <c r="N433">
        <f t="shared" si="165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57"/>
        <v>999999</v>
      </c>
      <c r="R433">
        <f t="shared" si="158"/>
        <v>5.1999999999999993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66"/>
        <v>0</v>
      </c>
      <c r="V433">
        <f t="shared" si="167"/>
        <v>0.8</v>
      </c>
      <c r="W433">
        <f t="shared" si="176"/>
        <v>0</v>
      </c>
      <c r="X433">
        <f t="shared" si="168"/>
        <v>5.1282051282051286</v>
      </c>
      <c r="Y433">
        <f>IF(ISNA(VLOOKUP(A433,issues_tempo!A:E,3,FALSE)),0,VLOOKUP(A433,issues_tempo!A:E,3,FALSE))</f>
        <v>0</v>
      </c>
      <c r="Z433">
        <f>IF(ISNA(VLOOKUP(A433,issues_tempo!A:E,2,FALSE)),0,VLOOKUP(A433,issues_tempo!A:E,2,FALSE))</f>
        <v>0</v>
      </c>
      <c r="AA433">
        <f t="shared" si="169"/>
        <v>0</v>
      </c>
      <c r="AB433" t="e">
        <f t="shared" si="170"/>
        <v>#DIV/0!</v>
      </c>
      <c r="AC433" t="e">
        <f>VLOOKUP(A433,issues_tempo!A:E,5,FALSE)</f>
        <v>#N/A</v>
      </c>
      <c r="AD433" t="e">
        <f>VLOOKUP(A433,issues_tempo!A:E,4,FALSE)</f>
        <v>#N/A</v>
      </c>
      <c r="AE433">
        <f t="shared" si="171"/>
        <v>0</v>
      </c>
      <c r="AF433">
        <f t="shared" si="171"/>
        <v>0</v>
      </c>
      <c r="AG433">
        <f t="shared" si="172"/>
        <v>0</v>
      </c>
      <c r="AH433">
        <f t="shared" si="173"/>
        <v>0</v>
      </c>
      <c r="AI433">
        <f t="shared" si="174"/>
        <v>0</v>
      </c>
      <c r="AJ433">
        <f t="shared" si="175"/>
        <v>0</v>
      </c>
    </row>
    <row r="434" spans="1:36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59"/>
        <v>3</v>
      </c>
      <c r="I434">
        <f t="shared" si="160"/>
        <v>15.666666666666666</v>
      </c>
      <c r="J434">
        <f t="shared" si="161"/>
        <v>6.3829787234042552</v>
      </c>
      <c r="K434">
        <f t="shared" si="162"/>
        <v>0</v>
      </c>
      <c r="L434">
        <f t="shared" si="163"/>
        <v>6.5217391304347823</v>
      </c>
      <c r="M434" t="e">
        <f t="shared" si="164"/>
        <v>#DIV/0!</v>
      </c>
      <c r="N434">
        <f t="shared" si="165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57"/>
        <v>999999</v>
      </c>
      <c r="R434">
        <f t="shared" si="158"/>
        <v>12.777777777777779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66"/>
        <v>0</v>
      </c>
      <c r="V434">
        <f t="shared" si="167"/>
        <v>0</v>
      </c>
      <c r="W434">
        <f t="shared" si="176"/>
        <v>0</v>
      </c>
      <c r="X434">
        <f t="shared" si="168"/>
        <v>0</v>
      </c>
      <c r="Y434">
        <f>IF(ISNA(VLOOKUP(A434,issues_tempo!A:E,3,FALSE)),0,VLOOKUP(A434,issues_tempo!A:E,3,FALSE))</f>
        <v>0</v>
      </c>
      <c r="Z434">
        <f>IF(ISNA(VLOOKUP(A434,issues_tempo!A:E,2,FALSE)),0,VLOOKUP(A434,issues_tempo!A:E,2,FALSE))</f>
        <v>5</v>
      </c>
      <c r="AA434">
        <f t="shared" si="169"/>
        <v>5</v>
      </c>
      <c r="AB434">
        <f t="shared" si="170"/>
        <v>9.4</v>
      </c>
      <c r="AC434">
        <f>VLOOKUP(A434,issues_tempo!A:E,5,FALSE)</f>
        <v>0</v>
      </c>
      <c r="AD434">
        <f>VLOOKUP(A434,issues_tempo!A:E,4,FALSE)</f>
        <v>65</v>
      </c>
      <c r="AE434">
        <f t="shared" si="171"/>
        <v>0</v>
      </c>
      <c r="AF434">
        <f t="shared" si="171"/>
        <v>10.869565217391305</v>
      </c>
      <c r="AG434">
        <f t="shared" si="172"/>
        <v>0</v>
      </c>
      <c r="AH434">
        <f t="shared" si="173"/>
        <v>13</v>
      </c>
      <c r="AI434">
        <f t="shared" si="174"/>
        <v>0</v>
      </c>
      <c r="AJ434">
        <f t="shared" si="175"/>
        <v>141.30434782608697</v>
      </c>
    </row>
    <row r="435" spans="1:36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59"/>
        <v>39</v>
      </c>
      <c r="I435">
        <f t="shared" si="160"/>
        <v>10.641025641025641</v>
      </c>
      <c r="J435">
        <f t="shared" si="161"/>
        <v>9.3975903614457827</v>
      </c>
      <c r="K435">
        <f t="shared" si="162"/>
        <v>9.387755102040817</v>
      </c>
      <c r="L435">
        <f t="shared" si="163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57"/>
        <v>14.202898550724637</v>
      </c>
      <c r="R435">
        <f t="shared" si="158"/>
        <v>12.395833333333334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66"/>
        <v>2.3913043478260869</v>
      </c>
      <c r="V435">
        <f t="shared" si="167"/>
        <v>0.125</v>
      </c>
      <c r="W435">
        <f t="shared" si="176"/>
        <v>22.448979591836736</v>
      </c>
      <c r="X435">
        <f t="shared" si="168"/>
        <v>1.1764705882352942</v>
      </c>
      <c r="Y435">
        <f>IF(ISNA(VLOOKUP(A435,issues_tempo!A:E,3,FALSE)),0,VLOOKUP(A435,issues_tempo!A:E,3,FALSE))</f>
        <v>0</v>
      </c>
      <c r="Z435">
        <f>IF(ISNA(VLOOKUP(A435,issues_tempo!A:E,2,FALSE)),0,VLOOKUP(A435,issues_tempo!A:E,2,FALSE))</f>
        <v>9</v>
      </c>
      <c r="AA435">
        <f t="shared" si="169"/>
        <v>9</v>
      </c>
      <c r="AB435">
        <f t="shared" si="170"/>
        <v>46.111111111111114</v>
      </c>
      <c r="AC435">
        <f>VLOOKUP(A435,issues_tempo!A:E,5,FALSE)</f>
        <v>0</v>
      </c>
      <c r="AD435">
        <f>VLOOKUP(A435,issues_tempo!A:E,4,FALSE)</f>
        <v>170</v>
      </c>
      <c r="AE435">
        <f t="shared" si="171"/>
        <v>0</v>
      </c>
      <c r="AF435">
        <f t="shared" si="171"/>
        <v>5.2941176470588234</v>
      </c>
      <c r="AG435">
        <f t="shared" si="172"/>
        <v>0</v>
      </c>
      <c r="AH435">
        <f t="shared" si="173"/>
        <v>18.888888888888889</v>
      </c>
      <c r="AI435">
        <f t="shared" si="174"/>
        <v>0</v>
      </c>
      <c r="AJ435">
        <f t="shared" si="175"/>
        <v>100</v>
      </c>
    </row>
    <row r="436" spans="1:36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59"/>
        <v>#N/A</v>
      </c>
      <c r="I436" t="e">
        <f t="shared" si="160"/>
        <v>#N/A</v>
      </c>
      <c r="J436">
        <f t="shared" si="161"/>
        <v>0</v>
      </c>
      <c r="K436">
        <f t="shared" si="162"/>
        <v>0</v>
      </c>
      <c r="L436">
        <f t="shared" si="163"/>
        <v>0</v>
      </c>
      <c r="M436" t="e">
        <f t="shared" si="164"/>
        <v>#N/A</v>
      </c>
      <c r="N436" t="e">
        <f t="shared" si="165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57"/>
        <v>999999</v>
      </c>
      <c r="R436" t="e">
        <f t="shared" si="158"/>
        <v>#N/A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66"/>
        <v>0</v>
      </c>
      <c r="V436">
        <f t="shared" si="167"/>
        <v>0</v>
      </c>
      <c r="W436">
        <f t="shared" si="176"/>
        <v>0</v>
      </c>
      <c r="X436">
        <f t="shared" si="168"/>
        <v>0</v>
      </c>
      <c r="Y436">
        <f>IF(ISNA(VLOOKUP(A436,issues_tempo!A:E,3,FALSE)),0,VLOOKUP(A436,issues_tempo!A:E,3,FALSE))</f>
        <v>0</v>
      </c>
      <c r="Z436">
        <f>IF(ISNA(VLOOKUP(A436,issues_tempo!A:E,2,FALSE)),0,VLOOKUP(A436,issues_tempo!A:E,2,FALSE))</f>
        <v>0</v>
      </c>
      <c r="AA436">
        <f t="shared" si="169"/>
        <v>0</v>
      </c>
      <c r="AB436" t="e">
        <f t="shared" si="170"/>
        <v>#DIV/0!</v>
      </c>
      <c r="AC436" t="e">
        <f>VLOOKUP(A436,issues_tempo!A:E,5,FALSE)</f>
        <v>#N/A</v>
      </c>
      <c r="AD436" t="e">
        <f>VLOOKUP(A436,issues_tempo!A:E,4,FALSE)</f>
        <v>#N/A</v>
      </c>
      <c r="AE436">
        <f t="shared" si="171"/>
        <v>0</v>
      </c>
      <c r="AF436">
        <f t="shared" si="171"/>
        <v>0</v>
      </c>
      <c r="AG436">
        <f t="shared" si="172"/>
        <v>0</v>
      </c>
      <c r="AH436">
        <f t="shared" si="173"/>
        <v>0</v>
      </c>
      <c r="AI436">
        <f t="shared" si="174"/>
        <v>0</v>
      </c>
      <c r="AJ436">
        <f t="shared" si="175"/>
        <v>0</v>
      </c>
    </row>
    <row r="437" spans="1:36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59"/>
        <v>#N/A</v>
      </c>
      <c r="I437" t="e">
        <f t="shared" si="160"/>
        <v>#N/A</v>
      </c>
      <c r="J437">
        <f t="shared" si="161"/>
        <v>0</v>
      </c>
      <c r="K437">
        <f t="shared" si="162"/>
        <v>0</v>
      </c>
      <c r="L437">
        <f t="shared" si="163"/>
        <v>0</v>
      </c>
      <c r="M437" t="e">
        <f t="shared" si="164"/>
        <v>#N/A</v>
      </c>
      <c r="N437" t="e">
        <f t="shared" si="165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57"/>
        <v>999999</v>
      </c>
      <c r="R437" t="e">
        <f t="shared" si="158"/>
        <v>#N/A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66"/>
        <v>0</v>
      </c>
      <c r="V437">
        <f t="shared" si="167"/>
        <v>0</v>
      </c>
      <c r="W437">
        <f t="shared" si="176"/>
        <v>0</v>
      </c>
      <c r="X437">
        <f t="shared" si="168"/>
        <v>0</v>
      </c>
      <c r="Y437">
        <f>IF(ISNA(VLOOKUP(A437,issues_tempo!A:E,3,FALSE)),0,VLOOKUP(A437,issues_tempo!A:E,3,FALSE))</f>
        <v>0</v>
      </c>
      <c r="Z437">
        <f>IF(ISNA(VLOOKUP(A437,issues_tempo!A:E,2,FALSE)),0,VLOOKUP(A437,issues_tempo!A:E,2,FALSE))</f>
        <v>0</v>
      </c>
      <c r="AA437">
        <f t="shared" si="169"/>
        <v>0</v>
      </c>
      <c r="AB437" t="e">
        <f t="shared" si="170"/>
        <v>#DIV/0!</v>
      </c>
      <c r="AC437" t="e">
        <f>VLOOKUP(A437,issues_tempo!A:E,5,FALSE)</f>
        <v>#N/A</v>
      </c>
      <c r="AD437" t="e">
        <f>VLOOKUP(A437,issues_tempo!A:E,4,FALSE)</f>
        <v>#N/A</v>
      </c>
      <c r="AE437">
        <f t="shared" si="171"/>
        <v>0</v>
      </c>
      <c r="AF437">
        <f t="shared" si="171"/>
        <v>0</v>
      </c>
      <c r="AG437">
        <f t="shared" si="172"/>
        <v>0</v>
      </c>
      <c r="AH437">
        <f t="shared" si="173"/>
        <v>0</v>
      </c>
      <c r="AI437">
        <f t="shared" si="174"/>
        <v>0</v>
      </c>
      <c r="AJ437">
        <f t="shared" si="175"/>
        <v>0</v>
      </c>
    </row>
    <row r="438" spans="1:36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59"/>
        <v>372</v>
      </c>
      <c r="I438">
        <f t="shared" si="160"/>
        <v>11.852150537634408</v>
      </c>
      <c r="J438">
        <f t="shared" si="161"/>
        <v>8.43728736674983</v>
      </c>
      <c r="K438">
        <f t="shared" si="162"/>
        <v>0.6211180124223602</v>
      </c>
      <c r="L438">
        <f t="shared" si="163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57"/>
        <v>268.33333333333337</v>
      </c>
      <c r="R438">
        <f t="shared" si="158"/>
        <v>30.692934782608695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66"/>
        <v>0.75</v>
      </c>
      <c r="V438">
        <f t="shared" si="167"/>
        <v>0.92391304347826086</v>
      </c>
      <c r="W438">
        <f t="shared" si="176"/>
        <v>0.46583850931677018</v>
      </c>
      <c r="X438">
        <f t="shared" si="168"/>
        <v>9.0305444887118203</v>
      </c>
      <c r="Y438">
        <f>IF(ISNA(VLOOKUP(A438,issues_tempo!A:E,3,FALSE)),0,VLOOKUP(A438,issues_tempo!A:E,3,FALSE))</f>
        <v>0</v>
      </c>
      <c r="Z438">
        <f>IF(ISNA(VLOOKUP(A438,issues_tempo!A:E,2,FALSE)),0,VLOOKUP(A438,issues_tempo!A:E,2,FALSE))</f>
        <v>270</v>
      </c>
      <c r="AA438">
        <f t="shared" si="169"/>
        <v>270</v>
      </c>
      <c r="AB438">
        <f t="shared" si="170"/>
        <v>16.329629629629629</v>
      </c>
      <c r="AC438">
        <f>VLOOKUP(A438,issues_tempo!A:E,5,FALSE)</f>
        <v>0</v>
      </c>
      <c r="AD438">
        <f>VLOOKUP(A438,issues_tempo!A:E,4,FALSE)</f>
        <v>9019</v>
      </c>
      <c r="AE438">
        <f t="shared" si="171"/>
        <v>0</v>
      </c>
      <c r="AF438">
        <f t="shared" si="171"/>
        <v>7.1713147410358564</v>
      </c>
      <c r="AG438">
        <f t="shared" si="172"/>
        <v>0</v>
      </c>
      <c r="AH438">
        <f t="shared" si="173"/>
        <v>33.403703703703705</v>
      </c>
      <c r="AI438">
        <f t="shared" si="174"/>
        <v>0</v>
      </c>
      <c r="AJ438">
        <f t="shared" si="175"/>
        <v>239.54847277556442</v>
      </c>
    </row>
    <row r="439" spans="1:36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59"/>
        <v>1</v>
      </c>
      <c r="I439">
        <f t="shared" si="160"/>
        <v>34</v>
      </c>
      <c r="J439">
        <f t="shared" si="161"/>
        <v>2.9411764705882355</v>
      </c>
      <c r="K439">
        <f t="shared" si="162"/>
        <v>0</v>
      </c>
      <c r="L439">
        <f t="shared" si="163"/>
        <v>3.225806451612903</v>
      </c>
      <c r="M439" t="e">
        <f t="shared" si="164"/>
        <v>#DIV/0!</v>
      </c>
      <c r="N439">
        <f t="shared" si="165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57"/>
        <v>999999</v>
      </c>
      <c r="R439">
        <f t="shared" si="158"/>
        <v>5.1666666666666661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66"/>
        <v>0</v>
      </c>
      <c r="V439">
        <f t="shared" si="167"/>
        <v>0</v>
      </c>
      <c r="W439">
        <f t="shared" si="176"/>
        <v>0</v>
      </c>
      <c r="X439">
        <f t="shared" si="168"/>
        <v>0</v>
      </c>
      <c r="Y439">
        <f>IF(ISNA(VLOOKUP(A439,issues_tempo!A:E,3,FALSE)),0,VLOOKUP(A439,issues_tempo!A:E,3,FALSE))</f>
        <v>0</v>
      </c>
      <c r="Z439">
        <f>IF(ISNA(VLOOKUP(A439,issues_tempo!A:E,2,FALSE)),0,VLOOKUP(A439,issues_tempo!A:E,2,FALSE))</f>
        <v>0</v>
      </c>
      <c r="AA439">
        <f t="shared" si="169"/>
        <v>0</v>
      </c>
      <c r="AB439" t="e">
        <f t="shared" si="170"/>
        <v>#DIV/0!</v>
      </c>
      <c r="AC439" t="e">
        <f>VLOOKUP(A439,issues_tempo!A:E,5,FALSE)</f>
        <v>#N/A</v>
      </c>
      <c r="AD439" t="e">
        <f>VLOOKUP(A439,issues_tempo!A:E,4,FALSE)</f>
        <v>#N/A</v>
      </c>
      <c r="AE439">
        <f t="shared" si="171"/>
        <v>0</v>
      </c>
      <c r="AF439">
        <f t="shared" si="171"/>
        <v>0</v>
      </c>
      <c r="AG439">
        <f t="shared" si="172"/>
        <v>0</v>
      </c>
      <c r="AH439">
        <f t="shared" si="173"/>
        <v>0</v>
      </c>
      <c r="AI439">
        <f t="shared" si="174"/>
        <v>0</v>
      </c>
      <c r="AJ439">
        <f t="shared" si="175"/>
        <v>0</v>
      </c>
    </row>
    <row r="440" spans="1:36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59"/>
        <v>#N/A</v>
      </c>
      <c r="I440" t="e">
        <f t="shared" si="160"/>
        <v>#N/A</v>
      </c>
      <c r="J440">
        <f t="shared" si="161"/>
        <v>0</v>
      </c>
      <c r="K440">
        <f t="shared" si="162"/>
        <v>0</v>
      </c>
      <c r="L440">
        <f t="shared" si="163"/>
        <v>0</v>
      </c>
      <c r="M440" t="e">
        <f t="shared" si="164"/>
        <v>#N/A</v>
      </c>
      <c r="N440" t="e">
        <f t="shared" si="165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57"/>
        <v>999999</v>
      </c>
      <c r="R440" t="e">
        <f t="shared" si="158"/>
        <v>#N/A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66"/>
        <v>0</v>
      </c>
      <c r="V440">
        <f t="shared" si="167"/>
        <v>0</v>
      </c>
      <c r="W440">
        <f t="shared" si="176"/>
        <v>0</v>
      </c>
      <c r="X440">
        <f t="shared" si="168"/>
        <v>0</v>
      </c>
      <c r="Y440">
        <f>IF(ISNA(VLOOKUP(A440,issues_tempo!A:E,3,FALSE)),0,VLOOKUP(A440,issues_tempo!A:E,3,FALSE))</f>
        <v>0</v>
      </c>
      <c r="Z440">
        <f>IF(ISNA(VLOOKUP(A440,issues_tempo!A:E,2,FALSE)),0,VLOOKUP(A440,issues_tempo!A:E,2,FALSE))</f>
        <v>0</v>
      </c>
      <c r="AA440">
        <f t="shared" si="169"/>
        <v>0</v>
      </c>
      <c r="AB440" t="e">
        <f t="shared" si="170"/>
        <v>#DIV/0!</v>
      </c>
      <c r="AC440" t="e">
        <f>VLOOKUP(A440,issues_tempo!A:E,5,FALSE)</f>
        <v>#N/A</v>
      </c>
      <c r="AD440" t="e">
        <f>VLOOKUP(A440,issues_tempo!A:E,4,FALSE)</f>
        <v>#N/A</v>
      </c>
      <c r="AE440">
        <f t="shared" si="171"/>
        <v>0</v>
      </c>
      <c r="AF440">
        <f t="shared" si="171"/>
        <v>0</v>
      </c>
      <c r="AG440">
        <f t="shared" si="172"/>
        <v>0</v>
      </c>
      <c r="AH440">
        <f t="shared" si="173"/>
        <v>0</v>
      </c>
      <c r="AI440">
        <f t="shared" si="174"/>
        <v>0</v>
      </c>
      <c r="AJ440">
        <f t="shared" si="175"/>
        <v>0</v>
      </c>
    </row>
    <row r="441" spans="1:36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59"/>
        <v>#N/A</v>
      </c>
      <c r="I441" t="e">
        <f t="shared" si="160"/>
        <v>#N/A</v>
      </c>
      <c r="J441">
        <f t="shared" si="161"/>
        <v>0</v>
      </c>
      <c r="K441">
        <f t="shared" si="162"/>
        <v>0</v>
      </c>
      <c r="L441">
        <f t="shared" si="163"/>
        <v>0</v>
      </c>
      <c r="M441" t="e">
        <f t="shared" si="164"/>
        <v>#N/A</v>
      </c>
      <c r="N441" t="e">
        <f t="shared" si="165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57"/>
        <v>999999</v>
      </c>
      <c r="R441" t="e">
        <f t="shared" si="158"/>
        <v>#N/A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66"/>
        <v>0</v>
      </c>
      <c r="V441">
        <f t="shared" si="167"/>
        <v>0</v>
      </c>
      <c r="W441">
        <f t="shared" si="176"/>
        <v>0</v>
      </c>
      <c r="X441">
        <f t="shared" si="168"/>
        <v>0</v>
      </c>
      <c r="Y441">
        <f>IF(ISNA(VLOOKUP(A441,issues_tempo!A:E,3,FALSE)),0,VLOOKUP(A441,issues_tempo!A:E,3,FALSE))</f>
        <v>0</v>
      </c>
      <c r="Z441">
        <f>IF(ISNA(VLOOKUP(A441,issues_tempo!A:E,2,FALSE)),0,VLOOKUP(A441,issues_tempo!A:E,2,FALSE))</f>
        <v>0</v>
      </c>
      <c r="AA441">
        <f t="shared" si="169"/>
        <v>0</v>
      </c>
      <c r="AB441" t="e">
        <f t="shared" si="170"/>
        <v>#DIV/0!</v>
      </c>
      <c r="AC441" t="e">
        <f>VLOOKUP(A441,issues_tempo!A:E,5,FALSE)</f>
        <v>#N/A</v>
      </c>
      <c r="AD441" t="e">
        <f>VLOOKUP(A441,issues_tempo!A:E,4,FALSE)</f>
        <v>#N/A</v>
      </c>
      <c r="AE441">
        <f t="shared" si="171"/>
        <v>0</v>
      </c>
      <c r="AF441">
        <f t="shared" si="171"/>
        <v>0</v>
      </c>
      <c r="AG441">
        <f t="shared" si="172"/>
        <v>0</v>
      </c>
      <c r="AH441">
        <f t="shared" si="173"/>
        <v>0</v>
      </c>
      <c r="AI441">
        <f t="shared" si="174"/>
        <v>0</v>
      </c>
      <c r="AJ441">
        <f t="shared" si="175"/>
        <v>0</v>
      </c>
    </row>
    <row r="442" spans="1:36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59"/>
        <v>#N/A</v>
      </c>
      <c r="I442" t="e">
        <f t="shared" si="160"/>
        <v>#N/A</v>
      </c>
      <c r="J442">
        <f t="shared" si="161"/>
        <v>0</v>
      </c>
      <c r="K442">
        <f t="shared" si="162"/>
        <v>0</v>
      </c>
      <c r="L442">
        <f t="shared" si="163"/>
        <v>0</v>
      </c>
      <c r="M442" t="e">
        <f t="shared" si="164"/>
        <v>#N/A</v>
      </c>
      <c r="N442" t="e">
        <f t="shared" si="165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57"/>
        <v>999999</v>
      </c>
      <c r="R442" t="e">
        <f t="shared" si="158"/>
        <v>#N/A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66"/>
        <v>0</v>
      </c>
      <c r="V442">
        <f t="shared" si="167"/>
        <v>0</v>
      </c>
      <c r="W442">
        <f t="shared" si="176"/>
        <v>0</v>
      </c>
      <c r="X442">
        <f t="shared" si="168"/>
        <v>0</v>
      </c>
      <c r="Y442">
        <f>IF(ISNA(VLOOKUP(A442,issues_tempo!A:E,3,FALSE)),0,VLOOKUP(A442,issues_tempo!A:E,3,FALSE))</f>
        <v>0</v>
      </c>
      <c r="Z442">
        <f>IF(ISNA(VLOOKUP(A442,issues_tempo!A:E,2,FALSE)),0,VLOOKUP(A442,issues_tempo!A:E,2,FALSE))</f>
        <v>0</v>
      </c>
      <c r="AA442">
        <f t="shared" si="169"/>
        <v>0</v>
      </c>
      <c r="AB442" t="e">
        <f t="shared" si="170"/>
        <v>#DIV/0!</v>
      </c>
      <c r="AC442" t="e">
        <f>VLOOKUP(A442,issues_tempo!A:E,5,FALSE)</f>
        <v>#N/A</v>
      </c>
      <c r="AD442" t="e">
        <f>VLOOKUP(A442,issues_tempo!A:E,4,FALSE)</f>
        <v>#N/A</v>
      </c>
      <c r="AE442">
        <f t="shared" si="171"/>
        <v>0</v>
      </c>
      <c r="AF442">
        <f t="shared" si="171"/>
        <v>0</v>
      </c>
      <c r="AG442">
        <f t="shared" si="172"/>
        <v>0</v>
      </c>
      <c r="AH442">
        <f t="shared" si="173"/>
        <v>0</v>
      </c>
      <c r="AI442">
        <f t="shared" si="174"/>
        <v>0</v>
      </c>
      <c r="AJ442">
        <f t="shared" si="175"/>
        <v>0</v>
      </c>
    </row>
    <row r="443" spans="1:36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59"/>
        <v>#N/A</v>
      </c>
      <c r="I443" t="e">
        <f t="shared" si="160"/>
        <v>#N/A</v>
      </c>
      <c r="J443">
        <f t="shared" si="161"/>
        <v>0</v>
      </c>
      <c r="K443">
        <f t="shared" si="162"/>
        <v>0</v>
      </c>
      <c r="L443">
        <f t="shared" si="163"/>
        <v>0</v>
      </c>
      <c r="M443" t="e">
        <f t="shared" si="164"/>
        <v>#N/A</v>
      </c>
      <c r="N443" t="e">
        <f t="shared" si="165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57"/>
        <v>999999</v>
      </c>
      <c r="R443" t="e">
        <f t="shared" si="158"/>
        <v>#N/A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66"/>
        <v>0</v>
      </c>
      <c r="V443">
        <f t="shared" si="167"/>
        <v>0</v>
      </c>
      <c r="W443">
        <f t="shared" si="176"/>
        <v>0</v>
      </c>
      <c r="X443">
        <f t="shared" si="168"/>
        <v>0</v>
      </c>
      <c r="Y443">
        <f>IF(ISNA(VLOOKUP(A443,issues_tempo!A:E,3,FALSE)),0,VLOOKUP(A443,issues_tempo!A:E,3,FALSE))</f>
        <v>0</v>
      </c>
      <c r="Z443">
        <f>IF(ISNA(VLOOKUP(A443,issues_tempo!A:E,2,FALSE)),0,VLOOKUP(A443,issues_tempo!A:E,2,FALSE))</f>
        <v>0</v>
      </c>
      <c r="AA443">
        <f t="shared" si="169"/>
        <v>0</v>
      </c>
      <c r="AB443" t="e">
        <f t="shared" si="170"/>
        <v>#DIV/0!</v>
      </c>
      <c r="AC443" t="e">
        <f>VLOOKUP(A443,issues_tempo!A:E,5,FALSE)</f>
        <v>#N/A</v>
      </c>
      <c r="AD443" t="e">
        <f>VLOOKUP(A443,issues_tempo!A:E,4,FALSE)</f>
        <v>#N/A</v>
      </c>
      <c r="AE443">
        <f t="shared" si="171"/>
        <v>0</v>
      </c>
      <c r="AF443">
        <f t="shared" si="171"/>
        <v>0</v>
      </c>
      <c r="AG443">
        <f t="shared" si="172"/>
        <v>0</v>
      </c>
      <c r="AH443">
        <f t="shared" si="173"/>
        <v>0</v>
      </c>
      <c r="AI443">
        <f t="shared" si="174"/>
        <v>0</v>
      </c>
      <c r="AJ443">
        <f t="shared" si="175"/>
        <v>0</v>
      </c>
    </row>
    <row r="444" spans="1:36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59"/>
        <v>#N/A</v>
      </c>
      <c r="I444" t="e">
        <f t="shared" si="160"/>
        <v>#N/A</v>
      </c>
      <c r="J444">
        <f t="shared" si="161"/>
        <v>0</v>
      </c>
      <c r="K444">
        <f t="shared" si="162"/>
        <v>0</v>
      </c>
      <c r="L444">
        <f t="shared" si="163"/>
        <v>0</v>
      </c>
      <c r="M444" t="e">
        <f t="shared" si="164"/>
        <v>#N/A</v>
      </c>
      <c r="N444" t="e">
        <f t="shared" si="165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57"/>
        <v>999999</v>
      </c>
      <c r="R444" t="e">
        <f t="shared" si="158"/>
        <v>#N/A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66"/>
        <v>0</v>
      </c>
      <c r="V444">
        <f t="shared" si="167"/>
        <v>0</v>
      </c>
      <c r="W444">
        <f t="shared" si="176"/>
        <v>0</v>
      </c>
      <c r="X444">
        <f t="shared" si="168"/>
        <v>0</v>
      </c>
      <c r="Y444">
        <f>IF(ISNA(VLOOKUP(A444,issues_tempo!A:E,3,FALSE)),0,VLOOKUP(A444,issues_tempo!A:E,3,FALSE))</f>
        <v>0</v>
      </c>
      <c r="Z444">
        <f>IF(ISNA(VLOOKUP(A444,issues_tempo!A:E,2,FALSE)),0,VLOOKUP(A444,issues_tempo!A:E,2,FALSE))</f>
        <v>0</v>
      </c>
      <c r="AA444">
        <f t="shared" si="169"/>
        <v>0</v>
      </c>
      <c r="AB444" t="e">
        <f t="shared" si="170"/>
        <v>#DIV/0!</v>
      </c>
      <c r="AC444" t="e">
        <f>VLOOKUP(A444,issues_tempo!A:E,5,FALSE)</f>
        <v>#N/A</v>
      </c>
      <c r="AD444" t="e">
        <f>VLOOKUP(A444,issues_tempo!A:E,4,FALSE)</f>
        <v>#N/A</v>
      </c>
      <c r="AE444">
        <f t="shared" si="171"/>
        <v>0</v>
      </c>
      <c r="AF444">
        <f t="shared" si="171"/>
        <v>0</v>
      </c>
      <c r="AG444">
        <f t="shared" si="172"/>
        <v>0</v>
      </c>
      <c r="AH444">
        <f t="shared" si="173"/>
        <v>0</v>
      </c>
      <c r="AI444">
        <f t="shared" si="174"/>
        <v>0</v>
      </c>
      <c r="AJ444">
        <f t="shared" si="175"/>
        <v>0</v>
      </c>
    </row>
    <row r="445" spans="1:36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59"/>
        <v>133</v>
      </c>
      <c r="I445">
        <f t="shared" si="160"/>
        <v>8.1654135338345863</v>
      </c>
      <c r="J445">
        <f t="shared" si="161"/>
        <v>12.246777163904236</v>
      </c>
      <c r="K445">
        <f t="shared" si="162"/>
        <v>12.681912681912682</v>
      </c>
      <c r="L445">
        <f t="shared" si="163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57"/>
        <v>17.084699453551909</v>
      </c>
      <c r="R445">
        <f t="shared" si="158"/>
        <v>11.272727272727273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66"/>
        <v>1.0819672131147542</v>
      </c>
      <c r="V445">
        <f t="shared" si="167"/>
        <v>4.4545454545454541</v>
      </c>
      <c r="W445">
        <f t="shared" si="176"/>
        <v>13.721413721413722</v>
      </c>
      <c r="X445">
        <f t="shared" si="168"/>
        <v>39.516129032258064</v>
      </c>
      <c r="Y445">
        <f>IF(ISNA(VLOOKUP(A445,issues_tempo!A:E,3,FALSE)),0,VLOOKUP(A445,issues_tempo!A:E,3,FALSE))</f>
        <v>24</v>
      </c>
      <c r="Z445">
        <f>IF(ISNA(VLOOKUP(A445,issues_tempo!A:E,2,FALSE)),0,VLOOKUP(A445,issues_tempo!A:E,2,FALSE))</f>
        <v>164</v>
      </c>
      <c r="AA445">
        <f t="shared" si="169"/>
        <v>188</v>
      </c>
      <c r="AB445">
        <f t="shared" si="170"/>
        <v>5.7765957446808507</v>
      </c>
      <c r="AC445">
        <f>VLOOKUP(A445,issues_tempo!A:E,5,FALSE)</f>
        <v>16</v>
      </c>
      <c r="AD445">
        <f>VLOOKUP(A445,issues_tempo!A:E,4,FALSE)</f>
        <v>2386</v>
      </c>
      <c r="AE445">
        <f t="shared" si="171"/>
        <v>2.4948024948024949</v>
      </c>
      <c r="AF445">
        <f t="shared" si="171"/>
        <v>132.25806451612902</v>
      </c>
      <c r="AG445">
        <f t="shared" si="172"/>
        <v>0.66666666666666663</v>
      </c>
      <c r="AH445">
        <f t="shared" si="173"/>
        <v>14.548780487804878</v>
      </c>
      <c r="AI445">
        <f t="shared" si="174"/>
        <v>1.6632016632016633</v>
      </c>
      <c r="AJ445">
        <f t="shared" si="175"/>
        <v>1924.1935483870966</v>
      </c>
    </row>
    <row r="446" spans="1:36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59"/>
        <v>#N/A</v>
      </c>
      <c r="I446" t="e">
        <f t="shared" si="160"/>
        <v>#N/A</v>
      </c>
      <c r="J446">
        <f t="shared" si="161"/>
        <v>0</v>
      </c>
      <c r="K446">
        <f t="shared" si="162"/>
        <v>0</v>
      </c>
      <c r="L446">
        <f t="shared" si="163"/>
        <v>0</v>
      </c>
      <c r="M446" t="e">
        <f t="shared" si="164"/>
        <v>#N/A</v>
      </c>
      <c r="N446" t="e">
        <f t="shared" si="165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57"/>
        <v>999999</v>
      </c>
      <c r="R446" t="e">
        <f t="shared" si="158"/>
        <v>#N/A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66"/>
        <v>0</v>
      </c>
      <c r="V446">
        <f t="shared" si="167"/>
        <v>0</v>
      </c>
      <c r="W446">
        <f t="shared" si="176"/>
        <v>0</v>
      </c>
      <c r="X446">
        <f t="shared" si="168"/>
        <v>0</v>
      </c>
      <c r="Y446">
        <f>IF(ISNA(VLOOKUP(A446,issues_tempo!A:E,3,FALSE)),0,VLOOKUP(A446,issues_tempo!A:E,3,FALSE))</f>
        <v>0</v>
      </c>
      <c r="Z446">
        <f>IF(ISNA(VLOOKUP(A446,issues_tempo!A:E,2,FALSE)),0,VLOOKUP(A446,issues_tempo!A:E,2,FALSE))</f>
        <v>0</v>
      </c>
      <c r="AA446">
        <f t="shared" si="169"/>
        <v>0</v>
      </c>
      <c r="AB446" t="e">
        <f t="shared" si="170"/>
        <v>#DIV/0!</v>
      </c>
      <c r="AC446" t="e">
        <f>VLOOKUP(A446,issues_tempo!A:E,5,FALSE)</f>
        <v>#N/A</v>
      </c>
      <c r="AD446" t="e">
        <f>VLOOKUP(A446,issues_tempo!A:E,4,FALSE)</f>
        <v>#N/A</v>
      </c>
      <c r="AE446">
        <f t="shared" si="171"/>
        <v>0</v>
      </c>
      <c r="AF446">
        <f t="shared" si="171"/>
        <v>0</v>
      </c>
      <c r="AG446">
        <f t="shared" si="172"/>
        <v>0</v>
      </c>
      <c r="AH446">
        <f t="shared" si="173"/>
        <v>0</v>
      </c>
      <c r="AI446">
        <f t="shared" si="174"/>
        <v>0</v>
      </c>
      <c r="AJ446">
        <f t="shared" si="175"/>
        <v>0</v>
      </c>
    </row>
    <row r="447" spans="1:36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59"/>
        <v>217</v>
      </c>
      <c r="I447">
        <f t="shared" si="160"/>
        <v>23.493087557603687</v>
      </c>
      <c r="J447">
        <f t="shared" si="161"/>
        <v>4.2565712043938797</v>
      </c>
      <c r="K447">
        <f t="shared" si="162"/>
        <v>6.1764705882352944</v>
      </c>
      <c r="L447">
        <f t="shared" si="163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57"/>
        <v>21.587301587301585</v>
      </c>
      <c r="R447">
        <f t="shared" si="158"/>
        <v>84.964285714285722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66"/>
        <v>4.7619047619047616E-2</v>
      </c>
      <c r="V447">
        <f t="shared" si="167"/>
        <v>9.1836734693877556E-2</v>
      </c>
      <c r="W447">
        <f t="shared" si="176"/>
        <v>0.29411764705882354</v>
      </c>
      <c r="X447">
        <f t="shared" si="168"/>
        <v>0.37831021437578821</v>
      </c>
      <c r="Y447">
        <f>IF(ISNA(VLOOKUP(A447,issues_tempo!A:E,3,FALSE)),0,VLOOKUP(A447,issues_tempo!A:E,3,FALSE))</f>
        <v>0</v>
      </c>
      <c r="Z447">
        <f>IF(ISNA(VLOOKUP(A447,issues_tempo!A:E,2,FALSE)),0,VLOOKUP(A447,issues_tempo!A:E,2,FALSE))</f>
        <v>50</v>
      </c>
      <c r="AA447">
        <f t="shared" si="169"/>
        <v>50</v>
      </c>
      <c r="AB447">
        <f t="shared" si="170"/>
        <v>101.96</v>
      </c>
      <c r="AC447">
        <f>VLOOKUP(A447,issues_tempo!A:E,5,FALSE)</f>
        <v>0</v>
      </c>
      <c r="AD447">
        <f>VLOOKUP(A447,issues_tempo!A:E,4,FALSE)</f>
        <v>1118</v>
      </c>
      <c r="AE447">
        <f t="shared" si="171"/>
        <v>0</v>
      </c>
      <c r="AF447">
        <f t="shared" si="171"/>
        <v>1.0508617065994115</v>
      </c>
      <c r="AG447">
        <f t="shared" si="172"/>
        <v>0</v>
      </c>
      <c r="AH447">
        <f t="shared" si="173"/>
        <v>22.36</v>
      </c>
      <c r="AI447">
        <f t="shared" si="174"/>
        <v>0</v>
      </c>
      <c r="AJ447">
        <f t="shared" si="175"/>
        <v>23.497267759562838</v>
      </c>
    </row>
    <row r="448" spans="1:36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59"/>
        <v>#N/A</v>
      </c>
      <c r="I448" t="e">
        <f t="shared" si="160"/>
        <v>#N/A</v>
      </c>
      <c r="J448">
        <f t="shared" si="161"/>
        <v>0</v>
      </c>
      <c r="K448">
        <f t="shared" si="162"/>
        <v>0</v>
      </c>
      <c r="L448">
        <f t="shared" si="163"/>
        <v>0</v>
      </c>
      <c r="M448" t="e">
        <f t="shared" si="164"/>
        <v>#N/A</v>
      </c>
      <c r="N448" t="e">
        <f t="shared" si="165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57"/>
        <v>999999</v>
      </c>
      <c r="R448" t="e">
        <f t="shared" si="158"/>
        <v>#N/A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66"/>
        <v>0</v>
      </c>
      <c r="V448">
        <f t="shared" si="167"/>
        <v>0</v>
      </c>
      <c r="W448">
        <f t="shared" si="176"/>
        <v>0</v>
      </c>
      <c r="X448">
        <f t="shared" si="168"/>
        <v>0</v>
      </c>
      <c r="Y448">
        <f>IF(ISNA(VLOOKUP(A448,issues_tempo!A:E,3,FALSE)),0,VLOOKUP(A448,issues_tempo!A:E,3,FALSE))</f>
        <v>0</v>
      </c>
      <c r="Z448">
        <f>IF(ISNA(VLOOKUP(A448,issues_tempo!A:E,2,FALSE)),0,VLOOKUP(A448,issues_tempo!A:E,2,FALSE))</f>
        <v>0</v>
      </c>
      <c r="AA448">
        <f t="shared" si="169"/>
        <v>0</v>
      </c>
      <c r="AB448" t="e">
        <f t="shared" si="170"/>
        <v>#DIV/0!</v>
      </c>
      <c r="AC448" t="e">
        <f>VLOOKUP(A448,issues_tempo!A:E,5,FALSE)</f>
        <v>#N/A</v>
      </c>
      <c r="AD448" t="e">
        <f>VLOOKUP(A448,issues_tempo!A:E,4,FALSE)</f>
        <v>#N/A</v>
      </c>
      <c r="AE448">
        <f t="shared" si="171"/>
        <v>0</v>
      </c>
      <c r="AF448">
        <f t="shared" si="171"/>
        <v>0</v>
      </c>
      <c r="AG448">
        <f t="shared" si="172"/>
        <v>0</v>
      </c>
      <c r="AH448">
        <f t="shared" si="173"/>
        <v>0</v>
      </c>
      <c r="AI448">
        <f t="shared" si="174"/>
        <v>0</v>
      </c>
      <c r="AJ448">
        <f t="shared" si="175"/>
        <v>0</v>
      </c>
    </row>
    <row r="449" spans="1:36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59"/>
        <v>#N/A</v>
      </c>
      <c r="I449" t="e">
        <f t="shared" si="160"/>
        <v>#N/A</v>
      </c>
      <c r="J449">
        <f t="shared" si="161"/>
        <v>0</v>
      </c>
      <c r="K449">
        <f t="shared" si="162"/>
        <v>0</v>
      </c>
      <c r="L449">
        <f t="shared" si="163"/>
        <v>0</v>
      </c>
      <c r="M449" t="e">
        <f t="shared" si="164"/>
        <v>#N/A</v>
      </c>
      <c r="N449" t="e">
        <f t="shared" si="165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57"/>
        <v>999999</v>
      </c>
      <c r="R449" t="e">
        <f t="shared" si="158"/>
        <v>#N/A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66"/>
        <v>0</v>
      </c>
      <c r="V449">
        <f t="shared" si="167"/>
        <v>0</v>
      </c>
      <c r="W449">
        <f t="shared" si="176"/>
        <v>0</v>
      </c>
      <c r="X449">
        <f t="shared" si="168"/>
        <v>0</v>
      </c>
      <c r="Y449">
        <f>IF(ISNA(VLOOKUP(A449,issues_tempo!A:E,3,FALSE)),0,VLOOKUP(A449,issues_tempo!A:E,3,FALSE))</f>
        <v>0</v>
      </c>
      <c r="Z449">
        <f>IF(ISNA(VLOOKUP(A449,issues_tempo!A:E,2,FALSE)),0,VLOOKUP(A449,issues_tempo!A:E,2,FALSE))</f>
        <v>0</v>
      </c>
      <c r="AA449">
        <f t="shared" si="169"/>
        <v>0</v>
      </c>
      <c r="AB449" t="e">
        <f t="shared" si="170"/>
        <v>#DIV/0!</v>
      </c>
      <c r="AC449" t="e">
        <f>VLOOKUP(A449,issues_tempo!A:E,5,FALSE)</f>
        <v>#N/A</v>
      </c>
      <c r="AD449" t="e">
        <f>VLOOKUP(A449,issues_tempo!A:E,4,FALSE)</f>
        <v>#N/A</v>
      </c>
      <c r="AE449">
        <f t="shared" si="171"/>
        <v>0</v>
      </c>
      <c r="AF449">
        <f t="shared" si="171"/>
        <v>0</v>
      </c>
      <c r="AG449">
        <f t="shared" si="172"/>
        <v>0</v>
      </c>
      <c r="AH449">
        <f t="shared" si="173"/>
        <v>0</v>
      </c>
      <c r="AI449">
        <f t="shared" si="174"/>
        <v>0</v>
      </c>
      <c r="AJ449">
        <f t="shared" si="175"/>
        <v>0</v>
      </c>
    </row>
    <row r="450" spans="1:36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59"/>
        <v>#N/A</v>
      </c>
      <c r="I450" t="e">
        <f t="shared" si="160"/>
        <v>#N/A</v>
      </c>
      <c r="J450">
        <f t="shared" si="161"/>
        <v>0</v>
      </c>
      <c r="K450">
        <f t="shared" si="162"/>
        <v>0</v>
      </c>
      <c r="L450">
        <f t="shared" si="163"/>
        <v>0</v>
      </c>
      <c r="M450" t="e">
        <f t="shared" si="164"/>
        <v>#N/A</v>
      </c>
      <c r="N450" t="e">
        <f t="shared" si="165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ref="Q450:Q513" si="179">IF(ISERROR((C450/F450)*(O450/($O$2+$P$2))),999999,(C450/F450)*(O450/($O$2+$P$2)))</f>
        <v>999999</v>
      </c>
      <c r="R450" t="e">
        <f t="shared" ref="R450:R513" si="180">IF(ISERR((D450/G450)*(P450/($O$2+$P$2))),999999,(D450/G450)*(P450/($O$2+$P$2)))</f>
        <v>#N/A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66"/>
        <v>0</v>
      </c>
      <c r="V450">
        <f t="shared" si="167"/>
        <v>0</v>
      </c>
      <c r="W450">
        <f t="shared" si="176"/>
        <v>0</v>
      </c>
      <c r="X450">
        <f t="shared" si="168"/>
        <v>0</v>
      </c>
      <c r="Y450">
        <f>IF(ISNA(VLOOKUP(A450,issues_tempo!A:E,3,FALSE)),0,VLOOKUP(A450,issues_tempo!A:E,3,FALSE))</f>
        <v>0</v>
      </c>
      <c r="Z450">
        <f>IF(ISNA(VLOOKUP(A450,issues_tempo!A:E,2,FALSE)),0,VLOOKUP(A450,issues_tempo!A:E,2,FALSE))</f>
        <v>0</v>
      </c>
      <c r="AA450">
        <f t="shared" si="169"/>
        <v>0</v>
      </c>
      <c r="AB450" t="e">
        <f t="shared" si="170"/>
        <v>#DIV/0!</v>
      </c>
      <c r="AC450" t="e">
        <f>VLOOKUP(A450,issues_tempo!A:E,5,FALSE)</f>
        <v>#N/A</v>
      </c>
      <c r="AD450" t="e">
        <f>VLOOKUP(A450,issues_tempo!A:E,4,FALSE)</f>
        <v>#N/A</v>
      </c>
      <c r="AE450">
        <f t="shared" si="171"/>
        <v>0</v>
      </c>
      <c r="AF450">
        <f t="shared" si="171"/>
        <v>0</v>
      </c>
      <c r="AG450">
        <f t="shared" si="172"/>
        <v>0</v>
      </c>
      <c r="AH450">
        <f t="shared" si="173"/>
        <v>0</v>
      </c>
      <c r="AI450">
        <f t="shared" si="174"/>
        <v>0</v>
      </c>
      <c r="AJ450">
        <f t="shared" si="175"/>
        <v>0</v>
      </c>
    </row>
    <row r="451" spans="1:36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81">F451+G451</f>
        <v>867</v>
      </c>
      <c r="I451">
        <f t="shared" ref="I451:I514" si="182">E451/H451</f>
        <v>4.9700115340253745</v>
      </c>
      <c r="J451">
        <f t="shared" ref="J451:J514" si="183">IF(ISNA(H451),0,IF(E451&gt;0,(H451*100)/E451,0))</f>
        <v>20.120677651427247</v>
      </c>
      <c r="K451">
        <f t="shared" ref="K451:K514" si="184">IF(ISNA(F451),0,IF(C451&gt;0,(F451*100)/C451,0))</f>
        <v>17.248062015503876</v>
      </c>
      <c r="L451">
        <f t="shared" ref="L451:L514" si="185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si="179"/>
        <v>13.52808988764045</v>
      </c>
      <c r="R451">
        <f t="shared" si="180"/>
        <v>26.951620706337685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86">IF(ISNA(F451),0,IF(F451&gt;0,S451/F451,0))</f>
        <v>8.2528089887640448</v>
      </c>
      <c r="V451">
        <f t="shared" ref="V451:V514" si="187">IF(ISNA(G451),0,IF(G451&gt;0,T451/G451,0))</f>
        <v>2.6226415094339623</v>
      </c>
      <c r="W451">
        <f t="shared" si="176"/>
        <v>142.34496124031008</v>
      </c>
      <c r="X451">
        <f t="shared" ref="X451:X514" si="188">V451*L451</f>
        <v>55.141898077509914</v>
      </c>
      <c r="Y451">
        <f>IF(ISNA(VLOOKUP(A451,issues_tempo!A:E,3,FALSE)),0,VLOOKUP(A451,issues_tempo!A:E,3,FALSE))</f>
        <v>0</v>
      </c>
      <c r="Z451">
        <f>IF(ISNA(VLOOKUP(A451,issues_tempo!A:E,2,FALSE)),0,VLOOKUP(A451,issues_tempo!A:E,2,FALSE))</f>
        <v>0</v>
      </c>
      <c r="AA451">
        <f t="shared" ref="AA451:AA514" si="189">Y451+Z451</f>
        <v>0</v>
      </c>
      <c r="AB451" t="e">
        <f t="shared" ref="AB451:AB514" si="190">E451/AA451</f>
        <v>#DIV/0!</v>
      </c>
      <c r="AC451" t="e">
        <f>VLOOKUP(A451,issues_tempo!A:E,5,FALSE)</f>
        <v>#N/A</v>
      </c>
      <c r="AD451" t="e">
        <f>VLOOKUP(A451,issues_tempo!A:E,4,FALSE)</f>
        <v>#N/A</v>
      </c>
      <c r="AE451">
        <f t="shared" ref="AE451:AF514" si="191">IF(ISNA(Y451),0,IF(C451&gt;0,(Y451*100)/C451,0))</f>
        <v>0</v>
      </c>
      <c r="AF451">
        <f t="shared" si="191"/>
        <v>0</v>
      </c>
      <c r="AG451">
        <f t="shared" ref="AG451:AG514" si="192">IF(Y451&gt;0,AC451/Y451,0)</f>
        <v>0</v>
      </c>
      <c r="AH451">
        <f t="shared" ref="AH451:AH514" si="193">IF(Z451&gt;0,AD451/Z451,0)</f>
        <v>0</v>
      </c>
      <c r="AI451">
        <f t="shared" ref="AI451:AI514" si="194">AG451*AE451</f>
        <v>0</v>
      </c>
      <c r="AJ451">
        <f t="shared" ref="AJ451:AJ514" si="195">AH451*AF451</f>
        <v>0</v>
      </c>
    </row>
    <row r="452" spans="1:36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81"/>
        <v>3</v>
      </c>
      <c r="I452">
        <f t="shared" si="182"/>
        <v>5.666666666666667</v>
      </c>
      <c r="J452">
        <f t="shared" si="183"/>
        <v>17.647058823529413</v>
      </c>
      <c r="K452">
        <f t="shared" si="184"/>
        <v>13.333333333333334</v>
      </c>
      <c r="L452">
        <f t="shared" si="185"/>
        <v>50</v>
      </c>
      <c r="M452">
        <f t="shared" ref="M452:M513" si="196">C452/F452</f>
        <v>7.5</v>
      </c>
      <c r="N452">
        <f t="shared" ref="N452:N513" si="197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79"/>
        <v>2.5</v>
      </c>
      <c r="R452">
        <f t="shared" si="180"/>
        <v>0.33333333333333331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86"/>
        <v>0</v>
      </c>
      <c r="V452">
        <f t="shared" si="187"/>
        <v>0</v>
      </c>
      <c r="W452">
        <f t="shared" ref="W452:W515" si="198">U452*K452</f>
        <v>0</v>
      </c>
      <c r="X452">
        <f t="shared" si="188"/>
        <v>0</v>
      </c>
      <c r="Y452">
        <f>IF(ISNA(VLOOKUP(A452,issues_tempo!A:E,3,FALSE)),0,VLOOKUP(A452,issues_tempo!A:E,3,FALSE))</f>
        <v>0</v>
      </c>
      <c r="Z452">
        <f>IF(ISNA(VLOOKUP(A452,issues_tempo!A:E,2,FALSE)),0,VLOOKUP(A452,issues_tempo!A:E,2,FALSE))</f>
        <v>0</v>
      </c>
      <c r="AA452">
        <f t="shared" si="189"/>
        <v>0</v>
      </c>
      <c r="AB452" t="e">
        <f t="shared" si="190"/>
        <v>#DIV/0!</v>
      </c>
      <c r="AC452" t="e">
        <f>VLOOKUP(A452,issues_tempo!A:E,5,FALSE)</f>
        <v>#N/A</v>
      </c>
      <c r="AD452" t="e">
        <f>VLOOKUP(A452,issues_tempo!A:E,4,FALSE)</f>
        <v>#N/A</v>
      </c>
      <c r="AE452">
        <f t="shared" si="191"/>
        <v>0</v>
      </c>
      <c r="AF452">
        <f t="shared" si="191"/>
        <v>0</v>
      </c>
      <c r="AG452">
        <f t="shared" si="192"/>
        <v>0</v>
      </c>
      <c r="AH452">
        <f t="shared" si="193"/>
        <v>0</v>
      </c>
      <c r="AI452">
        <f t="shared" si="194"/>
        <v>0</v>
      </c>
      <c r="AJ452">
        <f t="shared" si="195"/>
        <v>0</v>
      </c>
    </row>
    <row r="453" spans="1:36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81"/>
        <v>#N/A</v>
      </c>
      <c r="I453" t="e">
        <f t="shared" si="182"/>
        <v>#N/A</v>
      </c>
      <c r="J453">
        <f t="shared" si="183"/>
        <v>0</v>
      </c>
      <c r="K453">
        <f t="shared" si="184"/>
        <v>0</v>
      </c>
      <c r="L453">
        <f t="shared" si="185"/>
        <v>0</v>
      </c>
      <c r="M453" t="e">
        <f t="shared" si="196"/>
        <v>#N/A</v>
      </c>
      <c r="N453" t="e">
        <f t="shared" si="197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79"/>
        <v>999999</v>
      </c>
      <c r="R453" t="e">
        <f t="shared" si="180"/>
        <v>#N/A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86"/>
        <v>0</v>
      </c>
      <c r="V453">
        <f t="shared" si="187"/>
        <v>0</v>
      </c>
      <c r="W453">
        <f t="shared" si="198"/>
        <v>0</v>
      </c>
      <c r="X453">
        <f t="shared" si="188"/>
        <v>0</v>
      </c>
      <c r="Y453">
        <f>IF(ISNA(VLOOKUP(A453,issues_tempo!A:E,3,FALSE)),0,VLOOKUP(A453,issues_tempo!A:E,3,FALSE))</f>
        <v>0</v>
      </c>
      <c r="Z453">
        <f>IF(ISNA(VLOOKUP(A453,issues_tempo!A:E,2,FALSE)),0,VLOOKUP(A453,issues_tempo!A:E,2,FALSE))</f>
        <v>0</v>
      </c>
      <c r="AA453">
        <f t="shared" si="189"/>
        <v>0</v>
      </c>
      <c r="AB453" t="e">
        <f t="shared" si="190"/>
        <v>#DIV/0!</v>
      </c>
      <c r="AC453" t="e">
        <f>VLOOKUP(A453,issues_tempo!A:E,5,FALSE)</f>
        <v>#N/A</v>
      </c>
      <c r="AD453" t="e">
        <f>VLOOKUP(A453,issues_tempo!A:E,4,FALSE)</f>
        <v>#N/A</v>
      </c>
      <c r="AE453">
        <f t="shared" si="191"/>
        <v>0</v>
      </c>
      <c r="AF453">
        <f t="shared" si="191"/>
        <v>0</v>
      </c>
      <c r="AG453">
        <f t="shared" si="192"/>
        <v>0</v>
      </c>
      <c r="AH453">
        <f t="shared" si="193"/>
        <v>0</v>
      </c>
      <c r="AI453">
        <f t="shared" si="194"/>
        <v>0</v>
      </c>
      <c r="AJ453">
        <f t="shared" si="195"/>
        <v>0</v>
      </c>
    </row>
    <row r="454" spans="1:36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81"/>
        <v>#N/A</v>
      </c>
      <c r="I454" t="e">
        <f t="shared" si="182"/>
        <v>#N/A</v>
      </c>
      <c r="J454">
        <f t="shared" si="183"/>
        <v>0</v>
      </c>
      <c r="K454">
        <f t="shared" si="184"/>
        <v>0</v>
      </c>
      <c r="L454">
        <f t="shared" si="185"/>
        <v>0</v>
      </c>
      <c r="M454" t="e">
        <f t="shared" si="196"/>
        <v>#N/A</v>
      </c>
      <c r="N454" t="e">
        <f t="shared" si="197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79"/>
        <v>999999</v>
      </c>
      <c r="R454" t="e">
        <f t="shared" si="180"/>
        <v>#N/A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86"/>
        <v>0</v>
      </c>
      <c r="V454">
        <f t="shared" si="187"/>
        <v>0</v>
      </c>
      <c r="W454">
        <f t="shared" si="198"/>
        <v>0</v>
      </c>
      <c r="X454">
        <f t="shared" si="188"/>
        <v>0</v>
      </c>
      <c r="Y454">
        <f>IF(ISNA(VLOOKUP(A454,issues_tempo!A:E,3,FALSE)),0,VLOOKUP(A454,issues_tempo!A:E,3,FALSE))</f>
        <v>8</v>
      </c>
      <c r="Z454">
        <f>IF(ISNA(VLOOKUP(A454,issues_tempo!A:E,2,FALSE)),0,VLOOKUP(A454,issues_tempo!A:E,2,FALSE))</f>
        <v>52</v>
      </c>
      <c r="AA454">
        <f t="shared" si="189"/>
        <v>60</v>
      </c>
      <c r="AB454">
        <f t="shared" si="190"/>
        <v>1.45</v>
      </c>
      <c r="AC454">
        <f>VLOOKUP(A454,issues_tempo!A:E,5,FALSE)</f>
        <v>617</v>
      </c>
      <c r="AD454">
        <f>VLOOKUP(A454,issues_tempo!A:E,4,FALSE)</f>
        <v>1014</v>
      </c>
      <c r="AE454">
        <f t="shared" si="191"/>
        <v>11.594202898550725</v>
      </c>
      <c r="AF454">
        <f t="shared" si="191"/>
        <v>288.88888888888891</v>
      </c>
      <c r="AG454">
        <f t="shared" si="192"/>
        <v>77.125</v>
      </c>
      <c r="AH454">
        <f t="shared" si="193"/>
        <v>19.5</v>
      </c>
      <c r="AI454">
        <f t="shared" si="194"/>
        <v>894.20289855072463</v>
      </c>
      <c r="AJ454">
        <f t="shared" si="195"/>
        <v>5633.3333333333339</v>
      </c>
    </row>
    <row r="455" spans="1:36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81"/>
        <v>129</v>
      </c>
      <c r="I455">
        <f t="shared" si="182"/>
        <v>13.410852713178295</v>
      </c>
      <c r="J455">
        <f t="shared" si="183"/>
        <v>7.4566473988439306</v>
      </c>
      <c r="K455">
        <f t="shared" si="184"/>
        <v>13.939393939393939</v>
      </c>
      <c r="L455">
        <f t="shared" si="185"/>
        <v>5.9285714285714288</v>
      </c>
      <c r="M455">
        <f t="shared" ref="M455:M457" si="199">IF(F455&gt;0,C455/F455,999999)</f>
        <v>7.1739130434782608</v>
      </c>
      <c r="N455">
        <f t="shared" ref="N455:N457" si="200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79"/>
        <v>1.1956521739130435</v>
      </c>
      <c r="R455">
        <f t="shared" si="180"/>
        <v>2.8112449799196786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86"/>
        <v>0</v>
      </c>
      <c r="V455">
        <f t="shared" si="187"/>
        <v>0</v>
      </c>
      <c r="W455">
        <f t="shared" si="198"/>
        <v>0</v>
      </c>
      <c r="X455">
        <f t="shared" si="188"/>
        <v>0</v>
      </c>
      <c r="Y455">
        <f>IF(ISNA(VLOOKUP(A455,issues_tempo!A:E,3,FALSE)),0,VLOOKUP(A455,issues_tempo!A:E,3,FALSE))</f>
        <v>0</v>
      </c>
      <c r="Z455">
        <f>IF(ISNA(VLOOKUP(A455,issues_tempo!A:E,2,FALSE)),0,VLOOKUP(A455,issues_tempo!A:E,2,FALSE))</f>
        <v>0</v>
      </c>
      <c r="AA455">
        <f t="shared" si="189"/>
        <v>0</v>
      </c>
      <c r="AB455" t="e">
        <f t="shared" si="190"/>
        <v>#DIV/0!</v>
      </c>
      <c r="AC455" t="e">
        <f>VLOOKUP(A455,issues_tempo!A:E,5,FALSE)</f>
        <v>#N/A</v>
      </c>
      <c r="AD455" t="e">
        <f>VLOOKUP(A455,issues_tempo!A:E,4,FALSE)</f>
        <v>#N/A</v>
      </c>
      <c r="AE455">
        <f t="shared" si="191"/>
        <v>0</v>
      </c>
      <c r="AF455">
        <f t="shared" si="191"/>
        <v>0</v>
      </c>
      <c r="AG455">
        <f t="shared" si="192"/>
        <v>0</v>
      </c>
      <c r="AH455">
        <f t="shared" si="193"/>
        <v>0</v>
      </c>
      <c r="AI455">
        <f t="shared" si="194"/>
        <v>0</v>
      </c>
      <c r="AJ455">
        <f t="shared" si="195"/>
        <v>0</v>
      </c>
    </row>
    <row r="456" spans="1:36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81"/>
        <v>130</v>
      </c>
      <c r="I456">
        <f t="shared" si="182"/>
        <v>14.676923076923076</v>
      </c>
      <c r="J456">
        <f t="shared" si="183"/>
        <v>6.8134171907756818</v>
      </c>
      <c r="K456">
        <f t="shared" si="184"/>
        <v>13.939393939393939</v>
      </c>
      <c r="L456">
        <f t="shared" si="185"/>
        <v>5.3231939163498101</v>
      </c>
      <c r="M456">
        <f t="shared" si="199"/>
        <v>7.1739130434782608</v>
      </c>
      <c r="N456">
        <f t="shared" si="200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79"/>
        <v>17.934782608695652</v>
      </c>
      <c r="R456">
        <f t="shared" si="180"/>
        <v>225.42857142857142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86"/>
        <v>0</v>
      </c>
      <c r="V456">
        <f t="shared" si="187"/>
        <v>0</v>
      </c>
      <c r="W456">
        <f t="shared" si="198"/>
        <v>0</v>
      </c>
      <c r="X456">
        <f t="shared" si="188"/>
        <v>0</v>
      </c>
      <c r="Y456">
        <f>IF(ISNA(VLOOKUP(A456,issues_tempo!A:E,3,FALSE)),0,VLOOKUP(A456,issues_tempo!A:E,3,FALSE))</f>
        <v>0</v>
      </c>
      <c r="Z456">
        <f>IF(ISNA(VLOOKUP(A456,issues_tempo!A:E,2,FALSE)),0,VLOOKUP(A456,issues_tempo!A:E,2,FALSE))</f>
        <v>8</v>
      </c>
      <c r="AA456">
        <f t="shared" si="189"/>
        <v>8</v>
      </c>
      <c r="AB456">
        <f t="shared" si="190"/>
        <v>238.5</v>
      </c>
      <c r="AC456">
        <f>VLOOKUP(A456,issues_tempo!A:E,5,FALSE)</f>
        <v>0</v>
      </c>
      <c r="AD456">
        <f>VLOOKUP(A456,issues_tempo!A:E,4,FALSE)</f>
        <v>6</v>
      </c>
      <c r="AE456">
        <f t="shared" si="191"/>
        <v>0</v>
      </c>
      <c r="AF456">
        <f t="shared" si="191"/>
        <v>0.50697084917617241</v>
      </c>
      <c r="AG456">
        <f t="shared" si="192"/>
        <v>0</v>
      </c>
      <c r="AH456">
        <f t="shared" si="193"/>
        <v>0.75</v>
      </c>
      <c r="AI456">
        <f t="shared" si="194"/>
        <v>0</v>
      </c>
      <c r="AJ456">
        <f t="shared" si="195"/>
        <v>0.38022813688212931</v>
      </c>
    </row>
    <row r="457" spans="1:36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81"/>
        <v>1</v>
      </c>
      <c r="I457">
        <f t="shared" si="182"/>
        <v>296</v>
      </c>
      <c r="J457">
        <f t="shared" si="183"/>
        <v>0.33783783783783783</v>
      </c>
      <c r="K457">
        <f t="shared" si="184"/>
        <v>0</v>
      </c>
      <c r="L457">
        <f t="shared" si="185"/>
        <v>1.1764705882352942</v>
      </c>
      <c r="M457">
        <f t="shared" si="199"/>
        <v>999999</v>
      </c>
      <c r="N457">
        <f t="shared" si="200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79"/>
        <v>999999</v>
      </c>
      <c r="R457">
        <f t="shared" si="180"/>
        <v>14.166666666666666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86"/>
        <v>0</v>
      </c>
      <c r="V457">
        <f t="shared" si="187"/>
        <v>0</v>
      </c>
      <c r="W457">
        <f t="shared" si="198"/>
        <v>0</v>
      </c>
      <c r="X457">
        <f t="shared" si="188"/>
        <v>0</v>
      </c>
      <c r="Y457">
        <f>IF(ISNA(VLOOKUP(A457,issues_tempo!A:E,3,FALSE)),0,VLOOKUP(A457,issues_tempo!A:E,3,FALSE))</f>
        <v>0</v>
      </c>
      <c r="Z457">
        <f>IF(ISNA(VLOOKUP(A457,issues_tempo!A:E,2,FALSE)),0,VLOOKUP(A457,issues_tempo!A:E,2,FALSE))</f>
        <v>0</v>
      </c>
      <c r="AA457">
        <f t="shared" si="189"/>
        <v>0</v>
      </c>
      <c r="AB457" t="e">
        <f t="shared" si="190"/>
        <v>#DIV/0!</v>
      </c>
      <c r="AC457" t="e">
        <f>VLOOKUP(A457,issues_tempo!A:E,5,FALSE)</f>
        <v>#N/A</v>
      </c>
      <c r="AD457" t="e">
        <f>VLOOKUP(A457,issues_tempo!A:E,4,FALSE)</f>
        <v>#N/A</v>
      </c>
      <c r="AE457">
        <f t="shared" si="191"/>
        <v>0</v>
      </c>
      <c r="AF457">
        <f t="shared" si="191"/>
        <v>0</v>
      </c>
      <c r="AG457">
        <f t="shared" si="192"/>
        <v>0</v>
      </c>
      <c r="AH457">
        <f t="shared" si="193"/>
        <v>0</v>
      </c>
      <c r="AI457">
        <f t="shared" si="194"/>
        <v>0</v>
      </c>
      <c r="AJ457">
        <f t="shared" si="195"/>
        <v>0</v>
      </c>
    </row>
    <row r="458" spans="1:36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81"/>
        <v>7</v>
      </c>
      <c r="I458">
        <f t="shared" si="182"/>
        <v>23.285714285714285</v>
      </c>
      <c r="J458">
        <f t="shared" si="183"/>
        <v>4.294478527607362</v>
      </c>
      <c r="K458">
        <f t="shared" si="184"/>
        <v>4.3478260869565215</v>
      </c>
      <c r="L458">
        <f t="shared" si="185"/>
        <v>4.2857142857142856</v>
      </c>
      <c r="M458">
        <f t="shared" si="196"/>
        <v>23</v>
      </c>
      <c r="N458">
        <f t="shared" si="197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79"/>
        <v>7.6666666666666661</v>
      </c>
      <c r="R458">
        <f t="shared" si="180"/>
        <v>11.666666666666666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86"/>
        <v>0</v>
      </c>
      <c r="V458">
        <f t="shared" si="187"/>
        <v>0</v>
      </c>
      <c r="W458">
        <f t="shared" si="198"/>
        <v>0</v>
      </c>
      <c r="X458">
        <f t="shared" si="188"/>
        <v>0</v>
      </c>
      <c r="Y458">
        <f>IF(ISNA(VLOOKUP(A458,issues_tempo!A:E,3,FALSE)),0,VLOOKUP(A458,issues_tempo!A:E,3,FALSE))</f>
        <v>0</v>
      </c>
      <c r="Z458">
        <f>IF(ISNA(VLOOKUP(A458,issues_tempo!A:E,2,FALSE)),0,VLOOKUP(A458,issues_tempo!A:E,2,FALSE))</f>
        <v>0</v>
      </c>
      <c r="AA458">
        <f t="shared" si="189"/>
        <v>0</v>
      </c>
      <c r="AB458" t="e">
        <f t="shared" si="190"/>
        <v>#DIV/0!</v>
      </c>
      <c r="AC458" t="e">
        <f>VLOOKUP(A458,issues_tempo!A:E,5,FALSE)</f>
        <v>#N/A</v>
      </c>
      <c r="AD458" t="e">
        <f>VLOOKUP(A458,issues_tempo!A:E,4,FALSE)</f>
        <v>#N/A</v>
      </c>
      <c r="AE458">
        <f t="shared" si="191"/>
        <v>0</v>
      </c>
      <c r="AF458">
        <f t="shared" si="191"/>
        <v>0</v>
      </c>
      <c r="AG458">
        <f t="shared" si="192"/>
        <v>0</v>
      </c>
      <c r="AH458">
        <f t="shared" si="193"/>
        <v>0</v>
      </c>
      <c r="AI458">
        <f t="shared" si="194"/>
        <v>0</v>
      </c>
      <c r="AJ458">
        <f t="shared" si="195"/>
        <v>0</v>
      </c>
    </row>
    <row r="459" spans="1:36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81"/>
        <v>#N/A</v>
      </c>
      <c r="I459" t="e">
        <f t="shared" si="182"/>
        <v>#N/A</v>
      </c>
      <c r="J459">
        <f t="shared" si="183"/>
        <v>0</v>
      </c>
      <c r="K459">
        <f t="shared" si="184"/>
        <v>0</v>
      </c>
      <c r="L459">
        <f t="shared" si="185"/>
        <v>0</v>
      </c>
      <c r="M459" t="e">
        <f t="shared" si="196"/>
        <v>#N/A</v>
      </c>
      <c r="N459" t="e">
        <f t="shared" si="197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79"/>
        <v>999999</v>
      </c>
      <c r="R459" t="e">
        <f t="shared" si="180"/>
        <v>#N/A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86"/>
        <v>0</v>
      </c>
      <c r="V459">
        <f t="shared" si="187"/>
        <v>0</v>
      </c>
      <c r="W459">
        <f t="shared" si="198"/>
        <v>0</v>
      </c>
      <c r="X459">
        <f t="shared" si="188"/>
        <v>0</v>
      </c>
      <c r="Y459">
        <f>IF(ISNA(VLOOKUP(A459,issues_tempo!A:E,3,FALSE)),0,VLOOKUP(A459,issues_tempo!A:E,3,FALSE))</f>
        <v>0</v>
      </c>
      <c r="Z459">
        <f>IF(ISNA(VLOOKUP(A459,issues_tempo!A:E,2,FALSE)),0,VLOOKUP(A459,issues_tempo!A:E,2,FALSE))</f>
        <v>1</v>
      </c>
      <c r="AA459">
        <f t="shared" si="189"/>
        <v>1</v>
      </c>
      <c r="AB459">
        <f t="shared" si="190"/>
        <v>11</v>
      </c>
      <c r="AC459">
        <f>VLOOKUP(A459,issues_tempo!A:E,5,FALSE)</f>
        <v>0</v>
      </c>
      <c r="AD459">
        <f>VLOOKUP(A459,issues_tempo!A:E,4,FALSE)</f>
        <v>0</v>
      </c>
      <c r="AE459">
        <f t="shared" si="191"/>
        <v>0</v>
      </c>
      <c r="AF459">
        <f t="shared" si="191"/>
        <v>10</v>
      </c>
      <c r="AG459">
        <f t="shared" si="192"/>
        <v>0</v>
      </c>
      <c r="AH459">
        <f t="shared" si="193"/>
        <v>0</v>
      </c>
      <c r="AI459">
        <f t="shared" si="194"/>
        <v>0</v>
      </c>
      <c r="AJ459">
        <f t="shared" si="195"/>
        <v>0</v>
      </c>
    </row>
    <row r="460" spans="1:36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81"/>
        <v>#N/A</v>
      </c>
      <c r="I460" t="e">
        <f t="shared" si="182"/>
        <v>#N/A</v>
      </c>
      <c r="J460">
        <f t="shared" si="183"/>
        <v>0</v>
      </c>
      <c r="K460">
        <f t="shared" si="184"/>
        <v>0</v>
      </c>
      <c r="L460">
        <f t="shared" si="185"/>
        <v>0</v>
      </c>
      <c r="M460" t="e">
        <f t="shared" si="196"/>
        <v>#N/A</v>
      </c>
      <c r="N460" t="e">
        <f t="shared" si="197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79"/>
        <v>999999</v>
      </c>
      <c r="R460" t="e">
        <f t="shared" si="180"/>
        <v>#N/A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86"/>
        <v>0</v>
      </c>
      <c r="V460">
        <f t="shared" si="187"/>
        <v>0</v>
      </c>
      <c r="W460">
        <f t="shared" si="198"/>
        <v>0</v>
      </c>
      <c r="X460">
        <f t="shared" si="188"/>
        <v>0</v>
      </c>
      <c r="Y460">
        <f>IF(ISNA(VLOOKUP(A460,issues_tempo!A:E,3,FALSE)),0,VLOOKUP(A460,issues_tempo!A:E,3,FALSE))</f>
        <v>0</v>
      </c>
      <c r="Z460">
        <f>IF(ISNA(VLOOKUP(A460,issues_tempo!A:E,2,FALSE)),0,VLOOKUP(A460,issues_tempo!A:E,2,FALSE))</f>
        <v>0</v>
      </c>
      <c r="AA460">
        <f t="shared" si="189"/>
        <v>0</v>
      </c>
      <c r="AB460" t="e">
        <f t="shared" si="190"/>
        <v>#DIV/0!</v>
      </c>
      <c r="AC460" t="e">
        <f>VLOOKUP(A460,issues_tempo!A:E,5,FALSE)</f>
        <v>#N/A</v>
      </c>
      <c r="AD460" t="e">
        <f>VLOOKUP(A460,issues_tempo!A:E,4,FALSE)</f>
        <v>#N/A</v>
      </c>
      <c r="AE460">
        <f t="shared" si="191"/>
        <v>0</v>
      </c>
      <c r="AF460">
        <f t="shared" si="191"/>
        <v>0</v>
      </c>
      <c r="AG460">
        <f t="shared" si="192"/>
        <v>0</v>
      </c>
      <c r="AH460">
        <f t="shared" si="193"/>
        <v>0</v>
      </c>
      <c r="AI460">
        <f t="shared" si="194"/>
        <v>0</v>
      </c>
      <c r="AJ460">
        <f t="shared" si="195"/>
        <v>0</v>
      </c>
    </row>
    <row r="461" spans="1:36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81"/>
        <v>#N/A</v>
      </c>
      <c r="I461" t="e">
        <f t="shared" si="182"/>
        <v>#N/A</v>
      </c>
      <c r="J461">
        <f t="shared" si="183"/>
        <v>0</v>
      </c>
      <c r="K461">
        <f t="shared" si="184"/>
        <v>0</v>
      </c>
      <c r="L461">
        <f t="shared" si="185"/>
        <v>0</v>
      </c>
      <c r="M461" t="e">
        <f t="shared" si="196"/>
        <v>#N/A</v>
      </c>
      <c r="N461" t="e">
        <f t="shared" si="197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79"/>
        <v>999999</v>
      </c>
      <c r="R461" t="e">
        <f t="shared" si="180"/>
        <v>#N/A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86"/>
        <v>0</v>
      </c>
      <c r="V461">
        <f t="shared" si="187"/>
        <v>0</v>
      </c>
      <c r="W461">
        <f t="shared" si="198"/>
        <v>0</v>
      </c>
      <c r="X461">
        <f t="shared" si="188"/>
        <v>0</v>
      </c>
      <c r="Y461">
        <f>IF(ISNA(VLOOKUP(A461,issues_tempo!A:E,3,FALSE)),0,VLOOKUP(A461,issues_tempo!A:E,3,FALSE))</f>
        <v>0</v>
      </c>
      <c r="Z461">
        <f>IF(ISNA(VLOOKUP(A461,issues_tempo!A:E,2,FALSE)),0,VLOOKUP(A461,issues_tempo!A:E,2,FALSE))</f>
        <v>0</v>
      </c>
      <c r="AA461">
        <f t="shared" si="189"/>
        <v>0</v>
      </c>
      <c r="AB461" t="e">
        <f t="shared" si="190"/>
        <v>#DIV/0!</v>
      </c>
      <c r="AC461" t="e">
        <f>VLOOKUP(A461,issues_tempo!A:E,5,FALSE)</f>
        <v>#N/A</v>
      </c>
      <c r="AD461" t="e">
        <f>VLOOKUP(A461,issues_tempo!A:E,4,FALSE)</f>
        <v>#N/A</v>
      </c>
      <c r="AE461">
        <f t="shared" si="191"/>
        <v>0</v>
      </c>
      <c r="AF461">
        <f t="shared" si="191"/>
        <v>0</v>
      </c>
      <c r="AG461">
        <f t="shared" si="192"/>
        <v>0</v>
      </c>
      <c r="AH461">
        <f t="shared" si="193"/>
        <v>0</v>
      </c>
      <c r="AI461">
        <f t="shared" si="194"/>
        <v>0</v>
      </c>
      <c r="AJ461">
        <f t="shared" si="195"/>
        <v>0</v>
      </c>
    </row>
    <row r="462" spans="1:36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81"/>
        <v>1</v>
      </c>
      <c r="I462">
        <f t="shared" si="182"/>
        <v>96</v>
      </c>
      <c r="J462">
        <f t="shared" si="183"/>
        <v>1.0416666666666667</v>
      </c>
      <c r="K462">
        <f t="shared" si="184"/>
        <v>0</v>
      </c>
      <c r="L462">
        <f t="shared" si="185"/>
        <v>1.0638297872340425</v>
      </c>
      <c r="M462" t="e">
        <f t="shared" si="196"/>
        <v>#DIV/0!</v>
      </c>
      <c r="N462">
        <f t="shared" si="197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79"/>
        <v>999999</v>
      </c>
      <c r="R462">
        <f t="shared" si="180"/>
        <v>15.666666666666666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86"/>
        <v>0</v>
      </c>
      <c r="V462">
        <f t="shared" si="187"/>
        <v>0</v>
      </c>
      <c r="W462">
        <f t="shared" si="198"/>
        <v>0</v>
      </c>
      <c r="X462">
        <f t="shared" si="188"/>
        <v>0</v>
      </c>
      <c r="Y462">
        <f>IF(ISNA(VLOOKUP(A462,issues_tempo!A:E,3,FALSE)),0,VLOOKUP(A462,issues_tempo!A:E,3,FALSE))</f>
        <v>0</v>
      </c>
      <c r="Z462">
        <f>IF(ISNA(VLOOKUP(A462,issues_tempo!A:E,2,FALSE)),0,VLOOKUP(A462,issues_tempo!A:E,2,FALSE))</f>
        <v>0</v>
      </c>
      <c r="AA462">
        <f t="shared" si="189"/>
        <v>0</v>
      </c>
      <c r="AB462" t="e">
        <f t="shared" si="190"/>
        <v>#DIV/0!</v>
      </c>
      <c r="AC462" t="e">
        <f>VLOOKUP(A462,issues_tempo!A:E,5,FALSE)</f>
        <v>#N/A</v>
      </c>
      <c r="AD462" t="e">
        <f>VLOOKUP(A462,issues_tempo!A:E,4,FALSE)</f>
        <v>#N/A</v>
      </c>
      <c r="AE462">
        <f t="shared" si="191"/>
        <v>0</v>
      </c>
      <c r="AF462">
        <f t="shared" si="191"/>
        <v>0</v>
      </c>
      <c r="AG462">
        <f t="shared" si="192"/>
        <v>0</v>
      </c>
      <c r="AH462">
        <f t="shared" si="193"/>
        <v>0</v>
      </c>
      <c r="AI462">
        <f t="shared" si="194"/>
        <v>0</v>
      </c>
      <c r="AJ462">
        <f t="shared" si="195"/>
        <v>0</v>
      </c>
    </row>
    <row r="463" spans="1:36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81"/>
        <v>#N/A</v>
      </c>
      <c r="I463" t="e">
        <f t="shared" si="182"/>
        <v>#N/A</v>
      </c>
      <c r="J463">
        <f t="shared" si="183"/>
        <v>0</v>
      </c>
      <c r="K463">
        <f t="shared" si="184"/>
        <v>0</v>
      </c>
      <c r="L463">
        <f t="shared" si="185"/>
        <v>0</v>
      </c>
      <c r="M463" t="e">
        <f t="shared" si="196"/>
        <v>#N/A</v>
      </c>
      <c r="N463" t="e">
        <f t="shared" si="197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79"/>
        <v>999999</v>
      </c>
      <c r="R463" t="e">
        <f t="shared" si="180"/>
        <v>#N/A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86"/>
        <v>0</v>
      </c>
      <c r="V463">
        <f t="shared" si="187"/>
        <v>0</v>
      </c>
      <c r="W463">
        <f t="shared" si="198"/>
        <v>0</v>
      </c>
      <c r="X463">
        <f t="shared" si="188"/>
        <v>0</v>
      </c>
      <c r="Y463">
        <f>IF(ISNA(VLOOKUP(A463,issues_tempo!A:E,3,FALSE)),0,VLOOKUP(A463,issues_tempo!A:E,3,FALSE))</f>
        <v>0</v>
      </c>
      <c r="Z463">
        <f>IF(ISNA(VLOOKUP(A463,issues_tempo!A:E,2,FALSE)),0,VLOOKUP(A463,issues_tempo!A:E,2,FALSE))</f>
        <v>0</v>
      </c>
      <c r="AA463">
        <f t="shared" si="189"/>
        <v>0</v>
      </c>
      <c r="AB463" t="e">
        <f t="shared" si="190"/>
        <v>#DIV/0!</v>
      </c>
      <c r="AC463" t="e">
        <f>VLOOKUP(A463,issues_tempo!A:E,5,FALSE)</f>
        <v>#N/A</v>
      </c>
      <c r="AD463" t="e">
        <f>VLOOKUP(A463,issues_tempo!A:E,4,FALSE)</f>
        <v>#N/A</v>
      </c>
      <c r="AE463">
        <f t="shared" si="191"/>
        <v>0</v>
      </c>
      <c r="AF463">
        <f t="shared" si="191"/>
        <v>0</v>
      </c>
      <c r="AG463">
        <f t="shared" si="192"/>
        <v>0</v>
      </c>
      <c r="AH463">
        <f t="shared" si="193"/>
        <v>0</v>
      </c>
      <c r="AI463">
        <f t="shared" si="194"/>
        <v>0</v>
      </c>
      <c r="AJ463">
        <f t="shared" si="195"/>
        <v>0</v>
      </c>
    </row>
    <row r="464" spans="1:36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81"/>
        <v>2</v>
      </c>
      <c r="I464">
        <f t="shared" si="182"/>
        <v>16</v>
      </c>
      <c r="J464">
        <f t="shared" si="183"/>
        <v>6.25</v>
      </c>
      <c r="K464">
        <f t="shared" si="184"/>
        <v>3.8461538461538463</v>
      </c>
      <c r="L464">
        <f t="shared" si="185"/>
        <v>16.666666666666668</v>
      </c>
      <c r="M464">
        <f t="shared" si="196"/>
        <v>26</v>
      </c>
      <c r="N464">
        <f t="shared" si="197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79"/>
        <v>4.333333333333333</v>
      </c>
      <c r="R464">
        <f t="shared" si="180"/>
        <v>1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86"/>
        <v>0</v>
      </c>
      <c r="V464">
        <f t="shared" si="187"/>
        <v>0</v>
      </c>
      <c r="W464">
        <f t="shared" si="198"/>
        <v>0</v>
      </c>
      <c r="X464">
        <f t="shared" si="188"/>
        <v>0</v>
      </c>
      <c r="Y464">
        <f>IF(ISNA(VLOOKUP(A464,issues_tempo!A:E,3,FALSE)),0,VLOOKUP(A464,issues_tempo!A:E,3,FALSE))</f>
        <v>0</v>
      </c>
      <c r="Z464">
        <f>IF(ISNA(VLOOKUP(A464,issues_tempo!A:E,2,FALSE)),0,VLOOKUP(A464,issues_tempo!A:E,2,FALSE))</f>
        <v>0</v>
      </c>
      <c r="AA464">
        <f t="shared" si="189"/>
        <v>0</v>
      </c>
      <c r="AB464" t="e">
        <f t="shared" si="190"/>
        <v>#DIV/0!</v>
      </c>
      <c r="AC464" t="e">
        <f>VLOOKUP(A464,issues_tempo!A:E,5,FALSE)</f>
        <v>#N/A</v>
      </c>
      <c r="AD464" t="e">
        <f>VLOOKUP(A464,issues_tempo!A:E,4,FALSE)</f>
        <v>#N/A</v>
      </c>
      <c r="AE464">
        <f t="shared" si="191"/>
        <v>0</v>
      </c>
      <c r="AF464">
        <f t="shared" si="191"/>
        <v>0</v>
      </c>
      <c r="AG464">
        <f t="shared" si="192"/>
        <v>0</v>
      </c>
      <c r="AH464">
        <f t="shared" si="193"/>
        <v>0</v>
      </c>
      <c r="AI464">
        <f t="shared" si="194"/>
        <v>0</v>
      </c>
      <c r="AJ464">
        <f t="shared" si="195"/>
        <v>0</v>
      </c>
    </row>
    <row r="465" spans="1:36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81"/>
        <v>549</v>
      </c>
      <c r="I465">
        <f t="shared" si="182"/>
        <v>9.7668488160291442</v>
      </c>
      <c r="J465">
        <f t="shared" si="183"/>
        <v>10.238716896680343</v>
      </c>
      <c r="K465">
        <f t="shared" si="184"/>
        <v>10.95890410958904</v>
      </c>
      <c r="L465">
        <f t="shared" si="185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79"/>
        <v>1.5208333333333333</v>
      </c>
      <c r="R465">
        <f t="shared" si="180"/>
        <v>2.3719806763285023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86"/>
        <v>23.914583333333333</v>
      </c>
      <c r="V465">
        <f t="shared" si="187"/>
        <v>1.4492753623188406E-2</v>
      </c>
      <c r="W465">
        <f t="shared" si="198"/>
        <v>262.07762557077626</v>
      </c>
      <c r="X465">
        <f t="shared" si="188"/>
        <v>0.10183299389002037</v>
      </c>
      <c r="Y465">
        <f>IF(ISNA(VLOOKUP(A465,issues_tempo!A:E,3,FALSE)),0,VLOOKUP(A465,issues_tempo!A:E,3,FALSE))</f>
        <v>0</v>
      </c>
      <c r="Z465">
        <f>IF(ISNA(VLOOKUP(A465,issues_tempo!A:E,2,FALSE)),0,VLOOKUP(A465,issues_tempo!A:E,2,FALSE))</f>
        <v>0</v>
      </c>
      <c r="AA465">
        <f t="shared" si="189"/>
        <v>0</v>
      </c>
      <c r="AB465" t="e">
        <f t="shared" si="190"/>
        <v>#DIV/0!</v>
      </c>
      <c r="AC465" t="e">
        <f>VLOOKUP(A465,issues_tempo!A:E,5,FALSE)</f>
        <v>#N/A</v>
      </c>
      <c r="AD465" t="e">
        <f>VLOOKUP(A465,issues_tempo!A:E,4,FALSE)</f>
        <v>#N/A</v>
      </c>
      <c r="AE465">
        <f t="shared" si="191"/>
        <v>0</v>
      </c>
      <c r="AF465">
        <f t="shared" si="191"/>
        <v>0</v>
      </c>
      <c r="AG465">
        <f t="shared" si="192"/>
        <v>0</v>
      </c>
      <c r="AH465">
        <f t="shared" si="193"/>
        <v>0</v>
      </c>
      <c r="AI465">
        <f t="shared" si="194"/>
        <v>0</v>
      </c>
      <c r="AJ465">
        <f t="shared" si="195"/>
        <v>0</v>
      </c>
    </row>
    <row r="466" spans="1:36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81"/>
        <v>1</v>
      </c>
      <c r="I466">
        <f t="shared" si="182"/>
        <v>16</v>
      </c>
      <c r="J466">
        <f t="shared" si="183"/>
        <v>6.25</v>
      </c>
      <c r="K466">
        <f t="shared" si="184"/>
        <v>0</v>
      </c>
      <c r="L466">
        <f t="shared" si="185"/>
        <v>6.666666666666667</v>
      </c>
      <c r="M466" t="e">
        <f t="shared" si="196"/>
        <v>#DIV/0!</v>
      </c>
      <c r="N466">
        <f t="shared" si="197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79"/>
        <v>999999</v>
      </c>
      <c r="R466">
        <f t="shared" si="180"/>
        <v>7.5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86"/>
        <v>0</v>
      </c>
      <c r="V466">
        <f t="shared" si="187"/>
        <v>0</v>
      </c>
      <c r="W466">
        <f t="shared" si="198"/>
        <v>0</v>
      </c>
      <c r="X466">
        <f t="shared" si="188"/>
        <v>0</v>
      </c>
      <c r="Y466">
        <f>IF(ISNA(VLOOKUP(A466,issues_tempo!A:E,3,FALSE)),0,VLOOKUP(A466,issues_tempo!A:E,3,FALSE))</f>
        <v>0</v>
      </c>
      <c r="Z466">
        <f>IF(ISNA(VLOOKUP(A466,issues_tempo!A:E,2,FALSE)),0,VLOOKUP(A466,issues_tempo!A:E,2,FALSE))</f>
        <v>0</v>
      </c>
      <c r="AA466">
        <f t="shared" si="189"/>
        <v>0</v>
      </c>
      <c r="AB466" t="e">
        <f t="shared" si="190"/>
        <v>#DIV/0!</v>
      </c>
      <c r="AC466" t="e">
        <f>VLOOKUP(A466,issues_tempo!A:E,5,FALSE)</f>
        <v>#N/A</v>
      </c>
      <c r="AD466" t="e">
        <f>VLOOKUP(A466,issues_tempo!A:E,4,FALSE)</f>
        <v>#N/A</v>
      </c>
      <c r="AE466">
        <f t="shared" si="191"/>
        <v>0</v>
      </c>
      <c r="AF466">
        <f t="shared" si="191"/>
        <v>0</v>
      </c>
      <c r="AG466">
        <f t="shared" si="192"/>
        <v>0</v>
      </c>
      <c r="AH466">
        <f t="shared" si="193"/>
        <v>0</v>
      </c>
      <c r="AI466">
        <f t="shared" si="194"/>
        <v>0</v>
      </c>
      <c r="AJ466">
        <f t="shared" si="195"/>
        <v>0</v>
      </c>
    </row>
    <row r="467" spans="1:36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81"/>
        <v>183</v>
      </c>
      <c r="I467">
        <f t="shared" si="182"/>
        <v>8.1038251366120218</v>
      </c>
      <c r="J467">
        <f t="shared" si="183"/>
        <v>12.339851652056643</v>
      </c>
      <c r="K467">
        <f t="shared" si="184"/>
        <v>12.726008344923505</v>
      </c>
      <c r="L467">
        <f t="shared" si="185"/>
        <v>0</v>
      </c>
      <c r="M467">
        <f t="shared" si="196"/>
        <v>7.8579234972677598</v>
      </c>
      <c r="N467" t="e">
        <f t="shared" si="197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79"/>
        <v>75.959927140255004</v>
      </c>
      <c r="R467">
        <f t="shared" si="180"/>
        <v>999999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86"/>
        <v>1.3387978142076502</v>
      </c>
      <c r="V467">
        <f t="shared" si="187"/>
        <v>0</v>
      </c>
      <c r="W467">
        <f t="shared" si="198"/>
        <v>17.037552155771905</v>
      </c>
      <c r="X467">
        <f t="shared" si="188"/>
        <v>0</v>
      </c>
      <c r="Y467">
        <f>IF(ISNA(VLOOKUP(A467,issues_tempo!A:E,3,FALSE)),0,VLOOKUP(A467,issues_tempo!A:E,3,FALSE))</f>
        <v>0</v>
      </c>
      <c r="Z467">
        <f>IF(ISNA(VLOOKUP(A467,issues_tempo!A:E,2,FALSE)),0,VLOOKUP(A467,issues_tempo!A:E,2,FALSE))</f>
        <v>0</v>
      </c>
      <c r="AA467">
        <f t="shared" si="189"/>
        <v>0</v>
      </c>
      <c r="AB467" t="e">
        <f t="shared" si="190"/>
        <v>#DIV/0!</v>
      </c>
      <c r="AC467" t="e">
        <f>VLOOKUP(A467,issues_tempo!A:E,5,FALSE)</f>
        <v>#N/A</v>
      </c>
      <c r="AD467" t="e">
        <f>VLOOKUP(A467,issues_tempo!A:E,4,FALSE)</f>
        <v>#N/A</v>
      </c>
      <c r="AE467">
        <f t="shared" si="191"/>
        <v>0</v>
      </c>
      <c r="AF467">
        <f t="shared" si="191"/>
        <v>0</v>
      </c>
      <c r="AG467">
        <f t="shared" si="192"/>
        <v>0</v>
      </c>
      <c r="AH467">
        <f t="shared" si="193"/>
        <v>0</v>
      </c>
      <c r="AI467">
        <f t="shared" si="194"/>
        <v>0</v>
      </c>
      <c r="AJ467">
        <f t="shared" si="195"/>
        <v>0</v>
      </c>
    </row>
    <row r="468" spans="1:36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81"/>
        <v>1</v>
      </c>
      <c r="I468">
        <f t="shared" si="182"/>
        <v>21</v>
      </c>
      <c r="J468">
        <f t="shared" si="183"/>
        <v>4.7619047619047619</v>
      </c>
      <c r="K468">
        <f t="shared" si="184"/>
        <v>0</v>
      </c>
      <c r="L468">
        <f t="shared" si="185"/>
        <v>5.2631578947368425</v>
      </c>
      <c r="M468" t="e">
        <f t="shared" si="196"/>
        <v>#DIV/0!</v>
      </c>
      <c r="N468">
        <f t="shared" si="197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79"/>
        <v>999999</v>
      </c>
      <c r="R468">
        <f t="shared" si="180"/>
        <v>3.1666666666666665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86"/>
        <v>0</v>
      </c>
      <c r="V468">
        <f t="shared" si="187"/>
        <v>0</v>
      </c>
      <c r="W468">
        <f t="shared" si="198"/>
        <v>0</v>
      </c>
      <c r="X468">
        <f t="shared" si="188"/>
        <v>0</v>
      </c>
      <c r="Y468">
        <f>IF(ISNA(VLOOKUP(A468,issues_tempo!A:E,3,FALSE)),0,VLOOKUP(A468,issues_tempo!A:E,3,FALSE))</f>
        <v>0</v>
      </c>
      <c r="Z468">
        <f>IF(ISNA(VLOOKUP(A468,issues_tempo!A:E,2,FALSE)),0,VLOOKUP(A468,issues_tempo!A:E,2,FALSE))</f>
        <v>0</v>
      </c>
      <c r="AA468">
        <f t="shared" si="189"/>
        <v>0</v>
      </c>
      <c r="AB468" t="e">
        <f t="shared" si="190"/>
        <v>#DIV/0!</v>
      </c>
      <c r="AC468" t="e">
        <f>VLOOKUP(A468,issues_tempo!A:E,5,FALSE)</f>
        <v>#N/A</v>
      </c>
      <c r="AD468" t="e">
        <f>VLOOKUP(A468,issues_tempo!A:E,4,FALSE)</f>
        <v>#N/A</v>
      </c>
      <c r="AE468">
        <f t="shared" si="191"/>
        <v>0</v>
      </c>
      <c r="AF468">
        <f t="shared" si="191"/>
        <v>0</v>
      </c>
      <c r="AG468">
        <f t="shared" si="192"/>
        <v>0</v>
      </c>
      <c r="AH468">
        <f t="shared" si="193"/>
        <v>0</v>
      </c>
      <c r="AI468">
        <f t="shared" si="194"/>
        <v>0</v>
      </c>
      <c r="AJ468">
        <f t="shared" si="195"/>
        <v>0</v>
      </c>
    </row>
    <row r="469" spans="1:36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81"/>
        <v>#N/A</v>
      </c>
      <c r="I469" t="e">
        <f t="shared" si="182"/>
        <v>#N/A</v>
      </c>
      <c r="J469">
        <f t="shared" si="183"/>
        <v>0</v>
      </c>
      <c r="K469">
        <f t="shared" si="184"/>
        <v>0</v>
      </c>
      <c r="L469">
        <f t="shared" si="185"/>
        <v>0</v>
      </c>
      <c r="M469" t="e">
        <f t="shared" si="196"/>
        <v>#N/A</v>
      </c>
      <c r="N469" t="e">
        <f t="shared" si="197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79"/>
        <v>999999</v>
      </c>
      <c r="R469" t="e">
        <f t="shared" si="180"/>
        <v>#N/A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86"/>
        <v>0</v>
      </c>
      <c r="V469">
        <f t="shared" si="187"/>
        <v>0</v>
      </c>
      <c r="W469">
        <f t="shared" si="198"/>
        <v>0</v>
      </c>
      <c r="X469">
        <f t="shared" si="188"/>
        <v>0</v>
      </c>
      <c r="Y469">
        <f>IF(ISNA(VLOOKUP(A469,issues_tempo!A:E,3,FALSE)),0,VLOOKUP(A469,issues_tempo!A:E,3,FALSE))</f>
        <v>0</v>
      </c>
      <c r="Z469">
        <f>IF(ISNA(VLOOKUP(A469,issues_tempo!A:E,2,FALSE)),0,VLOOKUP(A469,issues_tempo!A:E,2,FALSE))</f>
        <v>0</v>
      </c>
      <c r="AA469">
        <f t="shared" si="189"/>
        <v>0</v>
      </c>
      <c r="AB469" t="e">
        <f t="shared" si="190"/>
        <v>#DIV/0!</v>
      </c>
      <c r="AC469" t="e">
        <f>VLOOKUP(A469,issues_tempo!A:E,5,FALSE)</f>
        <v>#N/A</v>
      </c>
      <c r="AD469" t="e">
        <f>VLOOKUP(A469,issues_tempo!A:E,4,FALSE)</f>
        <v>#N/A</v>
      </c>
      <c r="AE469">
        <f t="shared" si="191"/>
        <v>0</v>
      </c>
      <c r="AF469">
        <f t="shared" si="191"/>
        <v>0</v>
      </c>
      <c r="AG469">
        <f t="shared" si="192"/>
        <v>0</v>
      </c>
      <c r="AH469">
        <f t="shared" si="193"/>
        <v>0</v>
      </c>
      <c r="AI469">
        <f t="shared" si="194"/>
        <v>0</v>
      </c>
      <c r="AJ469">
        <f t="shared" si="195"/>
        <v>0</v>
      </c>
    </row>
    <row r="470" spans="1:36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81"/>
        <v>#N/A</v>
      </c>
      <c r="I470" t="e">
        <f t="shared" si="182"/>
        <v>#N/A</v>
      </c>
      <c r="J470">
        <f t="shared" si="183"/>
        <v>0</v>
      </c>
      <c r="K470">
        <f t="shared" si="184"/>
        <v>0</v>
      </c>
      <c r="L470">
        <f t="shared" si="185"/>
        <v>0</v>
      </c>
      <c r="M470" t="e">
        <f t="shared" si="196"/>
        <v>#N/A</v>
      </c>
      <c r="N470" t="e">
        <f t="shared" si="197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79"/>
        <v>999999</v>
      </c>
      <c r="R470" t="e">
        <f t="shared" si="180"/>
        <v>#N/A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86"/>
        <v>0</v>
      </c>
      <c r="V470">
        <f t="shared" si="187"/>
        <v>0</v>
      </c>
      <c r="W470">
        <f t="shared" si="198"/>
        <v>0</v>
      </c>
      <c r="X470">
        <f t="shared" si="188"/>
        <v>0</v>
      </c>
      <c r="Y470">
        <f>IF(ISNA(VLOOKUP(A470,issues_tempo!A:E,3,FALSE)),0,VLOOKUP(A470,issues_tempo!A:E,3,FALSE))</f>
        <v>0</v>
      </c>
      <c r="Z470">
        <f>IF(ISNA(VLOOKUP(A470,issues_tempo!A:E,2,FALSE)),0,VLOOKUP(A470,issues_tempo!A:E,2,FALSE))</f>
        <v>0</v>
      </c>
      <c r="AA470">
        <f t="shared" si="189"/>
        <v>0</v>
      </c>
      <c r="AB470" t="e">
        <f t="shared" si="190"/>
        <v>#DIV/0!</v>
      </c>
      <c r="AC470" t="e">
        <f>VLOOKUP(A470,issues_tempo!A:E,5,FALSE)</f>
        <v>#N/A</v>
      </c>
      <c r="AD470" t="e">
        <f>VLOOKUP(A470,issues_tempo!A:E,4,FALSE)</f>
        <v>#N/A</v>
      </c>
      <c r="AE470">
        <f t="shared" si="191"/>
        <v>0</v>
      </c>
      <c r="AF470">
        <f t="shared" si="191"/>
        <v>0</v>
      </c>
      <c r="AG470">
        <f t="shared" si="192"/>
        <v>0</v>
      </c>
      <c r="AH470">
        <f t="shared" si="193"/>
        <v>0</v>
      </c>
      <c r="AI470">
        <f t="shared" si="194"/>
        <v>0</v>
      </c>
      <c r="AJ470">
        <f t="shared" si="195"/>
        <v>0</v>
      </c>
    </row>
    <row r="471" spans="1:36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81"/>
        <v>340</v>
      </c>
      <c r="I471">
        <f t="shared" si="182"/>
        <v>19.597058823529412</v>
      </c>
      <c r="J471">
        <f t="shared" si="183"/>
        <v>5.1028065435989793</v>
      </c>
      <c r="K471">
        <f t="shared" si="184"/>
        <v>4.314868804664723</v>
      </c>
      <c r="L471">
        <f t="shared" si="185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79"/>
        <v>42.488738738738739</v>
      </c>
      <c r="R471">
        <f t="shared" si="180"/>
        <v>325.5263157894737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86"/>
        <v>0.39189189189189189</v>
      </c>
      <c r="V471">
        <f t="shared" si="187"/>
        <v>0.13157894736842105</v>
      </c>
      <c r="W471">
        <f t="shared" si="198"/>
        <v>1.6909620991253644</v>
      </c>
      <c r="X471">
        <f t="shared" si="188"/>
        <v>0.70735650767987068</v>
      </c>
      <c r="Y471">
        <f>IF(ISNA(VLOOKUP(A471,issues_tempo!A:E,3,FALSE)),0,VLOOKUP(A471,issues_tempo!A:E,3,FALSE))</f>
        <v>0</v>
      </c>
      <c r="Z471">
        <f>IF(ISNA(VLOOKUP(A471,issues_tempo!A:E,2,FALSE)),0,VLOOKUP(A471,issues_tempo!A:E,2,FALSE))</f>
        <v>0</v>
      </c>
      <c r="AA471">
        <f t="shared" si="189"/>
        <v>0</v>
      </c>
      <c r="AB471" t="e">
        <f t="shared" si="190"/>
        <v>#DIV/0!</v>
      </c>
      <c r="AC471" t="e">
        <f>VLOOKUP(A471,issues_tempo!A:E,5,FALSE)</f>
        <v>#N/A</v>
      </c>
      <c r="AD471" t="e">
        <f>VLOOKUP(A471,issues_tempo!A:E,4,FALSE)</f>
        <v>#N/A</v>
      </c>
      <c r="AE471">
        <f t="shared" si="191"/>
        <v>0</v>
      </c>
      <c r="AF471">
        <f t="shared" si="191"/>
        <v>0</v>
      </c>
      <c r="AG471">
        <f t="shared" si="192"/>
        <v>0</v>
      </c>
      <c r="AH471">
        <f t="shared" si="193"/>
        <v>0</v>
      </c>
      <c r="AI471">
        <f t="shared" si="194"/>
        <v>0</v>
      </c>
      <c r="AJ471">
        <f t="shared" si="195"/>
        <v>0</v>
      </c>
    </row>
    <row r="472" spans="1:36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81"/>
        <v>#N/A</v>
      </c>
      <c r="I472" t="e">
        <f t="shared" si="182"/>
        <v>#N/A</v>
      </c>
      <c r="J472">
        <f t="shared" si="183"/>
        <v>0</v>
      </c>
      <c r="K472">
        <f t="shared" si="184"/>
        <v>0</v>
      </c>
      <c r="L472">
        <f t="shared" si="185"/>
        <v>0</v>
      </c>
      <c r="M472" t="e">
        <f t="shared" si="196"/>
        <v>#N/A</v>
      </c>
      <c r="N472" t="e">
        <f t="shared" si="197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79"/>
        <v>999999</v>
      </c>
      <c r="R472" t="e">
        <f t="shared" si="180"/>
        <v>#N/A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86"/>
        <v>0</v>
      </c>
      <c r="V472">
        <f t="shared" si="187"/>
        <v>0</v>
      </c>
      <c r="W472">
        <f t="shared" si="198"/>
        <v>0</v>
      </c>
      <c r="X472">
        <f t="shared" si="188"/>
        <v>0</v>
      </c>
      <c r="Y472">
        <f>IF(ISNA(VLOOKUP(A472,issues_tempo!A:E,3,FALSE)),0,VLOOKUP(A472,issues_tempo!A:E,3,FALSE))</f>
        <v>0</v>
      </c>
      <c r="Z472">
        <f>IF(ISNA(VLOOKUP(A472,issues_tempo!A:E,2,FALSE)),0,VLOOKUP(A472,issues_tempo!A:E,2,FALSE))</f>
        <v>0</v>
      </c>
      <c r="AA472">
        <f t="shared" si="189"/>
        <v>0</v>
      </c>
      <c r="AB472" t="e">
        <f t="shared" si="190"/>
        <v>#DIV/0!</v>
      </c>
      <c r="AC472" t="e">
        <f>VLOOKUP(A472,issues_tempo!A:E,5,FALSE)</f>
        <v>#N/A</v>
      </c>
      <c r="AD472" t="e">
        <f>VLOOKUP(A472,issues_tempo!A:E,4,FALSE)</f>
        <v>#N/A</v>
      </c>
      <c r="AE472">
        <f t="shared" si="191"/>
        <v>0</v>
      </c>
      <c r="AF472">
        <f t="shared" si="191"/>
        <v>0</v>
      </c>
      <c r="AG472">
        <f t="shared" si="192"/>
        <v>0</v>
      </c>
      <c r="AH472">
        <f t="shared" si="193"/>
        <v>0</v>
      </c>
      <c r="AI472">
        <f t="shared" si="194"/>
        <v>0</v>
      </c>
      <c r="AJ472">
        <f t="shared" si="195"/>
        <v>0</v>
      </c>
    </row>
    <row r="473" spans="1:36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81"/>
        <v>#N/A</v>
      </c>
      <c r="I473" t="e">
        <f t="shared" si="182"/>
        <v>#N/A</v>
      </c>
      <c r="J473">
        <f t="shared" si="183"/>
        <v>0</v>
      </c>
      <c r="K473">
        <f t="shared" si="184"/>
        <v>0</v>
      </c>
      <c r="L473">
        <f t="shared" si="185"/>
        <v>0</v>
      </c>
      <c r="M473" t="e">
        <f t="shared" si="196"/>
        <v>#N/A</v>
      </c>
      <c r="N473" t="e">
        <f t="shared" si="197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79"/>
        <v>999999</v>
      </c>
      <c r="R473" t="e">
        <f t="shared" si="180"/>
        <v>#N/A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86"/>
        <v>0</v>
      </c>
      <c r="V473">
        <f t="shared" si="187"/>
        <v>0</v>
      </c>
      <c r="W473">
        <f t="shared" si="198"/>
        <v>0</v>
      </c>
      <c r="X473">
        <f t="shared" si="188"/>
        <v>0</v>
      </c>
      <c r="Y473">
        <f>IF(ISNA(VLOOKUP(A473,issues_tempo!A:E,3,FALSE)),0,VLOOKUP(A473,issues_tempo!A:E,3,FALSE))</f>
        <v>0</v>
      </c>
      <c r="Z473">
        <f>IF(ISNA(VLOOKUP(A473,issues_tempo!A:E,2,FALSE)),0,VLOOKUP(A473,issues_tempo!A:E,2,FALSE))</f>
        <v>0</v>
      </c>
      <c r="AA473">
        <f t="shared" si="189"/>
        <v>0</v>
      </c>
      <c r="AB473" t="e">
        <f t="shared" si="190"/>
        <v>#DIV/0!</v>
      </c>
      <c r="AC473" t="e">
        <f>VLOOKUP(A473,issues_tempo!A:E,5,FALSE)</f>
        <v>#N/A</v>
      </c>
      <c r="AD473" t="e">
        <f>VLOOKUP(A473,issues_tempo!A:E,4,FALSE)</f>
        <v>#N/A</v>
      </c>
      <c r="AE473">
        <f t="shared" si="191"/>
        <v>0</v>
      </c>
      <c r="AF473">
        <f t="shared" si="191"/>
        <v>0</v>
      </c>
      <c r="AG473">
        <f t="shared" si="192"/>
        <v>0</v>
      </c>
      <c r="AH473">
        <f t="shared" si="193"/>
        <v>0</v>
      </c>
      <c r="AI473">
        <f t="shared" si="194"/>
        <v>0</v>
      </c>
      <c r="AJ473">
        <f t="shared" si="195"/>
        <v>0</v>
      </c>
    </row>
    <row r="474" spans="1:36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81"/>
        <v>#N/A</v>
      </c>
      <c r="I474" t="e">
        <f t="shared" si="182"/>
        <v>#N/A</v>
      </c>
      <c r="J474">
        <f t="shared" si="183"/>
        <v>0</v>
      </c>
      <c r="K474">
        <f t="shared" si="184"/>
        <v>0</v>
      </c>
      <c r="L474">
        <f t="shared" si="185"/>
        <v>0</v>
      </c>
      <c r="M474" t="e">
        <f t="shared" si="196"/>
        <v>#N/A</v>
      </c>
      <c r="N474" t="e">
        <f t="shared" si="197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79"/>
        <v>999999</v>
      </c>
      <c r="R474" t="e">
        <f t="shared" si="180"/>
        <v>#N/A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86"/>
        <v>0</v>
      </c>
      <c r="V474">
        <f t="shared" si="187"/>
        <v>0</v>
      </c>
      <c r="W474">
        <f t="shared" si="198"/>
        <v>0</v>
      </c>
      <c r="X474">
        <f t="shared" si="188"/>
        <v>0</v>
      </c>
      <c r="Y474">
        <f>IF(ISNA(VLOOKUP(A474,issues_tempo!A:E,3,FALSE)),0,VLOOKUP(A474,issues_tempo!A:E,3,FALSE))</f>
        <v>0</v>
      </c>
      <c r="Z474">
        <f>IF(ISNA(VLOOKUP(A474,issues_tempo!A:E,2,FALSE)),0,VLOOKUP(A474,issues_tempo!A:E,2,FALSE))</f>
        <v>0</v>
      </c>
      <c r="AA474">
        <f t="shared" si="189"/>
        <v>0</v>
      </c>
      <c r="AB474" t="e">
        <f t="shared" si="190"/>
        <v>#DIV/0!</v>
      </c>
      <c r="AC474" t="e">
        <f>VLOOKUP(A474,issues_tempo!A:E,5,FALSE)</f>
        <v>#N/A</v>
      </c>
      <c r="AD474" t="e">
        <f>VLOOKUP(A474,issues_tempo!A:E,4,FALSE)</f>
        <v>#N/A</v>
      </c>
      <c r="AE474">
        <f t="shared" si="191"/>
        <v>0</v>
      </c>
      <c r="AF474">
        <f t="shared" si="191"/>
        <v>0</v>
      </c>
      <c r="AG474">
        <f t="shared" si="192"/>
        <v>0</v>
      </c>
      <c r="AH474">
        <f t="shared" si="193"/>
        <v>0</v>
      </c>
      <c r="AI474">
        <f t="shared" si="194"/>
        <v>0</v>
      </c>
      <c r="AJ474">
        <f t="shared" si="195"/>
        <v>0</v>
      </c>
    </row>
    <row r="475" spans="1:36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81"/>
        <v>27</v>
      </c>
      <c r="I475">
        <f t="shared" si="182"/>
        <v>9.5555555555555554</v>
      </c>
      <c r="J475">
        <f t="shared" si="183"/>
        <v>10.465116279069768</v>
      </c>
      <c r="K475">
        <f t="shared" si="184"/>
        <v>9.67741935483871</v>
      </c>
      <c r="L475">
        <f t="shared" si="185"/>
        <v>30</v>
      </c>
      <c r="M475">
        <f t="shared" si="196"/>
        <v>10.333333333333334</v>
      </c>
      <c r="N475">
        <f t="shared" si="197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79"/>
        <v>6.8888888888888893</v>
      </c>
      <c r="R475">
        <f t="shared" si="180"/>
        <v>2.2222222222222223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86"/>
        <v>79.416666666666671</v>
      </c>
      <c r="V475">
        <f t="shared" si="187"/>
        <v>120.66666666666667</v>
      </c>
      <c r="W475">
        <f t="shared" si="198"/>
        <v>768.54838709677426</v>
      </c>
      <c r="X475">
        <f t="shared" si="188"/>
        <v>3620</v>
      </c>
      <c r="Y475">
        <f>IF(ISNA(VLOOKUP(A475,issues_tempo!A:E,3,FALSE)),0,VLOOKUP(A475,issues_tempo!A:E,3,FALSE))</f>
        <v>0</v>
      </c>
      <c r="Z475">
        <f>IF(ISNA(VLOOKUP(A475,issues_tempo!A:E,2,FALSE)),0,VLOOKUP(A475,issues_tempo!A:E,2,FALSE))</f>
        <v>0</v>
      </c>
      <c r="AA475">
        <f t="shared" si="189"/>
        <v>0</v>
      </c>
      <c r="AB475" t="e">
        <f t="shared" si="190"/>
        <v>#DIV/0!</v>
      </c>
      <c r="AC475" t="e">
        <f>VLOOKUP(A475,issues_tempo!A:E,5,FALSE)</f>
        <v>#N/A</v>
      </c>
      <c r="AD475" t="e">
        <f>VLOOKUP(A475,issues_tempo!A:E,4,FALSE)</f>
        <v>#N/A</v>
      </c>
      <c r="AE475">
        <f t="shared" si="191"/>
        <v>0</v>
      </c>
      <c r="AF475">
        <f t="shared" si="191"/>
        <v>0</v>
      </c>
      <c r="AG475">
        <f t="shared" si="192"/>
        <v>0</v>
      </c>
      <c r="AH475">
        <f t="shared" si="193"/>
        <v>0</v>
      </c>
      <c r="AI475">
        <f t="shared" si="194"/>
        <v>0</v>
      </c>
      <c r="AJ475">
        <f t="shared" si="195"/>
        <v>0</v>
      </c>
    </row>
    <row r="476" spans="1:36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81"/>
        <v>1</v>
      </c>
      <c r="I476">
        <f t="shared" si="182"/>
        <v>16</v>
      </c>
      <c r="J476">
        <f t="shared" si="183"/>
        <v>6.25</v>
      </c>
      <c r="K476">
        <f t="shared" si="184"/>
        <v>0</v>
      </c>
      <c r="L476">
        <f t="shared" si="185"/>
        <v>8.3333333333333339</v>
      </c>
      <c r="M476" t="e">
        <f t="shared" si="196"/>
        <v>#DIV/0!</v>
      </c>
      <c r="N476">
        <f t="shared" si="197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79"/>
        <v>999999</v>
      </c>
      <c r="R476">
        <f t="shared" si="180"/>
        <v>4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86"/>
        <v>0</v>
      </c>
      <c r="V476">
        <f t="shared" si="187"/>
        <v>0</v>
      </c>
      <c r="W476">
        <f t="shared" si="198"/>
        <v>0</v>
      </c>
      <c r="X476">
        <f t="shared" si="188"/>
        <v>0</v>
      </c>
      <c r="Y476">
        <f>IF(ISNA(VLOOKUP(A476,issues_tempo!A:E,3,FALSE)),0,VLOOKUP(A476,issues_tempo!A:E,3,FALSE))</f>
        <v>0</v>
      </c>
      <c r="Z476">
        <f>IF(ISNA(VLOOKUP(A476,issues_tempo!A:E,2,FALSE)),0,VLOOKUP(A476,issues_tempo!A:E,2,FALSE))</f>
        <v>0</v>
      </c>
      <c r="AA476">
        <f t="shared" si="189"/>
        <v>0</v>
      </c>
      <c r="AB476" t="e">
        <f t="shared" si="190"/>
        <v>#DIV/0!</v>
      </c>
      <c r="AC476" t="e">
        <f>VLOOKUP(A476,issues_tempo!A:E,5,FALSE)</f>
        <v>#N/A</v>
      </c>
      <c r="AD476" t="e">
        <f>VLOOKUP(A476,issues_tempo!A:E,4,FALSE)</f>
        <v>#N/A</v>
      </c>
      <c r="AE476">
        <f t="shared" si="191"/>
        <v>0</v>
      </c>
      <c r="AF476">
        <f t="shared" si="191"/>
        <v>0</v>
      </c>
      <c r="AG476">
        <f t="shared" si="192"/>
        <v>0</v>
      </c>
      <c r="AH476">
        <f t="shared" si="193"/>
        <v>0</v>
      </c>
      <c r="AI476">
        <f t="shared" si="194"/>
        <v>0</v>
      </c>
      <c r="AJ476">
        <f t="shared" si="195"/>
        <v>0</v>
      </c>
    </row>
    <row r="477" spans="1:36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81"/>
        <v>9</v>
      </c>
      <c r="I477">
        <f t="shared" si="182"/>
        <v>124.88888888888889</v>
      </c>
      <c r="J477">
        <f t="shared" si="183"/>
        <v>0.80071174377224197</v>
      </c>
      <c r="K477">
        <f t="shared" si="184"/>
        <v>0.90909090909090906</v>
      </c>
      <c r="L477">
        <f t="shared" si="185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79"/>
        <v>55</v>
      </c>
      <c r="R477">
        <f t="shared" si="180"/>
        <v>999999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86"/>
        <v>0.22222222222222221</v>
      </c>
      <c r="V477">
        <f t="shared" si="187"/>
        <v>0</v>
      </c>
      <c r="W477">
        <f t="shared" si="198"/>
        <v>0.20202020202020199</v>
      </c>
      <c r="X477">
        <f t="shared" si="188"/>
        <v>0</v>
      </c>
      <c r="Y477">
        <f>IF(ISNA(VLOOKUP(A477,issues_tempo!A:E,3,FALSE)),0,VLOOKUP(A477,issues_tempo!A:E,3,FALSE))</f>
        <v>0</v>
      </c>
      <c r="Z477">
        <f>IF(ISNA(VLOOKUP(A477,issues_tempo!A:E,2,FALSE)),0,VLOOKUP(A477,issues_tempo!A:E,2,FALSE))</f>
        <v>0</v>
      </c>
      <c r="AA477">
        <f t="shared" si="189"/>
        <v>0</v>
      </c>
      <c r="AB477" t="e">
        <f t="shared" si="190"/>
        <v>#DIV/0!</v>
      </c>
      <c r="AC477" t="e">
        <f>VLOOKUP(A477,issues_tempo!A:E,5,FALSE)</f>
        <v>#N/A</v>
      </c>
      <c r="AD477" t="e">
        <f>VLOOKUP(A477,issues_tempo!A:E,4,FALSE)</f>
        <v>#N/A</v>
      </c>
      <c r="AE477">
        <f t="shared" si="191"/>
        <v>0</v>
      </c>
      <c r="AF477">
        <f t="shared" si="191"/>
        <v>0</v>
      </c>
      <c r="AG477">
        <f t="shared" si="192"/>
        <v>0</v>
      </c>
      <c r="AH477">
        <f t="shared" si="193"/>
        <v>0</v>
      </c>
      <c r="AI477">
        <f t="shared" si="194"/>
        <v>0</v>
      </c>
      <c r="AJ477">
        <f t="shared" si="195"/>
        <v>0</v>
      </c>
    </row>
    <row r="478" spans="1:36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81"/>
        <v>2</v>
      </c>
      <c r="I478">
        <f t="shared" si="182"/>
        <v>46.5</v>
      </c>
      <c r="J478">
        <f t="shared" si="183"/>
        <v>2.150537634408602</v>
      </c>
      <c r="K478">
        <f t="shared" si="184"/>
        <v>2.2727272727272729</v>
      </c>
      <c r="L478">
        <f t="shared" si="185"/>
        <v>2.0408163265306123</v>
      </c>
      <c r="M478">
        <f t="shared" si="196"/>
        <v>44</v>
      </c>
      <c r="N478">
        <f t="shared" si="197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79"/>
        <v>22</v>
      </c>
      <c r="R478">
        <f t="shared" si="180"/>
        <v>24.5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86"/>
        <v>0</v>
      </c>
      <c r="V478">
        <f t="shared" si="187"/>
        <v>0</v>
      </c>
      <c r="W478">
        <f t="shared" si="198"/>
        <v>0</v>
      </c>
      <c r="X478">
        <f t="shared" si="188"/>
        <v>0</v>
      </c>
      <c r="Y478">
        <f>IF(ISNA(VLOOKUP(A478,issues_tempo!A:E,3,FALSE)),0,VLOOKUP(A478,issues_tempo!A:E,3,FALSE))</f>
        <v>0</v>
      </c>
      <c r="Z478">
        <f>IF(ISNA(VLOOKUP(A478,issues_tempo!A:E,2,FALSE)),0,VLOOKUP(A478,issues_tempo!A:E,2,FALSE))</f>
        <v>0</v>
      </c>
      <c r="AA478">
        <f t="shared" si="189"/>
        <v>0</v>
      </c>
      <c r="AB478" t="e">
        <f t="shared" si="190"/>
        <v>#DIV/0!</v>
      </c>
      <c r="AC478" t="e">
        <f>VLOOKUP(A478,issues_tempo!A:E,5,FALSE)</f>
        <v>#N/A</v>
      </c>
      <c r="AD478" t="e">
        <f>VLOOKUP(A478,issues_tempo!A:E,4,FALSE)</f>
        <v>#N/A</v>
      </c>
      <c r="AE478">
        <f t="shared" si="191"/>
        <v>0</v>
      </c>
      <c r="AF478">
        <f t="shared" si="191"/>
        <v>0</v>
      </c>
      <c r="AG478">
        <f t="shared" si="192"/>
        <v>0</v>
      </c>
      <c r="AH478">
        <f t="shared" si="193"/>
        <v>0</v>
      </c>
      <c r="AI478">
        <f t="shared" si="194"/>
        <v>0</v>
      </c>
      <c r="AJ478">
        <f t="shared" si="195"/>
        <v>0</v>
      </c>
    </row>
    <row r="479" spans="1:36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81"/>
        <v>13</v>
      </c>
      <c r="I479">
        <f t="shared" si="182"/>
        <v>7</v>
      </c>
      <c r="J479">
        <f t="shared" si="183"/>
        <v>14.285714285714286</v>
      </c>
      <c r="K479">
        <f t="shared" si="184"/>
        <v>11.111111111111111</v>
      </c>
      <c r="L479">
        <f t="shared" si="185"/>
        <v>14.634146341463415</v>
      </c>
      <c r="M479">
        <f t="shared" si="196"/>
        <v>9</v>
      </c>
      <c r="N479">
        <f t="shared" si="197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79"/>
        <v>1.5</v>
      </c>
      <c r="R479">
        <f t="shared" si="180"/>
        <v>1.1388888888888888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86"/>
        <v>0</v>
      </c>
      <c r="V479">
        <f t="shared" si="187"/>
        <v>50.333333333333336</v>
      </c>
      <c r="W479">
        <f t="shared" si="198"/>
        <v>0</v>
      </c>
      <c r="X479">
        <f t="shared" si="188"/>
        <v>736.58536585365857</v>
      </c>
      <c r="Y479">
        <f>IF(ISNA(VLOOKUP(A479,issues_tempo!A:E,3,FALSE)),0,VLOOKUP(A479,issues_tempo!A:E,3,FALSE))</f>
        <v>0</v>
      </c>
      <c r="Z479">
        <f>IF(ISNA(VLOOKUP(A479,issues_tempo!A:E,2,FALSE)),0,VLOOKUP(A479,issues_tempo!A:E,2,FALSE))</f>
        <v>0</v>
      </c>
      <c r="AA479">
        <f t="shared" si="189"/>
        <v>0</v>
      </c>
      <c r="AB479" t="e">
        <f t="shared" si="190"/>
        <v>#DIV/0!</v>
      </c>
      <c r="AC479" t="e">
        <f>VLOOKUP(A479,issues_tempo!A:E,5,FALSE)</f>
        <v>#N/A</v>
      </c>
      <c r="AD479" t="e">
        <f>VLOOKUP(A479,issues_tempo!A:E,4,FALSE)</f>
        <v>#N/A</v>
      </c>
      <c r="AE479">
        <f t="shared" si="191"/>
        <v>0</v>
      </c>
      <c r="AF479">
        <f t="shared" si="191"/>
        <v>0</v>
      </c>
      <c r="AG479">
        <f t="shared" si="192"/>
        <v>0</v>
      </c>
      <c r="AH479">
        <f t="shared" si="193"/>
        <v>0</v>
      </c>
      <c r="AI479">
        <f t="shared" si="194"/>
        <v>0</v>
      </c>
      <c r="AJ479">
        <f t="shared" si="195"/>
        <v>0</v>
      </c>
    </row>
    <row r="480" spans="1:36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81"/>
        <v>#N/A</v>
      </c>
      <c r="I480" t="e">
        <f t="shared" si="182"/>
        <v>#N/A</v>
      </c>
      <c r="J480">
        <f t="shared" si="183"/>
        <v>0</v>
      </c>
      <c r="K480">
        <f t="shared" si="184"/>
        <v>0</v>
      </c>
      <c r="L480">
        <f t="shared" si="185"/>
        <v>0</v>
      </c>
      <c r="M480" t="e">
        <f t="shared" si="196"/>
        <v>#N/A</v>
      </c>
      <c r="N480" t="e">
        <f t="shared" si="197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79"/>
        <v>999999</v>
      </c>
      <c r="R480" t="e">
        <f t="shared" si="180"/>
        <v>#N/A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86"/>
        <v>0</v>
      </c>
      <c r="V480">
        <f t="shared" si="187"/>
        <v>0</v>
      </c>
      <c r="W480">
        <f t="shared" si="198"/>
        <v>0</v>
      </c>
      <c r="X480">
        <f t="shared" si="188"/>
        <v>0</v>
      </c>
      <c r="Y480">
        <f>IF(ISNA(VLOOKUP(A480,issues_tempo!A:E,3,FALSE)),0,VLOOKUP(A480,issues_tempo!A:E,3,FALSE))</f>
        <v>0</v>
      </c>
      <c r="Z480">
        <f>IF(ISNA(VLOOKUP(A480,issues_tempo!A:E,2,FALSE)),0,VLOOKUP(A480,issues_tempo!A:E,2,FALSE))</f>
        <v>0</v>
      </c>
      <c r="AA480">
        <f t="shared" si="189"/>
        <v>0</v>
      </c>
      <c r="AB480" t="e">
        <f t="shared" si="190"/>
        <v>#DIV/0!</v>
      </c>
      <c r="AC480" t="e">
        <f>VLOOKUP(A480,issues_tempo!A:E,5,FALSE)</f>
        <v>#N/A</v>
      </c>
      <c r="AD480" t="e">
        <f>VLOOKUP(A480,issues_tempo!A:E,4,FALSE)</f>
        <v>#N/A</v>
      </c>
      <c r="AE480">
        <f t="shared" si="191"/>
        <v>0</v>
      </c>
      <c r="AF480">
        <f t="shared" si="191"/>
        <v>0</v>
      </c>
      <c r="AG480">
        <f t="shared" si="192"/>
        <v>0</v>
      </c>
      <c r="AH480">
        <f t="shared" si="193"/>
        <v>0</v>
      </c>
      <c r="AI480">
        <f t="shared" si="194"/>
        <v>0</v>
      </c>
      <c r="AJ480">
        <f t="shared" si="195"/>
        <v>0</v>
      </c>
    </row>
    <row r="481" spans="1:36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81"/>
        <v>27</v>
      </c>
      <c r="I481">
        <f t="shared" si="182"/>
        <v>17.888888888888889</v>
      </c>
      <c r="J481">
        <f t="shared" si="183"/>
        <v>5.5900621118012426</v>
      </c>
      <c r="K481">
        <f t="shared" si="184"/>
        <v>4.8458149779735686</v>
      </c>
      <c r="L481">
        <f t="shared" si="185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79"/>
        <v>27.515151515151516</v>
      </c>
      <c r="R481">
        <f t="shared" si="180"/>
        <v>21.333333333333332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86"/>
        <v>0.27272727272727271</v>
      </c>
      <c r="V481">
        <f t="shared" si="187"/>
        <v>1.4375</v>
      </c>
      <c r="W481">
        <f t="shared" si="198"/>
        <v>1.3215859030837005</v>
      </c>
      <c r="X481">
        <f t="shared" si="188"/>
        <v>8.984375</v>
      </c>
      <c r="Y481">
        <f>IF(ISNA(VLOOKUP(A481,issues_tempo!A:E,3,FALSE)),0,VLOOKUP(A481,issues_tempo!A:E,3,FALSE))</f>
        <v>0</v>
      </c>
      <c r="Z481">
        <f>IF(ISNA(VLOOKUP(A481,issues_tempo!A:E,2,FALSE)),0,VLOOKUP(A481,issues_tempo!A:E,2,FALSE))</f>
        <v>3</v>
      </c>
      <c r="AA481">
        <f t="shared" si="189"/>
        <v>3</v>
      </c>
      <c r="AB481">
        <f t="shared" si="190"/>
        <v>161</v>
      </c>
      <c r="AC481">
        <f>VLOOKUP(A481,issues_tempo!A:E,5,FALSE)</f>
        <v>0</v>
      </c>
      <c r="AD481">
        <f>VLOOKUP(A481,issues_tempo!A:E,4,FALSE)</f>
        <v>77</v>
      </c>
      <c r="AE481">
        <f t="shared" si="191"/>
        <v>0</v>
      </c>
      <c r="AF481">
        <f t="shared" si="191"/>
        <v>1.171875</v>
      </c>
      <c r="AG481">
        <f t="shared" si="192"/>
        <v>0</v>
      </c>
      <c r="AH481">
        <f t="shared" si="193"/>
        <v>25.666666666666668</v>
      </c>
      <c r="AI481">
        <f t="shared" si="194"/>
        <v>0</v>
      </c>
      <c r="AJ481">
        <f t="shared" si="195"/>
        <v>30.078125</v>
      </c>
    </row>
    <row r="482" spans="1:36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81"/>
        <v>#N/A</v>
      </c>
      <c r="I482" t="e">
        <f t="shared" si="182"/>
        <v>#N/A</v>
      </c>
      <c r="J482">
        <f t="shared" si="183"/>
        <v>0</v>
      </c>
      <c r="K482">
        <f t="shared" si="184"/>
        <v>0</v>
      </c>
      <c r="L482">
        <f t="shared" si="185"/>
        <v>0</v>
      </c>
      <c r="M482" t="e">
        <f t="shared" si="196"/>
        <v>#N/A</v>
      </c>
      <c r="N482" t="e">
        <f t="shared" si="197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79"/>
        <v>999999</v>
      </c>
      <c r="R482" t="e">
        <f t="shared" si="180"/>
        <v>#N/A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86"/>
        <v>0</v>
      </c>
      <c r="V482">
        <f t="shared" si="187"/>
        <v>0</v>
      </c>
      <c r="W482">
        <f t="shared" si="198"/>
        <v>0</v>
      </c>
      <c r="X482">
        <f t="shared" si="188"/>
        <v>0</v>
      </c>
      <c r="Y482">
        <f>IF(ISNA(VLOOKUP(A482,issues_tempo!A:E,3,FALSE)),0,VLOOKUP(A482,issues_tempo!A:E,3,FALSE))</f>
        <v>0</v>
      </c>
      <c r="Z482">
        <f>IF(ISNA(VLOOKUP(A482,issues_tempo!A:E,2,FALSE)),0,VLOOKUP(A482,issues_tempo!A:E,2,FALSE))</f>
        <v>0</v>
      </c>
      <c r="AA482">
        <f t="shared" si="189"/>
        <v>0</v>
      </c>
      <c r="AB482" t="e">
        <f t="shared" si="190"/>
        <v>#DIV/0!</v>
      </c>
      <c r="AC482" t="e">
        <f>VLOOKUP(A482,issues_tempo!A:E,5,FALSE)</f>
        <v>#N/A</v>
      </c>
      <c r="AD482" t="e">
        <f>VLOOKUP(A482,issues_tempo!A:E,4,FALSE)</f>
        <v>#N/A</v>
      </c>
      <c r="AE482">
        <f t="shared" si="191"/>
        <v>0</v>
      </c>
      <c r="AF482">
        <f t="shared" si="191"/>
        <v>0</v>
      </c>
      <c r="AG482">
        <f t="shared" si="192"/>
        <v>0</v>
      </c>
      <c r="AH482">
        <f t="shared" si="193"/>
        <v>0</v>
      </c>
      <c r="AI482">
        <f t="shared" si="194"/>
        <v>0</v>
      </c>
      <c r="AJ482">
        <f t="shared" si="195"/>
        <v>0</v>
      </c>
    </row>
    <row r="483" spans="1:36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81"/>
        <v>308</v>
      </c>
      <c r="I483">
        <f t="shared" si="182"/>
        <v>3.5584415584415585</v>
      </c>
      <c r="J483">
        <f t="shared" si="183"/>
        <v>28.102189781021899</v>
      </c>
      <c r="K483">
        <f t="shared" si="184"/>
        <v>21.851851851851851</v>
      </c>
      <c r="L483">
        <f t="shared" si="185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79"/>
        <v>6.8644067796610173</v>
      </c>
      <c r="R483">
        <f t="shared" si="180"/>
        <v>4.975903614457831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86"/>
        <v>6.5084745762711869</v>
      </c>
      <c r="V483">
        <f t="shared" si="187"/>
        <v>5.0642570281124497</v>
      </c>
      <c r="W483">
        <f t="shared" si="198"/>
        <v>142.22222222222223</v>
      </c>
      <c r="X483">
        <f t="shared" si="188"/>
        <v>152.66343825665859</v>
      </c>
      <c r="Y483">
        <f>IF(ISNA(VLOOKUP(A483,issues_tempo!A:E,3,FALSE)),0,VLOOKUP(A483,issues_tempo!A:E,3,FALSE))</f>
        <v>24</v>
      </c>
      <c r="Z483">
        <f>IF(ISNA(VLOOKUP(A483,issues_tempo!A:E,2,FALSE)),0,VLOOKUP(A483,issues_tempo!A:E,2,FALSE))</f>
        <v>80</v>
      </c>
      <c r="AA483">
        <f t="shared" si="189"/>
        <v>104</v>
      </c>
      <c r="AB483">
        <f t="shared" si="190"/>
        <v>10.538461538461538</v>
      </c>
      <c r="AC483">
        <f>VLOOKUP(A483,issues_tempo!A:E,5,FALSE)</f>
        <v>4</v>
      </c>
      <c r="AD483">
        <f>VLOOKUP(A483,issues_tempo!A:E,4,FALSE)</f>
        <v>34</v>
      </c>
      <c r="AE483">
        <f t="shared" si="191"/>
        <v>8.8888888888888893</v>
      </c>
      <c r="AF483">
        <f t="shared" si="191"/>
        <v>9.6852300242130749</v>
      </c>
      <c r="AG483">
        <f t="shared" si="192"/>
        <v>0.16666666666666666</v>
      </c>
      <c r="AH483">
        <f t="shared" si="193"/>
        <v>0.42499999999999999</v>
      </c>
      <c r="AI483">
        <f t="shared" si="194"/>
        <v>1.4814814814814814</v>
      </c>
      <c r="AJ483">
        <f t="shared" si="195"/>
        <v>4.1162227602905563</v>
      </c>
    </row>
    <row r="484" spans="1:36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81"/>
        <v>#N/A</v>
      </c>
      <c r="I484" t="e">
        <f t="shared" si="182"/>
        <v>#N/A</v>
      </c>
      <c r="J484">
        <f t="shared" si="183"/>
        <v>0</v>
      </c>
      <c r="K484">
        <f t="shared" si="184"/>
        <v>0</v>
      </c>
      <c r="L484">
        <f t="shared" si="185"/>
        <v>0</v>
      </c>
      <c r="M484" t="e">
        <f t="shared" si="196"/>
        <v>#N/A</v>
      </c>
      <c r="N484" t="e">
        <f t="shared" si="197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79"/>
        <v>999999</v>
      </c>
      <c r="R484" t="e">
        <f t="shared" si="180"/>
        <v>#N/A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86"/>
        <v>0</v>
      </c>
      <c r="V484">
        <f t="shared" si="187"/>
        <v>0</v>
      </c>
      <c r="W484">
        <f t="shared" si="198"/>
        <v>0</v>
      </c>
      <c r="X484">
        <f t="shared" si="188"/>
        <v>0</v>
      </c>
      <c r="Y484">
        <f>IF(ISNA(VLOOKUP(A484,issues_tempo!A:E,3,FALSE)),0,VLOOKUP(A484,issues_tempo!A:E,3,FALSE))</f>
        <v>0</v>
      </c>
      <c r="Z484">
        <f>IF(ISNA(VLOOKUP(A484,issues_tempo!A:E,2,FALSE)),0,VLOOKUP(A484,issues_tempo!A:E,2,FALSE))</f>
        <v>0</v>
      </c>
      <c r="AA484">
        <f t="shared" si="189"/>
        <v>0</v>
      </c>
      <c r="AB484" t="e">
        <f t="shared" si="190"/>
        <v>#DIV/0!</v>
      </c>
      <c r="AC484" t="e">
        <f>VLOOKUP(A484,issues_tempo!A:E,5,FALSE)</f>
        <v>#N/A</v>
      </c>
      <c r="AD484" t="e">
        <f>VLOOKUP(A484,issues_tempo!A:E,4,FALSE)</f>
        <v>#N/A</v>
      </c>
      <c r="AE484">
        <f t="shared" si="191"/>
        <v>0</v>
      </c>
      <c r="AF484">
        <f t="shared" si="191"/>
        <v>0</v>
      </c>
      <c r="AG484">
        <f t="shared" si="192"/>
        <v>0</v>
      </c>
      <c r="AH484">
        <f t="shared" si="193"/>
        <v>0</v>
      </c>
      <c r="AI484">
        <f t="shared" si="194"/>
        <v>0</v>
      </c>
      <c r="AJ484">
        <f t="shared" si="195"/>
        <v>0</v>
      </c>
    </row>
    <row r="485" spans="1:36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81"/>
        <v>#N/A</v>
      </c>
      <c r="I485" t="e">
        <f t="shared" si="182"/>
        <v>#N/A</v>
      </c>
      <c r="J485">
        <f t="shared" si="183"/>
        <v>0</v>
      </c>
      <c r="K485">
        <f t="shared" si="184"/>
        <v>0</v>
      </c>
      <c r="L485">
        <f t="shared" si="185"/>
        <v>0</v>
      </c>
      <c r="M485" t="e">
        <f t="shared" si="196"/>
        <v>#N/A</v>
      </c>
      <c r="N485" t="e">
        <f t="shared" si="197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79"/>
        <v>999999</v>
      </c>
      <c r="R485" t="e">
        <f t="shared" si="180"/>
        <v>#N/A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86"/>
        <v>0</v>
      </c>
      <c r="V485">
        <f t="shared" si="187"/>
        <v>0</v>
      </c>
      <c r="W485">
        <f t="shared" si="198"/>
        <v>0</v>
      </c>
      <c r="X485">
        <f t="shared" si="188"/>
        <v>0</v>
      </c>
      <c r="Y485">
        <f>IF(ISNA(VLOOKUP(A485,issues_tempo!A:E,3,FALSE)),0,VLOOKUP(A485,issues_tempo!A:E,3,FALSE))</f>
        <v>0</v>
      </c>
      <c r="Z485">
        <f>IF(ISNA(VLOOKUP(A485,issues_tempo!A:E,2,FALSE)),0,VLOOKUP(A485,issues_tempo!A:E,2,FALSE))</f>
        <v>0</v>
      </c>
      <c r="AA485">
        <f t="shared" si="189"/>
        <v>0</v>
      </c>
      <c r="AB485" t="e">
        <f t="shared" si="190"/>
        <v>#DIV/0!</v>
      </c>
      <c r="AC485" t="e">
        <f>VLOOKUP(A485,issues_tempo!A:E,5,FALSE)</f>
        <v>#N/A</v>
      </c>
      <c r="AD485" t="e">
        <f>VLOOKUP(A485,issues_tempo!A:E,4,FALSE)</f>
        <v>#N/A</v>
      </c>
      <c r="AE485">
        <f t="shared" si="191"/>
        <v>0</v>
      </c>
      <c r="AF485">
        <f t="shared" si="191"/>
        <v>0</v>
      </c>
      <c r="AG485">
        <f t="shared" si="192"/>
        <v>0</v>
      </c>
      <c r="AH485">
        <f t="shared" si="193"/>
        <v>0</v>
      </c>
      <c r="AI485">
        <f t="shared" si="194"/>
        <v>0</v>
      </c>
      <c r="AJ485">
        <f t="shared" si="195"/>
        <v>0</v>
      </c>
    </row>
    <row r="486" spans="1:36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81"/>
        <v>36</v>
      </c>
      <c r="I486">
        <f t="shared" si="182"/>
        <v>9</v>
      </c>
      <c r="J486">
        <f t="shared" si="183"/>
        <v>11.111111111111111</v>
      </c>
      <c r="K486">
        <f t="shared" si="184"/>
        <v>10.596026490066226</v>
      </c>
      <c r="L486">
        <f t="shared" si="185"/>
        <v>18.181818181818183</v>
      </c>
      <c r="M486">
        <f t="shared" si="196"/>
        <v>9.4375</v>
      </c>
      <c r="N486">
        <f t="shared" si="197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79"/>
        <v>7.8645833333333339</v>
      </c>
      <c r="R486">
        <f t="shared" si="180"/>
        <v>1.8333333333333333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86"/>
        <v>0.15625</v>
      </c>
      <c r="V486">
        <f t="shared" si="187"/>
        <v>0</v>
      </c>
      <c r="W486">
        <f t="shared" si="198"/>
        <v>1.6556291390728477</v>
      </c>
      <c r="X486">
        <f t="shared" si="188"/>
        <v>0</v>
      </c>
      <c r="Y486">
        <f>IF(ISNA(VLOOKUP(A486,issues_tempo!A:E,3,FALSE)),0,VLOOKUP(A486,issues_tempo!A:E,3,FALSE))</f>
        <v>0</v>
      </c>
      <c r="Z486">
        <f>IF(ISNA(VLOOKUP(A486,issues_tempo!A:E,2,FALSE)),0,VLOOKUP(A486,issues_tempo!A:E,2,FALSE))</f>
        <v>0</v>
      </c>
      <c r="AA486">
        <f t="shared" si="189"/>
        <v>0</v>
      </c>
      <c r="AB486" t="e">
        <f t="shared" si="190"/>
        <v>#DIV/0!</v>
      </c>
      <c r="AC486" t="e">
        <f>VLOOKUP(A486,issues_tempo!A:E,5,FALSE)</f>
        <v>#N/A</v>
      </c>
      <c r="AD486" t="e">
        <f>VLOOKUP(A486,issues_tempo!A:E,4,FALSE)</f>
        <v>#N/A</v>
      </c>
      <c r="AE486">
        <f t="shared" si="191"/>
        <v>0</v>
      </c>
      <c r="AF486">
        <f t="shared" si="191"/>
        <v>0</v>
      </c>
      <c r="AG486">
        <f t="shared" si="192"/>
        <v>0</v>
      </c>
      <c r="AH486">
        <f t="shared" si="193"/>
        <v>0</v>
      </c>
      <c r="AI486">
        <f t="shared" si="194"/>
        <v>0</v>
      </c>
      <c r="AJ486">
        <f t="shared" si="195"/>
        <v>0</v>
      </c>
    </row>
    <row r="487" spans="1:36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81"/>
        <v>#N/A</v>
      </c>
      <c r="I487" t="e">
        <f t="shared" si="182"/>
        <v>#N/A</v>
      </c>
      <c r="J487">
        <f t="shared" si="183"/>
        <v>0</v>
      </c>
      <c r="K487">
        <f t="shared" si="184"/>
        <v>0</v>
      </c>
      <c r="L487">
        <f t="shared" si="185"/>
        <v>0</v>
      </c>
      <c r="M487" t="e">
        <f t="shared" si="196"/>
        <v>#N/A</v>
      </c>
      <c r="N487" t="e">
        <f t="shared" si="197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79"/>
        <v>999999</v>
      </c>
      <c r="R487" t="e">
        <f t="shared" si="180"/>
        <v>#N/A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86"/>
        <v>0</v>
      </c>
      <c r="V487">
        <f t="shared" si="187"/>
        <v>0</v>
      </c>
      <c r="W487">
        <f t="shared" si="198"/>
        <v>0</v>
      </c>
      <c r="X487">
        <f t="shared" si="188"/>
        <v>0</v>
      </c>
      <c r="Y487">
        <f>IF(ISNA(VLOOKUP(A487,issues_tempo!A:E,3,FALSE)),0,VLOOKUP(A487,issues_tempo!A:E,3,FALSE))</f>
        <v>0</v>
      </c>
      <c r="Z487">
        <f>IF(ISNA(VLOOKUP(A487,issues_tempo!A:E,2,FALSE)),0,VLOOKUP(A487,issues_tempo!A:E,2,FALSE))</f>
        <v>0</v>
      </c>
      <c r="AA487">
        <f t="shared" si="189"/>
        <v>0</v>
      </c>
      <c r="AB487" t="e">
        <f t="shared" si="190"/>
        <v>#DIV/0!</v>
      </c>
      <c r="AC487" t="e">
        <f>VLOOKUP(A487,issues_tempo!A:E,5,FALSE)</f>
        <v>#N/A</v>
      </c>
      <c r="AD487" t="e">
        <f>VLOOKUP(A487,issues_tempo!A:E,4,FALSE)</f>
        <v>#N/A</v>
      </c>
      <c r="AE487">
        <f t="shared" si="191"/>
        <v>0</v>
      </c>
      <c r="AF487">
        <f t="shared" si="191"/>
        <v>0</v>
      </c>
      <c r="AG487">
        <f t="shared" si="192"/>
        <v>0</v>
      </c>
      <c r="AH487">
        <f t="shared" si="193"/>
        <v>0</v>
      </c>
      <c r="AI487">
        <f t="shared" si="194"/>
        <v>0</v>
      </c>
      <c r="AJ487">
        <f t="shared" si="195"/>
        <v>0</v>
      </c>
    </row>
    <row r="488" spans="1:36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81"/>
        <v>#N/A</v>
      </c>
      <c r="I488" t="e">
        <f t="shared" si="182"/>
        <v>#N/A</v>
      </c>
      <c r="J488">
        <f t="shared" si="183"/>
        <v>0</v>
      </c>
      <c r="K488">
        <f t="shared" si="184"/>
        <v>0</v>
      </c>
      <c r="L488">
        <f t="shared" si="185"/>
        <v>0</v>
      </c>
      <c r="M488" t="e">
        <f t="shared" si="196"/>
        <v>#N/A</v>
      </c>
      <c r="N488" t="e">
        <f t="shared" si="197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79"/>
        <v>999999</v>
      </c>
      <c r="R488" t="e">
        <f t="shared" si="180"/>
        <v>#N/A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86"/>
        <v>0</v>
      </c>
      <c r="V488">
        <f t="shared" si="187"/>
        <v>0</v>
      </c>
      <c r="W488">
        <f t="shared" si="198"/>
        <v>0</v>
      </c>
      <c r="X488">
        <f t="shared" si="188"/>
        <v>0</v>
      </c>
      <c r="Y488">
        <f>IF(ISNA(VLOOKUP(A488,issues_tempo!A:E,3,FALSE)),0,VLOOKUP(A488,issues_tempo!A:E,3,FALSE))</f>
        <v>0</v>
      </c>
      <c r="Z488">
        <f>IF(ISNA(VLOOKUP(A488,issues_tempo!A:E,2,FALSE)),0,VLOOKUP(A488,issues_tempo!A:E,2,FALSE))</f>
        <v>0</v>
      </c>
      <c r="AA488">
        <f t="shared" si="189"/>
        <v>0</v>
      </c>
      <c r="AB488" t="e">
        <f t="shared" si="190"/>
        <v>#DIV/0!</v>
      </c>
      <c r="AC488" t="e">
        <f>VLOOKUP(A488,issues_tempo!A:E,5,FALSE)</f>
        <v>#N/A</v>
      </c>
      <c r="AD488" t="e">
        <f>VLOOKUP(A488,issues_tempo!A:E,4,FALSE)</f>
        <v>#N/A</v>
      </c>
      <c r="AE488">
        <f t="shared" si="191"/>
        <v>0</v>
      </c>
      <c r="AF488">
        <f t="shared" si="191"/>
        <v>0</v>
      </c>
      <c r="AG488">
        <f t="shared" si="192"/>
        <v>0</v>
      </c>
      <c r="AH488">
        <f t="shared" si="193"/>
        <v>0</v>
      </c>
      <c r="AI488">
        <f t="shared" si="194"/>
        <v>0</v>
      </c>
      <c r="AJ488">
        <f t="shared" si="195"/>
        <v>0</v>
      </c>
    </row>
    <row r="489" spans="1:36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81"/>
        <v>1</v>
      </c>
      <c r="I489">
        <f t="shared" si="182"/>
        <v>175</v>
      </c>
      <c r="J489">
        <f t="shared" si="183"/>
        <v>0.5714285714285714</v>
      </c>
      <c r="K489">
        <f t="shared" si="184"/>
        <v>0</v>
      </c>
      <c r="L489">
        <f t="shared" si="185"/>
        <v>0.57471264367816088</v>
      </c>
      <c r="M489" t="e">
        <f t="shared" si="196"/>
        <v>#DIV/0!</v>
      </c>
      <c r="N489">
        <f t="shared" si="197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79"/>
        <v>999999</v>
      </c>
      <c r="R489">
        <f t="shared" si="180"/>
        <v>29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86"/>
        <v>0</v>
      </c>
      <c r="V489">
        <f t="shared" si="187"/>
        <v>0</v>
      </c>
      <c r="W489">
        <f t="shared" si="198"/>
        <v>0</v>
      </c>
      <c r="X489">
        <f t="shared" si="188"/>
        <v>0</v>
      </c>
      <c r="Y489">
        <f>IF(ISNA(VLOOKUP(A489,issues_tempo!A:E,3,FALSE)),0,VLOOKUP(A489,issues_tempo!A:E,3,FALSE))</f>
        <v>0</v>
      </c>
      <c r="Z489">
        <f>IF(ISNA(VLOOKUP(A489,issues_tempo!A:E,2,FALSE)),0,VLOOKUP(A489,issues_tempo!A:E,2,FALSE))</f>
        <v>6</v>
      </c>
      <c r="AA489">
        <f t="shared" si="189"/>
        <v>6</v>
      </c>
      <c r="AB489">
        <f t="shared" si="190"/>
        <v>29.166666666666668</v>
      </c>
      <c r="AC489">
        <f>VLOOKUP(A489,issues_tempo!A:E,5,FALSE)</f>
        <v>0</v>
      </c>
      <c r="AD489">
        <f>VLOOKUP(A489,issues_tempo!A:E,4,FALSE)</f>
        <v>0</v>
      </c>
      <c r="AE489">
        <f t="shared" si="191"/>
        <v>0</v>
      </c>
      <c r="AF489">
        <f t="shared" si="191"/>
        <v>3.4482758620689653</v>
      </c>
      <c r="AG489">
        <f t="shared" si="192"/>
        <v>0</v>
      </c>
      <c r="AH489">
        <f t="shared" si="193"/>
        <v>0</v>
      </c>
      <c r="AI489">
        <f t="shared" si="194"/>
        <v>0</v>
      </c>
      <c r="AJ489">
        <f t="shared" si="195"/>
        <v>0</v>
      </c>
    </row>
    <row r="490" spans="1:36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81"/>
        <v>#N/A</v>
      </c>
      <c r="I490" t="e">
        <f t="shared" si="182"/>
        <v>#N/A</v>
      </c>
      <c r="J490">
        <f t="shared" si="183"/>
        <v>0</v>
      </c>
      <c r="K490">
        <f t="shared" si="184"/>
        <v>0</v>
      </c>
      <c r="L490">
        <f t="shared" si="185"/>
        <v>0</v>
      </c>
      <c r="M490" t="e">
        <f t="shared" si="196"/>
        <v>#N/A</v>
      </c>
      <c r="N490" t="e">
        <f t="shared" si="197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79"/>
        <v>999999</v>
      </c>
      <c r="R490" t="e">
        <f t="shared" si="180"/>
        <v>#N/A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86"/>
        <v>0</v>
      </c>
      <c r="V490">
        <f t="shared" si="187"/>
        <v>0</v>
      </c>
      <c r="W490">
        <f t="shared" si="198"/>
        <v>0</v>
      </c>
      <c r="X490">
        <f t="shared" si="188"/>
        <v>0</v>
      </c>
      <c r="Y490">
        <f>IF(ISNA(VLOOKUP(A490,issues_tempo!A:E,3,FALSE)),0,VLOOKUP(A490,issues_tempo!A:E,3,FALSE))</f>
        <v>0</v>
      </c>
      <c r="Z490">
        <f>IF(ISNA(VLOOKUP(A490,issues_tempo!A:E,2,FALSE)),0,VLOOKUP(A490,issues_tempo!A:E,2,FALSE))</f>
        <v>0</v>
      </c>
      <c r="AA490">
        <f t="shared" si="189"/>
        <v>0</v>
      </c>
      <c r="AB490" t="e">
        <f t="shared" si="190"/>
        <v>#DIV/0!</v>
      </c>
      <c r="AC490" t="e">
        <f>VLOOKUP(A490,issues_tempo!A:E,5,FALSE)</f>
        <v>#N/A</v>
      </c>
      <c r="AD490" t="e">
        <f>VLOOKUP(A490,issues_tempo!A:E,4,FALSE)</f>
        <v>#N/A</v>
      </c>
      <c r="AE490">
        <f t="shared" si="191"/>
        <v>0</v>
      </c>
      <c r="AF490">
        <f t="shared" si="191"/>
        <v>0</v>
      </c>
      <c r="AG490">
        <f t="shared" si="192"/>
        <v>0</v>
      </c>
      <c r="AH490">
        <f t="shared" si="193"/>
        <v>0</v>
      </c>
      <c r="AI490">
        <f t="shared" si="194"/>
        <v>0</v>
      </c>
      <c r="AJ490">
        <f t="shared" si="195"/>
        <v>0</v>
      </c>
    </row>
    <row r="491" spans="1:36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81"/>
        <v>1</v>
      </c>
      <c r="I491">
        <f t="shared" si="182"/>
        <v>26</v>
      </c>
      <c r="J491">
        <f t="shared" si="183"/>
        <v>3.8461538461538463</v>
      </c>
      <c r="K491">
        <f t="shared" si="184"/>
        <v>0</v>
      </c>
      <c r="L491">
        <f t="shared" si="185"/>
        <v>4.3478260869565215</v>
      </c>
      <c r="M491" t="e">
        <f t="shared" si="196"/>
        <v>#DIV/0!</v>
      </c>
      <c r="N491">
        <f t="shared" si="197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79"/>
        <v>999999</v>
      </c>
      <c r="R491">
        <f t="shared" si="180"/>
        <v>7.6666666666666661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86"/>
        <v>0</v>
      </c>
      <c r="V491">
        <f t="shared" si="187"/>
        <v>0</v>
      </c>
      <c r="W491">
        <f t="shared" si="198"/>
        <v>0</v>
      </c>
      <c r="X491">
        <f t="shared" si="188"/>
        <v>0</v>
      </c>
      <c r="Y491">
        <f>IF(ISNA(VLOOKUP(A491,issues_tempo!A:E,3,FALSE)),0,VLOOKUP(A491,issues_tempo!A:E,3,FALSE))</f>
        <v>0</v>
      </c>
      <c r="Z491">
        <f>IF(ISNA(VLOOKUP(A491,issues_tempo!A:E,2,FALSE)),0,VLOOKUP(A491,issues_tempo!A:E,2,FALSE))</f>
        <v>0</v>
      </c>
      <c r="AA491">
        <f t="shared" si="189"/>
        <v>0</v>
      </c>
      <c r="AB491" t="e">
        <f t="shared" si="190"/>
        <v>#DIV/0!</v>
      </c>
      <c r="AC491" t="e">
        <f>VLOOKUP(A491,issues_tempo!A:E,5,FALSE)</f>
        <v>#N/A</v>
      </c>
      <c r="AD491" t="e">
        <f>VLOOKUP(A491,issues_tempo!A:E,4,FALSE)</f>
        <v>#N/A</v>
      </c>
      <c r="AE491">
        <f t="shared" si="191"/>
        <v>0</v>
      </c>
      <c r="AF491">
        <f t="shared" si="191"/>
        <v>0</v>
      </c>
      <c r="AG491">
        <f t="shared" si="192"/>
        <v>0</v>
      </c>
      <c r="AH491">
        <f t="shared" si="193"/>
        <v>0</v>
      </c>
      <c r="AI491">
        <f t="shared" si="194"/>
        <v>0</v>
      </c>
      <c r="AJ491">
        <f t="shared" si="195"/>
        <v>0</v>
      </c>
    </row>
    <row r="492" spans="1:36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81"/>
        <v>#N/A</v>
      </c>
      <c r="I492" t="e">
        <f t="shared" si="182"/>
        <v>#N/A</v>
      </c>
      <c r="J492">
        <f t="shared" si="183"/>
        <v>0</v>
      </c>
      <c r="K492">
        <f t="shared" si="184"/>
        <v>0</v>
      </c>
      <c r="L492">
        <f t="shared" si="185"/>
        <v>0</v>
      </c>
      <c r="M492" t="e">
        <f t="shared" si="196"/>
        <v>#N/A</v>
      </c>
      <c r="N492" t="e">
        <f t="shared" si="197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79"/>
        <v>999999</v>
      </c>
      <c r="R492" t="e">
        <f t="shared" si="180"/>
        <v>#N/A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86"/>
        <v>0</v>
      </c>
      <c r="V492">
        <f t="shared" si="187"/>
        <v>0</v>
      </c>
      <c r="W492">
        <f t="shared" si="198"/>
        <v>0</v>
      </c>
      <c r="X492">
        <f t="shared" si="188"/>
        <v>0</v>
      </c>
      <c r="Y492">
        <f>IF(ISNA(VLOOKUP(A492,issues_tempo!A:E,3,FALSE)),0,VLOOKUP(A492,issues_tempo!A:E,3,FALSE))</f>
        <v>0</v>
      </c>
      <c r="Z492">
        <f>IF(ISNA(VLOOKUP(A492,issues_tempo!A:E,2,FALSE)),0,VLOOKUP(A492,issues_tempo!A:E,2,FALSE))</f>
        <v>0</v>
      </c>
      <c r="AA492">
        <f t="shared" si="189"/>
        <v>0</v>
      </c>
      <c r="AB492" t="e">
        <f t="shared" si="190"/>
        <v>#DIV/0!</v>
      </c>
      <c r="AC492" t="e">
        <f>VLOOKUP(A492,issues_tempo!A:E,5,FALSE)</f>
        <v>#N/A</v>
      </c>
      <c r="AD492" t="e">
        <f>VLOOKUP(A492,issues_tempo!A:E,4,FALSE)</f>
        <v>#N/A</v>
      </c>
      <c r="AE492">
        <f t="shared" si="191"/>
        <v>0</v>
      </c>
      <c r="AF492">
        <f t="shared" si="191"/>
        <v>0</v>
      </c>
      <c r="AG492">
        <f t="shared" si="192"/>
        <v>0</v>
      </c>
      <c r="AH492">
        <f t="shared" si="193"/>
        <v>0</v>
      </c>
      <c r="AI492">
        <f t="shared" si="194"/>
        <v>0</v>
      </c>
      <c r="AJ492">
        <f t="shared" si="195"/>
        <v>0</v>
      </c>
    </row>
    <row r="493" spans="1:36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81"/>
        <v>#N/A</v>
      </c>
      <c r="I493" t="e">
        <f t="shared" si="182"/>
        <v>#N/A</v>
      </c>
      <c r="J493">
        <f t="shared" si="183"/>
        <v>0</v>
      </c>
      <c r="K493">
        <f t="shared" si="184"/>
        <v>0</v>
      </c>
      <c r="L493">
        <f t="shared" si="185"/>
        <v>0</v>
      </c>
      <c r="M493" t="e">
        <f t="shared" si="196"/>
        <v>#N/A</v>
      </c>
      <c r="N493" t="e">
        <f t="shared" si="197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79"/>
        <v>999999</v>
      </c>
      <c r="R493" t="e">
        <f t="shared" si="180"/>
        <v>#N/A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86"/>
        <v>0</v>
      </c>
      <c r="V493">
        <f t="shared" si="187"/>
        <v>0</v>
      </c>
      <c r="W493">
        <f t="shared" si="198"/>
        <v>0</v>
      </c>
      <c r="X493">
        <f t="shared" si="188"/>
        <v>0</v>
      </c>
      <c r="Y493">
        <f>IF(ISNA(VLOOKUP(A493,issues_tempo!A:E,3,FALSE)),0,VLOOKUP(A493,issues_tempo!A:E,3,FALSE))</f>
        <v>0</v>
      </c>
      <c r="Z493">
        <f>IF(ISNA(VLOOKUP(A493,issues_tempo!A:E,2,FALSE)),0,VLOOKUP(A493,issues_tempo!A:E,2,FALSE))</f>
        <v>0</v>
      </c>
      <c r="AA493">
        <f t="shared" si="189"/>
        <v>0</v>
      </c>
      <c r="AB493" t="e">
        <f t="shared" si="190"/>
        <v>#DIV/0!</v>
      </c>
      <c r="AC493" t="e">
        <f>VLOOKUP(A493,issues_tempo!A:E,5,FALSE)</f>
        <v>#N/A</v>
      </c>
      <c r="AD493" t="e">
        <f>VLOOKUP(A493,issues_tempo!A:E,4,FALSE)</f>
        <v>#N/A</v>
      </c>
      <c r="AE493">
        <f t="shared" si="191"/>
        <v>0</v>
      </c>
      <c r="AF493">
        <f t="shared" si="191"/>
        <v>0</v>
      </c>
      <c r="AG493">
        <f t="shared" si="192"/>
        <v>0</v>
      </c>
      <c r="AH493">
        <f t="shared" si="193"/>
        <v>0</v>
      </c>
      <c r="AI493">
        <f t="shared" si="194"/>
        <v>0</v>
      </c>
      <c r="AJ493">
        <f t="shared" si="195"/>
        <v>0</v>
      </c>
    </row>
    <row r="494" spans="1:36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81"/>
        <v>#N/A</v>
      </c>
      <c r="I494" t="e">
        <f t="shared" si="182"/>
        <v>#N/A</v>
      </c>
      <c r="J494">
        <f t="shared" si="183"/>
        <v>0</v>
      </c>
      <c r="K494">
        <f t="shared" si="184"/>
        <v>0</v>
      </c>
      <c r="L494">
        <f t="shared" si="185"/>
        <v>0</v>
      </c>
      <c r="M494" t="e">
        <f t="shared" si="196"/>
        <v>#N/A</v>
      </c>
      <c r="N494" t="e">
        <f t="shared" si="197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79"/>
        <v>999999</v>
      </c>
      <c r="R494" t="e">
        <f t="shared" si="180"/>
        <v>#N/A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86"/>
        <v>0</v>
      </c>
      <c r="V494">
        <f t="shared" si="187"/>
        <v>0</v>
      </c>
      <c r="W494">
        <f t="shared" si="198"/>
        <v>0</v>
      </c>
      <c r="X494">
        <f t="shared" si="188"/>
        <v>0</v>
      </c>
      <c r="Y494">
        <f>IF(ISNA(VLOOKUP(A494,issues_tempo!A:E,3,FALSE)),0,VLOOKUP(A494,issues_tempo!A:E,3,FALSE))</f>
        <v>0</v>
      </c>
      <c r="Z494">
        <f>IF(ISNA(VLOOKUP(A494,issues_tempo!A:E,2,FALSE)),0,VLOOKUP(A494,issues_tempo!A:E,2,FALSE))</f>
        <v>3</v>
      </c>
      <c r="AA494">
        <f t="shared" si="189"/>
        <v>3</v>
      </c>
      <c r="AB494">
        <f t="shared" si="190"/>
        <v>72</v>
      </c>
      <c r="AC494">
        <f>VLOOKUP(A494,issues_tempo!A:E,5,FALSE)</f>
        <v>0</v>
      </c>
      <c r="AD494">
        <f>VLOOKUP(A494,issues_tempo!A:E,4,FALSE)</f>
        <v>0</v>
      </c>
      <c r="AE494">
        <f t="shared" si="191"/>
        <v>0</v>
      </c>
      <c r="AF494">
        <f t="shared" si="191"/>
        <v>2.0979020979020979</v>
      </c>
      <c r="AG494">
        <f t="shared" si="192"/>
        <v>0</v>
      </c>
      <c r="AH494">
        <f t="shared" si="193"/>
        <v>0</v>
      </c>
      <c r="AI494">
        <f t="shared" si="194"/>
        <v>0</v>
      </c>
      <c r="AJ494">
        <f t="shared" si="195"/>
        <v>0</v>
      </c>
    </row>
    <row r="495" spans="1:36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81"/>
        <v>15</v>
      </c>
      <c r="I495">
        <f t="shared" si="182"/>
        <v>12.133333333333333</v>
      </c>
      <c r="J495">
        <f t="shared" si="183"/>
        <v>8.2417582417582409</v>
      </c>
      <c r="K495">
        <f t="shared" si="184"/>
        <v>0</v>
      </c>
      <c r="L495">
        <f t="shared" si="185"/>
        <v>9.2592592592592595</v>
      </c>
      <c r="M495" t="e">
        <f t="shared" si="196"/>
        <v>#DIV/0!</v>
      </c>
      <c r="N495">
        <f t="shared" si="197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79"/>
        <v>999999</v>
      </c>
      <c r="R495">
        <f t="shared" si="180"/>
        <v>18.000000000000004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86"/>
        <v>0</v>
      </c>
      <c r="V495">
        <f t="shared" si="187"/>
        <v>1.8666666666666667</v>
      </c>
      <c r="W495">
        <f t="shared" si="198"/>
        <v>0</v>
      </c>
      <c r="X495">
        <f t="shared" si="188"/>
        <v>17.283950617283953</v>
      </c>
      <c r="Y495">
        <f>IF(ISNA(VLOOKUP(A495,issues_tempo!A:E,3,FALSE)),0,VLOOKUP(A495,issues_tempo!A:E,3,FALSE))</f>
        <v>0</v>
      </c>
      <c r="Z495">
        <f>IF(ISNA(VLOOKUP(A495,issues_tempo!A:E,2,FALSE)),0,VLOOKUP(A495,issues_tempo!A:E,2,FALSE))</f>
        <v>4</v>
      </c>
      <c r="AA495">
        <f t="shared" si="189"/>
        <v>4</v>
      </c>
      <c r="AB495">
        <f t="shared" si="190"/>
        <v>45.5</v>
      </c>
      <c r="AC495">
        <f>VLOOKUP(A495,issues_tempo!A:E,5,FALSE)</f>
        <v>0</v>
      </c>
      <c r="AD495">
        <f>VLOOKUP(A495,issues_tempo!A:E,4,FALSE)</f>
        <v>15</v>
      </c>
      <c r="AE495">
        <f t="shared" si="191"/>
        <v>0</v>
      </c>
      <c r="AF495">
        <f t="shared" si="191"/>
        <v>2.4691358024691357</v>
      </c>
      <c r="AG495">
        <f t="shared" si="192"/>
        <v>0</v>
      </c>
      <c r="AH495">
        <f t="shared" si="193"/>
        <v>3.75</v>
      </c>
      <c r="AI495">
        <f t="shared" si="194"/>
        <v>0</v>
      </c>
      <c r="AJ495">
        <f t="shared" si="195"/>
        <v>9.2592592592592595</v>
      </c>
    </row>
    <row r="496" spans="1:36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81"/>
        <v>#N/A</v>
      </c>
      <c r="I496" t="e">
        <f t="shared" si="182"/>
        <v>#N/A</v>
      </c>
      <c r="J496">
        <f t="shared" si="183"/>
        <v>0</v>
      </c>
      <c r="K496">
        <f t="shared" si="184"/>
        <v>0</v>
      </c>
      <c r="L496">
        <f t="shared" si="185"/>
        <v>0</v>
      </c>
      <c r="M496" t="e">
        <f t="shared" si="196"/>
        <v>#N/A</v>
      </c>
      <c r="N496" t="e">
        <f t="shared" si="197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79"/>
        <v>999999</v>
      </c>
      <c r="R496" t="e">
        <f t="shared" si="180"/>
        <v>#N/A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86"/>
        <v>0</v>
      </c>
      <c r="V496">
        <f t="shared" si="187"/>
        <v>0</v>
      </c>
      <c r="W496">
        <f t="shared" si="198"/>
        <v>0</v>
      </c>
      <c r="X496">
        <f t="shared" si="188"/>
        <v>0</v>
      </c>
      <c r="Y496">
        <f>IF(ISNA(VLOOKUP(A496,issues_tempo!A:E,3,FALSE)),0,VLOOKUP(A496,issues_tempo!A:E,3,FALSE))</f>
        <v>0</v>
      </c>
      <c r="Z496">
        <f>IF(ISNA(VLOOKUP(A496,issues_tempo!A:E,2,FALSE)),0,VLOOKUP(A496,issues_tempo!A:E,2,FALSE))</f>
        <v>0</v>
      </c>
      <c r="AA496">
        <f t="shared" si="189"/>
        <v>0</v>
      </c>
      <c r="AB496" t="e">
        <f t="shared" si="190"/>
        <v>#DIV/0!</v>
      </c>
      <c r="AC496" t="e">
        <f>VLOOKUP(A496,issues_tempo!A:E,5,FALSE)</f>
        <v>#N/A</v>
      </c>
      <c r="AD496" t="e">
        <f>VLOOKUP(A496,issues_tempo!A:E,4,FALSE)</f>
        <v>#N/A</v>
      </c>
      <c r="AE496">
        <f t="shared" si="191"/>
        <v>0</v>
      </c>
      <c r="AF496">
        <f t="shared" si="191"/>
        <v>0</v>
      </c>
      <c r="AG496">
        <f t="shared" si="192"/>
        <v>0</v>
      </c>
      <c r="AH496">
        <f t="shared" si="193"/>
        <v>0</v>
      </c>
      <c r="AI496">
        <f t="shared" si="194"/>
        <v>0</v>
      </c>
      <c r="AJ496">
        <f t="shared" si="195"/>
        <v>0</v>
      </c>
    </row>
    <row r="497" spans="1:36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81"/>
        <v>#N/A</v>
      </c>
      <c r="I497" t="e">
        <f t="shared" si="182"/>
        <v>#N/A</v>
      </c>
      <c r="J497">
        <f t="shared" si="183"/>
        <v>0</v>
      </c>
      <c r="K497">
        <f t="shared" si="184"/>
        <v>0</v>
      </c>
      <c r="L497">
        <f t="shared" si="185"/>
        <v>0</v>
      </c>
      <c r="M497" t="e">
        <f t="shared" si="196"/>
        <v>#N/A</v>
      </c>
      <c r="N497" t="e">
        <f t="shared" si="197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79"/>
        <v>999999</v>
      </c>
      <c r="R497" t="e">
        <f t="shared" si="180"/>
        <v>#N/A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86"/>
        <v>0</v>
      </c>
      <c r="V497">
        <f t="shared" si="187"/>
        <v>0</v>
      </c>
      <c r="W497">
        <f t="shared" si="198"/>
        <v>0</v>
      </c>
      <c r="X497">
        <f t="shared" si="188"/>
        <v>0</v>
      </c>
      <c r="Y497">
        <f>IF(ISNA(VLOOKUP(A497,issues_tempo!A:E,3,FALSE)),0,VLOOKUP(A497,issues_tempo!A:E,3,FALSE))</f>
        <v>0</v>
      </c>
      <c r="Z497">
        <f>IF(ISNA(VLOOKUP(A497,issues_tempo!A:E,2,FALSE)),0,VLOOKUP(A497,issues_tempo!A:E,2,FALSE))</f>
        <v>0</v>
      </c>
      <c r="AA497">
        <f t="shared" si="189"/>
        <v>0</v>
      </c>
      <c r="AB497" t="e">
        <f t="shared" si="190"/>
        <v>#DIV/0!</v>
      </c>
      <c r="AC497" t="e">
        <f>VLOOKUP(A497,issues_tempo!A:E,5,FALSE)</f>
        <v>#N/A</v>
      </c>
      <c r="AD497" t="e">
        <f>VLOOKUP(A497,issues_tempo!A:E,4,FALSE)</f>
        <v>#N/A</v>
      </c>
      <c r="AE497">
        <f t="shared" si="191"/>
        <v>0</v>
      </c>
      <c r="AF497">
        <f t="shared" si="191"/>
        <v>0</v>
      </c>
      <c r="AG497">
        <f t="shared" si="192"/>
        <v>0</v>
      </c>
      <c r="AH497">
        <f t="shared" si="193"/>
        <v>0</v>
      </c>
      <c r="AI497">
        <f t="shared" si="194"/>
        <v>0</v>
      </c>
      <c r="AJ497">
        <f t="shared" si="195"/>
        <v>0</v>
      </c>
    </row>
    <row r="498" spans="1:36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81"/>
        <v>#N/A</v>
      </c>
      <c r="I498" t="e">
        <f t="shared" si="182"/>
        <v>#N/A</v>
      </c>
      <c r="J498">
        <f t="shared" si="183"/>
        <v>0</v>
      </c>
      <c r="K498">
        <f t="shared" si="184"/>
        <v>0</v>
      </c>
      <c r="L498">
        <f t="shared" si="185"/>
        <v>0</v>
      </c>
      <c r="M498" t="e">
        <f t="shared" si="196"/>
        <v>#N/A</v>
      </c>
      <c r="N498" t="e">
        <f t="shared" si="197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79"/>
        <v>999999</v>
      </c>
      <c r="R498" t="e">
        <f t="shared" si="180"/>
        <v>#N/A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86"/>
        <v>0</v>
      </c>
      <c r="V498">
        <f t="shared" si="187"/>
        <v>0</v>
      </c>
      <c r="W498">
        <f t="shared" si="198"/>
        <v>0</v>
      </c>
      <c r="X498">
        <f t="shared" si="188"/>
        <v>0</v>
      </c>
      <c r="Y498">
        <f>IF(ISNA(VLOOKUP(A498,issues_tempo!A:E,3,FALSE)),0,VLOOKUP(A498,issues_tempo!A:E,3,FALSE))</f>
        <v>0</v>
      </c>
      <c r="Z498">
        <f>IF(ISNA(VLOOKUP(A498,issues_tempo!A:E,2,FALSE)),0,VLOOKUP(A498,issues_tempo!A:E,2,FALSE))</f>
        <v>0</v>
      </c>
      <c r="AA498">
        <f t="shared" si="189"/>
        <v>0</v>
      </c>
      <c r="AB498" t="e">
        <f t="shared" si="190"/>
        <v>#DIV/0!</v>
      </c>
      <c r="AC498" t="e">
        <f>VLOOKUP(A498,issues_tempo!A:E,5,FALSE)</f>
        <v>#N/A</v>
      </c>
      <c r="AD498" t="e">
        <f>VLOOKUP(A498,issues_tempo!A:E,4,FALSE)</f>
        <v>#N/A</v>
      </c>
      <c r="AE498">
        <f t="shared" si="191"/>
        <v>0</v>
      </c>
      <c r="AF498">
        <f t="shared" si="191"/>
        <v>0</v>
      </c>
      <c r="AG498">
        <f t="shared" si="192"/>
        <v>0</v>
      </c>
      <c r="AH498">
        <f t="shared" si="193"/>
        <v>0</v>
      </c>
      <c r="AI498">
        <f t="shared" si="194"/>
        <v>0</v>
      </c>
      <c r="AJ498">
        <f t="shared" si="195"/>
        <v>0</v>
      </c>
    </row>
    <row r="499" spans="1:36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81"/>
        <v>1</v>
      </c>
      <c r="I499">
        <f t="shared" si="182"/>
        <v>90</v>
      </c>
      <c r="J499">
        <f t="shared" si="183"/>
        <v>1.1111111111111112</v>
      </c>
      <c r="K499">
        <f t="shared" si="184"/>
        <v>0</v>
      </c>
      <c r="L499">
        <f t="shared" si="185"/>
        <v>1.8867924528301887</v>
      </c>
      <c r="M499" t="e">
        <f t="shared" si="196"/>
        <v>#DIV/0!</v>
      </c>
      <c r="N499">
        <f t="shared" si="197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79"/>
        <v>999999</v>
      </c>
      <c r="R499">
        <f t="shared" si="180"/>
        <v>17.666666666666664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86"/>
        <v>0</v>
      </c>
      <c r="V499">
        <f t="shared" si="187"/>
        <v>0</v>
      </c>
      <c r="W499">
        <f t="shared" si="198"/>
        <v>0</v>
      </c>
      <c r="X499">
        <f t="shared" si="188"/>
        <v>0</v>
      </c>
      <c r="Y499">
        <f>IF(ISNA(VLOOKUP(A499,issues_tempo!A:E,3,FALSE)),0,VLOOKUP(A499,issues_tempo!A:E,3,FALSE))</f>
        <v>0</v>
      </c>
      <c r="Z499">
        <f>IF(ISNA(VLOOKUP(A499,issues_tempo!A:E,2,FALSE)),0,VLOOKUP(A499,issues_tempo!A:E,2,FALSE))</f>
        <v>0</v>
      </c>
      <c r="AA499">
        <f t="shared" si="189"/>
        <v>0</v>
      </c>
      <c r="AB499" t="e">
        <f t="shared" si="190"/>
        <v>#DIV/0!</v>
      </c>
      <c r="AC499" t="e">
        <f>VLOOKUP(A499,issues_tempo!A:E,5,FALSE)</f>
        <v>#N/A</v>
      </c>
      <c r="AD499" t="e">
        <f>VLOOKUP(A499,issues_tempo!A:E,4,FALSE)</f>
        <v>#N/A</v>
      </c>
      <c r="AE499">
        <f t="shared" si="191"/>
        <v>0</v>
      </c>
      <c r="AF499">
        <f t="shared" si="191"/>
        <v>0</v>
      </c>
      <c r="AG499">
        <f t="shared" si="192"/>
        <v>0</v>
      </c>
      <c r="AH499">
        <f t="shared" si="193"/>
        <v>0</v>
      </c>
      <c r="AI499">
        <f t="shared" si="194"/>
        <v>0</v>
      </c>
      <c r="AJ499">
        <f t="shared" si="195"/>
        <v>0</v>
      </c>
    </row>
    <row r="500" spans="1:36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81"/>
        <v>#N/A</v>
      </c>
      <c r="I500" t="e">
        <f t="shared" si="182"/>
        <v>#N/A</v>
      </c>
      <c r="J500">
        <f t="shared" si="183"/>
        <v>0</v>
      </c>
      <c r="K500">
        <f t="shared" si="184"/>
        <v>0</v>
      </c>
      <c r="L500">
        <f t="shared" si="185"/>
        <v>0</v>
      </c>
      <c r="M500" t="e">
        <f t="shared" si="196"/>
        <v>#N/A</v>
      </c>
      <c r="N500" t="e">
        <f t="shared" si="197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79"/>
        <v>999999</v>
      </c>
      <c r="R500" t="e">
        <f t="shared" si="180"/>
        <v>#N/A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86"/>
        <v>0</v>
      </c>
      <c r="V500">
        <f t="shared" si="187"/>
        <v>0</v>
      </c>
      <c r="W500">
        <f t="shared" si="198"/>
        <v>0</v>
      </c>
      <c r="X500">
        <f t="shared" si="188"/>
        <v>0</v>
      </c>
      <c r="Y500">
        <f>IF(ISNA(VLOOKUP(A500,issues_tempo!A:E,3,FALSE)),0,VLOOKUP(A500,issues_tempo!A:E,3,FALSE))</f>
        <v>0</v>
      </c>
      <c r="Z500">
        <f>IF(ISNA(VLOOKUP(A500,issues_tempo!A:E,2,FALSE)),0,VLOOKUP(A500,issues_tempo!A:E,2,FALSE))</f>
        <v>0</v>
      </c>
      <c r="AA500">
        <f t="shared" si="189"/>
        <v>0</v>
      </c>
      <c r="AB500" t="e">
        <f t="shared" si="190"/>
        <v>#DIV/0!</v>
      </c>
      <c r="AC500" t="e">
        <f>VLOOKUP(A500,issues_tempo!A:E,5,FALSE)</f>
        <v>#N/A</v>
      </c>
      <c r="AD500" t="e">
        <f>VLOOKUP(A500,issues_tempo!A:E,4,FALSE)</f>
        <v>#N/A</v>
      </c>
      <c r="AE500">
        <f t="shared" si="191"/>
        <v>0</v>
      </c>
      <c r="AF500">
        <f t="shared" si="191"/>
        <v>0</v>
      </c>
      <c r="AG500">
        <f t="shared" si="192"/>
        <v>0</v>
      </c>
      <c r="AH500">
        <f t="shared" si="193"/>
        <v>0</v>
      </c>
      <c r="AI500">
        <f t="shared" si="194"/>
        <v>0</v>
      </c>
      <c r="AJ500">
        <f t="shared" si="195"/>
        <v>0</v>
      </c>
    </row>
    <row r="501" spans="1:36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81"/>
        <v>#N/A</v>
      </c>
      <c r="I501" t="e">
        <f t="shared" si="182"/>
        <v>#N/A</v>
      </c>
      <c r="J501">
        <f t="shared" si="183"/>
        <v>0</v>
      </c>
      <c r="K501">
        <f t="shared" si="184"/>
        <v>0</v>
      </c>
      <c r="L501">
        <f t="shared" si="185"/>
        <v>0</v>
      </c>
      <c r="M501" t="e">
        <f t="shared" si="196"/>
        <v>#N/A</v>
      </c>
      <c r="N501" t="e">
        <f t="shared" si="197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79"/>
        <v>999999</v>
      </c>
      <c r="R501" t="e">
        <f t="shared" si="180"/>
        <v>#N/A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86"/>
        <v>0</v>
      </c>
      <c r="V501">
        <f t="shared" si="187"/>
        <v>0</v>
      </c>
      <c r="W501">
        <f t="shared" si="198"/>
        <v>0</v>
      </c>
      <c r="X501">
        <f t="shared" si="188"/>
        <v>0</v>
      </c>
      <c r="Y501">
        <f>IF(ISNA(VLOOKUP(A501,issues_tempo!A:E,3,FALSE)),0,VLOOKUP(A501,issues_tempo!A:E,3,FALSE))</f>
        <v>0</v>
      </c>
      <c r="Z501">
        <f>IF(ISNA(VLOOKUP(A501,issues_tempo!A:E,2,FALSE)),0,VLOOKUP(A501,issues_tempo!A:E,2,FALSE))</f>
        <v>0</v>
      </c>
      <c r="AA501">
        <f t="shared" si="189"/>
        <v>0</v>
      </c>
      <c r="AB501" t="e">
        <f t="shared" si="190"/>
        <v>#DIV/0!</v>
      </c>
      <c r="AC501" t="e">
        <f>VLOOKUP(A501,issues_tempo!A:E,5,FALSE)</f>
        <v>#N/A</v>
      </c>
      <c r="AD501" t="e">
        <f>VLOOKUP(A501,issues_tempo!A:E,4,FALSE)</f>
        <v>#N/A</v>
      </c>
      <c r="AE501">
        <f t="shared" si="191"/>
        <v>0</v>
      </c>
      <c r="AF501">
        <f t="shared" si="191"/>
        <v>0</v>
      </c>
      <c r="AG501">
        <f t="shared" si="192"/>
        <v>0</v>
      </c>
      <c r="AH501">
        <f t="shared" si="193"/>
        <v>0</v>
      </c>
      <c r="AI501">
        <f t="shared" si="194"/>
        <v>0</v>
      </c>
      <c r="AJ501">
        <f t="shared" si="195"/>
        <v>0</v>
      </c>
    </row>
    <row r="502" spans="1:36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81"/>
        <v>22</v>
      </c>
      <c r="I502">
        <f t="shared" si="182"/>
        <v>5.8636363636363633</v>
      </c>
      <c r="J502">
        <f t="shared" si="183"/>
        <v>17.054263565891471</v>
      </c>
      <c r="K502">
        <f t="shared" si="184"/>
        <v>0</v>
      </c>
      <c r="L502">
        <f t="shared" si="185"/>
        <v>19.81981981981982</v>
      </c>
      <c r="M502" t="e">
        <f t="shared" si="196"/>
        <v>#DIV/0!</v>
      </c>
      <c r="N502">
        <f t="shared" si="197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79"/>
        <v>999999</v>
      </c>
      <c r="R502">
        <f t="shared" si="180"/>
        <v>3.3636363636363638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86"/>
        <v>0</v>
      </c>
      <c r="V502">
        <f t="shared" si="187"/>
        <v>4.9545454545454541</v>
      </c>
      <c r="W502">
        <f t="shared" si="198"/>
        <v>0</v>
      </c>
      <c r="X502">
        <f t="shared" si="188"/>
        <v>98.198198198198185</v>
      </c>
      <c r="Y502">
        <f>IF(ISNA(VLOOKUP(A502,issues_tempo!A:E,3,FALSE)),0,VLOOKUP(A502,issues_tempo!A:E,3,FALSE))</f>
        <v>0</v>
      </c>
      <c r="Z502">
        <f>IF(ISNA(VLOOKUP(A502,issues_tempo!A:E,2,FALSE)),0,VLOOKUP(A502,issues_tempo!A:E,2,FALSE))</f>
        <v>0</v>
      </c>
      <c r="AA502">
        <f t="shared" si="189"/>
        <v>0</v>
      </c>
      <c r="AB502" t="e">
        <f t="shared" si="190"/>
        <v>#DIV/0!</v>
      </c>
      <c r="AC502" t="e">
        <f>VLOOKUP(A502,issues_tempo!A:E,5,FALSE)</f>
        <v>#N/A</v>
      </c>
      <c r="AD502" t="e">
        <f>VLOOKUP(A502,issues_tempo!A:E,4,FALSE)</f>
        <v>#N/A</v>
      </c>
      <c r="AE502">
        <f t="shared" si="191"/>
        <v>0</v>
      </c>
      <c r="AF502">
        <f t="shared" si="191"/>
        <v>0</v>
      </c>
      <c r="AG502">
        <f t="shared" si="192"/>
        <v>0</v>
      </c>
      <c r="AH502">
        <f t="shared" si="193"/>
        <v>0</v>
      </c>
      <c r="AI502">
        <f t="shared" si="194"/>
        <v>0</v>
      </c>
      <c r="AJ502">
        <f t="shared" si="195"/>
        <v>0</v>
      </c>
    </row>
    <row r="503" spans="1:36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81"/>
        <v>#N/A</v>
      </c>
      <c r="I503" t="e">
        <f t="shared" si="182"/>
        <v>#N/A</v>
      </c>
      <c r="J503">
        <f t="shared" si="183"/>
        <v>0</v>
      </c>
      <c r="K503">
        <f t="shared" si="184"/>
        <v>0</v>
      </c>
      <c r="L503">
        <f t="shared" si="185"/>
        <v>0</v>
      </c>
      <c r="M503" t="e">
        <f t="shared" si="196"/>
        <v>#N/A</v>
      </c>
      <c r="N503" t="e">
        <f t="shared" si="197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79"/>
        <v>999999</v>
      </c>
      <c r="R503" t="e">
        <f t="shared" si="180"/>
        <v>#N/A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86"/>
        <v>0</v>
      </c>
      <c r="V503">
        <f t="shared" si="187"/>
        <v>0</v>
      </c>
      <c r="W503">
        <f t="shared" si="198"/>
        <v>0</v>
      </c>
      <c r="X503">
        <f t="shared" si="188"/>
        <v>0</v>
      </c>
      <c r="Y503">
        <f>IF(ISNA(VLOOKUP(A503,issues_tempo!A:E,3,FALSE)),0,VLOOKUP(A503,issues_tempo!A:E,3,FALSE))</f>
        <v>0</v>
      </c>
      <c r="Z503">
        <f>IF(ISNA(VLOOKUP(A503,issues_tempo!A:E,2,FALSE)),0,VLOOKUP(A503,issues_tempo!A:E,2,FALSE))</f>
        <v>0</v>
      </c>
      <c r="AA503">
        <f t="shared" si="189"/>
        <v>0</v>
      </c>
      <c r="AB503" t="e">
        <f t="shared" si="190"/>
        <v>#DIV/0!</v>
      </c>
      <c r="AC503" t="e">
        <f>VLOOKUP(A503,issues_tempo!A:E,5,FALSE)</f>
        <v>#N/A</v>
      </c>
      <c r="AD503" t="e">
        <f>VLOOKUP(A503,issues_tempo!A:E,4,FALSE)</f>
        <v>#N/A</v>
      </c>
      <c r="AE503">
        <f t="shared" si="191"/>
        <v>0</v>
      </c>
      <c r="AF503">
        <f t="shared" si="191"/>
        <v>0</v>
      </c>
      <c r="AG503">
        <f t="shared" si="192"/>
        <v>0</v>
      </c>
      <c r="AH503">
        <f t="shared" si="193"/>
        <v>0</v>
      </c>
      <c r="AI503">
        <f t="shared" si="194"/>
        <v>0</v>
      </c>
      <c r="AJ503">
        <f t="shared" si="195"/>
        <v>0</v>
      </c>
    </row>
    <row r="504" spans="1:36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81"/>
        <v>#N/A</v>
      </c>
      <c r="I504" t="e">
        <f t="shared" si="182"/>
        <v>#N/A</v>
      </c>
      <c r="J504">
        <f t="shared" si="183"/>
        <v>0</v>
      </c>
      <c r="K504">
        <f t="shared" si="184"/>
        <v>0</v>
      </c>
      <c r="L504">
        <f t="shared" si="185"/>
        <v>0</v>
      </c>
      <c r="M504" t="e">
        <f t="shared" si="196"/>
        <v>#N/A</v>
      </c>
      <c r="N504" t="e">
        <f t="shared" si="197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79"/>
        <v>999999</v>
      </c>
      <c r="R504" t="e">
        <f t="shared" si="180"/>
        <v>#N/A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86"/>
        <v>0</v>
      </c>
      <c r="V504">
        <f t="shared" si="187"/>
        <v>0</v>
      </c>
      <c r="W504">
        <f t="shared" si="198"/>
        <v>0</v>
      </c>
      <c r="X504">
        <f t="shared" si="188"/>
        <v>0</v>
      </c>
      <c r="Y504">
        <f>IF(ISNA(VLOOKUP(A504,issues_tempo!A:E,3,FALSE)),0,VLOOKUP(A504,issues_tempo!A:E,3,FALSE))</f>
        <v>0</v>
      </c>
      <c r="Z504">
        <f>IF(ISNA(VLOOKUP(A504,issues_tempo!A:E,2,FALSE)),0,VLOOKUP(A504,issues_tempo!A:E,2,FALSE))</f>
        <v>0</v>
      </c>
      <c r="AA504">
        <f t="shared" si="189"/>
        <v>0</v>
      </c>
      <c r="AB504" t="e">
        <f t="shared" si="190"/>
        <v>#DIV/0!</v>
      </c>
      <c r="AC504" t="e">
        <f>VLOOKUP(A504,issues_tempo!A:E,5,FALSE)</f>
        <v>#N/A</v>
      </c>
      <c r="AD504" t="e">
        <f>VLOOKUP(A504,issues_tempo!A:E,4,FALSE)</f>
        <v>#N/A</v>
      </c>
      <c r="AE504">
        <f t="shared" si="191"/>
        <v>0</v>
      </c>
      <c r="AF504">
        <f t="shared" si="191"/>
        <v>0</v>
      </c>
      <c r="AG504">
        <f t="shared" si="192"/>
        <v>0</v>
      </c>
      <c r="AH504">
        <f t="shared" si="193"/>
        <v>0</v>
      </c>
      <c r="AI504">
        <f t="shared" si="194"/>
        <v>0</v>
      </c>
      <c r="AJ504">
        <f t="shared" si="195"/>
        <v>0</v>
      </c>
    </row>
    <row r="505" spans="1:36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81"/>
        <v>#N/A</v>
      </c>
      <c r="I505" t="e">
        <f t="shared" si="182"/>
        <v>#N/A</v>
      </c>
      <c r="J505">
        <f t="shared" si="183"/>
        <v>0</v>
      </c>
      <c r="K505">
        <f t="shared" si="184"/>
        <v>0</v>
      </c>
      <c r="L505">
        <f t="shared" si="185"/>
        <v>0</v>
      </c>
      <c r="M505" t="e">
        <f t="shared" si="196"/>
        <v>#N/A</v>
      </c>
      <c r="N505" t="e">
        <f t="shared" si="197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79"/>
        <v>999999</v>
      </c>
      <c r="R505" t="e">
        <f t="shared" si="180"/>
        <v>#N/A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86"/>
        <v>0</v>
      </c>
      <c r="V505">
        <f t="shared" si="187"/>
        <v>0</v>
      </c>
      <c r="W505">
        <f t="shared" si="198"/>
        <v>0</v>
      </c>
      <c r="X505">
        <f t="shared" si="188"/>
        <v>0</v>
      </c>
      <c r="Y505">
        <f>IF(ISNA(VLOOKUP(A505,issues_tempo!A:E,3,FALSE)),0,VLOOKUP(A505,issues_tempo!A:E,3,FALSE))</f>
        <v>0</v>
      </c>
      <c r="Z505">
        <f>IF(ISNA(VLOOKUP(A505,issues_tempo!A:E,2,FALSE)),0,VLOOKUP(A505,issues_tempo!A:E,2,FALSE))</f>
        <v>0</v>
      </c>
      <c r="AA505">
        <f t="shared" si="189"/>
        <v>0</v>
      </c>
      <c r="AB505" t="e">
        <f t="shared" si="190"/>
        <v>#DIV/0!</v>
      </c>
      <c r="AC505" t="e">
        <f>VLOOKUP(A505,issues_tempo!A:E,5,FALSE)</f>
        <v>#N/A</v>
      </c>
      <c r="AD505" t="e">
        <f>VLOOKUP(A505,issues_tempo!A:E,4,FALSE)</f>
        <v>#N/A</v>
      </c>
      <c r="AE505">
        <f t="shared" si="191"/>
        <v>0</v>
      </c>
      <c r="AF505">
        <f t="shared" si="191"/>
        <v>0</v>
      </c>
      <c r="AG505">
        <f t="shared" si="192"/>
        <v>0</v>
      </c>
      <c r="AH505">
        <f t="shared" si="193"/>
        <v>0</v>
      </c>
      <c r="AI505">
        <f t="shared" si="194"/>
        <v>0</v>
      </c>
      <c r="AJ505">
        <f t="shared" si="195"/>
        <v>0</v>
      </c>
    </row>
    <row r="506" spans="1:36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81"/>
        <v>1</v>
      </c>
      <c r="I506">
        <f t="shared" si="182"/>
        <v>20</v>
      </c>
      <c r="J506">
        <f t="shared" si="183"/>
        <v>5</v>
      </c>
      <c r="K506">
        <f t="shared" si="184"/>
        <v>0</v>
      </c>
      <c r="L506">
        <f t="shared" si="185"/>
        <v>8.3333333333333339</v>
      </c>
      <c r="M506" t="e">
        <f t="shared" si="196"/>
        <v>#DIV/0!</v>
      </c>
      <c r="N506">
        <f t="shared" si="197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79"/>
        <v>999999</v>
      </c>
      <c r="R506">
        <f t="shared" si="180"/>
        <v>2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86"/>
        <v>0</v>
      </c>
      <c r="V506">
        <f t="shared" si="187"/>
        <v>0</v>
      </c>
      <c r="W506">
        <f t="shared" si="198"/>
        <v>0</v>
      </c>
      <c r="X506">
        <f t="shared" si="188"/>
        <v>0</v>
      </c>
      <c r="Y506">
        <f>IF(ISNA(VLOOKUP(A506,issues_tempo!A:E,3,FALSE)),0,VLOOKUP(A506,issues_tempo!A:E,3,FALSE))</f>
        <v>0</v>
      </c>
      <c r="Z506">
        <f>IF(ISNA(VLOOKUP(A506,issues_tempo!A:E,2,FALSE)),0,VLOOKUP(A506,issues_tempo!A:E,2,FALSE))</f>
        <v>0</v>
      </c>
      <c r="AA506">
        <f t="shared" si="189"/>
        <v>0</v>
      </c>
      <c r="AB506" t="e">
        <f t="shared" si="190"/>
        <v>#DIV/0!</v>
      </c>
      <c r="AC506" t="e">
        <f>VLOOKUP(A506,issues_tempo!A:E,5,FALSE)</f>
        <v>#N/A</v>
      </c>
      <c r="AD506" t="e">
        <f>VLOOKUP(A506,issues_tempo!A:E,4,FALSE)</f>
        <v>#N/A</v>
      </c>
      <c r="AE506">
        <f t="shared" si="191"/>
        <v>0</v>
      </c>
      <c r="AF506">
        <f t="shared" si="191"/>
        <v>0</v>
      </c>
      <c r="AG506">
        <f t="shared" si="192"/>
        <v>0</v>
      </c>
      <c r="AH506">
        <f t="shared" si="193"/>
        <v>0</v>
      </c>
      <c r="AI506">
        <f t="shared" si="194"/>
        <v>0</v>
      </c>
      <c r="AJ506">
        <f t="shared" si="195"/>
        <v>0</v>
      </c>
    </row>
    <row r="507" spans="1:36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81"/>
        <v>#N/A</v>
      </c>
      <c r="I507" t="e">
        <f t="shared" si="182"/>
        <v>#N/A</v>
      </c>
      <c r="J507">
        <f t="shared" si="183"/>
        <v>0</v>
      </c>
      <c r="K507">
        <f t="shared" si="184"/>
        <v>0</v>
      </c>
      <c r="L507">
        <f t="shared" si="185"/>
        <v>0</v>
      </c>
      <c r="M507" t="e">
        <f t="shared" si="196"/>
        <v>#N/A</v>
      </c>
      <c r="N507" t="e">
        <f t="shared" si="197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79"/>
        <v>999999</v>
      </c>
      <c r="R507" t="e">
        <f t="shared" si="180"/>
        <v>#N/A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86"/>
        <v>0</v>
      </c>
      <c r="V507">
        <f t="shared" si="187"/>
        <v>0</v>
      </c>
      <c r="W507">
        <f t="shared" si="198"/>
        <v>0</v>
      </c>
      <c r="X507">
        <f t="shared" si="188"/>
        <v>0</v>
      </c>
      <c r="Y507">
        <f>IF(ISNA(VLOOKUP(A507,issues_tempo!A:E,3,FALSE)),0,VLOOKUP(A507,issues_tempo!A:E,3,FALSE))</f>
        <v>0</v>
      </c>
      <c r="Z507">
        <f>IF(ISNA(VLOOKUP(A507,issues_tempo!A:E,2,FALSE)),0,VLOOKUP(A507,issues_tempo!A:E,2,FALSE))</f>
        <v>0</v>
      </c>
      <c r="AA507">
        <f t="shared" si="189"/>
        <v>0</v>
      </c>
      <c r="AB507" t="e">
        <f t="shared" si="190"/>
        <v>#DIV/0!</v>
      </c>
      <c r="AC507" t="e">
        <f>VLOOKUP(A507,issues_tempo!A:E,5,FALSE)</f>
        <v>#N/A</v>
      </c>
      <c r="AD507" t="e">
        <f>VLOOKUP(A507,issues_tempo!A:E,4,FALSE)</f>
        <v>#N/A</v>
      </c>
      <c r="AE507">
        <f t="shared" si="191"/>
        <v>0</v>
      </c>
      <c r="AF507">
        <f t="shared" si="191"/>
        <v>0</v>
      </c>
      <c r="AG507">
        <f t="shared" si="192"/>
        <v>0</v>
      </c>
      <c r="AH507">
        <f t="shared" si="193"/>
        <v>0</v>
      </c>
      <c r="AI507">
        <f t="shared" si="194"/>
        <v>0</v>
      </c>
      <c r="AJ507">
        <f t="shared" si="195"/>
        <v>0</v>
      </c>
    </row>
    <row r="508" spans="1:36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81"/>
        <v>299</v>
      </c>
      <c r="I508">
        <f t="shared" si="182"/>
        <v>3.2441471571906355</v>
      </c>
      <c r="J508">
        <f t="shared" si="183"/>
        <v>30.824742268041238</v>
      </c>
      <c r="K508">
        <f t="shared" si="184"/>
        <v>23.79032258064516</v>
      </c>
      <c r="L508">
        <f t="shared" si="185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79"/>
        <v>0.70056497175141241</v>
      </c>
      <c r="R508">
        <f t="shared" si="180"/>
        <v>0.50138888888888888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86"/>
        <v>9.3728813559322042</v>
      </c>
      <c r="V508">
        <f t="shared" si="187"/>
        <v>10.895833333333334</v>
      </c>
      <c r="W508">
        <f t="shared" si="198"/>
        <v>222.98387096774195</v>
      </c>
      <c r="X508">
        <f t="shared" si="188"/>
        <v>362.18836565096956</v>
      </c>
      <c r="Y508">
        <f>IF(ISNA(VLOOKUP(A508,issues_tempo!A:E,3,FALSE)),0,VLOOKUP(A508,issues_tempo!A:E,3,FALSE))</f>
        <v>0</v>
      </c>
      <c r="Z508">
        <f>IF(ISNA(VLOOKUP(A508,issues_tempo!A:E,2,FALSE)),0,VLOOKUP(A508,issues_tempo!A:E,2,FALSE))</f>
        <v>0</v>
      </c>
      <c r="AA508">
        <f t="shared" si="189"/>
        <v>0</v>
      </c>
      <c r="AB508" t="e">
        <f t="shared" si="190"/>
        <v>#DIV/0!</v>
      </c>
      <c r="AC508" t="e">
        <f>VLOOKUP(A508,issues_tempo!A:E,5,FALSE)</f>
        <v>#N/A</v>
      </c>
      <c r="AD508" t="e">
        <f>VLOOKUP(A508,issues_tempo!A:E,4,FALSE)</f>
        <v>#N/A</v>
      </c>
      <c r="AE508">
        <f t="shared" si="191"/>
        <v>0</v>
      </c>
      <c r="AF508">
        <f t="shared" si="191"/>
        <v>0</v>
      </c>
      <c r="AG508">
        <f t="shared" si="192"/>
        <v>0</v>
      </c>
      <c r="AH508">
        <f t="shared" si="193"/>
        <v>0</v>
      </c>
      <c r="AI508">
        <f t="shared" si="194"/>
        <v>0</v>
      </c>
      <c r="AJ508">
        <f t="shared" si="195"/>
        <v>0</v>
      </c>
    </row>
    <row r="509" spans="1:36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81"/>
        <v>1</v>
      </c>
      <c r="I509">
        <f t="shared" si="182"/>
        <v>222</v>
      </c>
      <c r="J509">
        <f t="shared" si="183"/>
        <v>0.45045045045045046</v>
      </c>
      <c r="K509">
        <f t="shared" si="184"/>
        <v>0.52910052910052907</v>
      </c>
      <c r="L509">
        <f t="shared" si="185"/>
        <v>0</v>
      </c>
      <c r="M509">
        <f t="shared" si="196"/>
        <v>189</v>
      </c>
      <c r="N509" t="e">
        <f t="shared" si="197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79"/>
        <v>157.5</v>
      </c>
      <c r="R509">
        <f t="shared" si="180"/>
        <v>999999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86"/>
        <v>0</v>
      </c>
      <c r="V509">
        <f t="shared" si="187"/>
        <v>0</v>
      </c>
      <c r="W509">
        <f t="shared" si="198"/>
        <v>0</v>
      </c>
      <c r="X509">
        <f t="shared" si="188"/>
        <v>0</v>
      </c>
      <c r="Y509">
        <f>IF(ISNA(VLOOKUP(A509,issues_tempo!A:E,3,FALSE)),0,VLOOKUP(A509,issues_tempo!A:E,3,FALSE))</f>
        <v>0</v>
      </c>
      <c r="Z509">
        <f>IF(ISNA(VLOOKUP(A509,issues_tempo!A:E,2,FALSE)),0,VLOOKUP(A509,issues_tempo!A:E,2,FALSE))</f>
        <v>4</v>
      </c>
      <c r="AA509">
        <f t="shared" si="189"/>
        <v>4</v>
      </c>
      <c r="AB509">
        <f t="shared" si="190"/>
        <v>55.5</v>
      </c>
      <c r="AC509">
        <f>VLOOKUP(A509,issues_tempo!A:E,5,FALSE)</f>
        <v>0</v>
      </c>
      <c r="AD509">
        <f>VLOOKUP(A509,issues_tempo!A:E,4,FALSE)</f>
        <v>4</v>
      </c>
      <c r="AE509">
        <f t="shared" si="191"/>
        <v>0</v>
      </c>
      <c r="AF509">
        <f t="shared" si="191"/>
        <v>12.121212121212121</v>
      </c>
      <c r="AG509">
        <f t="shared" si="192"/>
        <v>0</v>
      </c>
      <c r="AH509">
        <f t="shared" si="193"/>
        <v>1</v>
      </c>
      <c r="AI509">
        <f t="shared" si="194"/>
        <v>0</v>
      </c>
      <c r="AJ509">
        <f t="shared" si="195"/>
        <v>12.121212121212121</v>
      </c>
    </row>
    <row r="510" spans="1:36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81"/>
        <v>#N/A</v>
      </c>
      <c r="I510" t="e">
        <f t="shared" si="182"/>
        <v>#N/A</v>
      </c>
      <c r="J510">
        <f t="shared" si="183"/>
        <v>0</v>
      </c>
      <c r="K510">
        <f t="shared" si="184"/>
        <v>0</v>
      </c>
      <c r="L510">
        <f t="shared" si="185"/>
        <v>0</v>
      </c>
      <c r="M510" t="e">
        <f t="shared" si="196"/>
        <v>#N/A</v>
      </c>
      <c r="N510" t="e">
        <f t="shared" si="197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79"/>
        <v>999999</v>
      </c>
      <c r="R510" t="e">
        <f t="shared" si="180"/>
        <v>#N/A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86"/>
        <v>0</v>
      </c>
      <c r="V510">
        <f t="shared" si="187"/>
        <v>0</v>
      </c>
      <c r="W510">
        <f t="shared" si="198"/>
        <v>0</v>
      </c>
      <c r="X510">
        <f t="shared" si="188"/>
        <v>0</v>
      </c>
      <c r="Y510">
        <f>IF(ISNA(VLOOKUP(A510,issues_tempo!A:E,3,FALSE)),0,VLOOKUP(A510,issues_tempo!A:E,3,FALSE))</f>
        <v>0</v>
      </c>
      <c r="Z510">
        <f>IF(ISNA(VLOOKUP(A510,issues_tempo!A:E,2,FALSE)),0,VLOOKUP(A510,issues_tempo!A:E,2,FALSE))</f>
        <v>0</v>
      </c>
      <c r="AA510">
        <f t="shared" si="189"/>
        <v>0</v>
      </c>
      <c r="AB510" t="e">
        <f t="shared" si="190"/>
        <v>#DIV/0!</v>
      </c>
      <c r="AC510" t="e">
        <f>VLOOKUP(A510,issues_tempo!A:E,5,FALSE)</f>
        <v>#N/A</v>
      </c>
      <c r="AD510" t="e">
        <f>VLOOKUP(A510,issues_tempo!A:E,4,FALSE)</f>
        <v>#N/A</v>
      </c>
      <c r="AE510">
        <f t="shared" si="191"/>
        <v>0</v>
      </c>
      <c r="AF510">
        <f t="shared" si="191"/>
        <v>0</v>
      </c>
      <c r="AG510">
        <f t="shared" si="192"/>
        <v>0</v>
      </c>
      <c r="AH510">
        <f t="shared" si="193"/>
        <v>0</v>
      </c>
      <c r="AI510">
        <f t="shared" si="194"/>
        <v>0</v>
      </c>
      <c r="AJ510">
        <f t="shared" si="195"/>
        <v>0</v>
      </c>
    </row>
    <row r="511" spans="1:36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81"/>
        <v>#N/A</v>
      </c>
      <c r="I511" t="e">
        <f t="shared" si="182"/>
        <v>#N/A</v>
      </c>
      <c r="J511">
        <f t="shared" si="183"/>
        <v>0</v>
      </c>
      <c r="K511">
        <f t="shared" si="184"/>
        <v>0</v>
      </c>
      <c r="L511">
        <f t="shared" si="185"/>
        <v>0</v>
      </c>
      <c r="M511" t="e">
        <f t="shared" si="196"/>
        <v>#N/A</v>
      </c>
      <c r="N511" t="e">
        <f t="shared" si="197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79"/>
        <v>999999</v>
      </c>
      <c r="R511" t="e">
        <f t="shared" si="180"/>
        <v>#N/A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86"/>
        <v>0</v>
      </c>
      <c r="V511">
        <f t="shared" si="187"/>
        <v>0</v>
      </c>
      <c r="W511">
        <f t="shared" si="198"/>
        <v>0</v>
      </c>
      <c r="X511">
        <f t="shared" si="188"/>
        <v>0</v>
      </c>
      <c r="Y511">
        <f>IF(ISNA(VLOOKUP(A511,issues_tempo!A:E,3,FALSE)),0,VLOOKUP(A511,issues_tempo!A:E,3,FALSE))</f>
        <v>0</v>
      </c>
      <c r="Z511">
        <f>IF(ISNA(VLOOKUP(A511,issues_tempo!A:E,2,FALSE)),0,VLOOKUP(A511,issues_tempo!A:E,2,FALSE))</f>
        <v>0</v>
      </c>
      <c r="AA511">
        <f t="shared" si="189"/>
        <v>0</v>
      </c>
      <c r="AB511" t="e">
        <f t="shared" si="190"/>
        <v>#DIV/0!</v>
      </c>
      <c r="AC511" t="e">
        <f>VLOOKUP(A511,issues_tempo!A:E,5,FALSE)</f>
        <v>#N/A</v>
      </c>
      <c r="AD511" t="e">
        <f>VLOOKUP(A511,issues_tempo!A:E,4,FALSE)</f>
        <v>#N/A</v>
      </c>
      <c r="AE511">
        <f t="shared" si="191"/>
        <v>0</v>
      </c>
      <c r="AF511">
        <f t="shared" si="191"/>
        <v>0</v>
      </c>
      <c r="AG511">
        <f t="shared" si="192"/>
        <v>0</v>
      </c>
      <c r="AH511">
        <f t="shared" si="193"/>
        <v>0</v>
      </c>
      <c r="AI511">
        <f t="shared" si="194"/>
        <v>0</v>
      </c>
      <c r="AJ511">
        <f t="shared" si="195"/>
        <v>0</v>
      </c>
    </row>
    <row r="512" spans="1:36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81"/>
        <v>#N/A</v>
      </c>
      <c r="I512" t="e">
        <f t="shared" si="182"/>
        <v>#N/A</v>
      </c>
      <c r="J512">
        <f t="shared" si="183"/>
        <v>0</v>
      </c>
      <c r="K512">
        <f t="shared" si="184"/>
        <v>0</v>
      </c>
      <c r="L512">
        <f t="shared" si="185"/>
        <v>0</v>
      </c>
      <c r="M512" t="e">
        <f t="shared" si="196"/>
        <v>#N/A</v>
      </c>
      <c r="N512" t="e">
        <f t="shared" si="197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79"/>
        <v>999999</v>
      </c>
      <c r="R512" t="e">
        <f t="shared" si="180"/>
        <v>#N/A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86"/>
        <v>0</v>
      </c>
      <c r="V512">
        <f t="shared" si="187"/>
        <v>0</v>
      </c>
      <c r="W512">
        <f t="shared" si="198"/>
        <v>0</v>
      </c>
      <c r="X512">
        <f t="shared" si="188"/>
        <v>0</v>
      </c>
      <c r="Y512">
        <f>IF(ISNA(VLOOKUP(A512,issues_tempo!A:E,3,FALSE)),0,VLOOKUP(A512,issues_tempo!A:E,3,FALSE))</f>
        <v>0</v>
      </c>
      <c r="Z512">
        <f>IF(ISNA(VLOOKUP(A512,issues_tempo!A:E,2,FALSE)),0,VLOOKUP(A512,issues_tempo!A:E,2,FALSE))</f>
        <v>0</v>
      </c>
      <c r="AA512">
        <f t="shared" si="189"/>
        <v>0</v>
      </c>
      <c r="AB512" t="e">
        <f t="shared" si="190"/>
        <v>#DIV/0!</v>
      </c>
      <c r="AC512" t="e">
        <f>VLOOKUP(A512,issues_tempo!A:E,5,FALSE)</f>
        <v>#N/A</v>
      </c>
      <c r="AD512" t="e">
        <f>VLOOKUP(A512,issues_tempo!A:E,4,FALSE)</f>
        <v>#N/A</v>
      </c>
      <c r="AE512">
        <f t="shared" si="191"/>
        <v>0</v>
      </c>
      <c r="AF512">
        <f t="shared" si="191"/>
        <v>0</v>
      </c>
      <c r="AG512">
        <f t="shared" si="192"/>
        <v>0</v>
      </c>
      <c r="AH512">
        <f t="shared" si="193"/>
        <v>0</v>
      </c>
      <c r="AI512">
        <f t="shared" si="194"/>
        <v>0</v>
      </c>
      <c r="AJ512">
        <f t="shared" si="195"/>
        <v>0</v>
      </c>
    </row>
    <row r="513" spans="1:36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81"/>
        <v>#N/A</v>
      </c>
      <c r="I513" t="e">
        <f t="shared" si="182"/>
        <v>#N/A</v>
      </c>
      <c r="J513">
        <f t="shared" si="183"/>
        <v>0</v>
      </c>
      <c r="K513">
        <f t="shared" si="184"/>
        <v>0</v>
      </c>
      <c r="L513">
        <f t="shared" si="185"/>
        <v>0</v>
      </c>
      <c r="M513" t="e">
        <f t="shared" si="196"/>
        <v>#N/A</v>
      </c>
      <c r="N513" t="e">
        <f t="shared" si="197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79"/>
        <v>999999</v>
      </c>
      <c r="R513" t="e">
        <f t="shared" si="180"/>
        <v>#N/A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86"/>
        <v>0</v>
      </c>
      <c r="V513">
        <f t="shared" si="187"/>
        <v>0</v>
      </c>
      <c r="W513">
        <f t="shared" si="198"/>
        <v>0</v>
      </c>
      <c r="X513">
        <f t="shared" si="188"/>
        <v>0</v>
      </c>
      <c r="Y513">
        <f>IF(ISNA(VLOOKUP(A513,issues_tempo!A:E,3,FALSE)),0,VLOOKUP(A513,issues_tempo!A:E,3,FALSE))</f>
        <v>0</v>
      </c>
      <c r="Z513">
        <f>IF(ISNA(VLOOKUP(A513,issues_tempo!A:E,2,FALSE)),0,VLOOKUP(A513,issues_tempo!A:E,2,FALSE))</f>
        <v>0</v>
      </c>
      <c r="AA513">
        <f t="shared" si="189"/>
        <v>0</v>
      </c>
      <c r="AB513" t="e">
        <f t="shared" si="190"/>
        <v>#DIV/0!</v>
      </c>
      <c r="AC513" t="e">
        <f>VLOOKUP(A513,issues_tempo!A:E,5,FALSE)</f>
        <v>#N/A</v>
      </c>
      <c r="AD513" t="e">
        <f>VLOOKUP(A513,issues_tempo!A:E,4,FALSE)</f>
        <v>#N/A</v>
      </c>
      <c r="AE513">
        <f t="shared" si="191"/>
        <v>0</v>
      </c>
      <c r="AF513">
        <f t="shared" si="191"/>
        <v>0</v>
      </c>
      <c r="AG513">
        <f t="shared" si="192"/>
        <v>0</v>
      </c>
      <c r="AH513">
        <f t="shared" si="193"/>
        <v>0</v>
      </c>
      <c r="AI513">
        <f t="shared" si="194"/>
        <v>0</v>
      </c>
      <c r="AJ513">
        <f t="shared" si="195"/>
        <v>0</v>
      </c>
    </row>
    <row r="514" spans="1:36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81"/>
        <v>308</v>
      </c>
      <c r="I514">
        <f t="shared" si="182"/>
        <v>3.2467532467532467</v>
      </c>
      <c r="J514">
        <f t="shared" si="183"/>
        <v>30.8</v>
      </c>
      <c r="K514">
        <f t="shared" si="184"/>
        <v>23.79032258064516</v>
      </c>
      <c r="L514">
        <f t="shared" si="185"/>
        <v>33.111702127659576</v>
      </c>
      <c r="M514">
        <f t="shared" ref="M514:M515" si="201">IF(F514&gt;0,C514/F514,999999)</f>
        <v>4.2033898305084749</v>
      </c>
      <c r="N514">
        <f t="shared" ref="N514:N515" si="202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ref="Q514:Q577" si="203">IF(ISERROR((C514/F514)*(O514/($O$2+$P$2))),999999,(C514/F514)*(O514/($O$2+$P$2)))</f>
        <v>6.3050847457627128</v>
      </c>
      <c r="R514">
        <f t="shared" ref="R514:R577" si="204">IF(ISERR((D514/G514)*(P514/($O$2+$P$2))),999999,(D514/G514)*(P514/($O$2+$P$2)))</f>
        <v>5.0334672021419005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86"/>
        <v>6.5084745762711869</v>
      </c>
      <c r="V514">
        <f t="shared" si="187"/>
        <v>5.0642570281124497</v>
      </c>
      <c r="W514">
        <f t="shared" si="198"/>
        <v>154.83870967741936</v>
      </c>
      <c r="X514">
        <f t="shared" si="188"/>
        <v>167.68617021276597</v>
      </c>
      <c r="Y514">
        <f>IF(ISNA(VLOOKUP(A514,issues_tempo!A:E,3,FALSE)),0,VLOOKUP(A514,issues_tempo!A:E,3,FALSE))</f>
        <v>0</v>
      </c>
      <c r="Z514">
        <f>IF(ISNA(VLOOKUP(A514,issues_tempo!A:E,2,FALSE)),0,VLOOKUP(A514,issues_tempo!A:E,2,FALSE))</f>
        <v>0</v>
      </c>
      <c r="AA514">
        <f t="shared" si="189"/>
        <v>0</v>
      </c>
      <c r="AB514" t="e">
        <f t="shared" si="190"/>
        <v>#DIV/0!</v>
      </c>
      <c r="AC514" t="e">
        <f>VLOOKUP(A514,issues_tempo!A:E,5,FALSE)</f>
        <v>#N/A</v>
      </c>
      <c r="AD514" t="e">
        <f>VLOOKUP(A514,issues_tempo!A:E,4,FALSE)</f>
        <v>#N/A</v>
      </c>
      <c r="AE514">
        <f t="shared" si="191"/>
        <v>0</v>
      </c>
      <c r="AF514">
        <f t="shared" si="191"/>
        <v>0</v>
      </c>
      <c r="AG514">
        <f t="shared" si="192"/>
        <v>0</v>
      </c>
      <c r="AH514">
        <f t="shared" si="193"/>
        <v>0</v>
      </c>
      <c r="AI514">
        <f t="shared" si="194"/>
        <v>0</v>
      </c>
      <c r="AJ514">
        <f t="shared" si="195"/>
        <v>0</v>
      </c>
    </row>
    <row r="515" spans="1:36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205">F515+G515</f>
        <v>342</v>
      </c>
      <c r="I515">
        <f t="shared" ref="I515:I578" si="206">E515/H515</f>
        <v>6.0555555555555554</v>
      </c>
      <c r="J515">
        <f t="shared" ref="J515:J578" si="207">IF(ISNA(H515),0,IF(E515&gt;0,(H515*100)/E515,0))</f>
        <v>16.513761467889907</v>
      </c>
      <c r="K515">
        <f t="shared" ref="K515:K578" si="208">IF(ISNA(F515),0,IF(C515&gt;0,(F515*100)/C515,0))</f>
        <v>17.559681697612731</v>
      </c>
      <c r="L515">
        <f t="shared" ref="L515:L578" si="209">IF(ISNA(F515),0,IF(D515&gt;0,(G515*100)/D515,0))</f>
        <v>5.913978494623656</v>
      </c>
      <c r="M515">
        <f t="shared" si="201"/>
        <v>5.6948640483383688</v>
      </c>
      <c r="N515">
        <f t="shared" si="202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si="203"/>
        <v>31.321752265861029</v>
      </c>
      <c r="R515">
        <f t="shared" si="204"/>
        <v>42.272727272727273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210">IF(ISNA(F515),0,IF(F515&gt;0,S515/F515,0))</f>
        <v>0.26586102719033233</v>
      </c>
      <c r="V515">
        <f t="shared" ref="V515:V578" si="211">IF(ISNA(G515),0,IF(G515&gt;0,T515/G515,0))</f>
        <v>0.18181818181818182</v>
      </c>
      <c r="W515">
        <f t="shared" si="198"/>
        <v>4.6684350132625996</v>
      </c>
      <c r="X515">
        <f t="shared" ref="X515:X578" si="212">V515*L515</f>
        <v>1.075268817204301</v>
      </c>
      <c r="Y515">
        <f>IF(ISNA(VLOOKUP(A515,issues_tempo!A:E,3,FALSE)),0,VLOOKUP(A515,issues_tempo!A:E,3,FALSE))</f>
        <v>67</v>
      </c>
      <c r="Z515">
        <f>IF(ISNA(VLOOKUP(A515,issues_tempo!A:E,2,FALSE)),0,VLOOKUP(A515,issues_tempo!A:E,2,FALSE))</f>
        <v>12</v>
      </c>
      <c r="AA515">
        <f t="shared" ref="AA515:AA578" si="213">Y515+Z515</f>
        <v>79</v>
      </c>
      <c r="AB515">
        <f t="shared" ref="AB515:AB578" si="214">E515/AA515</f>
        <v>26.215189873417721</v>
      </c>
      <c r="AC515">
        <f>VLOOKUP(A515,issues_tempo!A:E,5,FALSE)</f>
        <v>21</v>
      </c>
      <c r="AD515">
        <f>VLOOKUP(A515,issues_tempo!A:E,4,FALSE)</f>
        <v>8</v>
      </c>
      <c r="AE515">
        <f t="shared" ref="AE515:AF578" si="215">IF(ISNA(Y515),0,IF(C515&gt;0,(Y515*100)/C515,0))</f>
        <v>3.5543766578249336</v>
      </c>
      <c r="AF515">
        <f t="shared" si="215"/>
        <v>6.4516129032258061</v>
      </c>
      <c r="AG515">
        <f t="shared" ref="AG515:AG578" si="216">IF(Y515&gt;0,AC515/Y515,0)</f>
        <v>0.31343283582089554</v>
      </c>
      <c r="AH515">
        <f t="shared" ref="AH515:AH578" si="217">IF(Z515&gt;0,AD515/Z515,0)</f>
        <v>0.66666666666666663</v>
      </c>
      <c r="AI515">
        <f t="shared" ref="AI515:AI578" si="218">AG515*AE515</f>
        <v>1.1140583554376657</v>
      </c>
      <c r="AJ515">
        <f t="shared" ref="AJ515:AJ578" si="219">AH515*AF515</f>
        <v>4.301075268817204</v>
      </c>
    </row>
    <row r="516" spans="1:36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205"/>
        <v>1</v>
      </c>
      <c r="I516">
        <f t="shared" si="206"/>
        <v>99</v>
      </c>
      <c r="J516">
        <f t="shared" si="207"/>
        <v>1.0101010101010102</v>
      </c>
      <c r="K516">
        <f t="shared" si="208"/>
        <v>3.7037037037037037</v>
      </c>
      <c r="L516">
        <f t="shared" si="209"/>
        <v>0</v>
      </c>
      <c r="M516">
        <f t="shared" ref="M516:M578" si="220">C516/F516</f>
        <v>27</v>
      </c>
      <c r="N516" t="e">
        <f t="shared" ref="N516:N578" si="221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203"/>
        <v>18</v>
      </c>
      <c r="R516">
        <f t="shared" si="204"/>
        <v>999999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210"/>
        <v>0</v>
      </c>
      <c r="V516">
        <f t="shared" si="211"/>
        <v>0</v>
      </c>
      <c r="W516">
        <f t="shared" ref="W516:W579" si="222">U516*K516</f>
        <v>0</v>
      </c>
      <c r="X516">
        <f t="shared" si="212"/>
        <v>0</v>
      </c>
      <c r="Y516">
        <f>IF(ISNA(VLOOKUP(A516,issues_tempo!A:E,3,FALSE)),0,VLOOKUP(A516,issues_tempo!A:E,3,FALSE))</f>
        <v>0</v>
      </c>
      <c r="Z516">
        <f>IF(ISNA(VLOOKUP(A516,issues_tempo!A:E,2,FALSE)),0,VLOOKUP(A516,issues_tempo!A:E,2,FALSE))</f>
        <v>0</v>
      </c>
      <c r="AA516">
        <f t="shared" si="213"/>
        <v>0</v>
      </c>
      <c r="AB516" t="e">
        <f t="shared" si="214"/>
        <v>#DIV/0!</v>
      </c>
      <c r="AC516" t="e">
        <f>VLOOKUP(A516,issues_tempo!A:E,5,FALSE)</f>
        <v>#N/A</v>
      </c>
      <c r="AD516" t="e">
        <f>VLOOKUP(A516,issues_tempo!A:E,4,FALSE)</f>
        <v>#N/A</v>
      </c>
      <c r="AE516">
        <f t="shared" si="215"/>
        <v>0</v>
      </c>
      <c r="AF516">
        <f t="shared" si="215"/>
        <v>0</v>
      </c>
      <c r="AG516">
        <f t="shared" si="216"/>
        <v>0</v>
      </c>
      <c r="AH516">
        <f t="shared" si="217"/>
        <v>0</v>
      </c>
      <c r="AI516">
        <f t="shared" si="218"/>
        <v>0</v>
      </c>
      <c r="AJ516">
        <f t="shared" si="219"/>
        <v>0</v>
      </c>
    </row>
    <row r="517" spans="1:36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205"/>
        <v>#N/A</v>
      </c>
      <c r="I517" t="e">
        <f t="shared" si="206"/>
        <v>#N/A</v>
      </c>
      <c r="J517">
        <f t="shared" si="207"/>
        <v>0</v>
      </c>
      <c r="K517">
        <f t="shared" si="208"/>
        <v>0</v>
      </c>
      <c r="L517">
        <f t="shared" si="209"/>
        <v>0</v>
      </c>
      <c r="M517" t="e">
        <f t="shared" si="220"/>
        <v>#N/A</v>
      </c>
      <c r="N517" t="e">
        <f t="shared" si="221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203"/>
        <v>999999</v>
      </c>
      <c r="R517" t="e">
        <f t="shared" si="204"/>
        <v>#N/A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210"/>
        <v>0</v>
      </c>
      <c r="V517">
        <f t="shared" si="211"/>
        <v>0</v>
      </c>
      <c r="W517">
        <f t="shared" si="222"/>
        <v>0</v>
      </c>
      <c r="X517">
        <f t="shared" si="212"/>
        <v>0</v>
      </c>
      <c r="Y517">
        <f>IF(ISNA(VLOOKUP(A517,issues_tempo!A:E,3,FALSE)),0,VLOOKUP(A517,issues_tempo!A:E,3,FALSE))</f>
        <v>0</v>
      </c>
      <c r="Z517">
        <f>IF(ISNA(VLOOKUP(A517,issues_tempo!A:E,2,FALSE)),0,VLOOKUP(A517,issues_tempo!A:E,2,FALSE))</f>
        <v>0</v>
      </c>
      <c r="AA517">
        <f t="shared" si="213"/>
        <v>0</v>
      </c>
      <c r="AB517" t="e">
        <f t="shared" si="214"/>
        <v>#DIV/0!</v>
      </c>
      <c r="AC517" t="e">
        <f>VLOOKUP(A517,issues_tempo!A:E,5,FALSE)</f>
        <v>#N/A</v>
      </c>
      <c r="AD517" t="e">
        <f>VLOOKUP(A517,issues_tempo!A:E,4,FALSE)</f>
        <v>#N/A</v>
      </c>
      <c r="AE517">
        <f t="shared" si="215"/>
        <v>0</v>
      </c>
      <c r="AF517">
        <f t="shared" si="215"/>
        <v>0</v>
      </c>
      <c r="AG517">
        <f t="shared" si="216"/>
        <v>0</v>
      </c>
      <c r="AH517">
        <f t="shared" si="217"/>
        <v>0</v>
      </c>
      <c r="AI517">
        <f t="shared" si="218"/>
        <v>0</v>
      </c>
      <c r="AJ517">
        <f t="shared" si="219"/>
        <v>0</v>
      </c>
    </row>
    <row r="518" spans="1:36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205"/>
        <v>#N/A</v>
      </c>
      <c r="I518" t="e">
        <f t="shared" si="206"/>
        <v>#N/A</v>
      </c>
      <c r="J518">
        <f t="shared" si="207"/>
        <v>0</v>
      </c>
      <c r="K518">
        <f t="shared" si="208"/>
        <v>0</v>
      </c>
      <c r="L518">
        <f t="shared" si="209"/>
        <v>0</v>
      </c>
      <c r="M518" t="e">
        <f t="shared" si="220"/>
        <v>#N/A</v>
      </c>
      <c r="N518" t="e">
        <f t="shared" si="221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203"/>
        <v>999999</v>
      </c>
      <c r="R518" t="e">
        <f t="shared" si="204"/>
        <v>#N/A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210"/>
        <v>0</v>
      </c>
      <c r="V518">
        <f t="shared" si="211"/>
        <v>0</v>
      </c>
      <c r="W518">
        <f t="shared" si="222"/>
        <v>0</v>
      </c>
      <c r="X518">
        <f t="shared" si="212"/>
        <v>0</v>
      </c>
      <c r="Y518">
        <f>IF(ISNA(VLOOKUP(A518,issues_tempo!A:E,3,FALSE)),0,VLOOKUP(A518,issues_tempo!A:E,3,FALSE))</f>
        <v>0</v>
      </c>
      <c r="Z518">
        <f>IF(ISNA(VLOOKUP(A518,issues_tempo!A:E,2,FALSE)),0,VLOOKUP(A518,issues_tempo!A:E,2,FALSE))</f>
        <v>0</v>
      </c>
      <c r="AA518">
        <f t="shared" si="213"/>
        <v>0</v>
      </c>
      <c r="AB518" t="e">
        <f t="shared" si="214"/>
        <v>#DIV/0!</v>
      </c>
      <c r="AC518" t="e">
        <f>VLOOKUP(A518,issues_tempo!A:E,5,FALSE)</f>
        <v>#N/A</v>
      </c>
      <c r="AD518" t="e">
        <f>VLOOKUP(A518,issues_tempo!A:E,4,FALSE)</f>
        <v>#N/A</v>
      </c>
      <c r="AE518">
        <f t="shared" si="215"/>
        <v>0</v>
      </c>
      <c r="AF518">
        <f t="shared" si="215"/>
        <v>0</v>
      </c>
      <c r="AG518">
        <f t="shared" si="216"/>
        <v>0</v>
      </c>
      <c r="AH518">
        <f t="shared" si="217"/>
        <v>0</v>
      </c>
      <c r="AI518">
        <f t="shared" si="218"/>
        <v>0</v>
      </c>
      <c r="AJ518">
        <f t="shared" si="219"/>
        <v>0</v>
      </c>
    </row>
    <row r="519" spans="1:36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205"/>
        <v>5</v>
      </c>
      <c r="I519">
        <f t="shared" si="206"/>
        <v>8.6</v>
      </c>
      <c r="J519">
        <f t="shared" si="207"/>
        <v>11.627906976744185</v>
      </c>
      <c r="K519">
        <f t="shared" si="208"/>
        <v>0</v>
      </c>
      <c r="L519">
        <f t="shared" si="209"/>
        <v>13.513513513513514</v>
      </c>
      <c r="M519" t="e">
        <f t="shared" si="220"/>
        <v>#DIV/0!</v>
      </c>
      <c r="N519">
        <f t="shared" si="221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203"/>
        <v>999999</v>
      </c>
      <c r="R519">
        <f t="shared" si="204"/>
        <v>2.4666666666666668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210"/>
        <v>0</v>
      </c>
      <c r="V519">
        <f t="shared" si="211"/>
        <v>0</v>
      </c>
      <c r="W519">
        <f t="shared" si="222"/>
        <v>0</v>
      </c>
      <c r="X519">
        <f t="shared" si="212"/>
        <v>0</v>
      </c>
      <c r="Y519">
        <f>IF(ISNA(VLOOKUP(A519,issues_tempo!A:E,3,FALSE)),0,VLOOKUP(A519,issues_tempo!A:E,3,FALSE))</f>
        <v>0</v>
      </c>
      <c r="Z519">
        <f>IF(ISNA(VLOOKUP(A519,issues_tempo!A:E,2,FALSE)),0,VLOOKUP(A519,issues_tempo!A:E,2,FALSE))</f>
        <v>0</v>
      </c>
      <c r="AA519">
        <f t="shared" si="213"/>
        <v>0</v>
      </c>
      <c r="AB519" t="e">
        <f t="shared" si="214"/>
        <v>#DIV/0!</v>
      </c>
      <c r="AC519" t="e">
        <f>VLOOKUP(A519,issues_tempo!A:E,5,FALSE)</f>
        <v>#N/A</v>
      </c>
      <c r="AD519" t="e">
        <f>VLOOKUP(A519,issues_tempo!A:E,4,FALSE)</f>
        <v>#N/A</v>
      </c>
      <c r="AE519">
        <f t="shared" si="215"/>
        <v>0</v>
      </c>
      <c r="AF519">
        <f t="shared" si="215"/>
        <v>0</v>
      </c>
      <c r="AG519">
        <f t="shared" si="216"/>
        <v>0</v>
      </c>
      <c r="AH519">
        <f t="shared" si="217"/>
        <v>0</v>
      </c>
      <c r="AI519">
        <f t="shared" si="218"/>
        <v>0</v>
      </c>
      <c r="AJ519">
        <f t="shared" si="219"/>
        <v>0</v>
      </c>
    </row>
    <row r="520" spans="1:36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205"/>
        <v>24</v>
      </c>
      <c r="I520">
        <f t="shared" si="206"/>
        <v>7</v>
      </c>
      <c r="J520">
        <f t="shared" si="207"/>
        <v>14.285714285714286</v>
      </c>
      <c r="K520">
        <f t="shared" si="208"/>
        <v>0</v>
      </c>
      <c r="L520">
        <f t="shared" si="209"/>
        <v>16</v>
      </c>
      <c r="M520" t="e">
        <f t="shared" si="220"/>
        <v>#DIV/0!</v>
      </c>
      <c r="N520">
        <f t="shared" si="221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203"/>
        <v>999999</v>
      </c>
      <c r="R520">
        <f t="shared" si="204"/>
        <v>5.2083333333333339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210"/>
        <v>0</v>
      </c>
      <c r="V520">
        <f t="shared" si="211"/>
        <v>4.541666666666667</v>
      </c>
      <c r="W520">
        <f t="shared" si="222"/>
        <v>0</v>
      </c>
      <c r="X520">
        <f t="shared" si="212"/>
        <v>72.666666666666671</v>
      </c>
      <c r="Y520">
        <f>IF(ISNA(VLOOKUP(A520,issues_tempo!A:E,3,FALSE)),0,VLOOKUP(A520,issues_tempo!A:E,3,FALSE))</f>
        <v>0</v>
      </c>
      <c r="Z520">
        <f>IF(ISNA(VLOOKUP(A520,issues_tempo!A:E,2,FALSE)),0,VLOOKUP(A520,issues_tempo!A:E,2,FALSE))</f>
        <v>0</v>
      </c>
      <c r="AA520">
        <f t="shared" si="213"/>
        <v>0</v>
      </c>
      <c r="AB520" t="e">
        <f t="shared" si="214"/>
        <v>#DIV/0!</v>
      </c>
      <c r="AC520" t="e">
        <f>VLOOKUP(A520,issues_tempo!A:E,5,FALSE)</f>
        <v>#N/A</v>
      </c>
      <c r="AD520" t="e">
        <f>VLOOKUP(A520,issues_tempo!A:E,4,FALSE)</f>
        <v>#N/A</v>
      </c>
      <c r="AE520">
        <f t="shared" si="215"/>
        <v>0</v>
      </c>
      <c r="AF520">
        <f t="shared" si="215"/>
        <v>0</v>
      </c>
      <c r="AG520">
        <f t="shared" si="216"/>
        <v>0</v>
      </c>
      <c r="AH520">
        <f t="shared" si="217"/>
        <v>0</v>
      </c>
      <c r="AI520">
        <f t="shared" si="218"/>
        <v>0</v>
      </c>
      <c r="AJ520">
        <f t="shared" si="219"/>
        <v>0</v>
      </c>
    </row>
    <row r="521" spans="1:36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205"/>
        <v>2</v>
      </c>
      <c r="I521">
        <f t="shared" si="206"/>
        <v>15</v>
      </c>
      <c r="J521">
        <f t="shared" si="207"/>
        <v>6.666666666666667</v>
      </c>
      <c r="K521">
        <f t="shared" si="208"/>
        <v>5.5555555555555554</v>
      </c>
      <c r="L521">
        <f t="shared" si="209"/>
        <v>8.3333333333333339</v>
      </c>
      <c r="M521">
        <f t="shared" si="220"/>
        <v>18</v>
      </c>
      <c r="N521">
        <f t="shared" si="221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203"/>
        <v>6</v>
      </c>
      <c r="R521">
        <f t="shared" si="204"/>
        <v>2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210"/>
        <v>0</v>
      </c>
      <c r="V521">
        <f t="shared" si="211"/>
        <v>0</v>
      </c>
      <c r="W521">
        <f t="shared" si="222"/>
        <v>0</v>
      </c>
      <c r="X521">
        <f t="shared" si="212"/>
        <v>0</v>
      </c>
      <c r="Y521">
        <f>IF(ISNA(VLOOKUP(A521,issues_tempo!A:E,3,FALSE)),0,VLOOKUP(A521,issues_tempo!A:E,3,FALSE))</f>
        <v>0</v>
      </c>
      <c r="Z521">
        <f>IF(ISNA(VLOOKUP(A521,issues_tempo!A:E,2,FALSE)),0,VLOOKUP(A521,issues_tempo!A:E,2,FALSE))</f>
        <v>2</v>
      </c>
      <c r="AA521">
        <f t="shared" si="213"/>
        <v>2</v>
      </c>
      <c r="AB521">
        <f t="shared" si="214"/>
        <v>15</v>
      </c>
      <c r="AC521">
        <f>VLOOKUP(A521,issues_tempo!A:E,5,FALSE)</f>
        <v>0</v>
      </c>
      <c r="AD521">
        <f>VLOOKUP(A521,issues_tempo!A:E,4,FALSE)</f>
        <v>61</v>
      </c>
      <c r="AE521">
        <f t="shared" si="215"/>
        <v>0</v>
      </c>
      <c r="AF521">
        <f t="shared" si="215"/>
        <v>16.666666666666668</v>
      </c>
      <c r="AG521">
        <f t="shared" si="216"/>
        <v>0</v>
      </c>
      <c r="AH521">
        <f t="shared" si="217"/>
        <v>30.5</v>
      </c>
      <c r="AI521">
        <f t="shared" si="218"/>
        <v>0</v>
      </c>
      <c r="AJ521">
        <f t="shared" si="219"/>
        <v>508.33333333333337</v>
      </c>
    </row>
    <row r="522" spans="1:36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205"/>
        <v>#N/A</v>
      </c>
      <c r="I522" t="e">
        <f t="shared" si="206"/>
        <v>#N/A</v>
      </c>
      <c r="J522">
        <f t="shared" si="207"/>
        <v>0</v>
      </c>
      <c r="K522">
        <f t="shared" si="208"/>
        <v>0</v>
      </c>
      <c r="L522">
        <f t="shared" si="209"/>
        <v>0</v>
      </c>
      <c r="M522" t="e">
        <f t="shared" si="220"/>
        <v>#N/A</v>
      </c>
      <c r="N522" t="e">
        <f t="shared" si="221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203"/>
        <v>999999</v>
      </c>
      <c r="R522" t="e">
        <f t="shared" si="204"/>
        <v>#N/A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210"/>
        <v>0</v>
      </c>
      <c r="V522">
        <f t="shared" si="211"/>
        <v>0</v>
      </c>
      <c r="W522">
        <f t="shared" si="222"/>
        <v>0</v>
      </c>
      <c r="X522">
        <f t="shared" si="212"/>
        <v>0</v>
      </c>
      <c r="Y522">
        <f>IF(ISNA(VLOOKUP(A522,issues_tempo!A:E,3,FALSE)),0,VLOOKUP(A522,issues_tempo!A:E,3,FALSE))</f>
        <v>0</v>
      </c>
      <c r="Z522">
        <f>IF(ISNA(VLOOKUP(A522,issues_tempo!A:E,2,FALSE)),0,VLOOKUP(A522,issues_tempo!A:E,2,FALSE))</f>
        <v>0</v>
      </c>
      <c r="AA522">
        <f t="shared" si="213"/>
        <v>0</v>
      </c>
      <c r="AB522" t="e">
        <f t="shared" si="214"/>
        <v>#DIV/0!</v>
      </c>
      <c r="AC522" t="e">
        <f>VLOOKUP(A522,issues_tempo!A:E,5,FALSE)</f>
        <v>#N/A</v>
      </c>
      <c r="AD522" t="e">
        <f>VLOOKUP(A522,issues_tempo!A:E,4,FALSE)</f>
        <v>#N/A</v>
      </c>
      <c r="AE522">
        <f t="shared" si="215"/>
        <v>0</v>
      </c>
      <c r="AF522">
        <f t="shared" si="215"/>
        <v>0</v>
      </c>
      <c r="AG522">
        <f t="shared" si="216"/>
        <v>0</v>
      </c>
      <c r="AH522">
        <f t="shared" si="217"/>
        <v>0</v>
      </c>
      <c r="AI522">
        <f t="shared" si="218"/>
        <v>0</v>
      </c>
      <c r="AJ522">
        <f t="shared" si="219"/>
        <v>0</v>
      </c>
    </row>
    <row r="523" spans="1:36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205"/>
        <v>#N/A</v>
      </c>
      <c r="I523" t="e">
        <f t="shared" si="206"/>
        <v>#N/A</v>
      </c>
      <c r="J523">
        <f t="shared" si="207"/>
        <v>0</v>
      </c>
      <c r="K523">
        <f t="shared" si="208"/>
        <v>0</v>
      </c>
      <c r="L523">
        <f t="shared" si="209"/>
        <v>0</v>
      </c>
      <c r="M523" t="e">
        <f t="shared" si="220"/>
        <v>#N/A</v>
      </c>
      <c r="N523" t="e">
        <f t="shared" si="221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203"/>
        <v>999999</v>
      </c>
      <c r="R523" t="e">
        <f t="shared" si="204"/>
        <v>#N/A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210"/>
        <v>0</v>
      </c>
      <c r="V523">
        <f t="shared" si="211"/>
        <v>0</v>
      </c>
      <c r="W523">
        <f t="shared" si="222"/>
        <v>0</v>
      </c>
      <c r="X523">
        <f t="shared" si="212"/>
        <v>0</v>
      </c>
      <c r="Y523">
        <f>IF(ISNA(VLOOKUP(A523,issues_tempo!A:E,3,FALSE)),0,VLOOKUP(A523,issues_tempo!A:E,3,FALSE))</f>
        <v>0</v>
      </c>
      <c r="Z523">
        <f>IF(ISNA(VLOOKUP(A523,issues_tempo!A:E,2,FALSE)),0,VLOOKUP(A523,issues_tempo!A:E,2,FALSE))</f>
        <v>0</v>
      </c>
      <c r="AA523">
        <f t="shared" si="213"/>
        <v>0</v>
      </c>
      <c r="AB523" t="e">
        <f t="shared" si="214"/>
        <v>#DIV/0!</v>
      </c>
      <c r="AC523" t="e">
        <f>VLOOKUP(A523,issues_tempo!A:E,5,FALSE)</f>
        <v>#N/A</v>
      </c>
      <c r="AD523" t="e">
        <f>VLOOKUP(A523,issues_tempo!A:E,4,FALSE)</f>
        <v>#N/A</v>
      </c>
      <c r="AE523">
        <f t="shared" si="215"/>
        <v>0</v>
      </c>
      <c r="AF523">
        <f t="shared" si="215"/>
        <v>0</v>
      </c>
      <c r="AG523">
        <f t="shared" si="216"/>
        <v>0</v>
      </c>
      <c r="AH523">
        <f t="shared" si="217"/>
        <v>0</v>
      </c>
      <c r="AI523">
        <f t="shared" si="218"/>
        <v>0</v>
      </c>
      <c r="AJ523">
        <f t="shared" si="219"/>
        <v>0</v>
      </c>
    </row>
    <row r="524" spans="1:36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205"/>
        <v>3</v>
      </c>
      <c r="I524">
        <f t="shared" si="206"/>
        <v>11.333333333333334</v>
      </c>
      <c r="J524">
        <f t="shared" si="207"/>
        <v>8.8235294117647065</v>
      </c>
      <c r="K524">
        <f t="shared" si="208"/>
        <v>13.333333333333334</v>
      </c>
      <c r="L524">
        <f t="shared" si="209"/>
        <v>5.2631578947368425</v>
      </c>
      <c r="M524">
        <f t="shared" si="220"/>
        <v>7.5</v>
      </c>
      <c r="N524">
        <f t="shared" si="221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203"/>
        <v>2.5</v>
      </c>
      <c r="R524">
        <f t="shared" si="204"/>
        <v>3.1666666666666665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210"/>
        <v>0</v>
      </c>
      <c r="V524">
        <f t="shared" si="211"/>
        <v>0</v>
      </c>
      <c r="W524">
        <f t="shared" si="222"/>
        <v>0</v>
      </c>
      <c r="X524">
        <f t="shared" si="212"/>
        <v>0</v>
      </c>
      <c r="Y524">
        <f>IF(ISNA(VLOOKUP(A524,issues_tempo!A:E,3,FALSE)),0,VLOOKUP(A524,issues_tempo!A:E,3,FALSE))</f>
        <v>0</v>
      </c>
      <c r="Z524">
        <f>IF(ISNA(VLOOKUP(A524,issues_tempo!A:E,2,FALSE)),0,VLOOKUP(A524,issues_tempo!A:E,2,FALSE))</f>
        <v>0</v>
      </c>
      <c r="AA524">
        <f t="shared" si="213"/>
        <v>0</v>
      </c>
      <c r="AB524" t="e">
        <f t="shared" si="214"/>
        <v>#DIV/0!</v>
      </c>
      <c r="AC524" t="e">
        <f>VLOOKUP(A524,issues_tempo!A:E,5,FALSE)</f>
        <v>#N/A</v>
      </c>
      <c r="AD524" t="e">
        <f>VLOOKUP(A524,issues_tempo!A:E,4,FALSE)</f>
        <v>#N/A</v>
      </c>
      <c r="AE524">
        <f t="shared" si="215"/>
        <v>0</v>
      </c>
      <c r="AF524">
        <f t="shared" si="215"/>
        <v>0</v>
      </c>
      <c r="AG524">
        <f t="shared" si="216"/>
        <v>0</v>
      </c>
      <c r="AH524">
        <f t="shared" si="217"/>
        <v>0</v>
      </c>
      <c r="AI524">
        <f t="shared" si="218"/>
        <v>0</v>
      </c>
      <c r="AJ524">
        <f t="shared" si="219"/>
        <v>0</v>
      </c>
    </row>
    <row r="525" spans="1:36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205"/>
        <v>#N/A</v>
      </c>
      <c r="I525" t="e">
        <f t="shared" si="206"/>
        <v>#N/A</v>
      </c>
      <c r="J525">
        <f t="shared" si="207"/>
        <v>0</v>
      </c>
      <c r="K525">
        <f t="shared" si="208"/>
        <v>0</v>
      </c>
      <c r="L525">
        <f t="shared" si="209"/>
        <v>0</v>
      </c>
      <c r="M525" t="e">
        <f t="shared" si="220"/>
        <v>#N/A</v>
      </c>
      <c r="N525" t="e">
        <f t="shared" si="221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203"/>
        <v>999999</v>
      </c>
      <c r="R525" t="e">
        <f t="shared" si="204"/>
        <v>#N/A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210"/>
        <v>0</v>
      </c>
      <c r="V525">
        <f t="shared" si="211"/>
        <v>0</v>
      </c>
      <c r="W525">
        <f t="shared" si="222"/>
        <v>0</v>
      </c>
      <c r="X525">
        <f t="shared" si="212"/>
        <v>0</v>
      </c>
      <c r="Y525">
        <f>IF(ISNA(VLOOKUP(A525,issues_tempo!A:E,3,FALSE)),0,VLOOKUP(A525,issues_tempo!A:E,3,FALSE))</f>
        <v>0</v>
      </c>
      <c r="Z525">
        <f>IF(ISNA(VLOOKUP(A525,issues_tempo!A:E,2,FALSE)),0,VLOOKUP(A525,issues_tempo!A:E,2,FALSE))</f>
        <v>0</v>
      </c>
      <c r="AA525">
        <f t="shared" si="213"/>
        <v>0</v>
      </c>
      <c r="AB525" t="e">
        <f t="shared" si="214"/>
        <v>#DIV/0!</v>
      </c>
      <c r="AC525" t="e">
        <f>VLOOKUP(A525,issues_tempo!A:E,5,FALSE)</f>
        <v>#N/A</v>
      </c>
      <c r="AD525" t="e">
        <f>VLOOKUP(A525,issues_tempo!A:E,4,FALSE)</f>
        <v>#N/A</v>
      </c>
      <c r="AE525">
        <f t="shared" si="215"/>
        <v>0</v>
      </c>
      <c r="AF525">
        <f t="shared" si="215"/>
        <v>0</v>
      </c>
      <c r="AG525">
        <f t="shared" si="216"/>
        <v>0</v>
      </c>
      <c r="AH525">
        <f t="shared" si="217"/>
        <v>0</v>
      </c>
      <c r="AI525">
        <f t="shared" si="218"/>
        <v>0</v>
      </c>
      <c r="AJ525">
        <f t="shared" si="219"/>
        <v>0</v>
      </c>
    </row>
    <row r="526" spans="1:36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205"/>
        <v>#N/A</v>
      </c>
      <c r="I526" t="e">
        <f t="shared" si="206"/>
        <v>#N/A</v>
      </c>
      <c r="J526">
        <f t="shared" si="207"/>
        <v>0</v>
      </c>
      <c r="K526">
        <f t="shared" si="208"/>
        <v>0</v>
      </c>
      <c r="L526">
        <f t="shared" si="209"/>
        <v>0</v>
      </c>
      <c r="M526" t="e">
        <f t="shared" si="220"/>
        <v>#N/A</v>
      </c>
      <c r="N526" t="e">
        <f t="shared" si="221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203"/>
        <v>999999</v>
      </c>
      <c r="R526" t="e">
        <f t="shared" si="204"/>
        <v>#N/A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210"/>
        <v>0</v>
      </c>
      <c r="V526">
        <f t="shared" si="211"/>
        <v>0</v>
      </c>
      <c r="W526">
        <f t="shared" si="222"/>
        <v>0</v>
      </c>
      <c r="X526">
        <f t="shared" si="212"/>
        <v>0</v>
      </c>
      <c r="Y526">
        <f>IF(ISNA(VLOOKUP(A526,issues_tempo!A:E,3,FALSE)),0,VLOOKUP(A526,issues_tempo!A:E,3,FALSE))</f>
        <v>0</v>
      </c>
      <c r="Z526">
        <f>IF(ISNA(VLOOKUP(A526,issues_tempo!A:E,2,FALSE)),0,VLOOKUP(A526,issues_tempo!A:E,2,FALSE))</f>
        <v>0</v>
      </c>
      <c r="AA526">
        <f t="shared" si="213"/>
        <v>0</v>
      </c>
      <c r="AB526" t="e">
        <f t="shared" si="214"/>
        <v>#DIV/0!</v>
      </c>
      <c r="AC526" t="e">
        <f>VLOOKUP(A526,issues_tempo!A:E,5,FALSE)</f>
        <v>#N/A</v>
      </c>
      <c r="AD526" t="e">
        <f>VLOOKUP(A526,issues_tempo!A:E,4,FALSE)</f>
        <v>#N/A</v>
      </c>
      <c r="AE526">
        <f t="shared" si="215"/>
        <v>0</v>
      </c>
      <c r="AF526">
        <f t="shared" si="215"/>
        <v>0</v>
      </c>
      <c r="AG526">
        <f t="shared" si="216"/>
        <v>0</v>
      </c>
      <c r="AH526">
        <f t="shared" si="217"/>
        <v>0</v>
      </c>
      <c r="AI526">
        <f t="shared" si="218"/>
        <v>0</v>
      </c>
      <c r="AJ526">
        <f t="shared" si="219"/>
        <v>0</v>
      </c>
    </row>
    <row r="527" spans="1:36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205"/>
        <v>#N/A</v>
      </c>
      <c r="I527" t="e">
        <f t="shared" si="206"/>
        <v>#N/A</v>
      </c>
      <c r="J527">
        <f t="shared" si="207"/>
        <v>0</v>
      </c>
      <c r="K527">
        <f t="shared" si="208"/>
        <v>0</v>
      </c>
      <c r="L527">
        <f t="shared" si="209"/>
        <v>0</v>
      </c>
      <c r="M527" t="e">
        <f t="shared" si="220"/>
        <v>#N/A</v>
      </c>
      <c r="N527" t="e">
        <f t="shared" si="221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203"/>
        <v>999999</v>
      </c>
      <c r="R527" t="e">
        <f t="shared" si="204"/>
        <v>#N/A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210"/>
        <v>0</v>
      </c>
      <c r="V527">
        <f t="shared" si="211"/>
        <v>0</v>
      </c>
      <c r="W527">
        <f t="shared" si="222"/>
        <v>0</v>
      </c>
      <c r="X527">
        <f t="shared" si="212"/>
        <v>0</v>
      </c>
      <c r="Y527">
        <f>IF(ISNA(VLOOKUP(A527,issues_tempo!A:E,3,FALSE)),0,VLOOKUP(A527,issues_tempo!A:E,3,FALSE))</f>
        <v>0</v>
      </c>
      <c r="Z527">
        <f>IF(ISNA(VLOOKUP(A527,issues_tempo!A:E,2,FALSE)),0,VLOOKUP(A527,issues_tempo!A:E,2,FALSE))</f>
        <v>0</v>
      </c>
      <c r="AA527">
        <f t="shared" si="213"/>
        <v>0</v>
      </c>
      <c r="AB527" t="e">
        <f t="shared" si="214"/>
        <v>#DIV/0!</v>
      </c>
      <c r="AC527" t="e">
        <f>VLOOKUP(A527,issues_tempo!A:E,5,FALSE)</f>
        <v>#N/A</v>
      </c>
      <c r="AD527" t="e">
        <f>VLOOKUP(A527,issues_tempo!A:E,4,FALSE)</f>
        <v>#N/A</v>
      </c>
      <c r="AE527">
        <f t="shared" si="215"/>
        <v>0</v>
      </c>
      <c r="AF527">
        <f t="shared" si="215"/>
        <v>0</v>
      </c>
      <c r="AG527">
        <f t="shared" si="216"/>
        <v>0</v>
      </c>
      <c r="AH527">
        <f t="shared" si="217"/>
        <v>0</v>
      </c>
      <c r="AI527">
        <f t="shared" si="218"/>
        <v>0</v>
      </c>
      <c r="AJ527">
        <f t="shared" si="219"/>
        <v>0</v>
      </c>
    </row>
    <row r="528" spans="1:36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205"/>
        <v>1119</v>
      </c>
      <c r="I528">
        <f t="shared" si="206"/>
        <v>7.1036639857015196</v>
      </c>
      <c r="J528">
        <f t="shared" si="207"/>
        <v>14.077242420430244</v>
      </c>
      <c r="K528">
        <f t="shared" si="208"/>
        <v>13.313046785850133</v>
      </c>
      <c r="L528">
        <f t="shared" si="209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203"/>
        <v>284.18238095238098</v>
      </c>
      <c r="R528">
        <f t="shared" si="204"/>
        <v>255.82696897374703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210"/>
        <v>0.56142857142857139</v>
      </c>
      <c r="V528">
        <f t="shared" si="211"/>
        <v>0.96420047732696901</v>
      </c>
      <c r="W528">
        <f t="shared" si="222"/>
        <v>7.4743248383415741</v>
      </c>
      <c r="X528">
        <f t="shared" si="212"/>
        <v>15.013006317354144</v>
      </c>
      <c r="Y528">
        <f>IF(ISNA(VLOOKUP(A528,issues_tempo!A:E,3,FALSE)),0,VLOOKUP(A528,issues_tempo!A:E,3,FALSE))</f>
        <v>0</v>
      </c>
      <c r="Z528">
        <f>IF(ISNA(VLOOKUP(A528,issues_tempo!A:E,2,FALSE)),0,VLOOKUP(A528,issues_tempo!A:E,2,FALSE))</f>
        <v>0</v>
      </c>
      <c r="AA528">
        <f t="shared" si="213"/>
        <v>0</v>
      </c>
      <c r="AB528" t="e">
        <f t="shared" si="214"/>
        <v>#DIV/0!</v>
      </c>
      <c r="AC528" t="e">
        <f>VLOOKUP(A528,issues_tempo!A:E,5,FALSE)</f>
        <v>#N/A</v>
      </c>
      <c r="AD528" t="e">
        <f>VLOOKUP(A528,issues_tempo!A:E,4,FALSE)</f>
        <v>#N/A</v>
      </c>
      <c r="AE528">
        <f t="shared" si="215"/>
        <v>0</v>
      </c>
      <c r="AF528">
        <f t="shared" si="215"/>
        <v>0</v>
      </c>
      <c r="AG528">
        <f t="shared" si="216"/>
        <v>0</v>
      </c>
      <c r="AH528">
        <f t="shared" si="217"/>
        <v>0</v>
      </c>
      <c r="AI528">
        <f t="shared" si="218"/>
        <v>0</v>
      </c>
      <c r="AJ528">
        <f t="shared" si="219"/>
        <v>0</v>
      </c>
    </row>
    <row r="529" spans="1:36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205"/>
        <v>15</v>
      </c>
      <c r="I529">
        <f t="shared" si="206"/>
        <v>10.8</v>
      </c>
      <c r="J529">
        <f t="shared" si="207"/>
        <v>9.2592592592592595</v>
      </c>
      <c r="K529">
        <f t="shared" si="208"/>
        <v>8.75</v>
      </c>
      <c r="L529">
        <f t="shared" si="209"/>
        <v>50</v>
      </c>
      <c r="M529">
        <f t="shared" si="220"/>
        <v>11.428571428571429</v>
      </c>
      <c r="N529">
        <f t="shared" si="221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203"/>
        <v>5.7142857142857144</v>
      </c>
      <c r="R529">
        <f t="shared" si="204"/>
        <v>0.33333333333333331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210"/>
        <v>0.35714285714285715</v>
      </c>
      <c r="V529">
        <f t="shared" si="211"/>
        <v>0</v>
      </c>
      <c r="W529">
        <f t="shared" si="222"/>
        <v>3.125</v>
      </c>
      <c r="X529">
        <f t="shared" si="212"/>
        <v>0</v>
      </c>
      <c r="Y529">
        <f>IF(ISNA(VLOOKUP(A529,issues_tempo!A:E,3,FALSE)),0,VLOOKUP(A529,issues_tempo!A:E,3,FALSE))</f>
        <v>0</v>
      </c>
      <c r="Z529">
        <f>IF(ISNA(VLOOKUP(A529,issues_tempo!A:E,2,FALSE)),0,VLOOKUP(A529,issues_tempo!A:E,2,FALSE))</f>
        <v>0</v>
      </c>
      <c r="AA529">
        <f t="shared" si="213"/>
        <v>0</v>
      </c>
      <c r="AB529" t="e">
        <f t="shared" si="214"/>
        <v>#DIV/0!</v>
      </c>
      <c r="AC529" t="e">
        <f>VLOOKUP(A529,issues_tempo!A:E,5,FALSE)</f>
        <v>#N/A</v>
      </c>
      <c r="AD529" t="e">
        <f>VLOOKUP(A529,issues_tempo!A:E,4,FALSE)</f>
        <v>#N/A</v>
      </c>
      <c r="AE529">
        <f t="shared" si="215"/>
        <v>0</v>
      </c>
      <c r="AF529">
        <f t="shared" si="215"/>
        <v>0</v>
      </c>
      <c r="AG529">
        <f t="shared" si="216"/>
        <v>0</v>
      </c>
      <c r="AH529">
        <f t="shared" si="217"/>
        <v>0</v>
      </c>
      <c r="AI529">
        <f t="shared" si="218"/>
        <v>0</v>
      </c>
      <c r="AJ529">
        <f t="shared" si="219"/>
        <v>0</v>
      </c>
    </row>
    <row r="530" spans="1:36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205"/>
        <v>#N/A</v>
      </c>
      <c r="I530" t="e">
        <f t="shared" si="206"/>
        <v>#N/A</v>
      </c>
      <c r="J530">
        <f t="shared" si="207"/>
        <v>0</v>
      </c>
      <c r="K530">
        <f t="shared" si="208"/>
        <v>0</v>
      </c>
      <c r="L530">
        <f t="shared" si="209"/>
        <v>0</v>
      </c>
      <c r="M530" t="e">
        <f t="shared" si="220"/>
        <v>#N/A</v>
      </c>
      <c r="N530" t="e">
        <f t="shared" si="221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203"/>
        <v>999999</v>
      </c>
      <c r="R530" t="e">
        <f t="shared" si="204"/>
        <v>#N/A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210"/>
        <v>0</v>
      </c>
      <c r="V530">
        <f t="shared" si="211"/>
        <v>0</v>
      </c>
      <c r="W530">
        <f t="shared" si="222"/>
        <v>0</v>
      </c>
      <c r="X530">
        <f t="shared" si="212"/>
        <v>0</v>
      </c>
      <c r="Y530">
        <f>IF(ISNA(VLOOKUP(A530,issues_tempo!A:E,3,FALSE)),0,VLOOKUP(A530,issues_tempo!A:E,3,FALSE))</f>
        <v>0</v>
      </c>
      <c r="Z530">
        <f>IF(ISNA(VLOOKUP(A530,issues_tempo!A:E,2,FALSE)),0,VLOOKUP(A530,issues_tempo!A:E,2,FALSE))</f>
        <v>0</v>
      </c>
      <c r="AA530">
        <f t="shared" si="213"/>
        <v>0</v>
      </c>
      <c r="AB530" t="e">
        <f t="shared" si="214"/>
        <v>#DIV/0!</v>
      </c>
      <c r="AC530" t="e">
        <f>VLOOKUP(A530,issues_tempo!A:E,5,FALSE)</f>
        <v>#N/A</v>
      </c>
      <c r="AD530" t="e">
        <f>VLOOKUP(A530,issues_tempo!A:E,4,FALSE)</f>
        <v>#N/A</v>
      </c>
      <c r="AE530">
        <f t="shared" si="215"/>
        <v>0</v>
      </c>
      <c r="AF530">
        <f t="shared" si="215"/>
        <v>0</v>
      </c>
      <c r="AG530">
        <f t="shared" si="216"/>
        <v>0</v>
      </c>
      <c r="AH530">
        <f t="shared" si="217"/>
        <v>0</v>
      </c>
      <c r="AI530">
        <f t="shared" si="218"/>
        <v>0</v>
      </c>
      <c r="AJ530">
        <f t="shared" si="219"/>
        <v>0</v>
      </c>
    </row>
    <row r="531" spans="1:36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205"/>
        <v>1</v>
      </c>
      <c r="I531">
        <f t="shared" si="206"/>
        <v>4</v>
      </c>
      <c r="J531">
        <f t="shared" si="207"/>
        <v>25</v>
      </c>
      <c r="K531">
        <f t="shared" si="208"/>
        <v>0</v>
      </c>
      <c r="L531">
        <f t="shared" si="209"/>
        <v>33.333333333333336</v>
      </c>
      <c r="M531" t="e">
        <f t="shared" si="220"/>
        <v>#DIV/0!</v>
      </c>
      <c r="N531">
        <f t="shared" si="221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203"/>
        <v>999999</v>
      </c>
      <c r="R531">
        <f t="shared" si="204"/>
        <v>1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210"/>
        <v>0</v>
      </c>
      <c r="V531">
        <f t="shared" si="211"/>
        <v>0</v>
      </c>
      <c r="W531">
        <f t="shared" si="222"/>
        <v>0</v>
      </c>
      <c r="X531">
        <f t="shared" si="212"/>
        <v>0</v>
      </c>
      <c r="Y531">
        <f>IF(ISNA(VLOOKUP(A531,issues_tempo!A:E,3,FALSE)),0,VLOOKUP(A531,issues_tempo!A:E,3,FALSE))</f>
        <v>0</v>
      </c>
      <c r="Z531">
        <f>IF(ISNA(VLOOKUP(A531,issues_tempo!A:E,2,FALSE)),0,VLOOKUP(A531,issues_tempo!A:E,2,FALSE))</f>
        <v>0</v>
      </c>
      <c r="AA531">
        <f t="shared" si="213"/>
        <v>0</v>
      </c>
      <c r="AB531" t="e">
        <f t="shared" si="214"/>
        <v>#DIV/0!</v>
      </c>
      <c r="AC531" t="e">
        <f>VLOOKUP(A531,issues_tempo!A:E,5,FALSE)</f>
        <v>#N/A</v>
      </c>
      <c r="AD531" t="e">
        <f>VLOOKUP(A531,issues_tempo!A:E,4,FALSE)</f>
        <v>#N/A</v>
      </c>
      <c r="AE531">
        <f t="shared" si="215"/>
        <v>0</v>
      </c>
      <c r="AF531">
        <f t="shared" si="215"/>
        <v>0</v>
      </c>
      <c r="AG531">
        <f t="shared" si="216"/>
        <v>0</v>
      </c>
      <c r="AH531">
        <f t="shared" si="217"/>
        <v>0</v>
      </c>
      <c r="AI531">
        <f t="shared" si="218"/>
        <v>0</v>
      </c>
      <c r="AJ531">
        <f t="shared" si="219"/>
        <v>0</v>
      </c>
    </row>
    <row r="532" spans="1:36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205"/>
        <v>#N/A</v>
      </c>
      <c r="I532" t="e">
        <f t="shared" si="206"/>
        <v>#N/A</v>
      </c>
      <c r="J532">
        <f t="shared" si="207"/>
        <v>0</v>
      </c>
      <c r="K532">
        <f t="shared" si="208"/>
        <v>0</v>
      </c>
      <c r="L532">
        <f t="shared" si="209"/>
        <v>0</v>
      </c>
      <c r="M532" t="e">
        <f t="shared" si="220"/>
        <v>#N/A</v>
      </c>
      <c r="N532" t="e">
        <f t="shared" si="221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203"/>
        <v>999999</v>
      </c>
      <c r="R532" t="e">
        <f t="shared" si="204"/>
        <v>#N/A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210"/>
        <v>0</v>
      </c>
      <c r="V532">
        <f t="shared" si="211"/>
        <v>0</v>
      </c>
      <c r="W532">
        <f t="shared" si="222"/>
        <v>0</v>
      </c>
      <c r="X532">
        <f t="shared" si="212"/>
        <v>0</v>
      </c>
      <c r="Y532">
        <f>IF(ISNA(VLOOKUP(A532,issues_tempo!A:E,3,FALSE)),0,VLOOKUP(A532,issues_tempo!A:E,3,FALSE))</f>
        <v>0</v>
      </c>
      <c r="Z532">
        <f>IF(ISNA(VLOOKUP(A532,issues_tempo!A:E,2,FALSE)),0,VLOOKUP(A532,issues_tempo!A:E,2,FALSE))</f>
        <v>0</v>
      </c>
      <c r="AA532">
        <f t="shared" si="213"/>
        <v>0</v>
      </c>
      <c r="AB532" t="e">
        <f t="shared" si="214"/>
        <v>#DIV/0!</v>
      </c>
      <c r="AC532" t="e">
        <f>VLOOKUP(A532,issues_tempo!A:E,5,FALSE)</f>
        <v>#N/A</v>
      </c>
      <c r="AD532" t="e">
        <f>VLOOKUP(A532,issues_tempo!A:E,4,FALSE)</f>
        <v>#N/A</v>
      </c>
      <c r="AE532">
        <f t="shared" si="215"/>
        <v>0</v>
      </c>
      <c r="AF532">
        <f t="shared" si="215"/>
        <v>0</v>
      </c>
      <c r="AG532">
        <f t="shared" si="216"/>
        <v>0</v>
      </c>
      <c r="AH532">
        <f t="shared" si="217"/>
        <v>0</v>
      </c>
      <c r="AI532">
        <f t="shared" si="218"/>
        <v>0</v>
      </c>
      <c r="AJ532">
        <f t="shared" si="219"/>
        <v>0</v>
      </c>
    </row>
    <row r="533" spans="1:36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205"/>
        <v>#N/A</v>
      </c>
      <c r="I533" t="e">
        <f t="shared" si="206"/>
        <v>#N/A</v>
      </c>
      <c r="J533">
        <f t="shared" si="207"/>
        <v>0</v>
      </c>
      <c r="K533">
        <f t="shared" si="208"/>
        <v>0</v>
      </c>
      <c r="L533">
        <f t="shared" si="209"/>
        <v>0</v>
      </c>
      <c r="M533" t="e">
        <f t="shared" si="220"/>
        <v>#N/A</v>
      </c>
      <c r="N533" t="e">
        <f t="shared" si="221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203"/>
        <v>999999</v>
      </c>
      <c r="R533" t="e">
        <f t="shared" si="204"/>
        <v>#N/A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210"/>
        <v>0</v>
      </c>
      <c r="V533">
        <f t="shared" si="211"/>
        <v>0</v>
      </c>
      <c r="W533">
        <f t="shared" si="222"/>
        <v>0</v>
      </c>
      <c r="X533">
        <f t="shared" si="212"/>
        <v>0</v>
      </c>
      <c r="Y533">
        <f>IF(ISNA(VLOOKUP(A533,issues_tempo!A:E,3,FALSE)),0,VLOOKUP(A533,issues_tempo!A:E,3,FALSE))</f>
        <v>0</v>
      </c>
      <c r="Z533">
        <f>IF(ISNA(VLOOKUP(A533,issues_tempo!A:E,2,FALSE)),0,VLOOKUP(A533,issues_tempo!A:E,2,FALSE))</f>
        <v>0</v>
      </c>
      <c r="AA533">
        <f t="shared" si="213"/>
        <v>0</v>
      </c>
      <c r="AB533" t="e">
        <f t="shared" si="214"/>
        <v>#DIV/0!</v>
      </c>
      <c r="AC533" t="e">
        <f>VLOOKUP(A533,issues_tempo!A:E,5,FALSE)</f>
        <v>#N/A</v>
      </c>
      <c r="AD533" t="e">
        <f>VLOOKUP(A533,issues_tempo!A:E,4,FALSE)</f>
        <v>#N/A</v>
      </c>
      <c r="AE533">
        <f t="shared" si="215"/>
        <v>0</v>
      </c>
      <c r="AF533">
        <f t="shared" si="215"/>
        <v>0</v>
      </c>
      <c r="AG533">
        <f t="shared" si="216"/>
        <v>0</v>
      </c>
      <c r="AH533">
        <f t="shared" si="217"/>
        <v>0</v>
      </c>
      <c r="AI533">
        <f t="shared" si="218"/>
        <v>0</v>
      </c>
      <c r="AJ533">
        <f t="shared" si="219"/>
        <v>0</v>
      </c>
    </row>
    <row r="534" spans="1:36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205"/>
        <v>#N/A</v>
      </c>
      <c r="I534" t="e">
        <f t="shared" si="206"/>
        <v>#N/A</v>
      </c>
      <c r="J534">
        <f t="shared" si="207"/>
        <v>0</v>
      </c>
      <c r="K534">
        <f t="shared" si="208"/>
        <v>0</v>
      </c>
      <c r="L534">
        <f t="shared" si="209"/>
        <v>0</v>
      </c>
      <c r="M534" t="e">
        <f t="shared" si="220"/>
        <v>#N/A</v>
      </c>
      <c r="N534" t="e">
        <f t="shared" si="221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203"/>
        <v>999999</v>
      </c>
      <c r="R534" t="e">
        <f t="shared" si="204"/>
        <v>#N/A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210"/>
        <v>0</v>
      </c>
      <c r="V534">
        <f t="shared" si="211"/>
        <v>0</v>
      </c>
      <c r="W534">
        <f t="shared" si="222"/>
        <v>0</v>
      </c>
      <c r="X534">
        <f t="shared" si="212"/>
        <v>0</v>
      </c>
      <c r="Y534">
        <f>IF(ISNA(VLOOKUP(A534,issues_tempo!A:E,3,FALSE)),0,VLOOKUP(A534,issues_tempo!A:E,3,FALSE))</f>
        <v>0</v>
      </c>
      <c r="Z534">
        <f>IF(ISNA(VLOOKUP(A534,issues_tempo!A:E,2,FALSE)),0,VLOOKUP(A534,issues_tempo!A:E,2,FALSE))</f>
        <v>0</v>
      </c>
      <c r="AA534">
        <f t="shared" si="213"/>
        <v>0</v>
      </c>
      <c r="AB534" t="e">
        <f t="shared" si="214"/>
        <v>#DIV/0!</v>
      </c>
      <c r="AC534" t="e">
        <f>VLOOKUP(A534,issues_tempo!A:E,5,FALSE)</f>
        <v>#N/A</v>
      </c>
      <c r="AD534" t="e">
        <f>VLOOKUP(A534,issues_tempo!A:E,4,FALSE)</f>
        <v>#N/A</v>
      </c>
      <c r="AE534">
        <f t="shared" si="215"/>
        <v>0</v>
      </c>
      <c r="AF534">
        <f t="shared" si="215"/>
        <v>0</v>
      </c>
      <c r="AG534">
        <f t="shared" si="216"/>
        <v>0</v>
      </c>
      <c r="AH534">
        <f t="shared" si="217"/>
        <v>0</v>
      </c>
      <c r="AI534">
        <f t="shared" si="218"/>
        <v>0</v>
      </c>
      <c r="AJ534">
        <f t="shared" si="219"/>
        <v>0</v>
      </c>
    </row>
    <row r="535" spans="1:36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205"/>
        <v>1</v>
      </c>
      <c r="I535">
        <f t="shared" si="206"/>
        <v>14</v>
      </c>
      <c r="J535">
        <f t="shared" si="207"/>
        <v>7.1428571428571432</v>
      </c>
      <c r="K535">
        <f t="shared" si="208"/>
        <v>10</v>
      </c>
      <c r="L535">
        <f t="shared" si="209"/>
        <v>0</v>
      </c>
      <c r="M535">
        <f t="shared" si="220"/>
        <v>10</v>
      </c>
      <c r="N535" t="e">
        <f t="shared" si="221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203"/>
        <v>3.333333333333333</v>
      </c>
      <c r="R535">
        <f t="shared" si="204"/>
        <v>999999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210"/>
        <v>11</v>
      </c>
      <c r="V535">
        <f t="shared" si="211"/>
        <v>0</v>
      </c>
      <c r="W535">
        <f t="shared" si="222"/>
        <v>110</v>
      </c>
      <c r="X535">
        <f t="shared" si="212"/>
        <v>0</v>
      </c>
      <c r="Y535">
        <f>IF(ISNA(VLOOKUP(A535,issues_tempo!A:E,3,FALSE)),0,VLOOKUP(A535,issues_tempo!A:E,3,FALSE))</f>
        <v>0</v>
      </c>
      <c r="Z535">
        <f>IF(ISNA(VLOOKUP(A535,issues_tempo!A:E,2,FALSE)),0,VLOOKUP(A535,issues_tempo!A:E,2,FALSE))</f>
        <v>0</v>
      </c>
      <c r="AA535">
        <f t="shared" si="213"/>
        <v>0</v>
      </c>
      <c r="AB535" t="e">
        <f t="shared" si="214"/>
        <v>#DIV/0!</v>
      </c>
      <c r="AC535" t="e">
        <f>VLOOKUP(A535,issues_tempo!A:E,5,FALSE)</f>
        <v>#N/A</v>
      </c>
      <c r="AD535" t="e">
        <f>VLOOKUP(A535,issues_tempo!A:E,4,FALSE)</f>
        <v>#N/A</v>
      </c>
      <c r="AE535">
        <f t="shared" si="215"/>
        <v>0</v>
      </c>
      <c r="AF535">
        <f t="shared" si="215"/>
        <v>0</v>
      </c>
      <c r="AG535">
        <f t="shared" si="216"/>
        <v>0</v>
      </c>
      <c r="AH535">
        <f t="shared" si="217"/>
        <v>0</v>
      </c>
      <c r="AI535">
        <f t="shared" si="218"/>
        <v>0</v>
      </c>
      <c r="AJ535">
        <f t="shared" si="219"/>
        <v>0</v>
      </c>
    </row>
    <row r="536" spans="1:36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205"/>
        <v>#N/A</v>
      </c>
      <c r="I536" t="e">
        <f t="shared" si="206"/>
        <v>#N/A</v>
      </c>
      <c r="J536">
        <f t="shared" si="207"/>
        <v>0</v>
      </c>
      <c r="K536">
        <f t="shared" si="208"/>
        <v>0</v>
      </c>
      <c r="L536">
        <f t="shared" si="209"/>
        <v>0</v>
      </c>
      <c r="M536" t="e">
        <f t="shared" si="220"/>
        <v>#N/A</v>
      </c>
      <c r="N536" t="e">
        <f t="shared" si="221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203"/>
        <v>999999</v>
      </c>
      <c r="R536" t="e">
        <f t="shared" si="204"/>
        <v>#N/A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210"/>
        <v>0</v>
      </c>
      <c r="V536">
        <f t="shared" si="211"/>
        <v>0</v>
      </c>
      <c r="W536">
        <f t="shared" si="222"/>
        <v>0</v>
      </c>
      <c r="X536">
        <f t="shared" si="212"/>
        <v>0</v>
      </c>
      <c r="Y536">
        <f>IF(ISNA(VLOOKUP(A536,issues_tempo!A:E,3,FALSE)),0,VLOOKUP(A536,issues_tempo!A:E,3,FALSE))</f>
        <v>0</v>
      </c>
      <c r="Z536">
        <f>IF(ISNA(VLOOKUP(A536,issues_tempo!A:E,2,FALSE)),0,VLOOKUP(A536,issues_tempo!A:E,2,FALSE))</f>
        <v>0</v>
      </c>
      <c r="AA536">
        <f t="shared" si="213"/>
        <v>0</v>
      </c>
      <c r="AB536" t="e">
        <f t="shared" si="214"/>
        <v>#DIV/0!</v>
      </c>
      <c r="AC536" t="e">
        <f>VLOOKUP(A536,issues_tempo!A:E,5,FALSE)</f>
        <v>#N/A</v>
      </c>
      <c r="AD536" t="e">
        <f>VLOOKUP(A536,issues_tempo!A:E,4,FALSE)</f>
        <v>#N/A</v>
      </c>
      <c r="AE536">
        <f t="shared" si="215"/>
        <v>0</v>
      </c>
      <c r="AF536">
        <f t="shared" si="215"/>
        <v>0</v>
      </c>
      <c r="AG536">
        <f t="shared" si="216"/>
        <v>0</v>
      </c>
      <c r="AH536">
        <f t="shared" si="217"/>
        <v>0</v>
      </c>
      <c r="AI536">
        <f t="shared" si="218"/>
        <v>0</v>
      </c>
      <c r="AJ536">
        <f t="shared" si="219"/>
        <v>0</v>
      </c>
    </row>
    <row r="537" spans="1:36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205"/>
        <v>#N/A</v>
      </c>
      <c r="I537" t="e">
        <f t="shared" si="206"/>
        <v>#N/A</v>
      </c>
      <c r="J537">
        <f t="shared" si="207"/>
        <v>0</v>
      </c>
      <c r="K537">
        <f t="shared" si="208"/>
        <v>0</v>
      </c>
      <c r="L537">
        <f t="shared" si="209"/>
        <v>0</v>
      </c>
      <c r="M537" t="e">
        <f t="shared" si="220"/>
        <v>#N/A</v>
      </c>
      <c r="N537" t="e">
        <f t="shared" si="221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203"/>
        <v>999999</v>
      </c>
      <c r="R537" t="e">
        <f t="shared" si="204"/>
        <v>#N/A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210"/>
        <v>0</v>
      </c>
      <c r="V537">
        <f t="shared" si="211"/>
        <v>0</v>
      </c>
      <c r="W537">
        <f t="shared" si="222"/>
        <v>0</v>
      </c>
      <c r="X537">
        <f t="shared" si="212"/>
        <v>0</v>
      </c>
      <c r="Y537">
        <f>IF(ISNA(VLOOKUP(A537,issues_tempo!A:E,3,FALSE)),0,VLOOKUP(A537,issues_tempo!A:E,3,FALSE))</f>
        <v>0</v>
      </c>
      <c r="Z537">
        <f>IF(ISNA(VLOOKUP(A537,issues_tempo!A:E,2,FALSE)),0,VLOOKUP(A537,issues_tempo!A:E,2,FALSE))</f>
        <v>0</v>
      </c>
      <c r="AA537">
        <f t="shared" si="213"/>
        <v>0</v>
      </c>
      <c r="AB537" t="e">
        <f t="shared" si="214"/>
        <v>#DIV/0!</v>
      </c>
      <c r="AC537" t="e">
        <f>VLOOKUP(A537,issues_tempo!A:E,5,FALSE)</f>
        <v>#N/A</v>
      </c>
      <c r="AD537" t="e">
        <f>VLOOKUP(A537,issues_tempo!A:E,4,FALSE)</f>
        <v>#N/A</v>
      </c>
      <c r="AE537">
        <f t="shared" si="215"/>
        <v>0</v>
      </c>
      <c r="AF537">
        <f t="shared" si="215"/>
        <v>0</v>
      </c>
      <c r="AG537">
        <f t="shared" si="216"/>
        <v>0</v>
      </c>
      <c r="AH537">
        <f t="shared" si="217"/>
        <v>0</v>
      </c>
      <c r="AI537">
        <f t="shared" si="218"/>
        <v>0</v>
      </c>
      <c r="AJ537">
        <f t="shared" si="219"/>
        <v>0</v>
      </c>
    </row>
    <row r="538" spans="1:36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205"/>
        <v>#N/A</v>
      </c>
      <c r="I538" t="e">
        <f t="shared" si="206"/>
        <v>#N/A</v>
      </c>
      <c r="J538">
        <f t="shared" si="207"/>
        <v>0</v>
      </c>
      <c r="K538">
        <f t="shared" si="208"/>
        <v>0</v>
      </c>
      <c r="L538">
        <f t="shared" si="209"/>
        <v>0</v>
      </c>
      <c r="M538" t="e">
        <f t="shared" si="220"/>
        <v>#N/A</v>
      </c>
      <c r="N538" t="e">
        <f t="shared" si="221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203"/>
        <v>999999</v>
      </c>
      <c r="R538" t="e">
        <f t="shared" si="204"/>
        <v>#N/A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210"/>
        <v>0</v>
      </c>
      <c r="V538">
        <f t="shared" si="211"/>
        <v>0</v>
      </c>
      <c r="W538">
        <f t="shared" si="222"/>
        <v>0</v>
      </c>
      <c r="X538">
        <f t="shared" si="212"/>
        <v>0</v>
      </c>
      <c r="Y538">
        <f>IF(ISNA(VLOOKUP(A538,issues_tempo!A:E,3,FALSE)),0,VLOOKUP(A538,issues_tempo!A:E,3,FALSE))</f>
        <v>0</v>
      </c>
      <c r="Z538">
        <f>IF(ISNA(VLOOKUP(A538,issues_tempo!A:E,2,FALSE)),0,VLOOKUP(A538,issues_tempo!A:E,2,FALSE))</f>
        <v>0</v>
      </c>
      <c r="AA538">
        <f t="shared" si="213"/>
        <v>0</v>
      </c>
      <c r="AB538" t="e">
        <f t="shared" si="214"/>
        <v>#DIV/0!</v>
      </c>
      <c r="AC538" t="e">
        <f>VLOOKUP(A538,issues_tempo!A:E,5,FALSE)</f>
        <v>#N/A</v>
      </c>
      <c r="AD538" t="e">
        <f>VLOOKUP(A538,issues_tempo!A:E,4,FALSE)</f>
        <v>#N/A</v>
      </c>
      <c r="AE538">
        <f t="shared" si="215"/>
        <v>0</v>
      </c>
      <c r="AF538">
        <f t="shared" si="215"/>
        <v>0</v>
      </c>
      <c r="AG538">
        <f t="shared" si="216"/>
        <v>0</v>
      </c>
      <c r="AH538">
        <f t="shared" si="217"/>
        <v>0</v>
      </c>
      <c r="AI538">
        <f t="shared" si="218"/>
        <v>0</v>
      </c>
      <c r="AJ538">
        <f t="shared" si="219"/>
        <v>0</v>
      </c>
    </row>
    <row r="539" spans="1:36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205"/>
        <v>#N/A</v>
      </c>
      <c r="I539" t="e">
        <f t="shared" si="206"/>
        <v>#N/A</v>
      </c>
      <c r="J539">
        <f t="shared" si="207"/>
        <v>0</v>
      </c>
      <c r="K539">
        <f t="shared" si="208"/>
        <v>0</v>
      </c>
      <c r="L539">
        <f t="shared" si="209"/>
        <v>0</v>
      </c>
      <c r="M539" t="e">
        <f t="shared" si="220"/>
        <v>#N/A</v>
      </c>
      <c r="N539" t="e">
        <f t="shared" si="221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203"/>
        <v>999999</v>
      </c>
      <c r="R539" t="e">
        <f t="shared" si="204"/>
        <v>#N/A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210"/>
        <v>0</v>
      </c>
      <c r="V539">
        <f t="shared" si="211"/>
        <v>0</v>
      </c>
      <c r="W539">
        <f t="shared" si="222"/>
        <v>0</v>
      </c>
      <c r="X539">
        <f t="shared" si="212"/>
        <v>0</v>
      </c>
      <c r="Y539">
        <f>IF(ISNA(VLOOKUP(A539,issues_tempo!A:E,3,FALSE)),0,VLOOKUP(A539,issues_tempo!A:E,3,FALSE))</f>
        <v>0</v>
      </c>
      <c r="Z539">
        <f>IF(ISNA(VLOOKUP(A539,issues_tempo!A:E,2,FALSE)),0,VLOOKUP(A539,issues_tempo!A:E,2,FALSE))</f>
        <v>0</v>
      </c>
      <c r="AA539">
        <f t="shared" si="213"/>
        <v>0</v>
      </c>
      <c r="AB539" t="e">
        <f t="shared" si="214"/>
        <v>#DIV/0!</v>
      </c>
      <c r="AC539" t="e">
        <f>VLOOKUP(A539,issues_tempo!A:E,5,FALSE)</f>
        <v>#N/A</v>
      </c>
      <c r="AD539" t="e">
        <f>VLOOKUP(A539,issues_tempo!A:E,4,FALSE)</f>
        <v>#N/A</v>
      </c>
      <c r="AE539">
        <f t="shared" si="215"/>
        <v>0</v>
      </c>
      <c r="AF539">
        <f t="shared" si="215"/>
        <v>0</v>
      </c>
      <c r="AG539">
        <f t="shared" si="216"/>
        <v>0</v>
      </c>
      <c r="AH539">
        <f t="shared" si="217"/>
        <v>0</v>
      </c>
      <c r="AI539">
        <f t="shared" si="218"/>
        <v>0</v>
      </c>
      <c r="AJ539">
        <f t="shared" si="219"/>
        <v>0</v>
      </c>
    </row>
    <row r="540" spans="1:36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205"/>
        <v>718</v>
      </c>
      <c r="I540">
        <f t="shared" si="206"/>
        <v>7.6601671309192199</v>
      </c>
      <c r="J540">
        <f t="shared" si="207"/>
        <v>13.054545454545455</v>
      </c>
      <c r="K540">
        <f t="shared" si="208"/>
        <v>13.315579227696405</v>
      </c>
      <c r="L540">
        <f t="shared" si="209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203"/>
        <v>282.87666666666667</v>
      </c>
      <c r="R540">
        <f t="shared" si="204"/>
        <v>105.75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210"/>
        <v>0.56142857142857139</v>
      </c>
      <c r="V540">
        <f t="shared" si="211"/>
        <v>0</v>
      </c>
      <c r="W540">
        <f t="shared" si="222"/>
        <v>7.4757466235495524</v>
      </c>
      <c r="X540">
        <f t="shared" si="212"/>
        <v>0</v>
      </c>
      <c r="Y540">
        <f>IF(ISNA(VLOOKUP(A540,issues_tempo!A:E,3,FALSE)),0,VLOOKUP(A540,issues_tempo!A:E,3,FALSE))</f>
        <v>0</v>
      </c>
      <c r="Z540">
        <f>IF(ISNA(VLOOKUP(A540,issues_tempo!A:E,2,FALSE)),0,VLOOKUP(A540,issues_tempo!A:E,2,FALSE))</f>
        <v>0</v>
      </c>
      <c r="AA540">
        <f t="shared" si="213"/>
        <v>0</v>
      </c>
      <c r="AB540" t="e">
        <f t="shared" si="214"/>
        <v>#DIV/0!</v>
      </c>
      <c r="AC540" t="e">
        <f>VLOOKUP(A540,issues_tempo!A:E,5,FALSE)</f>
        <v>#N/A</v>
      </c>
      <c r="AD540" t="e">
        <f>VLOOKUP(A540,issues_tempo!A:E,4,FALSE)</f>
        <v>#N/A</v>
      </c>
      <c r="AE540">
        <f t="shared" si="215"/>
        <v>0</v>
      </c>
      <c r="AF540">
        <f t="shared" si="215"/>
        <v>0</v>
      </c>
      <c r="AG540">
        <f t="shared" si="216"/>
        <v>0</v>
      </c>
      <c r="AH540">
        <f t="shared" si="217"/>
        <v>0</v>
      </c>
      <c r="AI540">
        <f t="shared" si="218"/>
        <v>0</v>
      </c>
      <c r="AJ540">
        <f t="shared" si="219"/>
        <v>0</v>
      </c>
    </row>
    <row r="541" spans="1:36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205"/>
        <v>#N/A</v>
      </c>
      <c r="I541" t="e">
        <f t="shared" si="206"/>
        <v>#N/A</v>
      </c>
      <c r="J541">
        <f t="shared" si="207"/>
        <v>0</v>
      </c>
      <c r="K541">
        <f t="shared" si="208"/>
        <v>0</v>
      </c>
      <c r="L541">
        <f t="shared" si="209"/>
        <v>0</v>
      </c>
      <c r="M541" t="e">
        <f t="shared" si="220"/>
        <v>#N/A</v>
      </c>
      <c r="N541" t="e">
        <f t="shared" si="221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203"/>
        <v>999999</v>
      </c>
      <c r="R541" t="e">
        <f t="shared" si="204"/>
        <v>#N/A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210"/>
        <v>0</v>
      </c>
      <c r="V541">
        <f t="shared" si="211"/>
        <v>0</v>
      </c>
      <c r="W541">
        <f t="shared" si="222"/>
        <v>0</v>
      </c>
      <c r="X541">
        <f t="shared" si="212"/>
        <v>0</v>
      </c>
      <c r="Y541">
        <f>IF(ISNA(VLOOKUP(A541,issues_tempo!A:E,3,FALSE)),0,VLOOKUP(A541,issues_tempo!A:E,3,FALSE))</f>
        <v>0</v>
      </c>
      <c r="Z541">
        <f>IF(ISNA(VLOOKUP(A541,issues_tempo!A:E,2,FALSE)),0,VLOOKUP(A541,issues_tempo!A:E,2,FALSE))</f>
        <v>0</v>
      </c>
      <c r="AA541">
        <f t="shared" si="213"/>
        <v>0</v>
      </c>
      <c r="AB541" t="e">
        <f t="shared" si="214"/>
        <v>#DIV/0!</v>
      </c>
      <c r="AC541" t="e">
        <f>VLOOKUP(A541,issues_tempo!A:E,5,FALSE)</f>
        <v>#N/A</v>
      </c>
      <c r="AD541" t="e">
        <f>VLOOKUP(A541,issues_tempo!A:E,4,FALSE)</f>
        <v>#N/A</v>
      </c>
      <c r="AE541">
        <f t="shared" si="215"/>
        <v>0</v>
      </c>
      <c r="AF541">
        <f t="shared" si="215"/>
        <v>0</v>
      </c>
      <c r="AG541">
        <f t="shared" si="216"/>
        <v>0</v>
      </c>
      <c r="AH541">
        <f t="shared" si="217"/>
        <v>0</v>
      </c>
      <c r="AI541">
        <f t="shared" si="218"/>
        <v>0</v>
      </c>
      <c r="AJ541">
        <f t="shared" si="219"/>
        <v>0</v>
      </c>
    </row>
    <row r="542" spans="1:36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205"/>
        <v>71</v>
      </c>
      <c r="I542">
        <f t="shared" si="206"/>
        <v>50.971830985915496</v>
      </c>
      <c r="J542">
        <f t="shared" si="207"/>
        <v>1.9618679193147279</v>
      </c>
      <c r="K542">
        <f t="shared" si="208"/>
        <v>2.2013596633214632</v>
      </c>
      <c r="L542">
        <f t="shared" si="209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203"/>
        <v>105.9950980392157</v>
      </c>
      <c r="R542">
        <f t="shared" si="204"/>
        <v>176.66666666666666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210"/>
        <v>0.16176470588235295</v>
      </c>
      <c r="V542">
        <f t="shared" si="211"/>
        <v>0</v>
      </c>
      <c r="W542">
        <f t="shared" si="222"/>
        <v>0.35610229847847202</v>
      </c>
      <c r="X542">
        <f t="shared" si="212"/>
        <v>0</v>
      </c>
      <c r="Y542">
        <f>IF(ISNA(VLOOKUP(A542,issues_tempo!A:E,3,FALSE)),0,VLOOKUP(A542,issues_tempo!A:E,3,FALSE))</f>
        <v>0</v>
      </c>
      <c r="Z542">
        <f>IF(ISNA(VLOOKUP(A542,issues_tempo!A:E,2,FALSE)),0,VLOOKUP(A542,issues_tempo!A:E,2,FALSE))</f>
        <v>12</v>
      </c>
      <c r="AA542">
        <f t="shared" si="213"/>
        <v>12</v>
      </c>
      <c r="AB542">
        <f t="shared" si="214"/>
        <v>301.58333333333331</v>
      </c>
      <c r="AC542">
        <f>VLOOKUP(A542,issues_tempo!A:E,5,FALSE)</f>
        <v>0</v>
      </c>
      <c r="AD542">
        <f>VLOOKUP(A542,issues_tempo!A:E,4,FALSE)</f>
        <v>393</v>
      </c>
      <c r="AE542">
        <f t="shared" si="215"/>
        <v>0</v>
      </c>
      <c r="AF542">
        <f t="shared" si="215"/>
        <v>2.2641509433962264</v>
      </c>
      <c r="AG542">
        <f t="shared" si="216"/>
        <v>0</v>
      </c>
      <c r="AH542">
        <f t="shared" si="217"/>
        <v>32.75</v>
      </c>
      <c r="AI542">
        <f t="shared" si="218"/>
        <v>0</v>
      </c>
      <c r="AJ542">
        <f t="shared" si="219"/>
        <v>74.15094339622641</v>
      </c>
    </row>
    <row r="543" spans="1:36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205"/>
        <v>#N/A</v>
      </c>
      <c r="I543" t="e">
        <f t="shared" si="206"/>
        <v>#N/A</v>
      </c>
      <c r="J543">
        <f t="shared" si="207"/>
        <v>0</v>
      </c>
      <c r="K543">
        <f t="shared" si="208"/>
        <v>0</v>
      </c>
      <c r="L543">
        <f t="shared" si="209"/>
        <v>0</v>
      </c>
      <c r="M543" t="e">
        <f t="shared" si="220"/>
        <v>#N/A</v>
      </c>
      <c r="N543" t="e">
        <f t="shared" si="221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203"/>
        <v>999999</v>
      </c>
      <c r="R543" t="e">
        <f t="shared" si="204"/>
        <v>#N/A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210"/>
        <v>0</v>
      </c>
      <c r="V543">
        <f t="shared" si="211"/>
        <v>0</v>
      </c>
      <c r="W543">
        <f t="shared" si="222"/>
        <v>0</v>
      </c>
      <c r="X543">
        <f t="shared" si="212"/>
        <v>0</v>
      </c>
      <c r="Y543">
        <f>IF(ISNA(VLOOKUP(A543,issues_tempo!A:E,3,FALSE)),0,VLOOKUP(A543,issues_tempo!A:E,3,FALSE))</f>
        <v>0</v>
      </c>
      <c r="Z543">
        <f>IF(ISNA(VLOOKUP(A543,issues_tempo!A:E,2,FALSE)),0,VLOOKUP(A543,issues_tempo!A:E,2,FALSE))</f>
        <v>0</v>
      </c>
      <c r="AA543">
        <f t="shared" si="213"/>
        <v>0</v>
      </c>
      <c r="AB543" t="e">
        <f t="shared" si="214"/>
        <v>#DIV/0!</v>
      </c>
      <c r="AC543" t="e">
        <f>VLOOKUP(A543,issues_tempo!A:E,5,FALSE)</f>
        <v>#N/A</v>
      </c>
      <c r="AD543" t="e">
        <f>VLOOKUP(A543,issues_tempo!A:E,4,FALSE)</f>
        <v>#N/A</v>
      </c>
      <c r="AE543">
        <f t="shared" si="215"/>
        <v>0</v>
      </c>
      <c r="AF543">
        <f t="shared" si="215"/>
        <v>0</v>
      </c>
      <c r="AG543">
        <f t="shared" si="216"/>
        <v>0</v>
      </c>
      <c r="AH543">
        <f t="shared" si="217"/>
        <v>0</v>
      </c>
      <c r="AI543">
        <f t="shared" si="218"/>
        <v>0</v>
      </c>
      <c r="AJ543">
        <f t="shared" si="219"/>
        <v>0</v>
      </c>
    </row>
    <row r="544" spans="1:36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205"/>
        <v>#N/A</v>
      </c>
      <c r="I544" t="e">
        <f t="shared" si="206"/>
        <v>#N/A</v>
      </c>
      <c r="J544">
        <f t="shared" si="207"/>
        <v>0</v>
      </c>
      <c r="K544">
        <f t="shared" si="208"/>
        <v>0</v>
      </c>
      <c r="L544">
        <f t="shared" si="209"/>
        <v>0</v>
      </c>
      <c r="M544" t="e">
        <f t="shared" si="220"/>
        <v>#N/A</v>
      </c>
      <c r="N544" t="e">
        <f t="shared" si="221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203"/>
        <v>999999</v>
      </c>
      <c r="R544" t="e">
        <f t="shared" si="204"/>
        <v>#N/A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210"/>
        <v>0</v>
      </c>
      <c r="V544">
        <f t="shared" si="211"/>
        <v>0</v>
      </c>
      <c r="W544">
        <f t="shared" si="222"/>
        <v>0</v>
      </c>
      <c r="X544">
        <f t="shared" si="212"/>
        <v>0</v>
      </c>
      <c r="Y544">
        <f>IF(ISNA(VLOOKUP(A544,issues_tempo!A:E,3,FALSE)),0,VLOOKUP(A544,issues_tempo!A:E,3,FALSE))</f>
        <v>0</v>
      </c>
      <c r="Z544">
        <f>IF(ISNA(VLOOKUP(A544,issues_tempo!A:E,2,FALSE)),0,VLOOKUP(A544,issues_tempo!A:E,2,FALSE))</f>
        <v>0</v>
      </c>
      <c r="AA544">
        <f t="shared" si="213"/>
        <v>0</v>
      </c>
      <c r="AB544" t="e">
        <f t="shared" si="214"/>
        <v>#DIV/0!</v>
      </c>
      <c r="AC544" t="e">
        <f>VLOOKUP(A544,issues_tempo!A:E,5,FALSE)</f>
        <v>#N/A</v>
      </c>
      <c r="AD544" t="e">
        <f>VLOOKUP(A544,issues_tempo!A:E,4,FALSE)</f>
        <v>#N/A</v>
      </c>
      <c r="AE544">
        <f t="shared" si="215"/>
        <v>0</v>
      </c>
      <c r="AF544">
        <f t="shared" si="215"/>
        <v>0</v>
      </c>
      <c r="AG544">
        <f t="shared" si="216"/>
        <v>0</v>
      </c>
      <c r="AH544">
        <f t="shared" si="217"/>
        <v>0</v>
      </c>
      <c r="AI544">
        <f t="shared" si="218"/>
        <v>0</v>
      </c>
      <c r="AJ544">
        <f t="shared" si="219"/>
        <v>0</v>
      </c>
    </row>
    <row r="545" spans="1:36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205"/>
        <v>30</v>
      </c>
      <c r="I545">
        <f t="shared" si="206"/>
        <v>38.6</v>
      </c>
      <c r="J545">
        <f t="shared" si="207"/>
        <v>2.5906735751295336</v>
      </c>
      <c r="K545">
        <f t="shared" si="208"/>
        <v>3.0895983522142121</v>
      </c>
      <c r="L545">
        <f t="shared" si="209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203"/>
        <v>59.338888888888889</v>
      </c>
      <c r="R545">
        <f t="shared" si="204"/>
        <v>999999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210"/>
        <v>0.1</v>
      </c>
      <c r="V545">
        <f t="shared" si="211"/>
        <v>0</v>
      </c>
      <c r="W545">
        <f t="shared" si="222"/>
        <v>0.30895983522142123</v>
      </c>
      <c r="X545">
        <f t="shared" si="212"/>
        <v>0</v>
      </c>
      <c r="Y545">
        <f>IF(ISNA(VLOOKUP(A545,issues_tempo!A:E,3,FALSE)),0,VLOOKUP(A545,issues_tempo!A:E,3,FALSE))</f>
        <v>0</v>
      </c>
      <c r="Z545">
        <f>IF(ISNA(VLOOKUP(A545,issues_tempo!A:E,2,FALSE)),0,VLOOKUP(A545,issues_tempo!A:E,2,FALSE))</f>
        <v>1</v>
      </c>
      <c r="AA545">
        <f t="shared" si="213"/>
        <v>1</v>
      </c>
      <c r="AB545">
        <f t="shared" si="214"/>
        <v>1158</v>
      </c>
      <c r="AC545">
        <f>VLOOKUP(A545,issues_tempo!A:E,5,FALSE)</f>
        <v>0</v>
      </c>
      <c r="AD545">
        <f>VLOOKUP(A545,issues_tempo!A:E,4,FALSE)</f>
        <v>9</v>
      </c>
      <c r="AE545">
        <f t="shared" si="215"/>
        <v>0</v>
      </c>
      <c r="AF545">
        <f t="shared" si="215"/>
        <v>0.53475935828877008</v>
      </c>
      <c r="AG545">
        <f t="shared" si="216"/>
        <v>0</v>
      </c>
      <c r="AH545">
        <f t="shared" si="217"/>
        <v>9</v>
      </c>
      <c r="AI545">
        <f t="shared" si="218"/>
        <v>0</v>
      </c>
      <c r="AJ545">
        <f t="shared" si="219"/>
        <v>4.8128342245989311</v>
      </c>
    </row>
    <row r="546" spans="1:36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205"/>
        <v>#N/A</v>
      </c>
      <c r="I546" t="e">
        <f t="shared" si="206"/>
        <v>#N/A</v>
      </c>
      <c r="J546">
        <f t="shared" si="207"/>
        <v>0</v>
      </c>
      <c r="K546">
        <f t="shared" si="208"/>
        <v>0</v>
      </c>
      <c r="L546">
        <f t="shared" si="209"/>
        <v>0</v>
      </c>
      <c r="M546" t="e">
        <f t="shared" si="220"/>
        <v>#N/A</v>
      </c>
      <c r="N546" t="e">
        <f t="shared" si="221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203"/>
        <v>999999</v>
      </c>
      <c r="R546" t="e">
        <f t="shared" si="204"/>
        <v>#N/A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210"/>
        <v>0</v>
      </c>
      <c r="V546">
        <f t="shared" si="211"/>
        <v>0</v>
      </c>
      <c r="W546">
        <f t="shared" si="222"/>
        <v>0</v>
      </c>
      <c r="X546">
        <f t="shared" si="212"/>
        <v>0</v>
      </c>
      <c r="Y546">
        <f>IF(ISNA(VLOOKUP(A546,issues_tempo!A:E,3,FALSE)),0,VLOOKUP(A546,issues_tempo!A:E,3,FALSE))</f>
        <v>0</v>
      </c>
      <c r="Z546">
        <f>IF(ISNA(VLOOKUP(A546,issues_tempo!A:E,2,FALSE)),0,VLOOKUP(A546,issues_tempo!A:E,2,FALSE))</f>
        <v>0</v>
      </c>
      <c r="AA546">
        <f t="shared" si="213"/>
        <v>0</v>
      </c>
      <c r="AB546" t="e">
        <f t="shared" si="214"/>
        <v>#DIV/0!</v>
      </c>
      <c r="AC546" t="e">
        <f>VLOOKUP(A546,issues_tempo!A:E,5,FALSE)</f>
        <v>#N/A</v>
      </c>
      <c r="AD546" t="e">
        <f>VLOOKUP(A546,issues_tempo!A:E,4,FALSE)</f>
        <v>#N/A</v>
      </c>
      <c r="AE546">
        <f t="shared" si="215"/>
        <v>0</v>
      </c>
      <c r="AF546">
        <f t="shared" si="215"/>
        <v>0</v>
      </c>
      <c r="AG546">
        <f t="shared" si="216"/>
        <v>0</v>
      </c>
      <c r="AH546">
        <f t="shared" si="217"/>
        <v>0</v>
      </c>
      <c r="AI546">
        <f t="shared" si="218"/>
        <v>0</v>
      </c>
      <c r="AJ546">
        <f t="shared" si="219"/>
        <v>0</v>
      </c>
    </row>
    <row r="547" spans="1:36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205"/>
        <v>730</v>
      </c>
      <c r="I547">
        <f t="shared" si="206"/>
        <v>7.6438356164383565</v>
      </c>
      <c r="J547">
        <f t="shared" si="207"/>
        <v>13.082437275985663</v>
      </c>
      <c r="K547">
        <f t="shared" si="208"/>
        <v>13.315579227696405</v>
      </c>
      <c r="L547">
        <f t="shared" si="209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203"/>
        <v>282.87666666666667</v>
      </c>
      <c r="R547">
        <f t="shared" si="204"/>
        <v>98.694444444444443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210"/>
        <v>0.56142857142857139</v>
      </c>
      <c r="V547">
        <f t="shared" si="211"/>
        <v>0</v>
      </c>
      <c r="W547">
        <f t="shared" si="222"/>
        <v>7.4757466235495524</v>
      </c>
      <c r="X547">
        <f t="shared" si="212"/>
        <v>0</v>
      </c>
      <c r="Y547">
        <f>IF(ISNA(VLOOKUP(A547,issues_tempo!A:E,3,FALSE)),0,VLOOKUP(A547,issues_tempo!A:E,3,FALSE))</f>
        <v>0</v>
      </c>
      <c r="Z547">
        <f>IF(ISNA(VLOOKUP(A547,issues_tempo!A:E,2,FALSE)),0,VLOOKUP(A547,issues_tempo!A:E,2,FALSE))</f>
        <v>0</v>
      </c>
      <c r="AA547">
        <f t="shared" si="213"/>
        <v>0</v>
      </c>
      <c r="AB547" t="e">
        <f t="shared" si="214"/>
        <v>#DIV/0!</v>
      </c>
      <c r="AC547" t="e">
        <f>VLOOKUP(A547,issues_tempo!A:E,5,FALSE)</f>
        <v>#N/A</v>
      </c>
      <c r="AD547" t="e">
        <f>VLOOKUP(A547,issues_tempo!A:E,4,FALSE)</f>
        <v>#N/A</v>
      </c>
      <c r="AE547">
        <f t="shared" si="215"/>
        <v>0</v>
      </c>
      <c r="AF547">
        <f t="shared" si="215"/>
        <v>0</v>
      </c>
      <c r="AG547">
        <f t="shared" si="216"/>
        <v>0</v>
      </c>
      <c r="AH547">
        <f t="shared" si="217"/>
        <v>0</v>
      </c>
      <c r="AI547">
        <f t="shared" si="218"/>
        <v>0</v>
      </c>
      <c r="AJ547">
        <f t="shared" si="219"/>
        <v>0</v>
      </c>
    </row>
    <row r="548" spans="1:36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205"/>
        <v>#N/A</v>
      </c>
      <c r="I548" t="e">
        <f t="shared" si="206"/>
        <v>#N/A</v>
      </c>
      <c r="J548">
        <f t="shared" si="207"/>
        <v>0</v>
      </c>
      <c r="K548">
        <f t="shared" si="208"/>
        <v>0</v>
      </c>
      <c r="L548">
        <f t="shared" si="209"/>
        <v>0</v>
      </c>
      <c r="M548" t="e">
        <f t="shared" si="220"/>
        <v>#N/A</v>
      </c>
      <c r="N548" t="e">
        <f t="shared" si="221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203"/>
        <v>999999</v>
      </c>
      <c r="R548" t="e">
        <f t="shared" si="204"/>
        <v>#N/A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210"/>
        <v>0</v>
      </c>
      <c r="V548">
        <f t="shared" si="211"/>
        <v>0</v>
      </c>
      <c r="W548">
        <f t="shared" si="222"/>
        <v>0</v>
      </c>
      <c r="X548">
        <f t="shared" si="212"/>
        <v>0</v>
      </c>
      <c r="Y548">
        <f>IF(ISNA(VLOOKUP(A548,issues_tempo!A:E,3,FALSE)),0,VLOOKUP(A548,issues_tempo!A:E,3,FALSE))</f>
        <v>0</v>
      </c>
      <c r="Z548">
        <f>IF(ISNA(VLOOKUP(A548,issues_tempo!A:E,2,FALSE)),0,VLOOKUP(A548,issues_tempo!A:E,2,FALSE))</f>
        <v>0</v>
      </c>
      <c r="AA548">
        <f t="shared" si="213"/>
        <v>0</v>
      </c>
      <c r="AB548" t="e">
        <f t="shared" si="214"/>
        <v>#DIV/0!</v>
      </c>
      <c r="AC548" t="e">
        <f>VLOOKUP(A548,issues_tempo!A:E,5,FALSE)</f>
        <v>#N/A</v>
      </c>
      <c r="AD548" t="e">
        <f>VLOOKUP(A548,issues_tempo!A:E,4,FALSE)</f>
        <v>#N/A</v>
      </c>
      <c r="AE548">
        <f t="shared" si="215"/>
        <v>0</v>
      </c>
      <c r="AF548">
        <f t="shared" si="215"/>
        <v>0</v>
      </c>
      <c r="AG548">
        <f t="shared" si="216"/>
        <v>0</v>
      </c>
      <c r="AH548">
        <f t="shared" si="217"/>
        <v>0</v>
      </c>
      <c r="AI548">
        <f t="shared" si="218"/>
        <v>0</v>
      </c>
      <c r="AJ548">
        <f t="shared" si="219"/>
        <v>0</v>
      </c>
    </row>
    <row r="549" spans="1:36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205"/>
        <v>#N/A</v>
      </c>
      <c r="I549" t="e">
        <f t="shared" si="206"/>
        <v>#N/A</v>
      </c>
      <c r="J549">
        <f t="shared" si="207"/>
        <v>0</v>
      </c>
      <c r="K549">
        <f t="shared" si="208"/>
        <v>0</v>
      </c>
      <c r="L549">
        <f t="shared" si="209"/>
        <v>0</v>
      </c>
      <c r="M549" t="e">
        <f t="shared" si="220"/>
        <v>#N/A</v>
      </c>
      <c r="N549" t="e">
        <f t="shared" si="221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203"/>
        <v>999999</v>
      </c>
      <c r="R549" t="e">
        <f t="shared" si="204"/>
        <v>#N/A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210"/>
        <v>0</v>
      </c>
      <c r="V549">
        <f t="shared" si="211"/>
        <v>0</v>
      </c>
      <c r="W549">
        <f t="shared" si="222"/>
        <v>0</v>
      </c>
      <c r="X549">
        <f t="shared" si="212"/>
        <v>0</v>
      </c>
      <c r="Y549">
        <f>IF(ISNA(VLOOKUP(A549,issues_tempo!A:E,3,FALSE)),0,VLOOKUP(A549,issues_tempo!A:E,3,FALSE))</f>
        <v>0</v>
      </c>
      <c r="Z549">
        <f>IF(ISNA(VLOOKUP(A549,issues_tempo!A:E,2,FALSE)),0,VLOOKUP(A549,issues_tempo!A:E,2,FALSE))</f>
        <v>0</v>
      </c>
      <c r="AA549">
        <f t="shared" si="213"/>
        <v>0</v>
      </c>
      <c r="AB549" t="e">
        <f t="shared" si="214"/>
        <v>#DIV/0!</v>
      </c>
      <c r="AC549" t="e">
        <f>VLOOKUP(A549,issues_tempo!A:E,5,FALSE)</f>
        <v>#N/A</v>
      </c>
      <c r="AD549" t="e">
        <f>VLOOKUP(A549,issues_tempo!A:E,4,FALSE)</f>
        <v>#N/A</v>
      </c>
      <c r="AE549">
        <f t="shared" si="215"/>
        <v>0</v>
      </c>
      <c r="AF549">
        <f t="shared" si="215"/>
        <v>0</v>
      </c>
      <c r="AG549">
        <f t="shared" si="216"/>
        <v>0</v>
      </c>
      <c r="AH549">
        <f t="shared" si="217"/>
        <v>0</v>
      </c>
      <c r="AI549">
        <f t="shared" si="218"/>
        <v>0</v>
      </c>
      <c r="AJ549">
        <f t="shared" si="219"/>
        <v>0</v>
      </c>
    </row>
    <row r="550" spans="1:36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205"/>
        <v>32</v>
      </c>
      <c r="I550">
        <f t="shared" si="206"/>
        <v>9.875</v>
      </c>
      <c r="J550">
        <f t="shared" si="207"/>
        <v>10.126582278481013</v>
      </c>
      <c r="K550">
        <f t="shared" si="208"/>
        <v>9.4262295081967213</v>
      </c>
      <c r="L550">
        <f t="shared" si="209"/>
        <v>12.5</v>
      </c>
      <c r="M550">
        <f t="shared" si="220"/>
        <v>10.608695652173912</v>
      </c>
      <c r="N550">
        <f t="shared" si="221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203"/>
        <v>14.144927536231883</v>
      </c>
      <c r="R550">
        <f t="shared" si="204"/>
        <v>6.666666666666667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210"/>
        <v>2.3913043478260869</v>
      </c>
      <c r="V550">
        <f t="shared" si="211"/>
        <v>0</v>
      </c>
      <c r="W550">
        <f t="shared" si="222"/>
        <v>22.540983606557376</v>
      </c>
      <c r="X550">
        <f t="shared" si="212"/>
        <v>0</v>
      </c>
      <c r="Y550">
        <f>IF(ISNA(VLOOKUP(A550,issues_tempo!A:E,3,FALSE)),0,VLOOKUP(A550,issues_tempo!A:E,3,FALSE))</f>
        <v>0</v>
      </c>
      <c r="Z550">
        <f>IF(ISNA(VLOOKUP(A550,issues_tempo!A:E,2,FALSE)),0,VLOOKUP(A550,issues_tempo!A:E,2,FALSE))</f>
        <v>0</v>
      </c>
      <c r="AA550">
        <f t="shared" si="213"/>
        <v>0</v>
      </c>
      <c r="AB550" t="e">
        <f t="shared" si="214"/>
        <v>#DIV/0!</v>
      </c>
      <c r="AC550" t="e">
        <f>VLOOKUP(A550,issues_tempo!A:E,5,FALSE)</f>
        <v>#N/A</v>
      </c>
      <c r="AD550" t="e">
        <f>VLOOKUP(A550,issues_tempo!A:E,4,FALSE)</f>
        <v>#N/A</v>
      </c>
      <c r="AE550">
        <f t="shared" si="215"/>
        <v>0</v>
      </c>
      <c r="AF550">
        <f t="shared" si="215"/>
        <v>0</v>
      </c>
      <c r="AG550">
        <f t="shared" si="216"/>
        <v>0</v>
      </c>
      <c r="AH550">
        <f t="shared" si="217"/>
        <v>0</v>
      </c>
      <c r="AI550">
        <f t="shared" si="218"/>
        <v>0</v>
      </c>
      <c r="AJ550">
        <f t="shared" si="219"/>
        <v>0</v>
      </c>
    </row>
    <row r="551" spans="1:36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205"/>
        <v>32</v>
      </c>
      <c r="I551">
        <f t="shared" si="206"/>
        <v>9.875</v>
      </c>
      <c r="J551">
        <f t="shared" si="207"/>
        <v>10.126582278481013</v>
      </c>
      <c r="K551">
        <f t="shared" si="208"/>
        <v>9.4262295081967213</v>
      </c>
      <c r="L551">
        <f t="shared" si="209"/>
        <v>12.5</v>
      </c>
      <c r="M551">
        <f t="shared" si="220"/>
        <v>10.608695652173912</v>
      </c>
      <c r="N551">
        <f t="shared" si="221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203"/>
        <v>14.144927536231883</v>
      </c>
      <c r="R551">
        <f t="shared" si="204"/>
        <v>6.666666666666667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210"/>
        <v>2.3913043478260869</v>
      </c>
      <c r="V551">
        <f t="shared" si="211"/>
        <v>0</v>
      </c>
      <c r="W551">
        <f t="shared" si="222"/>
        <v>22.540983606557376</v>
      </c>
      <c r="X551">
        <f t="shared" si="212"/>
        <v>0</v>
      </c>
      <c r="Y551">
        <f>IF(ISNA(VLOOKUP(A551,issues_tempo!A:E,3,FALSE)),0,VLOOKUP(A551,issues_tempo!A:E,3,FALSE))</f>
        <v>0</v>
      </c>
      <c r="Z551">
        <f>IF(ISNA(VLOOKUP(A551,issues_tempo!A:E,2,FALSE)),0,VLOOKUP(A551,issues_tempo!A:E,2,FALSE))</f>
        <v>0</v>
      </c>
      <c r="AA551">
        <f t="shared" si="213"/>
        <v>0</v>
      </c>
      <c r="AB551" t="e">
        <f t="shared" si="214"/>
        <v>#DIV/0!</v>
      </c>
      <c r="AC551" t="e">
        <f>VLOOKUP(A551,issues_tempo!A:E,5,FALSE)</f>
        <v>#N/A</v>
      </c>
      <c r="AD551" t="e">
        <f>VLOOKUP(A551,issues_tempo!A:E,4,FALSE)</f>
        <v>#N/A</v>
      </c>
      <c r="AE551">
        <f t="shared" si="215"/>
        <v>0</v>
      </c>
      <c r="AF551">
        <f t="shared" si="215"/>
        <v>0</v>
      </c>
      <c r="AG551">
        <f t="shared" si="216"/>
        <v>0</v>
      </c>
      <c r="AH551">
        <f t="shared" si="217"/>
        <v>0</v>
      </c>
      <c r="AI551">
        <f t="shared" si="218"/>
        <v>0</v>
      </c>
      <c r="AJ551">
        <f t="shared" si="219"/>
        <v>0</v>
      </c>
    </row>
    <row r="552" spans="1:36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205"/>
        <v>734</v>
      </c>
      <c r="I552">
        <f t="shared" si="206"/>
        <v>7.6866485013623977</v>
      </c>
      <c r="J552">
        <f t="shared" si="207"/>
        <v>13.009571074087203</v>
      </c>
      <c r="K552">
        <f t="shared" si="208"/>
        <v>13.296556971656839</v>
      </c>
      <c r="L552">
        <f t="shared" si="209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203"/>
        <v>283.28135431568904</v>
      </c>
      <c r="R552">
        <f t="shared" si="204"/>
        <v>110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210"/>
        <v>0.5622317596566524</v>
      </c>
      <c r="V552">
        <f t="shared" si="211"/>
        <v>0</v>
      </c>
      <c r="W552">
        <f t="shared" si="222"/>
        <v>7.4757466235495542</v>
      </c>
      <c r="X552">
        <f t="shared" si="212"/>
        <v>0</v>
      </c>
      <c r="Y552">
        <f>IF(ISNA(VLOOKUP(A552,issues_tempo!A:E,3,FALSE)),0,VLOOKUP(A552,issues_tempo!A:E,3,FALSE))</f>
        <v>0</v>
      </c>
      <c r="Z552">
        <f>IF(ISNA(VLOOKUP(A552,issues_tempo!A:E,2,FALSE)),0,VLOOKUP(A552,issues_tempo!A:E,2,FALSE))</f>
        <v>0</v>
      </c>
      <c r="AA552">
        <f t="shared" si="213"/>
        <v>0</v>
      </c>
      <c r="AB552" t="e">
        <f t="shared" si="214"/>
        <v>#DIV/0!</v>
      </c>
      <c r="AC552" t="e">
        <f>VLOOKUP(A552,issues_tempo!A:E,5,FALSE)</f>
        <v>#N/A</v>
      </c>
      <c r="AD552" t="e">
        <f>VLOOKUP(A552,issues_tempo!A:E,4,FALSE)</f>
        <v>#N/A</v>
      </c>
      <c r="AE552">
        <f t="shared" si="215"/>
        <v>0</v>
      </c>
      <c r="AF552">
        <f t="shared" si="215"/>
        <v>0</v>
      </c>
      <c r="AG552">
        <f t="shared" si="216"/>
        <v>0</v>
      </c>
      <c r="AH552">
        <f t="shared" si="217"/>
        <v>0</v>
      </c>
      <c r="AI552">
        <f t="shared" si="218"/>
        <v>0</v>
      </c>
      <c r="AJ552">
        <f t="shared" si="219"/>
        <v>0</v>
      </c>
    </row>
    <row r="553" spans="1:36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205"/>
        <v>#N/A</v>
      </c>
      <c r="I553" t="e">
        <f t="shared" si="206"/>
        <v>#N/A</v>
      </c>
      <c r="J553">
        <f t="shared" si="207"/>
        <v>0</v>
      </c>
      <c r="K553">
        <f t="shared" si="208"/>
        <v>0</v>
      </c>
      <c r="L553">
        <f t="shared" si="209"/>
        <v>0</v>
      </c>
      <c r="M553" t="e">
        <f t="shared" si="220"/>
        <v>#N/A</v>
      </c>
      <c r="N553" t="e">
        <f t="shared" si="221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203"/>
        <v>999999</v>
      </c>
      <c r="R553" t="e">
        <f t="shared" si="204"/>
        <v>#N/A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210"/>
        <v>0</v>
      </c>
      <c r="V553">
        <f t="shared" si="211"/>
        <v>0</v>
      </c>
      <c r="W553">
        <f t="shared" si="222"/>
        <v>0</v>
      </c>
      <c r="X553">
        <f t="shared" si="212"/>
        <v>0</v>
      </c>
      <c r="Y553">
        <f>IF(ISNA(VLOOKUP(A553,issues_tempo!A:E,3,FALSE)),0,VLOOKUP(A553,issues_tempo!A:E,3,FALSE))</f>
        <v>0</v>
      </c>
      <c r="Z553">
        <f>IF(ISNA(VLOOKUP(A553,issues_tempo!A:E,2,FALSE)),0,VLOOKUP(A553,issues_tempo!A:E,2,FALSE))</f>
        <v>0</v>
      </c>
      <c r="AA553">
        <f t="shared" si="213"/>
        <v>0</v>
      </c>
      <c r="AB553" t="e">
        <f t="shared" si="214"/>
        <v>#DIV/0!</v>
      </c>
      <c r="AC553" t="e">
        <f>VLOOKUP(A553,issues_tempo!A:E,5,FALSE)</f>
        <v>#N/A</v>
      </c>
      <c r="AD553" t="e">
        <f>VLOOKUP(A553,issues_tempo!A:E,4,FALSE)</f>
        <v>#N/A</v>
      </c>
      <c r="AE553">
        <f t="shared" si="215"/>
        <v>0</v>
      </c>
      <c r="AF553">
        <f t="shared" si="215"/>
        <v>0</v>
      </c>
      <c r="AG553">
        <f t="shared" si="216"/>
        <v>0</v>
      </c>
      <c r="AH553">
        <f t="shared" si="217"/>
        <v>0</v>
      </c>
      <c r="AI553">
        <f t="shared" si="218"/>
        <v>0</v>
      </c>
      <c r="AJ553">
        <f t="shared" si="219"/>
        <v>0</v>
      </c>
    </row>
    <row r="554" spans="1:36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205"/>
        <v>736</v>
      </c>
      <c r="I554">
        <f t="shared" si="206"/>
        <v>7.6847826086956523</v>
      </c>
      <c r="J554">
        <f t="shared" si="207"/>
        <v>13.012729844413013</v>
      </c>
      <c r="K554">
        <f t="shared" si="208"/>
        <v>13.296556971656839</v>
      </c>
      <c r="L554">
        <f t="shared" si="209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203"/>
        <v>283.28135431568904</v>
      </c>
      <c r="R554">
        <f t="shared" si="204"/>
        <v>113.22972972972974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210"/>
        <v>0.5622317596566524</v>
      </c>
      <c r="V554">
        <f t="shared" si="211"/>
        <v>0</v>
      </c>
      <c r="W554">
        <f t="shared" si="222"/>
        <v>7.4757466235495542</v>
      </c>
      <c r="X554">
        <f t="shared" si="212"/>
        <v>0</v>
      </c>
      <c r="Y554">
        <f>IF(ISNA(VLOOKUP(A554,issues_tempo!A:E,3,FALSE)),0,VLOOKUP(A554,issues_tempo!A:E,3,FALSE))</f>
        <v>0</v>
      </c>
      <c r="Z554">
        <f>IF(ISNA(VLOOKUP(A554,issues_tempo!A:E,2,FALSE)),0,VLOOKUP(A554,issues_tempo!A:E,2,FALSE))</f>
        <v>1</v>
      </c>
      <c r="AA554">
        <f t="shared" si="213"/>
        <v>1</v>
      </c>
      <c r="AB554">
        <f t="shared" si="214"/>
        <v>5656</v>
      </c>
      <c r="AC554">
        <f>VLOOKUP(A554,issues_tempo!A:E,5,FALSE)</f>
        <v>0</v>
      </c>
      <c r="AD554">
        <f>VLOOKUP(A554,issues_tempo!A:E,4,FALSE)</f>
        <v>1</v>
      </c>
      <c r="AE554">
        <f t="shared" si="215"/>
        <v>0</v>
      </c>
      <c r="AF554">
        <f t="shared" si="215"/>
        <v>0.25062656641604009</v>
      </c>
      <c r="AG554">
        <f t="shared" si="216"/>
        <v>0</v>
      </c>
      <c r="AH554">
        <f t="shared" si="217"/>
        <v>1</v>
      </c>
      <c r="AI554">
        <f t="shared" si="218"/>
        <v>0</v>
      </c>
      <c r="AJ554">
        <f t="shared" si="219"/>
        <v>0.25062656641604009</v>
      </c>
    </row>
    <row r="555" spans="1:36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205"/>
        <v>#N/A</v>
      </c>
      <c r="I555" t="e">
        <f t="shared" si="206"/>
        <v>#N/A</v>
      </c>
      <c r="J555">
        <f t="shared" si="207"/>
        <v>0</v>
      </c>
      <c r="K555">
        <f t="shared" si="208"/>
        <v>0</v>
      </c>
      <c r="L555">
        <f t="shared" si="209"/>
        <v>0</v>
      </c>
      <c r="M555" t="e">
        <f t="shared" si="220"/>
        <v>#N/A</v>
      </c>
      <c r="N555" t="e">
        <f t="shared" si="221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203"/>
        <v>999999</v>
      </c>
      <c r="R555" t="e">
        <f t="shared" si="204"/>
        <v>#N/A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210"/>
        <v>0</v>
      </c>
      <c r="V555">
        <f t="shared" si="211"/>
        <v>0</v>
      </c>
      <c r="W555">
        <f t="shared" si="222"/>
        <v>0</v>
      </c>
      <c r="X555">
        <f t="shared" si="212"/>
        <v>0</v>
      </c>
      <c r="Y555">
        <f>IF(ISNA(VLOOKUP(A555,issues_tempo!A:E,3,FALSE)),0,VLOOKUP(A555,issues_tempo!A:E,3,FALSE))</f>
        <v>0</v>
      </c>
      <c r="Z555">
        <f>IF(ISNA(VLOOKUP(A555,issues_tempo!A:E,2,FALSE)),0,VLOOKUP(A555,issues_tempo!A:E,2,FALSE))</f>
        <v>0</v>
      </c>
      <c r="AA555">
        <f t="shared" si="213"/>
        <v>0</v>
      </c>
      <c r="AB555" t="e">
        <f t="shared" si="214"/>
        <v>#DIV/0!</v>
      </c>
      <c r="AC555" t="e">
        <f>VLOOKUP(A555,issues_tempo!A:E,5,FALSE)</f>
        <v>#N/A</v>
      </c>
      <c r="AD555" t="e">
        <f>VLOOKUP(A555,issues_tempo!A:E,4,FALSE)</f>
        <v>#N/A</v>
      </c>
      <c r="AE555">
        <f t="shared" si="215"/>
        <v>0</v>
      </c>
      <c r="AF555">
        <f t="shared" si="215"/>
        <v>0</v>
      </c>
      <c r="AG555">
        <f t="shared" si="216"/>
        <v>0</v>
      </c>
      <c r="AH555">
        <f t="shared" si="217"/>
        <v>0</v>
      </c>
      <c r="AI555">
        <f t="shared" si="218"/>
        <v>0</v>
      </c>
      <c r="AJ555">
        <f t="shared" si="219"/>
        <v>0</v>
      </c>
    </row>
    <row r="556" spans="1:36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205"/>
        <v>#N/A</v>
      </c>
      <c r="I556" t="e">
        <f t="shared" si="206"/>
        <v>#N/A</v>
      </c>
      <c r="J556">
        <f t="shared" si="207"/>
        <v>0</v>
      </c>
      <c r="K556">
        <f t="shared" si="208"/>
        <v>0</v>
      </c>
      <c r="L556">
        <f t="shared" si="209"/>
        <v>0</v>
      </c>
      <c r="M556" t="e">
        <f t="shared" si="220"/>
        <v>#N/A</v>
      </c>
      <c r="N556" t="e">
        <f t="shared" si="221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203"/>
        <v>999999</v>
      </c>
      <c r="R556" t="e">
        <f t="shared" si="204"/>
        <v>#N/A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210"/>
        <v>0</v>
      </c>
      <c r="V556">
        <f t="shared" si="211"/>
        <v>0</v>
      </c>
      <c r="W556">
        <f t="shared" si="222"/>
        <v>0</v>
      </c>
      <c r="X556">
        <f t="shared" si="212"/>
        <v>0</v>
      </c>
      <c r="Y556">
        <f>IF(ISNA(VLOOKUP(A556,issues_tempo!A:E,3,FALSE)),0,VLOOKUP(A556,issues_tempo!A:E,3,FALSE))</f>
        <v>0</v>
      </c>
      <c r="Z556">
        <f>IF(ISNA(VLOOKUP(A556,issues_tempo!A:E,2,FALSE)),0,VLOOKUP(A556,issues_tempo!A:E,2,FALSE))</f>
        <v>0</v>
      </c>
      <c r="AA556">
        <f t="shared" si="213"/>
        <v>0</v>
      </c>
      <c r="AB556" t="e">
        <f t="shared" si="214"/>
        <v>#DIV/0!</v>
      </c>
      <c r="AC556" t="e">
        <f>VLOOKUP(A556,issues_tempo!A:E,5,FALSE)</f>
        <v>#N/A</v>
      </c>
      <c r="AD556" t="e">
        <f>VLOOKUP(A556,issues_tempo!A:E,4,FALSE)</f>
        <v>#N/A</v>
      </c>
      <c r="AE556">
        <f t="shared" si="215"/>
        <v>0</v>
      </c>
      <c r="AF556">
        <f t="shared" si="215"/>
        <v>0</v>
      </c>
      <c r="AG556">
        <f t="shared" si="216"/>
        <v>0</v>
      </c>
      <c r="AH556">
        <f t="shared" si="217"/>
        <v>0</v>
      </c>
      <c r="AI556">
        <f t="shared" si="218"/>
        <v>0</v>
      </c>
      <c r="AJ556">
        <f t="shared" si="219"/>
        <v>0</v>
      </c>
    </row>
    <row r="557" spans="1:36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205"/>
        <v>10816</v>
      </c>
      <c r="I557">
        <f t="shared" si="206"/>
        <v>4.0891272189349115</v>
      </c>
      <c r="J557">
        <f t="shared" si="207"/>
        <v>24.455096319073888</v>
      </c>
      <c r="K557">
        <f t="shared" si="208"/>
        <v>24.230783302235395</v>
      </c>
      <c r="L557">
        <f t="shared" si="209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203"/>
        <v>17.195757209723691</v>
      </c>
      <c r="R557">
        <f t="shared" si="204"/>
        <v>13.431115350981795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210"/>
        <v>7.6032009663294575</v>
      </c>
      <c r="V557">
        <f t="shared" si="211"/>
        <v>4.9673264965418555</v>
      </c>
      <c r="W557">
        <f t="shared" si="222"/>
        <v>184.23151501847585</v>
      </c>
      <c r="X557">
        <f t="shared" si="212"/>
        <v>123.27907664989642</v>
      </c>
      <c r="Y557">
        <f>IF(ISNA(VLOOKUP(A557,issues_tempo!A:E,3,FALSE)),0,VLOOKUP(A557,issues_tempo!A:E,3,FALSE))</f>
        <v>0</v>
      </c>
      <c r="Z557">
        <f>IF(ISNA(VLOOKUP(A557,issues_tempo!A:E,2,FALSE)),0,VLOOKUP(A557,issues_tempo!A:E,2,FALSE))</f>
        <v>0</v>
      </c>
      <c r="AA557">
        <f t="shared" si="213"/>
        <v>0</v>
      </c>
      <c r="AB557" t="e">
        <f t="shared" si="214"/>
        <v>#DIV/0!</v>
      </c>
      <c r="AC557" t="e">
        <f>VLOOKUP(A557,issues_tempo!A:E,5,FALSE)</f>
        <v>#N/A</v>
      </c>
      <c r="AD557" t="e">
        <f>VLOOKUP(A557,issues_tempo!A:E,4,FALSE)</f>
        <v>#N/A</v>
      </c>
      <c r="AE557">
        <f t="shared" si="215"/>
        <v>0</v>
      </c>
      <c r="AF557">
        <f t="shared" si="215"/>
        <v>0</v>
      </c>
      <c r="AG557">
        <f t="shared" si="216"/>
        <v>0</v>
      </c>
      <c r="AH557">
        <f t="shared" si="217"/>
        <v>0</v>
      </c>
      <c r="AI557">
        <f t="shared" si="218"/>
        <v>0</v>
      </c>
      <c r="AJ557">
        <f t="shared" si="219"/>
        <v>0</v>
      </c>
    </row>
    <row r="558" spans="1:36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205"/>
        <v>#N/A</v>
      </c>
      <c r="I558" t="e">
        <f t="shared" si="206"/>
        <v>#N/A</v>
      </c>
      <c r="J558">
        <f t="shared" si="207"/>
        <v>0</v>
      </c>
      <c r="K558">
        <f t="shared" si="208"/>
        <v>0</v>
      </c>
      <c r="L558">
        <f t="shared" si="209"/>
        <v>0</v>
      </c>
      <c r="M558" t="e">
        <f t="shared" si="220"/>
        <v>#N/A</v>
      </c>
      <c r="N558" t="e">
        <f t="shared" si="221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203"/>
        <v>999999</v>
      </c>
      <c r="R558" t="e">
        <f t="shared" si="204"/>
        <v>#N/A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210"/>
        <v>0</v>
      </c>
      <c r="V558">
        <f t="shared" si="211"/>
        <v>0</v>
      </c>
      <c r="W558">
        <f t="shared" si="222"/>
        <v>0</v>
      </c>
      <c r="X558">
        <f t="shared" si="212"/>
        <v>0</v>
      </c>
      <c r="Y558">
        <f>IF(ISNA(VLOOKUP(A558,issues_tempo!A:E,3,FALSE)),0,VLOOKUP(A558,issues_tempo!A:E,3,FALSE))</f>
        <v>0</v>
      </c>
      <c r="Z558">
        <f>IF(ISNA(VLOOKUP(A558,issues_tempo!A:E,2,FALSE)),0,VLOOKUP(A558,issues_tempo!A:E,2,FALSE))</f>
        <v>0</v>
      </c>
      <c r="AA558">
        <f t="shared" si="213"/>
        <v>0</v>
      </c>
      <c r="AB558" t="e">
        <f t="shared" si="214"/>
        <v>#DIV/0!</v>
      </c>
      <c r="AC558" t="e">
        <f>VLOOKUP(A558,issues_tempo!A:E,5,FALSE)</f>
        <v>#N/A</v>
      </c>
      <c r="AD558" t="e">
        <f>VLOOKUP(A558,issues_tempo!A:E,4,FALSE)</f>
        <v>#N/A</v>
      </c>
      <c r="AE558">
        <f t="shared" si="215"/>
        <v>0</v>
      </c>
      <c r="AF558">
        <f t="shared" si="215"/>
        <v>0</v>
      </c>
      <c r="AG558">
        <f t="shared" si="216"/>
        <v>0</v>
      </c>
      <c r="AH558">
        <f t="shared" si="217"/>
        <v>0</v>
      </c>
      <c r="AI558">
        <f t="shared" si="218"/>
        <v>0</v>
      </c>
      <c r="AJ558">
        <f t="shared" si="219"/>
        <v>0</v>
      </c>
    </row>
    <row r="559" spans="1:36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205"/>
        <v>1017</v>
      </c>
      <c r="I559">
        <f t="shared" si="206"/>
        <v>5.109144542772861</v>
      </c>
      <c r="J559">
        <f t="shared" si="207"/>
        <v>19.572748267898383</v>
      </c>
      <c r="K559">
        <f t="shared" si="208"/>
        <v>20.047827819848546</v>
      </c>
      <c r="L559">
        <f t="shared" si="209"/>
        <v>6.1797752808988768</v>
      </c>
      <c r="M559">
        <f t="shared" ref="M559:M560" si="223">IF(F559&gt;0,C559/F559,999999)</f>
        <v>4.9880715705765404</v>
      </c>
      <c r="N559">
        <f t="shared" ref="N559:N560" si="224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203"/>
        <v>38.241882041086811</v>
      </c>
      <c r="R559">
        <f t="shared" si="204"/>
        <v>32.363636363636367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210"/>
        <v>3.768389662027833</v>
      </c>
      <c r="V559">
        <f t="shared" si="211"/>
        <v>3.4545454545454546</v>
      </c>
      <c r="W559">
        <f t="shared" si="222"/>
        <v>75.548027102431249</v>
      </c>
      <c r="X559">
        <f t="shared" si="212"/>
        <v>21.348314606741575</v>
      </c>
      <c r="Y559">
        <f>IF(ISNA(VLOOKUP(A559,issues_tempo!A:E,3,FALSE)),0,VLOOKUP(A559,issues_tempo!A:E,3,FALSE))</f>
        <v>24</v>
      </c>
      <c r="Z559">
        <f>IF(ISNA(VLOOKUP(A559,issues_tempo!A:E,2,FALSE)),0,VLOOKUP(A559,issues_tempo!A:E,2,FALSE))</f>
        <v>5</v>
      </c>
      <c r="AA559">
        <f t="shared" si="213"/>
        <v>29</v>
      </c>
      <c r="AB559">
        <f t="shared" si="214"/>
        <v>179.17241379310346</v>
      </c>
      <c r="AC559">
        <f>VLOOKUP(A559,issues_tempo!A:E,5,FALSE)</f>
        <v>34</v>
      </c>
      <c r="AD559">
        <f>VLOOKUP(A559,issues_tempo!A:E,4,FALSE)</f>
        <v>9</v>
      </c>
      <c r="AE559">
        <f t="shared" si="215"/>
        <v>0.47827819848545239</v>
      </c>
      <c r="AF559">
        <f t="shared" si="215"/>
        <v>2.808988764044944</v>
      </c>
      <c r="AG559">
        <f t="shared" si="216"/>
        <v>1.4166666666666667</v>
      </c>
      <c r="AH559">
        <f t="shared" si="217"/>
        <v>1.8</v>
      </c>
      <c r="AI559">
        <f t="shared" si="218"/>
        <v>0.67756078118772423</v>
      </c>
      <c r="AJ559">
        <f t="shared" si="219"/>
        <v>5.0561797752808992</v>
      </c>
    </row>
    <row r="560" spans="1:36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205"/>
        <v>737</v>
      </c>
      <c r="I560">
        <f t="shared" si="206"/>
        <v>3.316146540027137</v>
      </c>
      <c r="J560">
        <f t="shared" si="207"/>
        <v>30.155482815057283</v>
      </c>
      <c r="K560">
        <f t="shared" si="208"/>
        <v>31.976459048553213</v>
      </c>
      <c r="L560">
        <f t="shared" si="209"/>
        <v>20.987654320987655</v>
      </c>
      <c r="M560">
        <f t="shared" si="223"/>
        <v>3.1273006134969323</v>
      </c>
      <c r="N560">
        <f t="shared" si="224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203"/>
        <v>21.369887525562369</v>
      </c>
      <c r="R560">
        <f t="shared" si="204"/>
        <v>15.882352941176471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210"/>
        <v>10.239263803680982</v>
      </c>
      <c r="V560">
        <f t="shared" si="211"/>
        <v>0.36470588235294116</v>
      </c>
      <c r="W560">
        <f t="shared" si="222"/>
        <v>327.41539970573814</v>
      </c>
      <c r="X560">
        <f t="shared" si="212"/>
        <v>7.6543209876543212</v>
      </c>
      <c r="Y560">
        <f>IF(ISNA(VLOOKUP(A560,issues_tempo!A:E,3,FALSE)),0,VLOOKUP(A560,issues_tempo!A:E,3,FALSE))</f>
        <v>0</v>
      </c>
      <c r="Z560">
        <f>IF(ISNA(VLOOKUP(A560,issues_tempo!A:E,2,FALSE)),0,VLOOKUP(A560,issues_tempo!A:E,2,FALSE))</f>
        <v>0</v>
      </c>
      <c r="AA560">
        <f t="shared" si="213"/>
        <v>0</v>
      </c>
      <c r="AB560" t="e">
        <f t="shared" si="214"/>
        <v>#DIV/0!</v>
      </c>
      <c r="AC560" t="e">
        <f>VLOOKUP(A560,issues_tempo!A:E,5,FALSE)</f>
        <v>#N/A</v>
      </c>
      <c r="AD560" t="e">
        <f>VLOOKUP(A560,issues_tempo!A:E,4,FALSE)</f>
        <v>#N/A</v>
      </c>
      <c r="AE560">
        <f t="shared" si="215"/>
        <v>0</v>
      </c>
      <c r="AF560">
        <f t="shared" si="215"/>
        <v>0</v>
      </c>
      <c r="AG560">
        <f t="shared" si="216"/>
        <v>0</v>
      </c>
      <c r="AH560">
        <f t="shared" si="217"/>
        <v>0</v>
      </c>
      <c r="AI560">
        <f t="shared" si="218"/>
        <v>0</v>
      </c>
      <c r="AJ560">
        <f t="shared" si="219"/>
        <v>0</v>
      </c>
    </row>
    <row r="561" spans="1:36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205"/>
        <v>3</v>
      </c>
      <c r="I561">
        <f t="shared" si="206"/>
        <v>7.333333333333333</v>
      </c>
      <c r="J561">
        <f t="shared" si="207"/>
        <v>13.636363636363637</v>
      </c>
      <c r="K561">
        <f t="shared" si="208"/>
        <v>0</v>
      </c>
      <c r="L561">
        <f t="shared" si="209"/>
        <v>21.428571428571427</v>
      </c>
      <c r="M561" t="e">
        <f t="shared" si="220"/>
        <v>#DIV/0!</v>
      </c>
      <c r="N561">
        <f t="shared" si="221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203"/>
        <v>999999</v>
      </c>
      <c r="R561">
        <f t="shared" si="204"/>
        <v>0.77777777777777779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210"/>
        <v>0</v>
      </c>
      <c r="V561">
        <f t="shared" si="211"/>
        <v>0.33333333333333331</v>
      </c>
      <c r="W561">
        <f t="shared" si="222"/>
        <v>0</v>
      </c>
      <c r="X561">
        <f t="shared" si="212"/>
        <v>7.1428571428571423</v>
      </c>
      <c r="Y561">
        <f>IF(ISNA(VLOOKUP(A561,issues_tempo!A:E,3,FALSE)),0,VLOOKUP(A561,issues_tempo!A:E,3,FALSE))</f>
        <v>0</v>
      </c>
      <c r="Z561">
        <f>IF(ISNA(VLOOKUP(A561,issues_tempo!A:E,2,FALSE)),0,VLOOKUP(A561,issues_tempo!A:E,2,FALSE))</f>
        <v>0</v>
      </c>
      <c r="AA561">
        <f t="shared" si="213"/>
        <v>0</v>
      </c>
      <c r="AB561" t="e">
        <f t="shared" si="214"/>
        <v>#DIV/0!</v>
      </c>
      <c r="AC561" t="e">
        <f>VLOOKUP(A561,issues_tempo!A:E,5,FALSE)</f>
        <v>#N/A</v>
      </c>
      <c r="AD561" t="e">
        <f>VLOOKUP(A561,issues_tempo!A:E,4,FALSE)</f>
        <v>#N/A</v>
      </c>
      <c r="AE561">
        <f t="shared" si="215"/>
        <v>0</v>
      </c>
      <c r="AF561">
        <f t="shared" si="215"/>
        <v>0</v>
      </c>
      <c r="AG561">
        <f t="shared" si="216"/>
        <v>0</v>
      </c>
      <c r="AH561">
        <f t="shared" si="217"/>
        <v>0</v>
      </c>
      <c r="AI561">
        <f t="shared" si="218"/>
        <v>0</v>
      </c>
      <c r="AJ561">
        <f t="shared" si="219"/>
        <v>0</v>
      </c>
    </row>
    <row r="562" spans="1:36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205"/>
        <v>3</v>
      </c>
      <c r="I562">
        <f t="shared" si="206"/>
        <v>4.333333333333333</v>
      </c>
      <c r="J562">
        <f t="shared" si="207"/>
        <v>23.076923076923077</v>
      </c>
      <c r="K562">
        <f t="shared" si="208"/>
        <v>0</v>
      </c>
      <c r="L562">
        <f t="shared" si="209"/>
        <v>30</v>
      </c>
      <c r="M562" t="e">
        <f t="shared" si="220"/>
        <v>#DIV/0!</v>
      </c>
      <c r="N562">
        <f t="shared" si="221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203"/>
        <v>999999</v>
      </c>
      <c r="R562">
        <f t="shared" si="204"/>
        <v>0.55555555555555558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210"/>
        <v>0</v>
      </c>
      <c r="V562">
        <f t="shared" si="211"/>
        <v>0.66666666666666663</v>
      </c>
      <c r="W562">
        <f t="shared" si="222"/>
        <v>0</v>
      </c>
      <c r="X562">
        <f t="shared" si="212"/>
        <v>20</v>
      </c>
      <c r="Y562">
        <f>IF(ISNA(VLOOKUP(A562,issues_tempo!A:E,3,FALSE)),0,VLOOKUP(A562,issues_tempo!A:E,3,FALSE))</f>
        <v>0</v>
      </c>
      <c r="Z562">
        <f>IF(ISNA(VLOOKUP(A562,issues_tempo!A:E,2,FALSE)),0,VLOOKUP(A562,issues_tempo!A:E,2,FALSE))</f>
        <v>0</v>
      </c>
      <c r="AA562">
        <f t="shared" si="213"/>
        <v>0</v>
      </c>
      <c r="AB562" t="e">
        <f t="shared" si="214"/>
        <v>#DIV/0!</v>
      </c>
      <c r="AC562" t="e">
        <f>VLOOKUP(A562,issues_tempo!A:E,5,FALSE)</f>
        <v>#N/A</v>
      </c>
      <c r="AD562" t="e">
        <f>VLOOKUP(A562,issues_tempo!A:E,4,FALSE)</f>
        <v>#N/A</v>
      </c>
      <c r="AE562">
        <f t="shared" si="215"/>
        <v>0</v>
      </c>
      <c r="AF562">
        <f t="shared" si="215"/>
        <v>0</v>
      </c>
      <c r="AG562">
        <f t="shared" si="216"/>
        <v>0</v>
      </c>
      <c r="AH562">
        <f t="shared" si="217"/>
        <v>0</v>
      </c>
      <c r="AI562">
        <f t="shared" si="218"/>
        <v>0</v>
      </c>
      <c r="AJ562">
        <f t="shared" si="219"/>
        <v>0</v>
      </c>
    </row>
    <row r="563" spans="1:36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205"/>
        <v>1</v>
      </c>
      <c r="I563">
        <f t="shared" si="206"/>
        <v>175</v>
      </c>
      <c r="J563">
        <f t="shared" si="207"/>
        <v>0.5714285714285714</v>
      </c>
      <c r="K563">
        <f t="shared" si="208"/>
        <v>1.7543859649122806</v>
      </c>
      <c r="L563">
        <f t="shared" si="209"/>
        <v>0</v>
      </c>
      <c r="M563">
        <f t="shared" si="220"/>
        <v>57</v>
      </c>
      <c r="N563" t="e">
        <f t="shared" si="221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203"/>
        <v>9.5</v>
      </c>
      <c r="R563">
        <f t="shared" si="204"/>
        <v>999999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210"/>
        <v>0</v>
      </c>
      <c r="V563">
        <f t="shared" si="211"/>
        <v>0</v>
      </c>
      <c r="W563">
        <f t="shared" si="222"/>
        <v>0</v>
      </c>
      <c r="X563">
        <f t="shared" si="212"/>
        <v>0</v>
      </c>
      <c r="Y563">
        <f>IF(ISNA(VLOOKUP(A563,issues_tempo!A:E,3,FALSE)),0,VLOOKUP(A563,issues_tempo!A:E,3,FALSE))</f>
        <v>2</v>
      </c>
      <c r="Z563">
        <f>IF(ISNA(VLOOKUP(A563,issues_tempo!A:E,2,FALSE)),0,VLOOKUP(A563,issues_tempo!A:E,2,FALSE))</f>
        <v>9</v>
      </c>
      <c r="AA563">
        <f t="shared" si="213"/>
        <v>11</v>
      </c>
      <c r="AB563">
        <f t="shared" si="214"/>
        <v>15.909090909090908</v>
      </c>
      <c r="AC563">
        <f>VLOOKUP(A563,issues_tempo!A:E,5,FALSE)</f>
        <v>5</v>
      </c>
      <c r="AD563">
        <f>VLOOKUP(A563,issues_tempo!A:E,4,FALSE)</f>
        <v>30</v>
      </c>
      <c r="AE563">
        <f t="shared" si="215"/>
        <v>3.5087719298245612</v>
      </c>
      <c r="AF563">
        <f t="shared" si="215"/>
        <v>7.6271186440677967</v>
      </c>
      <c r="AG563">
        <f t="shared" si="216"/>
        <v>2.5</v>
      </c>
      <c r="AH563">
        <f t="shared" si="217"/>
        <v>3.3333333333333335</v>
      </c>
      <c r="AI563">
        <f t="shared" si="218"/>
        <v>8.7719298245614024</v>
      </c>
      <c r="AJ563">
        <f t="shared" si="219"/>
        <v>25.423728813559322</v>
      </c>
    </row>
    <row r="564" spans="1:36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205"/>
        <v>#N/A</v>
      </c>
      <c r="I564" t="e">
        <f t="shared" si="206"/>
        <v>#N/A</v>
      </c>
      <c r="J564">
        <f t="shared" si="207"/>
        <v>0</v>
      </c>
      <c r="K564">
        <f t="shared" si="208"/>
        <v>0</v>
      </c>
      <c r="L564">
        <f t="shared" si="209"/>
        <v>0</v>
      </c>
      <c r="M564" t="e">
        <f t="shared" si="220"/>
        <v>#N/A</v>
      </c>
      <c r="N564" t="e">
        <f t="shared" si="221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203"/>
        <v>999999</v>
      </c>
      <c r="R564" t="e">
        <f t="shared" si="204"/>
        <v>#N/A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210"/>
        <v>0</v>
      </c>
      <c r="V564">
        <f t="shared" si="211"/>
        <v>0</v>
      </c>
      <c r="W564">
        <f t="shared" si="222"/>
        <v>0</v>
      </c>
      <c r="X564">
        <f t="shared" si="212"/>
        <v>0</v>
      </c>
      <c r="Y564">
        <f>IF(ISNA(VLOOKUP(A564,issues_tempo!A:E,3,FALSE)),0,VLOOKUP(A564,issues_tempo!A:E,3,FALSE))</f>
        <v>0</v>
      </c>
      <c r="Z564">
        <f>IF(ISNA(VLOOKUP(A564,issues_tempo!A:E,2,FALSE)),0,VLOOKUP(A564,issues_tempo!A:E,2,FALSE))</f>
        <v>0</v>
      </c>
      <c r="AA564">
        <f t="shared" si="213"/>
        <v>0</v>
      </c>
      <c r="AB564" t="e">
        <f t="shared" si="214"/>
        <v>#DIV/0!</v>
      </c>
      <c r="AC564" t="e">
        <f>VLOOKUP(A564,issues_tempo!A:E,5,FALSE)</f>
        <v>#N/A</v>
      </c>
      <c r="AD564" t="e">
        <f>VLOOKUP(A564,issues_tempo!A:E,4,FALSE)</f>
        <v>#N/A</v>
      </c>
      <c r="AE564">
        <f t="shared" si="215"/>
        <v>0</v>
      </c>
      <c r="AF564">
        <f t="shared" si="215"/>
        <v>0</v>
      </c>
      <c r="AG564">
        <f t="shared" si="216"/>
        <v>0</v>
      </c>
      <c r="AH564">
        <f t="shared" si="217"/>
        <v>0</v>
      </c>
      <c r="AI564">
        <f t="shared" si="218"/>
        <v>0</v>
      </c>
      <c r="AJ564">
        <f t="shared" si="219"/>
        <v>0</v>
      </c>
    </row>
    <row r="565" spans="1:36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205"/>
        <v>9582</v>
      </c>
      <c r="I565">
        <f t="shared" si="206"/>
        <v>4.3883322897098731</v>
      </c>
      <c r="J565">
        <f t="shared" si="207"/>
        <v>22.787700064210803</v>
      </c>
      <c r="K565">
        <f t="shared" si="208"/>
        <v>23.94243022413233</v>
      </c>
      <c r="L565">
        <f t="shared" si="209"/>
        <v>0</v>
      </c>
      <c r="M565">
        <f t="shared" ref="M565:M566" si="225">IF(F565&gt;0,C565/F565,999999)</f>
        <v>4.1766854518889582</v>
      </c>
      <c r="N565">
        <f t="shared" ref="N565:N566" si="226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203"/>
        <v>403.05014610728449</v>
      </c>
      <c r="R565">
        <f t="shared" si="204"/>
        <v>999999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210"/>
        <v>1.1027969108745566</v>
      </c>
      <c r="V565">
        <f t="shared" si="211"/>
        <v>0</v>
      </c>
      <c r="W565">
        <f t="shared" si="222"/>
        <v>26.403638090002751</v>
      </c>
      <c r="X565">
        <f t="shared" si="212"/>
        <v>0</v>
      </c>
      <c r="Y565">
        <f>IF(ISNA(VLOOKUP(A565,issues_tempo!A:E,3,FALSE)),0,VLOOKUP(A565,issues_tempo!A:E,3,FALSE))</f>
        <v>0</v>
      </c>
      <c r="Z565">
        <f>IF(ISNA(VLOOKUP(A565,issues_tempo!A:E,2,FALSE)),0,VLOOKUP(A565,issues_tempo!A:E,2,FALSE))</f>
        <v>0</v>
      </c>
      <c r="AA565">
        <f t="shared" si="213"/>
        <v>0</v>
      </c>
      <c r="AB565" t="e">
        <f t="shared" si="214"/>
        <v>#DIV/0!</v>
      </c>
      <c r="AC565" t="e">
        <f>VLOOKUP(A565,issues_tempo!A:E,5,FALSE)</f>
        <v>#N/A</v>
      </c>
      <c r="AD565" t="e">
        <f>VLOOKUP(A565,issues_tempo!A:E,4,FALSE)</f>
        <v>#N/A</v>
      </c>
      <c r="AE565">
        <f t="shared" si="215"/>
        <v>0</v>
      </c>
      <c r="AF565">
        <f t="shared" si="215"/>
        <v>0</v>
      </c>
      <c r="AG565">
        <f t="shared" si="216"/>
        <v>0</v>
      </c>
      <c r="AH565">
        <f t="shared" si="217"/>
        <v>0</v>
      </c>
      <c r="AI565">
        <f t="shared" si="218"/>
        <v>0</v>
      </c>
      <c r="AJ565">
        <f t="shared" si="219"/>
        <v>0</v>
      </c>
    </row>
    <row r="566" spans="1:36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205"/>
        <v>9963</v>
      </c>
      <c r="I566">
        <f t="shared" si="206"/>
        <v>4.7983539094650203</v>
      </c>
      <c r="J566">
        <f t="shared" si="207"/>
        <v>20.840480274442537</v>
      </c>
      <c r="K566">
        <f t="shared" si="208"/>
        <v>20.613713743912424</v>
      </c>
      <c r="L566">
        <f t="shared" si="209"/>
        <v>28.357142857142858</v>
      </c>
      <c r="M566">
        <f t="shared" si="225"/>
        <v>4.8511394522266356</v>
      </c>
      <c r="N566">
        <f t="shared" si="226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203"/>
        <v>498.05031709526793</v>
      </c>
      <c r="R566">
        <f t="shared" si="204"/>
        <v>83.459277917716207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210"/>
        <v>1.104641438427765</v>
      </c>
      <c r="V566">
        <f t="shared" si="211"/>
        <v>0</v>
      </c>
      <c r="W566">
        <f t="shared" si="222"/>
        <v>22.770762401413609</v>
      </c>
      <c r="X566">
        <f t="shared" si="212"/>
        <v>0</v>
      </c>
      <c r="Y566">
        <f>IF(ISNA(VLOOKUP(A566,issues_tempo!A:E,3,FALSE)),0,VLOOKUP(A566,issues_tempo!A:E,3,FALSE))</f>
        <v>0</v>
      </c>
      <c r="Z566">
        <f>IF(ISNA(VLOOKUP(A566,issues_tempo!A:E,2,FALSE)),0,VLOOKUP(A566,issues_tempo!A:E,2,FALSE))</f>
        <v>0</v>
      </c>
      <c r="AA566">
        <f t="shared" si="213"/>
        <v>0</v>
      </c>
      <c r="AB566" t="e">
        <f t="shared" si="214"/>
        <v>#DIV/0!</v>
      </c>
      <c r="AC566" t="e">
        <f>VLOOKUP(A566,issues_tempo!A:E,5,FALSE)</f>
        <v>#N/A</v>
      </c>
      <c r="AD566" t="e">
        <f>VLOOKUP(A566,issues_tempo!A:E,4,FALSE)</f>
        <v>#N/A</v>
      </c>
      <c r="AE566">
        <f t="shared" si="215"/>
        <v>0</v>
      </c>
      <c r="AF566">
        <f t="shared" si="215"/>
        <v>0</v>
      </c>
      <c r="AG566">
        <f t="shared" si="216"/>
        <v>0</v>
      </c>
      <c r="AH566">
        <f t="shared" si="217"/>
        <v>0</v>
      </c>
      <c r="AI566">
        <f t="shared" si="218"/>
        <v>0</v>
      </c>
      <c r="AJ566">
        <f t="shared" si="219"/>
        <v>0</v>
      </c>
    </row>
    <row r="567" spans="1:36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205"/>
        <v>#N/A</v>
      </c>
      <c r="I567" t="e">
        <f t="shared" si="206"/>
        <v>#N/A</v>
      </c>
      <c r="J567">
        <f t="shared" si="207"/>
        <v>0</v>
      </c>
      <c r="K567">
        <f t="shared" si="208"/>
        <v>0</v>
      </c>
      <c r="L567">
        <f t="shared" si="209"/>
        <v>0</v>
      </c>
      <c r="M567" t="e">
        <f t="shared" si="220"/>
        <v>#N/A</v>
      </c>
      <c r="N567" t="e">
        <f t="shared" si="221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203"/>
        <v>999999</v>
      </c>
      <c r="R567" t="e">
        <f t="shared" si="204"/>
        <v>#N/A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210"/>
        <v>0</v>
      </c>
      <c r="V567">
        <f t="shared" si="211"/>
        <v>0</v>
      </c>
      <c r="W567">
        <f t="shared" si="222"/>
        <v>0</v>
      </c>
      <c r="X567">
        <f t="shared" si="212"/>
        <v>0</v>
      </c>
      <c r="Y567">
        <f>IF(ISNA(VLOOKUP(A567,issues_tempo!A:E,3,FALSE)),0,VLOOKUP(A567,issues_tempo!A:E,3,FALSE))</f>
        <v>0</v>
      </c>
      <c r="Z567">
        <f>IF(ISNA(VLOOKUP(A567,issues_tempo!A:E,2,FALSE)),0,VLOOKUP(A567,issues_tempo!A:E,2,FALSE))</f>
        <v>0</v>
      </c>
      <c r="AA567">
        <f t="shared" si="213"/>
        <v>0</v>
      </c>
      <c r="AB567" t="e">
        <f t="shared" si="214"/>
        <v>#DIV/0!</v>
      </c>
      <c r="AC567" t="e">
        <f>VLOOKUP(A567,issues_tempo!A:E,5,FALSE)</f>
        <v>#N/A</v>
      </c>
      <c r="AD567" t="e">
        <f>VLOOKUP(A567,issues_tempo!A:E,4,FALSE)</f>
        <v>#N/A</v>
      </c>
      <c r="AE567">
        <f t="shared" si="215"/>
        <v>0</v>
      </c>
      <c r="AF567">
        <f t="shared" si="215"/>
        <v>0</v>
      </c>
      <c r="AG567">
        <f t="shared" si="216"/>
        <v>0</v>
      </c>
      <c r="AH567">
        <f t="shared" si="217"/>
        <v>0</v>
      </c>
      <c r="AI567">
        <f t="shared" si="218"/>
        <v>0</v>
      </c>
      <c r="AJ567">
        <f t="shared" si="219"/>
        <v>0</v>
      </c>
    </row>
    <row r="568" spans="1:36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205"/>
        <v>#N/A</v>
      </c>
      <c r="I568" t="e">
        <f t="shared" si="206"/>
        <v>#N/A</v>
      </c>
      <c r="J568">
        <f t="shared" si="207"/>
        <v>0</v>
      </c>
      <c r="K568">
        <f t="shared" si="208"/>
        <v>0</v>
      </c>
      <c r="L568">
        <f t="shared" si="209"/>
        <v>0</v>
      </c>
      <c r="M568" t="e">
        <f t="shared" si="220"/>
        <v>#N/A</v>
      </c>
      <c r="N568" t="e">
        <f t="shared" si="221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203"/>
        <v>999999</v>
      </c>
      <c r="R568" t="e">
        <f t="shared" si="204"/>
        <v>#N/A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210"/>
        <v>0</v>
      </c>
      <c r="V568">
        <f t="shared" si="211"/>
        <v>0</v>
      </c>
      <c r="W568">
        <f t="shared" si="222"/>
        <v>0</v>
      </c>
      <c r="X568">
        <f t="shared" si="212"/>
        <v>0</v>
      </c>
      <c r="Y568">
        <f>IF(ISNA(VLOOKUP(A568,issues_tempo!A:E,3,FALSE)),0,VLOOKUP(A568,issues_tempo!A:E,3,FALSE))</f>
        <v>0</v>
      </c>
      <c r="Z568">
        <f>IF(ISNA(VLOOKUP(A568,issues_tempo!A:E,2,FALSE)),0,VLOOKUP(A568,issues_tempo!A:E,2,FALSE))</f>
        <v>0</v>
      </c>
      <c r="AA568">
        <f t="shared" si="213"/>
        <v>0</v>
      </c>
      <c r="AB568" t="e">
        <f t="shared" si="214"/>
        <v>#DIV/0!</v>
      </c>
      <c r="AC568" t="e">
        <f>VLOOKUP(A568,issues_tempo!A:E,5,FALSE)</f>
        <v>#N/A</v>
      </c>
      <c r="AD568" t="e">
        <f>VLOOKUP(A568,issues_tempo!A:E,4,FALSE)</f>
        <v>#N/A</v>
      </c>
      <c r="AE568">
        <f t="shared" si="215"/>
        <v>0</v>
      </c>
      <c r="AF568">
        <f t="shared" si="215"/>
        <v>0</v>
      </c>
      <c r="AG568">
        <f t="shared" si="216"/>
        <v>0</v>
      </c>
      <c r="AH568">
        <f t="shared" si="217"/>
        <v>0</v>
      </c>
      <c r="AI568">
        <f t="shared" si="218"/>
        <v>0</v>
      </c>
      <c r="AJ568">
        <f t="shared" si="219"/>
        <v>0</v>
      </c>
    </row>
    <row r="569" spans="1:36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205"/>
        <v>#N/A</v>
      </c>
      <c r="I569" t="e">
        <f t="shared" si="206"/>
        <v>#N/A</v>
      </c>
      <c r="J569">
        <f t="shared" si="207"/>
        <v>0</v>
      </c>
      <c r="K569">
        <f t="shared" si="208"/>
        <v>0</v>
      </c>
      <c r="L569">
        <f t="shared" si="209"/>
        <v>0</v>
      </c>
      <c r="M569" t="e">
        <f t="shared" si="220"/>
        <v>#N/A</v>
      </c>
      <c r="N569" t="e">
        <f t="shared" si="221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203"/>
        <v>999999</v>
      </c>
      <c r="R569" t="e">
        <f t="shared" si="204"/>
        <v>#N/A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210"/>
        <v>0</v>
      </c>
      <c r="V569">
        <f t="shared" si="211"/>
        <v>0</v>
      </c>
      <c r="W569">
        <f t="shared" si="222"/>
        <v>0</v>
      </c>
      <c r="X569">
        <f t="shared" si="212"/>
        <v>0</v>
      </c>
      <c r="Y569">
        <f>IF(ISNA(VLOOKUP(A569,issues_tempo!A:E,3,FALSE)),0,VLOOKUP(A569,issues_tempo!A:E,3,FALSE))</f>
        <v>0</v>
      </c>
      <c r="Z569">
        <f>IF(ISNA(VLOOKUP(A569,issues_tempo!A:E,2,FALSE)),0,VLOOKUP(A569,issues_tempo!A:E,2,FALSE))</f>
        <v>0</v>
      </c>
      <c r="AA569">
        <f t="shared" si="213"/>
        <v>0</v>
      </c>
      <c r="AB569" t="e">
        <f t="shared" si="214"/>
        <v>#DIV/0!</v>
      </c>
      <c r="AC569" t="e">
        <f>VLOOKUP(A569,issues_tempo!A:E,5,FALSE)</f>
        <v>#N/A</v>
      </c>
      <c r="AD569" t="e">
        <f>VLOOKUP(A569,issues_tempo!A:E,4,FALSE)</f>
        <v>#N/A</v>
      </c>
      <c r="AE569">
        <f t="shared" si="215"/>
        <v>0</v>
      </c>
      <c r="AF569">
        <f t="shared" si="215"/>
        <v>0</v>
      </c>
      <c r="AG569">
        <f t="shared" si="216"/>
        <v>0</v>
      </c>
      <c r="AH569">
        <f t="shared" si="217"/>
        <v>0</v>
      </c>
      <c r="AI569">
        <f t="shared" si="218"/>
        <v>0</v>
      </c>
      <c r="AJ569">
        <f t="shared" si="219"/>
        <v>0</v>
      </c>
    </row>
    <row r="570" spans="1:36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205"/>
        <v>5</v>
      </c>
      <c r="I570">
        <f t="shared" si="206"/>
        <v>26.4</v>
      </c>
      <c r="J570">
        <f t="shared" si="207"/>
        <v>3.7878787878787881</v>
      </c>
      <c r="K570">
        <f t="shared" si="208"/>
        <v>0</v>
      </c>
      <c r="L570">
        <f t="shared" si="209"/>
        <v>3.8167938931297711</v>
      </c>
      <c r="M570" t="e">
        <f t="shared" si="220"/>
        <v>#DIV/0!</v>
      </c>
      <c r="N570">
        <f t="shared" si="221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203"/>
        <v>999999</v>
      </c>
      <c r="R570">
        <f t="shared" si="204"/>
        <v>4.3666666666666663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210"/>
        <v>0</v>
      </c>
      <c r="V570">
        <f t="shared" si="211"/>
        <v>0</v>
      </c>
      <c r="W570">
        <f t="shared" si="222"/>
        <v>0</v>
      </c>
      <c r="X570">
        <f t="shared" si="212"/>
        <v>0</v>
      </c>
      <c r="Y570">
        <f>IF(ISNA(VLOOKUP(A570,issues_tempo!A:E,3,FALSE)),0,VLOOKUP(A570,issues_tempo!A:E,3,FALSE))</f>
        <v>0</v>
      </c>
      <c r="Z570">
        <f>IF(ISNA(VLOOKUP(A570,issues_tempo!A:E,2,FALSE)),0,VLOOKUP(A570,issues_tempo!A:E,2,FALSE))</f>
        <v>0</v>
      </c>
      <c r="AA570">
        <f t="shared" si="213"/>
        <v>0</v>
      </c>
      <c r="AB570" t="e">
        <f t="shared" si="214"/>
        <v>#DIV/0!</v>
      </c>
      <c r="AC570" t="e">
        <f>VLOOKUP(A570,issues_tempo!A:E,5,FALSE)</f>
        <v>#N/A</v>
      </c>
      <c r="AD570" t="e">
        <f>VLOOKUP(A570,issues_tempo!A:E,4,FALSE)</f>
        <v>#N/A</v>
      </c>
      <c r="AE570">
        <f t="shared" si="215"/>
        <v>0</v>
      </c>
      <c r="AF570">
        <f t="shared" si="215"/>
        <v>0</v>
      </c>
      <c r="AG570">
        <f t="shared" si="216"/>
        <v>0</v>
      </c>
      <c r="AH570">
        <f t="shared" si="217"/>
        <v>0</v>
      </c>
      <c r="AI570">
        <f t="shared" si="218"/>
        <v>0</v>
      </c>
      <c r="AJ570">
        <f t="shared" si="219"/>
        <v>0</v>
      </c>
    </row>
    <row r="571" spans="1:36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205"/>
        <v>#N/A</v>
      </c>
      <c r="I571" t="e">
        <f t="shared" si="206"/>
        <v>#N/A</v>
      </c>
      <c r="J571">
        <f t="shared" si="207"/>
        <v>0</v>
      </c>
      <c r="K571">
        <f t="shared" si="208"/>
        <v>0</v>
      </c>
      <c r="L571">
        <f t="shared" si="209"/>
        <v>0</v>
      </c>
      <c r="M571" t="e">
        <f t="shared" si="220"/>
        <v>#N/A</v>
      </c>
      <c r="N571" t="e">
        <f t="shared" si="221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203"/>
        <v>999999</v>
      </c>
      <c r="R571" t="e">
        <f t="shared" si="204"/>
        <v>#N/A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210"/>
        <v>0</v>
      </c>
      <c r="V571">
        <f t="shared" si="211"/>
        <v>0</v>
      </c>
      <c r="W571">
        <f t="shared" si="222"/>
        <v>0</v>
      </c>
      <c r="X571">
        <f t="shared" si="212"/>
        <v>0</v>
      </c>
      <c r="Y571">
        <f>IF(ISNA(VLOOKUP(A571,issues_tempo!A:E,3,FALSE)),0,VLOOKUP(A571,issues_tempo!A:E,3,FALSE))</f>
        <v>0</v>
      </c>
      <c r="Z571">
        <f>IF(ISNA(VLOOKUP(A571,issues_tempo!A:E,2,FALSE)),0,VLOOKUP(A571,issues_tempo!A:E,2,FALSE))</f>
        <v>0</v>
      </c>
      <c r="AA571">
        <f t="shared" si="213"/>
        <v>0</v>
      </c>
      <c r="AB571" t="e">
        <f t="shared" si="214"/>
        <v>#DIV/0!</v>
      </c>
      <c r="AC571" t="e">
        <f>VLOOKUP(A571,issues_tempo!A:E,5,FALSE)</f>
        <v>#N/A</v>
      </c>
      <c r="AD571" t="e">
        <f>VLOOKUP(A571,issues_tempo!A:E,4,FALSE)</f>
        <v>#N/A</v>
      </c>
      <c r="AE571">
        <f t="shared" si="215"/>
        <v>0</v>
      </c>
      <c r="AF571">
        <f t="shared" si="215"/>
        <v>0</v>
      </c>
      <c r="AG571">
        <f t="shared" si="216"/>
        <v>0</v>
      </c>
      <c r="AH571">
        <f t="shared" si="217"/>
        <v>0</v>
      </c>
      <c r="AI571">
        <f t="shared" si="218"/>
        <v>0</v>
      </c>
      <c r="AJ571">
        <f t="shared" si="219"/>
        <v>0</v>
      </c>
    </row>
    <row r="572" spans="1:36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205"/>
        <v>765</v>
      </c>
      <c r="I572">
        <f t="shared" si="206"/>
        <v>7.8379084967320258</v>
      </c>
      <c r="J572">
        <f t="shared" si="207"/>
        <v>12.758505670446965</v>
      </c>
      <c r="K572">
        <f t="shared" si="208"/>
        <v>13.282588011417698</v>
      </c>
      <c r="L572">
        <f t="shared" si="209"/>
        <v>9.0418353576248318</v>
      </c>
      <c r="M572">
        <f t="shared" ref="M572:M573" si="227">IF(F572&gt;0,C572/F572,999999)</f>
        <v>7.5286532951289402</v>
      </c>
      <c r="N572">
        <f t="shared" ref="N572:N573" si="228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203"/>
        <v>283.57927411652338</v>
      </c>
      <c r="R572">
        <f t="shared" si="204"/>
        <v>180.64179104477608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210"/>
        <v>0.56303724928366761</v>
      </c>
      <c r="V572">
        <f t="shared" si="211"/>
        <v>1.4925373134328358E-2</v>
      </c>
      <c r="W572">
        <f t="shared" si="222"/>
        <v>7.4785918173168406</v>
      </c>
      <c r="X572">
        <f t="shared" si="212"/>
        <v>0.1349527665317139</v>
      </c>
      <c r="Y572">
        <f>IF(ISNA(VLOOKUP(A572,issues_tempo!A:E,3,FALSE)),0,VLOOKUP(A572,issues_tempo!A:E,3,FALSE))</f>
        <v>0</v>
      </c>
      <c r="Z572">
        <f>IF(ISNA(VLOOKUP(A572,issues_tempo!A:E,2,FALSE)),0,VLOOKUP(A572,issues_tempo!A:E,2,FALSE))</f>
        <v>1</v>
      </c>
      <c r="AA572">
        <f t="shared" si="213"/>
        <v>1</v>
      </c>
      <c r="AB572">
        <f t="shared" si="214"/>
        <v>5996</v>
      </c>
      <c r="AC572">
        <f>VLOOKUP(A572,issues_tempo!A:E,5,FALSE)</f>
        <v>0</v>
      </c>
      <c r="AD572">
        <f>VLOOKUP(A572,issues_tempo!A:E,4,FALSE)</f>
        <v>1</v>
      </c>
      <c r="AE572">
        <f t="shared" si="215"/>
        <v>0</v>
      </c>
      <c r="AF572">
        <f t="shared" si="215"/>
        <v>0.1349527665317139</v>
      </c>
      <c r="AG572">
        <f t="shared" si="216"/>
        <v>0</v>
      </c>
      <c r="AH572">
        <f t="shared" si="217"/>
        <v>1</v>
      </c>
      <c r="AI572">
        <f t="shared" si="218"/>
        <v>0</v>
      </c>
      <c r="AJ572">
        <f t="shared" si="219"/>
        <v>0.1349527665317139</v>
      </c>
    </row>
    <row r="573" spans="1:36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205"/>
        <v>765</v>
      </c>
      <c r="I573">
        <f t="shared" si="206"/>
        <v>7.8509803921568624</v>
      </c>
      <c r="J573">
        <f t="shared" si="207"/>
        <v>12.737262737262737</v>
      </c>
      <c r="K573">
        <f t="shared" si="208"/>
        <v>13.282588011417698</v>
      </c>
      <c r="L573">
        <f t="shared" si="209"/>
        <v>8.9214380825565911</v>
      </c>
      <c r="M573">
        <f t="shared" si="227"/>
        <v>7.5286532951289402</v>
      </c>
      <c r="N573">
        <f t="shared" si="228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203"/>
        <v>283.57927411652338</v>
      </c>
      <c r="R573">
        <f t="shared" si="204"/>
        <v>184.94776119402985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210"/>
        <v>0.56303724928366761</v>
      </c>
      <c r="V573">
        <f t="shared" si="211"/>
        <v>1.4925373134328358E-2</v>
      </c>
      <c r="W573">
        <f t="shared" si="222"/>
        <v>7.4785918173168406</v>
      </c>
      <c r="X573">
        <f t="shared" si="212"/>
        <v>0.13315579227696403</v>
      </c>
      <c r="Y573">
        <f>IF(ISNA(VLOOKUP(A573,issues_tempo!A:E,3,FALSE)),0,VLOOKUP(A573,issues_tempo!A:E,3,FALSE))</f>
        <v>0</v>
      </c>
      <c r="Z573">
        <f>IF(ISNA(VLOOKUP(A573,issues_tempo!A:E,2,FALSE)),0,VLOOKUP(A573,issues_tempo!A:E,2,FALSE))</f>
        <v>1</v>
      </c>
      <c r="AA573">
        <f t="shared" si="213"/>
        <v>1</v>
      </c>
      <c r="AB573">
        <f t="shared" si="214"/>
        <v>6006</v>
      </c>
      <c r="AC573">
        <f>VLOOKUP(A573,issues_tempo!A:E,5,FALSE)</f>
        <v>0</v>
      </c>
      <c r="AD573">
        <f>VLOOKUP(A573,issues_tempo!A:E,4,FALSE)</f>
        <v>1</v>
      </c>
      <c r="AE573">
        <f t="shared" si="215"/>
        <v>0</v>
      </c>
      <c r="AF573">
        <f t="shared" si="215"/>
        <v>0.13315579227696406</v>
      </c>
      <c r="AG573">
        <f t="shared" si="216"/>
        <v>0</v>
      </c>
      <c r="AH573">
        <f t="shared" si="217"/>
        <v>1</v>
      </c>
      <c r="AI573">
        <f t="shared" si="218"/>
        <v>0</v>
      </c>
      <c r="AJ573">
        <f t="shared" si="219"/>
        <v>0.13315579227696406</v>
      </c>
    </row>
    <row r="574" spans="1:36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205"/>
        <v>#N/A</v>
      </c>
      <c r="I574" t="e">
        <f t="shared" si="206"/>
        <v>#N/A</v>
      </c>
      <c r="J574">
        <f t="shared" si="207"/>
        <v>0</v>
      </c>
      <c r="K574">
        <f t="shared" si="208"/>
        <v>0</v>
      </c>
      <c r="L574">
        <f t="shared" si="209"/>
        <v>0</v>
      </c>
      <c r="M574" t="e">
        <f t="shared" si="220"/>
        <v>#N/A</v>
      </c>
      <c r="N574" t="e">
        <f t="shared" si="221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203"/>
        <v>999999</v>
      </c>
      <c r="R574" t="e">
        <f t="shared" si="204"/>
        <v>#N/A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210"/>
        <v>0</v>
      </c>
      <c r="V574">
        <f t="shared" si="211"/>
        <v>0</v>
      </c>
      <c r="W574">
        <f t="shared" si="222"/>
        <v>0</v>
      </c>
      <c r="X574">
        <f t="shared" si="212"/>
        <v>0</v>
      </c>
      <c r="Y574">
        <f>IF(ISNA(VLOOKUP(A574,issues_tempo!A:E,3,FALSE)),0,VLOOKUP(A574,issues_tempo!A:E,3,FALSE))</f>
        <v>0</v>
      </c>
      <c r="Z574">
        <f>IF(ISNA(VLOOKUP(A574,issues_tempo!A:E,2,FALSE)),0,VLOOKUP(A574,issues_tempo!A:E,2,FALSE))</f>
        <v>1</v>
      </c>
      <c r="AA574">
        <f t="shared" si="213"/>
        <v>1</v>
      </c>
      <c r="AB574">
        <f t="shared" si="214"/>
        <v>2</v>
      </c>
      <c r="AC574">
        <f>VLOOKUP(A574,issues_tempo!A:E,5,FALSE)</f>
        <v>0</v>
      </c>
      <c r="AD574">
        <f>VLOOKUP(A574,issues_tempo!A:E,4,FALSE)</f>
        <v>1</v>
      </c>
      <c r="AE574">
        <f t="shared" si="215"/>
        <v>0</v>
      </c>
      <c r="AF574">
        <f t="shared" si="215"/>
        <v>100</v>
      </c>
      <c r="AG574">
        <f t="shared" si="216"/>
        <v>0</v>
      </c>
      <c r="AH574">
        <f t="shared" si="217"/>
        <v>1</v>
      </c>
      <c r="AI574">
        <f t="shared" si="218"/>
        <v>0</v>
      </c>
      <c r="AJ574">
        <f t="shared" si="219"/>
        <v>100</v>
      </c>
    </row>
    <row r="575" spans="1:36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205"/>
        <v>2</v>
      </c>
      <c r="I575">
        <f t="shared" si="206"/>
        <v>8</v>
      </c>
      <c r="J575">
        <f t="shared" si="207"/>
        <v>12.5</v>
      </c>
      <c r="K575">
        <f t="shared" si="208"/>
        <v>0</v>
      </c>
      <c r="L575">
        <f t="shared" si="209"/>
        <v>13.333333333333334</v>
      </c>
      <c r="M575" t="e">
        <f t="shared" si="220"/>
        <v>#DIV/0!</v>
      </c>
      <c r="N575">
        <f t="shared" si="221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203"/>
        <v>999999</v>
      </c>
      <c r="R575">
        <f t="shared" si="204"/>
        <v>3.75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210"/>
        <v>0</v>
      </c>
      <c r="V575">
        <f t="shared" si="211"/>
        <v>0</v>
      </c>
      <c r="W575">
        <f t="shared" si="222"/>
        <v>0</v>
      </c>
      <c r="X575">
        <f t="shared" si="212"/>
        <v>0</v>
      </c>
      <c r="Y575">
        <f>IF(ISNA(VLOOKUP(A575,issues_tempo!A:E,3,FALSE)),0,VLOOKUP(A575,issues_tempo!A:E,3,FALSE))</f>
        <v>0</v>
      </c>
      <c r="Z575">
        <f>IF(ISNA(VLOOKUP(A575,issues_tempo!A:E,2,FALSE)),0,VLOOKUP(A575,issues_tempo!A:E,2,FALSE))</f>
        <v>0</v>
      </c>
      <c r="AA575">
        <f t="shared" si="213"/>
        <v>0</v>
      </c>
      <c r="AB575" t="e">
        <f t="shared" si="214"/>
        <v>#DIV/0!</v>
      </c>
      <c r="AC575" t="e">
        <f>VLOOKUP(A575,issues_tempo!A:E,5,FALSE)</f>
        <v>#N/A</v>
      </c>
      <c r="AD575" t="e">
        <f>VLOOKUP(A575,issues_tempo!A:E,4,FALSE)</f>
        <v>#N/A</v>
      </c>
      <c r="AE575">
        <f t="shared" si="215"/>
        <v>0</v>
      </c>
      <c r="AF575">
        <f t="shared" si="215"/>
        <v>0</v>
      </c>
      <c r="AG575">
        <f t="shared" si="216"/>
        <v>0</v>
      </c>
      <c r="AH575">
        <f t="shared" si="217"/>
        <v>0</v>
      </c>
      <c r="AI575">
        <f t="shared" si="218"/>
        <v>0</v>
      </c>
      <c r="AJ575">
        <f t="shared" si="219"/>
        <v>0</v>
      </c>
    </row>
    <row r="576" spans="1:36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205"/>
        <v>#N/A</v>
      </c>
      <c r="I576" t="e">
        <f t="shared" si="206"/>
        <v>#N/A</v>
      </c>
      <c r="J576">
        <f t="shared" si="207"/>
        <v>0</v>
      </c>
      <c r="K576">
        <f t="shared" si="208"/>
        <v>0</v>
      </c>
      <c r="L576">
        <f t="shared" si="209"/>
        <v>0</v>
      </c>
      <c r="M576" t="e">
        <f t="shared" si="220"/>
        <v>#N/A</v>
      </c>
      <c r="N576" t="e">
        <f t="shared" si="221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203"/>
        <v>999999</v>
      </c>
      <c r="R576" t="e">
        <f t="shared" si="204"/>
        <v>#N/A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210"/>
        <v>0</v>
      </c>
      <c r="V576">
        <f t="shared" si="211"/>
        <v>0</v>
      </c>
      <c r="W576">
        <f t="shared" si="222"/>
        <v>0</v>
      </c>
      <c r="X576">
        <f t="shared" si="212"/>
        <v>0</v>
      </c>
      <c r="Y576">
        <f>IF(ISNA(VLOOKUP(A576,issues_tempo!A:E,3,FALSE)),0,VLOOKUP(A576,issues_tempo!A:E,3,FALSE))</f>
        <v>0</v>
      </c>
      <c r="Z576">
        <f>IF(ISNA(VLOOKUP(A576,issues_tempo!A:E,2,FALSE)),0,VLOOKUP(A576,issues_tempo!A:E,2,FALSE))</f>
        <v>0</v>
      </c>
      <c r="AA576">
        <f t="shared" si="213"/>
        <v>0</v>
      </c>
      <c r="AB576" t="e">
        <f t="shared" si="214"/>
        <v>#DIV/0!</v>
      </c>
      <c r="AC576" t="e">
        <f>VLOOKUP(A576,issues_tempo!A:E,5,FALSE)</f>
        <v>#N/A</v>
      </c>
      <c r="AD576" t="e">
        <f>VLOOKUP(A576,issues_tempo!A:E,4,FALSE)</f>
        <v>#N/A</v>
      </c>
      <c r="AE576">
        <f t="shared" si="215"/>
        <v>0</v>
      </c>
      <c r="AF576">
        <f t="shared" si="215"/>
        <v>0</v>
      </c>
      <c r="AG576">
        <f t="shared" si="216"/>
        <v>0</v>
      </c>
      <c r="AH576">
        <f t="shared" si="217"/>
        <v>0</v>
      </c>
      <c r="AI576">
        <f t="shared" si="218"/>
        <v>0</v>
      </c>
      <c r="AJ576">
        <f t="shared" si="219"/>
        <v>0</v>
      </c>
    </row>
    <row r="577" spans="1:36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205"/>
        <v>10819</v>
      </c>
      <c r="I577">
        <f t="shared" si="206"/>
        <v>4.0854053054810979</v>
      </c>
      <c r="J577">
        <f t="shared" si="207"/>
        <v>24.47737556561086</v>
      </c>
      <c r="K577">
        <f t="shared" si="208"/>
        <v>24.239651575595651</v>
      </c>
      <c r="L577">
        <f t="shared" si="209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203"/>
        <v>17.189466002315164</v>
      </c>
      <c r="R577">
        <f t="shared" si="204"/>
        <v>13.407213218938672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210"/>
        <v>7.6032009663294575</v>
      </c>
      <c r="V577">
        <f t="shared" si="211"/>
        <v>4.9637750238322216</v>
      </c>
      <c r="W577">
        <f t="shared" si="222"/>
        <v>184.29894228305821</v>
      </c>
      <c r="X577">
        <f t="shared" si="212"/>
        <v>123.41055874859276</v>
      </c>
      <c r="Y577">
        <f>IF(ISNA(VLOOKUP(A577,issues_tempo!A:E,3,FALSE)),0,VLOOKUP(A577,issues_tempo!A:E,3,FALSE))</f>
        <v>0</v>
      </c>
      <c r="Z577">
        <f>IF(ISNA(VLOOKUP(A577,issues_tempo!A:E,2,FALSE)),0,VLOOKUP(A577,issues_tempo!A:E,2,FALSE))</f>
        <v>0</v>
      </c>
      <c r="AA577">
        <f t="shared" si="213"/>
        <v>0</v>
      </c>
      <c r="AB577" t="e">
        <f t="shared" si="214"/>
        <v>#DIV/0!</v>
      </c>
      <c r="AC577" t="e">
        <f>VLOOKUP(A577,issues_tempo!A:E,5,FALSE)</f>
        <v>#N/A</v>
      </c>
      <c r="AD577" t="e">
        <f>VLOOKUP(A577,issues_tempo!A:E,4,FALSE)</f>
        <v>#N/A</v>
      </c>
      <c r="AE577">
        <f t="shared" si="215"/>
        <v>0</v>
      </c>
      <c r="AF577">
        <f t="shared" si="215"/>
        <v>0</v>
      </c>
      <c r="AG577">
        <f t="shared" si="216"/>
        <v>0</v>
      </c>
      <c r="AH577">
        <f t="shared" si="217"/>
        <v>0</v>
      </c>
      <c r="AI577">
        <f t="shared" si="218"/>
        <v>0</v>
      </c>
      <c r="AJ577">
        <f t="shared" si="219"/>
        <v>0</v>
      </c>
    </row>
    <row r="578" spans="1:36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205"/>
        <v>#N/A</v>
      </c>
      <c r="I578" t="e">
        <f t="shared" si="206"/>
        <v>#N/A</v>
      </c>
      <c r="J578">
        <f t="shared" si="207"/>
        <v>0</v>
      </c>
      <c r="K578">
        <f t="shared" si="208"/>
        <v>0</v>
      </c>
      <c r="L578">
        <f t="shared" si="209"/>
        <v>0</v>
      </c>
      <c r="M578" t="e">
        <f t="shared" si="220"/>
        <v>#N/A</v>
      </c>
      <c r="N578" t="e">
        <f t="shared" si="221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ref="Q578:Q641" si="229">IF(ISERROR((C578/F578)*(O578/($O$2+$P$2))),999999,(C578/F578)*(O578/($O$2+$P$2)))</f>
        <v>999999</v>
      </c>
      <c r="R578" t="e">
        <f t="shared" ref="R578:R641" si="230">IF(ISERR((D578/G578)*(P578/($O$2+$P$2))),999999,(D578/G578)*(P578/($O$2+$P$2)))</f>
        <v>#N/A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210"/>
        <v>0</v>
      </c>
      <c r="V578">
        <f t="shared" si="211"/>
        <v>0</v>
      </c>
      <c r="W578">
        <f t="shared" si="222"/>
        <v>0</v>
      </c>
      <c r="X578">
        <f t="shared" si="212"/>
        <v>0</v>
      </c>
      <c r="Y578">
        <f>IF(ISNA(VLOOKUP(A578,issues_tempo!A:E,3,FALSE)),0,VLOOKUP(A578,issues_tempo!A:E,3,FALSE))</f>
        <v>0</v>
      </c>
      <c r="Z578">
        <f>IF(ISNA(VLOOKUP(A578,issues_tempo!A:E,2,FALSE)),0,VLOOKUP(A578,issues_tempo!A:E,2,FALSE))</f>
        <v>0</v>
      </c>
      <c r="AA578">
        <f t="shared" si="213"/>
        <v>0</v>
      </c>
      <c r="AB578" t="e">
        <f t="shared" si="214"/>
        <v>#DIV/0!</v>
      </c>
      <c r="AC578" t="e">
        <f>VLOOKUP(A578,issues_tempo!A:E,5,FALSE)</f>
        <v>#N/A</v>
      </c>
      <c r="AD578" t="e">
        <f>VLOOKUP(A578,issues_tempo!A:E,4,FALSE)</f>
        <v>#N/A</v>
      </c>
      <c r="AE578">
        <f t="shared" si="215"/>
        <v>0</v>
      </c>
      <c r="AF578">
        <f t="shared" si="215"/>
        <v>0</v>
      </c>
      <c r="AG578">
        <f t="shared" si="216"/>
        <v>0</v>
      </c>
      <c r="AH578">
        <f t="shared" si="217"/>
        <v>0</v>
      </c>
      <c r="AI578">
        <f t="shared" si="218"/>
        <v>0</v>
      </c>
      <c r="AJ578">
        <f t="shared" si="219"/>
        <v>0</v>
      </c>
    </row>
    <row r="579" spans="1:36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231">F579+G579</f>
        <v>#N/A</v>
      </c>
      <c r="I579" t="e">
        <f t="shared" ref="I579:I642" si="232">E579/H579</f>
        <v>#N/A</v>
      </c>
      <c r="J579">
        <f t="shared" ref="J579:J642" si="233">IF(ISNA(H579),0,IF(E579&gt;0,(H579*100)/E579,0))</f>
        <v>0</v>
      </c>
      <c r="K579">
        <f t="shared" ref="K579:K642" si="234">IF(ISNA(F579),0,IF(C579&gt;0,(F579*100)/C579,0))</f>
        <v>0</v>
      </c>
      <c r="L579">
        <f t="shared" ref="L579:L642" si="235">IF(ISNA(F579),0,IF(D579&gt;0,(G579*100)/D579,0))</f>
        <v>0</v>
      </c>
      <c r="M579" t="e">
        <f t="shared" ref="M579:M641" si="236">C579/F579</f>
        <v>#N/A</v>
      </c>
      <c r="N579" t="e">
        <f t="shared" ref="N579:N641" si="237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si="229"/>
        <v>999999</v>
      </c>
      <c r="R579" t="e">
        <f t="shared" si="230"/>
        <v>#N/A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238">IF(ISNA(F579),0,IF(F579&gt;0,S579/F579,0))</f>
        <v>0</v>
      </c>
      <c r="V579">
        <f t="shared" ref="V579:V642" si="239">IF(ISNA(G579),0,IF(G579&gt;0,T579/G579,0))</f>
        <v>0</v>
      </c>
      <c r="W579">
        <f t="shared" si="222"/>
        <v>0</v>
      </c>
      <c r="X579">
        <f t="shared" ref="X579:X642" si="240">V579*L579</f>
        <v>0</v>
      </c>
      <c r="Y579">
        <f>IF(ISNA(VLOOKUP(A579,issues_tempo!A:E,3,FALSE)),0,VLOOKUP(A579,issues_tempo!A:E,3,FALSE))</f>
        <v>0</v>
      </c>
      <c r="Z579">
        <f>IF(ISNA(VLOOKUP(A579,issues_tempo!A:E,2,FALSE)),0,VLOOKUP(A579,issues_tempo!A:E,2,FALSE))</f>
        <v>0</v>
      </c>
      <c r="AA579">
        <f t="shared" ref="AA579:AA642" si="241">Y579+Z579</f>
        <v>0</v>
      </c>
      <c r="AB579" t="e">
        <f t="shared" ref="AB579:AB642" si="242">E579/AA579</f>
        <v>#DIV/0!</v>
      </c>
      <c r="AC579" t="e">
        <f>VLOOKUP(A579,issues_tempo!A:E,5,FALSE)</f>
        <v>#N/A</v>
      </c>
      <c r="AD579" t="e">
        <f>VLOOKUP(A579,issues_tempo!A:E,4,FALSE)</f>
        <v>#N/A</v>
      </c>
      <c r="AE579">
        <f t="shared" ref="AE579:AF642" si="243">IF(ISNA(Y579),0,IF(C579&gt;0,(Y579*100)/C579,0))</f>
        <v>0</v>
      </c>
      <c r="AF579">
        <f t="shared" si="243"/>
        <v>0</v>
      </c>
      <c r="AG579">
        <f t="shared" ref="AG579:AG642" si="244">IF(Y579&gt;0,AC579/Y579,0)</f>
        <v>0</v>
      </c>
      <c r="AH579">
        <f t="shared" ref="AH579:AH642" si="245">IF(Z579&gt;0,AD579/Z579,0)</f>
        <v>0</v>
      </c>
      <c r="AI579">
        <f t="shared" ref="AI579:AI642" si="246">AG579*AE579</f>
        <v>0</v>
      </c>
      <c r="AJ579">
        <f t="shared" ref="AJ579:AJ642" si="247">AH579*AF579</f>
        <v>0</v>
      </c>
    </row>
    <row r="580" spans="1:36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231"/>
        <v>2</v>
      </c>
      <c r="I580">
        <f t="shared" si="232"/>
        <v>11.5</v>
      </c>
      <c r="J580">
        <f t="shared" si="233"/>
        <v>8.695652173913043</v>
      </c>
      <c r="K580">
        <f t="shared" si="234"/>
        <v>4.7619047619047619</v>
      </c>
      <c r="L580">
        <f t="shared" si="235"/>
        <v>50</v>
      </c>
      <c r="M580">
        <f t="shared" si="236"/>
        <v>21</v>
      </c>
      <c r="N580">
        <f t="shared" si="237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229"/>
        <v>10.5</v>
      </c>
      <c r="R580">
        <f t="shared" si="230"/>
        <v>0.33333333333333331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238"/>
        <v>2</v>
      </c>
      <c r="V580">
        <f t="shared" si="239"/>
        <v>0</v>
      </c>
      <c r="W580">
        <f t="shared" ref="W580:W643" si="248">U580*K580</f>
        <v>9.5238095238095237</v>
      </c>
      <c r="X580">
        <f t="shared" si="240"/>
        <v>0</v>
      </c>
      <c r="Y580">
        <f>IF(ISNA(VLOOKUP(A580,issues_tempo!A:E,3,FALSE)),0,VLOOKUP(A580,issues_tempo!A:E,3,FALSE))</f>
        <v>0</v>
      </c>
      <c r="Z580">
        <f>IF(ISNA(VLOOKUP(A580,issues_tempo!A:E,2,FALSE)),0,VLOOKUP(A580,issues_tempo!A:E,2,FALSE))</f>
        <v>0</v>
      </c>
      <c r="AA580">
        <f t="shared" si="241"/>
        <v>0</v>
      </c>
      <c r="AB580" t="e">
        <f t="shared" si="242"/>
        <v>#DIV/0!</v>
      </c>
      <c r="AC580" t="e">
        <f>VLOOKUP(A580,issues_tempo!A:E,5,FALSE)</f>
        <v>#N/A</v>
      </c>
      <c r="AD580" t="e">
        <f>VLOOKUP(A580,issues_tempo!A:E,4,FALSE)</f>
        <v>#N/A</v>
      </c>
      <c r="AE580">
        <f t="shared" si="243"/>
        <v>0</v>
      </c>
      <c r="AF580">
        <f t="shared" si="243"/>
        <v>0</v>
      </c>
      <c r="AG580">
        <f t="shared" si="244"/>
        <v>0</v>
      </c>
      <c r="AH580">
        <f t="shared" si="245"/>
        <v>0</v>
      </c>
      <c r="AI580">
        <f t="shared" si="246"/>
        <v>0</v>
      </c>
      <c r="AJ580">
        <f t="shared" si="247"/>
        <v>0</v>
      </c>
    </row>
    <row r="581" spans="1:36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231"/>
        <v>771</v>
      </c>
      <c r="I581">
        <f t="shared" si="232"/>
        <v>7.9909208819714657</v>
      </c>
      <c r="J581">
        <f t="shared" si="233"/>
        <v>12.51420223989612</v>
      </c>
      <c r="K581">
        <f t="shared" si="234"/>
        <v>13.282588011417698</v>
      </c>
      <c r="L581">
        <f t="shared" si="235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229"/>
        <v>283.57927411652338</v>
      </c>
      <c r="R581">
        <f t="shared" si="230"/>
        <v>229.60273972602741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238"/>
        <v>0.56303724928366761</v>
      </c>
      <c r="V581">
        <f t="shared" si="239"/>
        <v>2.9178082191780823</v>
      </c>
      <c r="W581">
        <f t="shared" si="248"/>
        <v>7.4785918173168406</v>
      </c>
      <c r="X581">
        <f t="shared" si="240"/>
        <v>23.50993377483444</v>
      </c>
      <c r="Y581">
        <f>IF(ISNA(VLOOKUP(A581,issues_tempo!A:E,3,FALSE)),0,VLOOKUP(A581,issues_tempo!A:E,3,FALSE))</f>
        <v>0</v>
      </c>
      <c r="Z581">
        <f>IF(ISNA(VLOOKUP(A581,issues_tempo!A:E,2,FALSE)),0,VLOOKUP(A581,issues_tempo!A:E,2,FALSE))</f>
        <v>1</v>
      </c>
      <c r="AA581">
        <f t="shared" si="241"/>
        <v>1</v>
      </c>
      <c r="AB581">
        <f t="shared" si="242"/>
        <v>6161</v>
      </c>
      <c r="AC581">
        <f>VLOOKUP(A581,issues_tempo!A:E,5,FALSE)</f>
        <v>0</v>
      </c>
      <c r="AD581">
        <f>VLOOKUP(A581,issues_tempo!A:E,4,FALSE)</f>
        <v>1</v>
      </c>
      <c r="AE581">
        <f t="shared" si="243"/>
        <v>0</v>
      </c>
      <c r="AF581">
        <f t="shared" si="243"/>
        <v>0.11037527593818984</v>
      </c>
      <c r="AG581">
        <f t="shared" si="244"/>
        <v>0</v>
      </c>
      <c r="AH581">
        <f t="shared" si="245"/>
        <v>1</v>
      </c>
      <c r="AI581">
        <f t="shared" si="246"/>
        <v>0</v>
      </c>
      <c r="AJ581">
        <f t="shared" si="247"/>
        <v>0.11037527593818984</v>
      </c>
    </row>
    <row r="582" spans="1:36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231"/>
        <v>#N/A</v>
      </c>
      <c r="I582" t="e">
        <f t="shared" si="232"/>
        <v>#N/A</v>
      </c>
      <c r="J582">
        <f t="shared" si="233"/>
        <v>0</v>
      </c>
      <c r="K582">
        <f t="shared" si="234"/>
        <v>0</v>
      </c>
      <c r="L582">
        <f t="shared" si="235"/>
        <v>0</v>
      </c>
      <c r="M582" t="e">
        <f t="shared" si="236"/>
        <v>#N/A</v>
      </c>
      <c r="N582" t="e">
        <f t="shared" si="237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229"/>
        <v>999999</v>
      </c>
      <c r="R582" t="e">
        <f t="shared" si="230"/>
        <v>#N/A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238"/>
        <v>0</v>
      </c>
      <c r="V582">
        <f t="shared" si="239"/>
        <v>0</v>
      </c>
      <c r="W582">
        <f t="shared" si="248"/>
        <v>0</v>
      </c>
      <c r="X582">
        <f t="shared" si="240"/>
        <v>0</v>
      </c>
      <c r="Y582">
        <f>IF(ISNA(VLOOKUP(A582,issues_tempo!A:E,3,FALSE)),0,VLOOKUP(A582,issues_tempo!A:E,3,FALSE))</f>
        <v>0</v>
      </c>
      <c r="Z582">
        <f>IF(ISNA(VLOOKUP(A582,issues_tempo!A:E,2,FALSE)),0,VLOOKUP(A582,issues_tempo!A:E,2,FALSE))</f>
        <v>1</v>
      </c>
      <c r="AA582">
        <f t="shared" si="241"/>
        <v>1</v>
      </c>
      <c r="AB582">
        <f t="shared" si="242"/>
        <v>45</v>
      </c>
      <c r="AC582">
        <f>VLOOKUP(A582,issues_tempo!A:E,5,FALSE)</f>
        <v>0</v>
      </c>
      <c r="AD582">
        <f>VLOOKUP(A582,issues_tempo!A:E,4,FALSE)</f>
        <v>1</v>
      </c>
      <c r="AE582">
        <f t="shared" si="243"/>
        <v>0</v>
      </c>
      <c r="AF582">
        <f t="shared" si="243"/>
        <v>5.882352941176471</v>
      </c>
      <c r="AG582">
        <f t="shared" si="244"/>
        <v>0</v>
      </c>
      <c r="AH582">
        <f t="shared" si="245"/>
        <v>1</v>
      </c>
      <c r="AI582">
        <f t="shared" si="246"/>
        <v>0</v>
      </c>
      <c r="AJ582">
        <f t="shared" si="247"/>
        <v>5.882352941176471</v>
      </c>
    </row>
    <row r="583" spans="1:36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231"/>
        <v>3</v>
      </c>
      <c r="I583">
        <f t="shared" si="232"/>
        <v>11</v>
      </c>
      <c r="J583">
        <f t="shared" si="233"/>
        <v>9.0909090909090917</v>
      </c>
      <c r="K583">
        <f t="shared" si="234"/>
        <v>12.5</v>
      </c>
      <c r="L583">
        <f t="shared" si="235"/>
        <v>8</v>
      </c>
      <c r="M583">
        <f t="shared" si="236"/>
        <v>8</v>
      </c>
      <c r="N583">
        <f t="shared" si="237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229"/>
        <v>1.3333333333333333</v>
      </c>
      <c r="R583">
        <f t="shared" si="230"/>
        <v>6.25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238"/>
        <v>0</v>
      </c>
      <c r="V583">
        <f t="shared" si="239"/>
        <v>0</v>
      </c>
      <c r="W583">
        <f t="shared" si="248"/>
        <v>0</v>
      </c>
      <c r="X583">
        <f t="shared" si="240"/>
        <v>0</v>
      </c>
      <c r="Y583">
        <f>IF(ISNA(VLOOKUP(A583,issues_tempo!A:E,3,FALSE)),0,VLOOKUP(A583,issues_tempo!A:E,3,FALSE))</f>
        <v>0</v>
      </c>
      <c r="Z583">
        <f>IF(ISNA(VLOOKUP(A583,issues_tempo!A:E,2,FALSE)),0,VLOOKUP(A583,issues_tempo!A:E,2,FALSE))</f>
        <v>0</v>
      </c>
      <c r="AA583">
        <f t="shared" si="241"/>
        <v>0</v>
      </c>
      <c r="AB583" t="e">
        <f t="shared" si="242"/>
        <v>#DIV/0!</v>
      </c>
      <c r="AC583" t="e">
        <f>VLOOKUP(A583,issues_tempo!A:E,5,FALSE)</f>
        <v>#N/A</v>
      </c>
      <c r="AD583" t="e">
        <f>VLOOKUP(A583,issues_tempo!A:E,4,FALSE)</f>
        <v>#N/A</v>
      </c>
      <c r="AE583">
        <f t="shared" si="243"/>
        <v>0</v>
      </c>
      <c r="AF583">
        <f t="shared" si="243"/>
        <v>0</v>
      </c>
      <c r="AG583">
        <f t="shared" si="244"/>
        <v>0</v>
      </c>
      <c r="AH583">
        <f t="shared" si="245"/>
        <v>0</v>
      </c>
      <c r="AI583">
        <f t="shared" si="246"/>
        <v>0</v>
      </c>
      <c r="AJ583">
        <f t="shared" si="247"/>
        <v>0</v>
      </c>
    </row>
    <row r="584" spans="1:36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231"/>
        <v>#N/A</v>
      </c>
      <c r="I584" t="e">
        <f t="shared" si="232"/>
        <v>#N/A</v>
      </c>
      <c r="J584">
        <f t="shared" si="233"/>
        <v>0</v>
      </c>
      <c r="K584">
        <f t="shared" si="234"/>
        <v>0</v>
      </c>
      <c r="L584">
        <f t="shared" si="235"/>
        <v>0</v>
      </c>
      <c r="M584" t="e">
        <f t="shared" si="236"/>
        <v>#N/A</v>
      </c>
      <c r="N584" t="e">
        <f t="shared" si="237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229"/>
        <v>999999</v>
      </c>
      <c r="R584" t="e">
        <f t="shared" si="230"/>
        <v>#N/A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238"/>
        <v>0</v>
      </c>
      <c r="V584">
        <f t="shared" si="239"/>
        <v>0</v>
      </c>
      <c r="W584">
        <f t="shared" si="248"/>
        <v>0</v>
      </c>
      <c r="X584">
        <f t="shared" si="240"/>
        <v>0</v>
      </c>
      <c r="Y584">
        <f>IF(ISNA(VLOOKUP(A584,issues_tempo!A:E,3,FALSE)),0,VLOOKUP(A584,issues_tempo!A:E,3,FALSE))</f>
        <v>0</v>
      </c>
      <c r="Z584">
        <f>IF(ISNA(VLOOKUP(A584,issues_tempo!A:E,2,FALSE)),0,VLOOKUP(A584,issues_tempo!A:E,2,FALSE))</f>
        <v>0</v>
      </c>
      <c r="AA584">
        <f t="shared" si="241"/>
        <v>0</v>
      </c>
      <c r="AB584" t="e">
        <f t="shared" si="242"/>
        <v>#DIV/0!</v>
      </c>
      <c r="AC584" t="e">
        <f>VLOOKUP(A584,issues_tempo!A:E,5,FALSE)</f>
        <v>#N/A</v>
      </c>
      <c r="AD584" t="e">
        <f>VLOOKUP(A584,issues_tempo!A:E,4,FALSE)</f>
        <v>#N/A</v>
      </c>
      <c r="AE584">
        <f t="shared" si="243"/>
        <v>0</v>
      </c>
      <c r="AF584">
        <f t="shared" si="243"/>
        <v>0</v>
      </c>
      <c r="AG584">
        <f t="shared" si="244"/>
        <v>0</v>
      </c>
      <c r="AH584">
        <f t="shared" si="245"/>
        <v>0</v>
      </c>
      <c r="AI584">
        <f t="shared" si="246"/>
        <v>0</v>
      </c>
      <c r="AJ584">
        <f t="shared" si="247"/>
        <v>0</v>
      </c>
    </row>
    <row r="585" spans="1:36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231"/>
        <v>1</v>
      </c>
      <c r="I585">
        <f t="shared" si="232"/>
        <v>11</v>
      </c>
      <c r="J585">
        <f t="shared" si="233"/>
        <v>9.0909090909090917</v>
      </c>
      <c r="K585">
        <f t="shared" si="234"/>
        <v>0</v>
      </c>
      <c r="L585">
        <f t="shared" si="235"/>
        <v>11.111111111111111</v>
      </c>
      <c r="M585" t="e">
        <f t="shared" si="236"/>
        <v>#DIV/0!</v>
      </c>
      <c r="N585">
        <f t="shared" si="237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229"/>
        <v>999999</v>
      </c>
      <c r="R585">
        <f t="shared" si="230"/>
        <v>3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238"/>
        <v>0</v>
      </c>
      <c r="V585">
        <f t="shared" si="239"/>
        <v>0</v>
      </c>
      <c r="W585">
        <f t="shared" si="248"/>
        <v>0</v>
      </c>
      <c r="X585">
        <f t="shared" si="240"/>
        <v>0</v>
      </c>
      <c r="Y585">
        <f>IF(ISNA(VLOOKUP(A585,issues_tempo!A:E,3,FALSE)),0,VLOOKUP(A585,issues_tempo!A:E,3,FALSE))</f>
        <v>0</v>
      </c>
      <c r="Z585">
        <f>IF(ISNA(VLOOKUP(A585,issues_tempo!A:E,2,FALSE)),0,VLOOKUP(A585,issues_tempo!A:E,2,FALSE))</f>
        <v>0</v>
      </c>
      <c r="AA585">
        <f t="shared" si="241"/>
        <v>0</v>
      </c>
      <c r="AB585" t="e">
        <f t="shared" si="242"/>
        <v>#DIV/0!</v>
      </c>
      <c r="AC585" t="e">
        <f>VLOOKUP(A585,issues_tempo!A:E,5,FALSE)</f>
        <v>#N/A</v>
      </c>
      <c r="AD585" t="e">
        <f>VLOOKUP(A585,issues_tempo!A:E,4,FALSE)</f>
        <v>#N/A</v>
      </c>
      <c r="AE585">
        <f t="shared" si="243"/>
        <v>0</v>
      </c>
      <c r="AF585">
        <f t="shared" si="243"/>
        <v>0</v>
      </c>
      <c r="AG585">
        <f t="shared" si="244"/>
        <v>0</v>
      </c>
      <c r="AH585">
        <f t="shared" si="245"/>
        <v>0</v>
      </c>
      <c r="AI585">
        <f t="shared" si="246"/>
        <v>0</v>
      </c>
      <c r="AJ585">
        <f t="shared" si="247"/>
        <v>0</v>
      </c>
    </row>
    <row r="586" spans="1:36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231"/>
        <v>#N/A</v>
      </c>
      <c r="I586" t="e">
        <f t="shared" si="232"/>
        <v>#N/A</v>
      </c>
      <c r="J586">
        <f t="shared" si="233"/>
        <v>0</v>
      </c>
      <c r="K586">
        <f t="shared" si="234"/>
        <v>0</v>
      </c>
      <c r="L586">
        <f t="shared" si="235"/>
        <v>0</v>
      </c>
      <c r="M586" t="e">
        <f t="shared" si="236"/>
        <v>#N/A</v>
      </c>
      <c r="N586" t="e">
        <f t="shared" si="237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229"/>
        <v>999999</v>
      </c>
      <c r="R586" t="e">
        <f t="shared" si="230"/>
        <v>#N/A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238"/>
        <v>0</v>
      </c>
      <c r="V586">
        <f t="shared" si="239"/>
        <v>0</v>
      </c>
      <c r="W586">
        <f t="shared" si="248"/>
        <v>0</v>
      </c>
      <c r="X586">
        <f t="shared" si="240"/>
        <v>0</v>
      </c>
      <c r="Y586">
        <f>IF(ISNA(VLOOKUP(A586,issues_tempo!A:E,3,FALSE)),0,VLOOKUP(A586,issues_tempo!A:E,3,FALSE))</f>
        <v>0</v>
      </c>
      <c r="Z586">
        <f>IF(ISNA(VLOOKUP(A586,issues_tempo!A:E,2,FALSE)),0,VLOOKUP(A586,issues_tempo!A:E,2,FALSE))</f>
        <v>0</v>
      </c>
      <c r="AA586">
        <f t="shared" si="241"/>
        <v>0</v>
      </c>
      <c r="AB586" t="e">
        <f t="shared" si="242"/>
        <v>#DIV/0!</v>
      </c>
      <c r="AC586" t="e">
        <f>VLOOKUP(A586,issues_tempo!A:E,5,FALSE)</f>
        <v>#N/A</v>
      </c>
      <c r="AD586" t="e">
        <f>VLOOKUP(A586,issues_tempo!A:E,4,FALSE)</f>
        <v>#N/A</v>
      </c>
      <c r="AE586">
        <f t="shared" si="243"/>
        <v>0</v>
      </c>
      <c r="AF586">
        <f t="shared" si="243"/>
        <v>0</v>
      </c>
      <c r="AG586">
        <f t="shared" si="244"/>
        <v>0</v>
      </c>
      <c r="AH586">
        <f t="shared" si="245"/>
        <v>0</v>
      </c>
      <c r="AI586">
        <f t="shared" si="246"/>
        <v>0</v>
      </c>
      <c r="AJ586">
        <f t="shared" si="247"/>
        <v>0</v>
      </c>
    </row>
    <row r="587" spans="1:36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231"/>
        <v>30</v>
      </c>
      <c r="I587">
        <f t="shared" si="232"/>
        <v>23.5</v>
      </c>
      <c r="J587">
        <f t="shared" si="233"/>
        <v>4.2553191489361701</v>
      </c>
      <c r="K587">
        <f t="shared" si="234"/>
        <v>0</v>
      </c>
      <c r="L587">
        <f t="shared" si="235"/>
        <v>4.7318611987381702</v>
      </c>
      <c r="M587" t="e">
        <f t="shared" si="236"/>
        <v>#DIV/0!</v>
      </c>
      <c r="N587">
        <f t="shared" si="237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229"/>
        <v>999999</v>
      </c>
      <c r="R587">
        <f t="shared" si="230"/>
        <v>190.2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238"/>
        <v>0</v>
      </c>
      <c r="V587">
        <f t="shared" si="239"/>
        <v>0</v>
      </c>
      <c r="W587">
        <f t="shared" si="248"/>
        <v>0</v>
      </c>
      <c r="X587">
        <f t="shared" si="240"/>
        <v>0</v>
      </c>
      <c r="Y587">
        <f>IF(ISNA(VLOOKUP(A587,issues_tempo!A:E,3,FALSE)),0,VLOOKUP(A587,issues_tempo!A:E,3,FALSE))</f>
        <v>0</v>
      </c>
      <c r="Z587">
        <f>IF(ISNA(VLOOKUP(A587,issues_tempo!A:E,2,FALSE)),0,VLOOKUP(A587,issues_tempo!A:E,2,FALSE))</f>
        <v>0</v>
      </c>
      <c r="AA587">
        <f t="shared" si="241"/>
        <v>0</v>
      </c>
      <c r="AB587" t="e">
        <f t="shared" si="242"/>
        <v>#DIV/0!</v>
      </c>
      <c r="AC587" t="e">
        <f>VLOOKUP(A587,issues_tempo!A:E,5,FALSE)</f>
        <v>#N/A</v>
      </c>
      <c r="AD587" t="e">
        <f>VLOOKUP(A587,issues_tempo!A:E,4,FALSE)</f>
        <v>#N/A</v>
      </c>
      <c r="AE587">
        <f t="shared" si="243"/>
        <v>0</v>
      </c>
      <c r="AF587">
        <f t="shared" si="243"/>
        <v>0</v>
      </c>
      <c r="AG587">
        <f t="shared" si="244"/>
        <v>0</v>
      </c>
      <c r="AH587">
        <f t="shared" si="245"/>
        <v>0</v>
      </c>
      <c r="AI587">
        <f t="shared" si="246"/>
        <v>0</v>
      </c>
      <c r="AJ587">
        <f t="shared" si="247"/>
        <v>0</v>
      </c>
    </row>
    <row r="588" spans="1:36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231"/>
        <v>42</v>
      </c>
      <c r="I588">
        <f t="shared" si="232"/>
        <v>31.642857142857142</v>
      </c>
      <c r="J588">
        <f t="shared" si="233"/>
        <v>3.1602708803611739</v>
      </c>
      <c r="K588">
        <f t="shared" si="234"/>
        <v>2.9440628066732089</v>
      </c>
      <c r="L588">
        <f t="shared" si="235"/>
        <v>3.870967741935484</v>
      </c>
      <c r="M588">
        <f t="shared" ref="M588:M589" si="249">IF(F588&gt;0,C588/F588,999999)</f>
        <v>33.966666666666669</v>
      </c>
      <c r="N588">
        <f t="shared" ref="N588:N589" si="250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229"/>
        <v>62.272222222222226</v>
      </c>
      <c r="R588">
        <f t="shared" si="230"/>
        <v>68.888888888888886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238"/>
        <v>0.1</v>
      </c>
      <c r="V588">
        <f t="shared" si="239"/>
        <v>2.1666666666666665</v>
      </c>
      <c r="W588">
        <f t="shared" si="248"/>
        <v>0.29440628066732089</v>
      </c>
      <c r="X588">
        <f t="shared" si="240"/>
        <v>8.387096774193548</v>
      </c>
      <c r="Y588">
        <f>IF(ISNA(VLOOKUP(A588,issues_tempo!A:E,3,FALSE)),0,VLOOKUP(A588,issues_tempo!A:E,3,FALSE))</f>
        <v>0</v>
      </c>
      <c r="Z588">
        <f>IF(ISNA(VLOOKUP(A588,issues_tempo!A:E,2,FALSE)),0,VLOOKUP(A588,issues_tempo!A:E,2,FALSE))</f>
        <v>0</v>
      </c>
      <c r="AA588">
        <f t="shared" si="241"/>
        <v>0</v>
      </c>
      <c r="AB588" t="e">
        <f t="shared" si="242"/>
        <v>#DIV/0!</v>
      </c>
      <c r="AC588" t="e">
        <f>VLOOKUP(A588,issues_tempo!A:E,5,FALSE)</f>
        <v>#N/A</v>
      </c>
      <c r="AD588" t="e">
        <f>VLOOKUP(A588,issues_tempo!A:E,4,FALSE)</f>
        <v>#N/A</v>
      </c>
      <c r="AE588">
        <f t="shared" si="243"/>
        <v>0</v>
      </c>
      <c r="AF588">
        <f t="shared" si="243"/>
        <v>0</v>
      </c>
      <c r="AG588">
        <f t="shared" si="244"/>
        <v>0</v>
      </c>
      <c r="AH588">
        <f t="shared" si="245"/>
        <v>0</v>
      </c>
      <c r="AI588">
        <f t="shared" si="246"/>
        <v>0</v>
      </c>
      <c r="AJ588">
        <f t="shared" si="247"/>
        <v>0</v>
      </c>
    </row>
    <row r="589" spans="1:36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231"/>
        <v>10095</v>
      </c>
      <c r="I589">
        <f t="shared" si="232"/>
        <v>4.8059435364041603</v>
      </c>
      <c r="J589">
        <f t="shared" si="233"/>
        <v>20.807568637150631</v>
      </c>
      <c r="K589">
        <f t="shared" si="234"/>
        <v>20.484175315207136</v>
      </c>
      <c r="L589">
        <f t="shared" si="235"/>
        <v>28.829787234042552</v>
      </c>
      <c r="M589">
        <f t="shared" si="249"/>
        <v>4.8818172301894691</v>
      </c>
      <c r="N589">
        <f t="shared" si="250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229"/>
        <v>506.08171952964165</v>
      </c>
      <c r="R589">
        <f t="shared" si="230"/>
        <v>96.543665436654365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238"/>
        <v>1.1061446665968806</v>
      </c>
      <c r="V589">
        <f t="shared" si="239"/>
        <v>0</v>
      </c>
      <c r="W589">
        <f t="shared" si="248"/>
        <v>22.658461274551847</v>
      </c>
      <c r="X589">
        <f t="shared" si="240"/>
        <v>0</v>
      </c>
      <c r="Y589">
        <f>IF(ISNA(VLOOKUP(A589,issues_tempo!A:E,3,FALSE)),0,VLOOKUP(A589,issues_tempo!A:E,3,FALSE))</f>
        <v>0</v>
      </c>
      <c r="Z589">
        <f>IF(ISNA(VLOOKUP(A589,issues_tempo!A:E,2,FALSE)),0,VLOOKUP(A589,issues_tempo!A:E,2,FALSE))</f>
        <v>0</v>
      </c>
      <c r="AA589">
        <f t="shared" si="241"/>
        <v>0</v>
      </c>
      <c r="AB589" t="e">
        <f t="shared" si="242"/>
        <v>#DIV/0!</v>
      </c>
      <c r="AC589" t="e">
        <f>VLOOKUP(A589,issues_tempo!A:E,5,FALSE)</f>
        <v>#N/A</v>
      </c>
      <c r="AD589" t="e">
        <f>VLOOKUP(A589,issues_tempo!A:E,4,FALSE)</f>
        <v>#N/A</v>
      </c>
      <c r="AE589">
        <f t="shared" si="243"/>
        <v>0</v>
      </c>
      <c r="AF589">
        <f t="shared" si="243"/>
        <v>0</v>
      </c>
      <c r="AG589">
        <f t="shared" si="244"/>
        <v>0</v>
      </c>
      <c r="AH589">
        <f t="shared" si="245"/>
        <v>0</v>
      </c>
      <c r="AI589">
        <f t="shared" si="246"/>
        <v>0</v>
      </c>
      <c r="AJ589">
        <f t="shared" si="247"/>
        <v>0</v>
      </c>
    </row>
    <row r="590" spans="1:36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231"/>
        <v>#N/A</v>
      </c>
      <c r="I590" t="e">
        <f t="shared" si="232"/>
        <v>#N/A</v>
      </c>
      <c r="J590">
        <f t="shared" si="233"/>
        <v>0</v>
      </c>
      <c r="K590">
        <f t="shared" si="234"/>
        <v>0</v>
      </c>
      <c r="L590">
        <f t="shared" si="235"/>
        <v>0</v>
      </c>
      <c r="M590" t="e">
        <f t="shared" si="236"/>
        <v>#N/A</v>
      </c>
      <c r="N590" t="e">
        <f t="shared" si="237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229"/>
        <v>999999</v>
      </c>
      <c r="R590" t="e">
        <f t="shared" si="230"/>
        <v>#N/A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238"/>
        <v>0</v>
      </c>
      <c r="V590">
        <f t="shared" si="239"/>
        <v>0</v>
      </c>
      <c r="W590">
        <f t="shared" si="248"/>
        <v>0</v>
      </c>
      <c r="X590">
        <f t="shared" si="240"/>
        <v>0</v>
      </c>
      <c r="Y590">
        <f>IF(ISNA(VLOOKUP(A590,issues_tempo!A:E,3,FALSE)),0,VLOOKUP(A590,issues_tempo!A:E,3,FALSE))</f>
        <v>0</v>
      </c>
      <c r="Z590">
        <f>IF(ISNA(VLOOKUP(A590,issues_tempo!A:E,2,FALSE)),0,VLOOKUP(A590,issues_tempo!A:E,2,FALSE))</f>
        <v>0</v>
      </c>
      <c r="AA590">
        <f t="shared" si="241"/>
        <v>0</v>
      </c>
      <c r="AB590" t="e">
        <f t="shared" si="242"/>
        <v>#DIV/0!</v>
      </c>
      <c r="AC590" t="e">
        <f>VLOOKUP(A590,issues_tempo!A:E,5,FALSE)</f>
        <v>#N/A</v>
      </c>
      <c r="AD590" t="e">
        <f>VLOOKUP(A590,issues_tempo!A:E,4,FALSE)</f>
        <v>#N/A</v>
      </c>
      <c r="AE590">
        <f t="shared" si="243"/>
        <v>0</v>
      </c>
      <c r="AF590">
        <f t="shared" si="243"/>
        <v>0</v>
      </c>
      <c r="AG590">
        <f t="shared" si="244"/>
        <v>0</v>
      </c>
      <c r="AH590">
        <f t="shared" si="245"/>
        <v>0</v>
      </c>
      <c r="AI590">
        <f t="shared" si="246"/>
        <v>0</v>
      </c>
      <c r="AJ590">
        <f t="shared" si="247"/>
        <v>0</v>
      </c>
    </row>
    <row r="591" spans="1:36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231"/>
        <v>771</v>
      </c>
      <c r="I591">
        <f t="shared" si="232"/>
        <v>7.9468223086900132</v>
      </c>
      <c r="J591">
        <f t="shared" si="233"/>
        <v>12.583646156357108</v>
      </c>
      <c r="K591">
        <f t="shared" si="234"/>
        <v>13.282588011417698</v>
      </c>
      <c r="L591">
        <f t="shared" si="235"/>
        <v>8.3715596330275233</v>
      </c>
      <c r="M591">
        <f t="shared" ref="M591:M592" si="251">IF(F591&gt;0,C591/F591,999999)</f>
        <v>7.5286532951289402</v>
      </c>
      <c r="N591">
        <f t="shared" ref="N591:N592" si="252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229"/>
        <v>283.57927411652338</v>
      </c>
      <c r="R591">
        <f t="shared" si="230"/>
        <v>220.98630136986301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238"/>
        <v>0.56303724928366761</v>
      </c>
      <c r="V591">
        <f t="shared" si="239"/>
        <v>2.9178082191780823</v>
      </c>
      <c r="W591">
        <f t="shared" si="248"/>
        <v>7.4785918173168406</v>
      </c>
      <c r="X591">
        <f t="shared" si="240"/>
        <v>24.426605504587158</v>
      </c>
      <c r="Y591">
        <f>IF(ISNA(VLOOKUP(A591,issues_tempo!A:E,3,FALSE)),0,VLOOKUP(A591,issues_tempo!A:E,3,FALSE))</f>
        <v>0</v>
      </c>
      <c r="Z591">
        <f>IF(ISNA(VLOOKUP(A591,issues_tempo!A:E,2,FALSE)),0,VLOOKUP(A591,issues_tempo!A:E,2,FALSE))</f>
        <v>1</v>
      </c>
      <c r="AA591">
        <f t="shared" si="241"/>
        <v>1</v>
      </c>
      <c r="AB591">
        <f t="shared" si="242"/>
        <v>6127</v>
      </c>
      <c r="AC591">
        <f>VLOOKUP(A591,issues_tempo!A:E,5,FALSE)</f>
        <v>0</v>
      </c>
      <c r="AD591">
        <f>VLOOKUP(A591,issues_tempo!A:E,4,FALSE)</f>
        <v>1</v>
      </c>
      <c r="AE591">
        <f t="shared" si="243"/>
        <v>0</v>
      </c>
      <c r="AF591">
        <f t="shared" si="243"/>
        <v>0.11467889908256881</v>
      </c>
      <c r="AG591">
        <f t="shared" si="244"/>
        <v>0</v>
      </c>
      <c r="AH591">
        <f t="shared" si="245"/>
        <v>1</v>
      </c>
      <c r="AI591">
        <f t="shared" si="246"/>
        <v>0</v>
      </c>
      <c r="AJ591">
        <f t="shared" si="247"/>
        <v>0.11467889908256881</v>
      </c>
    </row>
    <row r="592" spans="1:36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231"/>
        <v>787</v>
      </c>
      <c r="I592">
        <f t="shared" si="232"/>
        <v>7.9364675984752227</v>
      </c>
      <c r="J592">
        <f t="shared" si="233"/>
        <v>12.600064040986231</v>
      </c>
      <c r="K592">
        <f t="shared" si="234"/>
        <v>13.285116102017511</v>
      </c>
      <c r="L592">
        <f t="shared" si="235"/>
        <v>8.9717741935483879</v>
      </c>
      <c r="M592">
        <f t="shared" si="251"/>
        <v>7.5272206303724927</v>
      </c>
      <c r="N592">
        <f t="shared" si="252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229"/>
        <v>283.52531041069722</v>
      </c>
      <c r="R592">
        <f t="shared" si="230"/>
        <v>221.06367041198502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238"/>
        <v>0.56303724928366761</v>
      </c>
      <c r="V592">
        <f t="shared" si="239"/>
        <v>2.7640449438202248</v>
      </c>
      <c r="W592">
        <f t="shared" si="248"/>
        <v>7.4800152264940998</v>
      </c>
      <c r="X592">
        <f t="shared" si="240"/>
        <v>24.798387096774196</v>
      </c>
      <c r="Y592">
        <f>IF(ISNA(VLOOKUP(A592,issues_tempo!A:E,3,FALSE)),0,VLOOKUP(A592,issues_tempo!A:E,3,FALSE))</f>
        <v>0</v>
      </c>
      <c r="Z592">
        <f>IF(ISNA(VLOOKUP(A592,issues_tempo!A:E,2,FALSE)),0,VLOOKUP(A592,issues_tempo!A:E,2,FALSE))</f>
        <v>1</v>
      </c>
      <c r="AA592">
        <f t="shared" si="241"/>
        <v>1</v>
      </c>
      <c r="AB592">
        <f t="shared" si="242"/>
        <v>6246</v>
      </c>
      <c r="AC592">
        <f>VLOOKUP(A592,issues_tempo!A:E,5,FALSE)</f>
        <v>0</v>
      </c>
      <c r="AD592">
        <f>VLOOKUP(A592,issues_tempo!A:E,4,FALSE)</f>
        <v>1</v>
      </c>
      <c r="AE592">
        <f t="shared" si="243"/>
        <v>0</v>
      </c>
      <c r="AF592">
        <f t="shared" si="243"/>
        <v>0.10080645161290322</v>
      </c>
      <c r="AG592">
        <f t="shared" si="244"/>
        <v>0</v>
      </c>
      <c r="AH592">
        <f t="shared" si="245"/>
        <v>1</v>
      </c>
      <c r="AI592">
        <f t="shared" si="246"/>
        <v>0</v>
      </c>
      <c r="AJ592">
        <f t="shared" si="247"/>
        <v>0.10080645161290322</v>
      </c>
    </row>
    <row r="593" spans="1:36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231"/>
        <v>#N/A</v>
      </c>
      <c r="I593" t="e">
        <f t="shared" si="232"/>
        <v>#N/A</v>
      </c>
      <c r="J593">
        <f t="shared" si="233"/>
        <v>0</v>
      </c>
      <c r="K593">
        <f t="shared" si="234"/>
        <v>0</v>
      </c>
      <c r="L593">
        <f t="shared" si="235"/>
        <v>0</v>
      </c>
      <c r="M593" t="e">
        <f t="shared" si="236"/>
        <v>#N/A</v>
      </c>
      <c r="N593" t="e">
        <f t="shared" si="237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229"/>
        <v>999999</v>
      </c>
      <c r="R593" t="e">
        <f t="shared" si="230"/>
        <v>#N/A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238"/>
        <v>0</v>
      </c>
      <c r="V593">
        <f t="shared" si="239"/>
        <v>0</v>
      </c>
      <c r="W593">
        <f t="shared" si="248"/>
        <v>0</v>
      </c>
      <c r="X593">
        <f t="shared" si="240"/>
        <v>0</v>
      </c>
      <c r="Y593">
        <f>IF(ISNA(VLOOKUP(A593,issues_tempo!A:E,3,FALSE)),0,VLOOKUP(A593,issues_tempo!A:E,3,FALSE))</f>
        <v>0</v>
      </c>
      <c r="Z593">
        <f>IF(ISNA(VLOOKUP(A593,issues_tempo!A:E,2,FALSE)),0,VLOOKUP(A593,issues_tempo!A:E,2,FALSE))</f>
        <v>0</v>
      </c>
      <c r="AA593">
        <f t="shared" si="241"/>
        <v>0</v>
      </c>
      <c r="AB593" t="e">
        <f t="shared" si="242"/>
        <v>#DIV/0!</v>
      </c>
      <c r="AC593" t="e">
        <f>VLOOKUP(A593,issues_tempo!A:E,5,FALSE)</f>
        <v>#N/A</v>
      </c>
      <c r="AD593" t="e">
        <f>VLOOKUP(A593,issues_tempo!A:E,4,FALSE)</f>
        <v>#N/A</v>
      </c>
      <c r="AE593">
        <f t="shared" si="243"/>
        <v>0</v>
      </c>
      <c r="AF593">
        <f t="shared" si="243"/>
        <v>0</v>
      </c>
      <c r="AG593">
        <f t="shared" si="244"/>
        <v>0</v>
      </c>
      <c r="AH593">
        <f t="shared" si="245"/>
        <v>0</v>
      </c>
      <c r="AI593">
        <f t="shared" si="246"/>
        <v>0</v>
      </c>
      <c r="AJ593">
        <f t="shared" si="247"/>
        <v>0</v>
      </c>
    </row>
    <row r="594" spans="1:36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231"/>
        <v>2</v>
      </c>
      <c r="I594">
        <f t="shared" si="232"/>
        <v>59.5</v>
      </c>
      <c r="J594">
        <f t="shared" si="233"/>
        <v>1.680672268907563</v>
      </c>
      <c r="K594">
        <f t="shared" si="234"/>
        <v>0</v>
      </c>
      <c r="L594">
        <f t="shared" si="235"/>
        <v>1.6949152542372881</v>
      </c>
      <c r="M594" t="e">
        <f t="shared" si="236"/>
        <v>#DIV/0!</v>
      </c>
      <c r="N594">
        <f t="shared" si="237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229"/>
        <v>999999</v>
      </c>
      <c r="R594">
        <f t="shared" si="230"/>
        <v>206.5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238"/>
        <v>0</v>
      </c>
      <c r="V594">
        <f t="shared" si="239"/>
        <v>0</v>
      </c>
      <c r="W594">
        <f t="shared" si="248"/>
        <v>0</v>
      </c>
      <c r="X594">
        <f t="shared" si="240"/>
        <v>0</v>
      </c>
      <c r="Y594">
        <f>IF(ISNA(VLOOKUP(A594,issues_tempo!A:E,3,FALSE)),0,VLOOKUP(A594,issues_tempo!A:E,3,FALSE))</f>
        <v>0</v>
      </c>
      <c r="Z594">
        <f>IF(ISNA(VLOOKUP(A594,issues_tempo!A:E,2,FALSE)),0,VLOOKUP(A594,issues_tempo!A:E,2,FALSE))</f>
        <v>0</v>
      </c>
      <c r="AA594">
        <f t="shared" si="241"/>
        <v>0</v>
      </c>
      <c r="AB594" t="e">
        <f t="shared" si="242"/>
        <v>#DIV/0!</v>
      </c>
      <c r="AC594" t="e">
        <f>VLOOKUP(A594,issues_tempo!A:E,5,FALSE)</f>
        <v>#N/A</v>
      </c>
      <c r="AD594" t="e">
        <f>VLOOKUP(A594,issues_tempo!A:E,4,FALSE)</f>
        <v>#N/A</v>
      </c>
      <c r="AE594">
        <f t="shared" si="243"/>
        <v>0</v>
      </c>
      <c r="AF594">
        <f t="shared" si="243"/>
        <v>0</v>
      </c>
      <c r="AG594">
        <f t="shared" si="244"/>
        <v>0</v>
      </c>
      <c r="AH594">
        <f t="shared" si="245"/>
        <v>0</v>
      </c>
      <c r="AI594">
        <f t="shared" si="246"/>
        <v>0</v>
      </c>
      <c r="AJ594">
        <f t="shared" si="247"/>
        <v>0</v>
      </c>
    </row>
    <row r="595" spans="1:36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231"/>
        <v>#N/A</v>
      </c>
      <c r="I595" t="e">
        <f t="shared" si="232"/>
        <v>#N/A</v>
      </c>
      <c r="J595">
        <f t="shared" si="233"/>
        <v>0</v>
      </c>
      <c r="K595">
        <f t="shared" si="234"/>
        <v>0</v>
      </c>
      <c r="L595">
        <f t="shared" si="235"/>
        <v>0</v>
      </c>
      <c r="M595" t="e">
        <f t="shared" si="236"/>
        <v>#N/A</v>
      </c>
      <c r="N595" t="e">
        <f t="shared" si="237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229"/>
        <v>999999</v>
      </c>
      <c r="R595" t="e">
        <f t="shared" si="230"/>
        <v>#N/A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238"/>
        <v>0</v>
      </c>
      <c r="V595">
        <f t="shared" si="239"/>
        <v>0</v>
      </c>
      <c r="W595">
        <f t="shared" si="248"/>
        <v>0</v>
      </c>
      <c r="X595">
        <f t="shared" si="240"/>
        <v>0</v>
      </c>
      <c r="Y595">
        <f>IF(ISNA(VLOOKUP(A595,issues_tempo!A:E,3,FALSE)),0,VLOOKUP(A595,issues_tempo!A:E,3,FALSE))</f>
        <v>0</v>
      </c>
      <c r="Z595">
        <f>IF(ISNA(VLOOKUP(A595,issues_tempo!A:E,2,FALSE)),0,VLOOKUP(A595,issues_tempo!A:E,2,FALSE))</f>
        <v>0</v>
      </c>
      <c r="AA595">
        <f t="shared" si="241"/>
        <v>0</v>
      </c>
      <c r="AB595" t="e">
        <f t="shared" si="242"/>
        <v>#DIV/0!</v>
      </c>
      <c r="AC595" t="e">
        <f>VLOOKUP(A595,issues_tempo!A:E,5,FALSE)</f>
        <v>#N/A</v>
      </c>
      <c r="AD595" t="e">
        <f>VLOOKUP(A595,issues_tempo!A:E,4,FALSE)</f>
        <v>#N/A</v>
      </c>
      <c r="AE595">
        <f t="shared" si="243"/>
        <v>0</v>
      </c>
      <c r="AF595">
        <f t="shared" si="243"/>
        <v>0</v>
      </c>
      <c r="AG595">
        <f t="shared" si="244"/>
        <v>0</v>
      </c>
      <c r="AH595">
        <f t="shared" si="245"/>
        <v>0</v>
      </c>
      <c r="AI595">
        <f t="shared" si="246"/>
        <v>0</v>
      </c>
      <c r="AJ595">
        <f t="shared" si="247"/>
        <v>0</v>
      </c>
    </row>
    <row r="596" spans="1:36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231"/>
        <v>45</v>
      </c>
      <c r="I596">
        <f t="shared" si="232"/>
        <v>35.911111111111111</v>
      </c>
      <c r="J596">
        <f t="shared" si="233"/>
        <v>2.7846534653465347</v>
      </c>
      <c r="K596">
        <f t="shared" si="234"/>
        <v>2.6338893766461808</v>
      </c>
      <c r="L596">
        <f t="shared" si="235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229"/>
        <v>88.588888888888903</v>
      </c>
      <c r="R596">
        <f t="shared" si="230"/>
        <v>100.7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238"/>
        <v>0.1</v>
      </c>
      <c r="V596">
        <f t="shared" si="239"/>
        <v>1.7333333333333334</v>
      </c>
      <c r="W596">
        <f t="shared" si="248"/>
        <v>0.26338893766461807</v>
      </c>
      <c r="X596">
        <f t="shared" si="240"/>
        <v>5.4507337526205459</v>
      </c>
      <c r="Y596">
        <f>IF(ISNA(VLOOKUP(A596,issues_tempo!A:E,3,FALSE)),0,VLOOKUP(A596,issues_tempo!A:E,3,FALSE))</f>
        <v>0</v>
      </c>
      <c r="Z596">
        <f>IF(ISNA(VLOOKUP(A596,issues_tempo!A:E,2,FALSE)),0,VLOOKUP(A596,issues_tempo!A:E,2,FALSE))</f>
        <v>0</v>
      </c>
      <c r="AA596">
        <f t="shared" si="241"/>
        <v>0</v>
      </c>
      <c r="AB596" t="e">
        <f t="shared" si="242"/>
        <v>#DIV/0!</v>
      </c>
      <c r="AC596" t="e">
        <f>VLOOKUP(A596,issues_tempo!A:E,5,FALSE)</f>
        <v>#N/A</v>
      </c>
      <c r="AD596" t="e">
        <f>VLOOKUP(A596,issues_tempo!A:E,4,FALSE)</f>
        <v>#N/A</v>
      </c>
      <c r="AE596">
        <f t="shared" si="243"/>
        <v>0</v>
      </c>
      <c r="AF596">
        <f t="shared" si="243"/>
        <v>0</v>
      </c>
      <c r="AG596">
        <f t="shared" si="244"/>
        <v>0</v>
      </c>
      <c r="AH596">
        <f t="shared" si="245"/>
        <v>0</v>
      </c>
      <c r="AI596">
        <f t="shared" si="246"/>
        <v>0</v>
      </c>
      <c r="AJ596">
        <f t="shared" si="247"/>
        <v>0</v>
      </c>
    </row>
    <row r="597" spans="1:36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231"/>
        <v>#N/A</v>
      </c>
      <c r="I597" t="e">
        <f t="shared" si="232"/>
        <v>#N/A</v>
      </c>
      <c r="J597">
        <f t="shared" si="233"/>
        <v>0</v>
      </c>
      <c r="K597">
        <f t="shared" si="234"/>
        <v>0</v>
      </c>
      <c r="L597">
        <f t="shared" si="235"/>
        <v>0</v>
      </c>
      <c r="M597" t="e">
        <f t="shared" si="236"/>
        <v>#N/A</v>
      </c>
      <c r="N597" t="e">
        <f t="shared" si="237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229"/>
        <v>999999</v>
      </c>
      <c r="R597" t="e">
        <f t="shared" si="230"/>
        <v>#N/A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238"/>
        <v>0</v>
      </c>
      <c r="V597">
        <f t="shared" si="239"/>
        <v>0</v>
      </c>
      <c r="W597">
        <f t="shared" si="248"/>
        <v>0</v>
      </c>
      <c r="X597">
        <f t="shared" si="240"/>
        <v>0</v>
      </c>
      <c r="Y597">
        <f>IF(ISNA(VLOOKUP(A597,issues_tempo!A:E,3,FALSE)),0,VLOOKUP(A597,issues_tempo!A:E,3,FALSE))</f>
        <v>0</v>
      </c>
      <c r="Z597">
        <f>IF(ISNA(VLOOKUP(A597,issues_tempo!A:E,2,FALSE)),0,VLOOKUP(A597,issues_tempo!A:E,2,FALSE))</f>
        <v>0</v>
      </c>
      <c r="AA597">
        <f t="shared" si="241"/>
        <v>0</v>
      </c>
      <c r="AB597" t="e">
        <f t="shared" si="242"/>
        <v>#DIV/0!</v>
      </c>
      <c r="AC597" t="e">
        <f>VLOOKUP(A597,issues_tempo!A:E,5,FALSE)</f>
        <v>#N/A</v>
      </c>
      <c r="AD597" t="e">
        <f>VLOOKUP(A597,issues_tempo!A:E,4,FALSE)</f>
        <v>#N/A</v>
      </c>
      <c r="AE597">
        <f t="shared" si="243"/>
        <v>0</v>
      </c>
      <c r="AF597">
        <f t="shared" si="243"/>
        <v>0</v>
      </c>
      <c r="AG597">
        <f t="shared" si="244"/>
        <v>0</v>
      </c>
      <c r="AH597">
        <f t="shared" si="245"/>
        <v>0</v>
      </c>
      <c r="AI597">
        <f t="shared" si="246"/>
        <v>0</v>
      </c>
      <c r="AJ597">
        <f t="shared" si="247"/>
        <v>0</v>
      </c>
    </row>
    <row r="598" spans="1:36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231"/>
        <v>1</v>
      </c>
      <c r="I598">
        <f t="shared" si="232"/>
        <v>8</v>
      </c>
      <c r="J598">
        <f t="shared" si="233"/>
        <v>12.5</v>
      </c>
      <c r="K598">
        <f t="shared" si="234"/>
        <v>0</v>
      </c>
      <c r="L598">
        <f t="shared" si="235"/>
        <v>14.285714285714286</v>
      </c>
      <c r="M598" t="e">
        <f t="shared" si="236"/>
        <v>#DIV/0!</v>
      </c>
      <c r="N598">
        <f t="shared" si="237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229"/>
        <v>999999</v>
      </c>
      <c r="R598">
        <f t="shared" si="230"/>
        <v>2.333333333333333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238"/>
        <v>0</v>
      </c>
      <c r="V598">
        <f t="shared" si="239"/>
        <v>0</v>
      </c>
      <c r="W598">
        <f t="shared" si="248"/>
        <v>0</v>
      </c>
      <c r="X598">
        <f t="shared" si="240"/>
        <v>0</v>
      </c>
      <c r="Y598">
        <f>IF(ISNA(VLOOKUP(A598,issues_tempo!A:E,3,FALSE)),0,VLOOKUP(A598,issues_tempo!A:E,3,FALSE))</f>
        <v>0</v>
      </c>
      <c r="Z598">
        <f>IF(ISNA(VLOOKUP(A598,issues_tempo!A:E,2,FALSE)),0,VLOOKUP(A598,issues_tempo!A:E,2,FALSE))</f>
        <v>0</v>
      </c>
      <c r="AA598">
        <f t="shared" si="241"/>
        <v>0</v>
      </c>
      <c r="AB598" t="e">
        <f t="shared" si="242"/>
        <v>#DIV/0!</v>
      </c>
      <c r="AC598" t="e">
        <f>VLOOKUP(A598,issues_tempo!A:E,5,FALSE)</f>
        <v>#N/A</v>
      </c>
      <c r="AD598" t="e">
        <f>VLOOKUP(A598,issues_tempo!A:E,4,FALSE)</f>
        <v>#N/A</v>
      </c>
      <c r="AE598">
        <f t="shared" si="243"/>
        <v>0</v>
      </c>
      <c r="AF598">
        <f t="shared" si="243"/>
        <v>0</v>
      </c>
      <c r="AG598">
        <f t="shared" si="244"/>
        <v>0</v>
      </c>
      <c r="AH598">
        <f t="shared" si="245"/>
        <v>0</v>
      </c>
      <c r="AI598">
        <f t="shared" si="246"/>
        <v>0</v>
      </c>
      <c r="AJ598">
        <f t="shared" si="247"/>
        <v>0</v>
      </c>
    </row>
    <row r="599" spans="1:36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231"/>
        <v>#N/A</v>
      </c>
      <c r="I599" t="e">
        <f t="shared" si="232"/>
        <v>#N/A</v>
      </c>
      <c r="J599">
        <f t="shared" si="233"/>
        <v>0</v>
      </c>
      <c r="K599">
        <f t="shared" si="234"/>
        <v>0</v>
      </c>
      <c r="L599">
        <f t="shared" si="235"/>
        <v>0</v>
      </c>
      <c r="M599" t="e">
        <f t="shared" si="236"/>
        <v>#N/A</v>
      </c>
      <c r="N599" t="e">
        <f t="shared" si="237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229"/>
        <v>999999</v>
      </c>
      <c r="R599" t="e">
        <f t="shared" si="230"/>
        <v>#N/A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238"/>
        <v>0</v>
      </c>
      <c r="V599">
        <f t="shared" si="239"/>
        <v>0</v>
      </c>
      <c r="W599">
        <f t="shared" si="248"/>
        <v>0</v>
      </c>
      <c r="X599">
        <f t="shared" si="240"/>
        <v>0</v>
      </c>
      <c r="Y599">
        <f>IF(ISNA(VLOOKUP(A599,issues_tempo!A:E,3,FALSE)),0,VLOOKUP(A599,issues_tempo!A:E,3,FALSE))</f>
        <v>0</v>
      </c>
      <c r="Z599">
        <f>IF(ISNA(VLOOKUP(A599,issues_tempo!A:E,2,FALSE)),0,VLOOKUP(A599,issues_tempo!A:E,2,FALSE))</f>
        <v>0</v>
      </c>
      <c r="AA599">
        <f t="shared" si="241"/>
        <v>0</v>
      </c>
      <c r="AB599" t="e">
        <f t="shared" si="242"/>
        <v>#DIV/0!</v>
      </c>
      <c r="AC599" t="e">
        <f>VLOOKUP(A599,issues_tempo!A:E,5,FALSE)</f>
        <v>#N/A</v>
      </c>
      <c r="AD599" t="e">
        <f>VLOOKUP(A599,issues_tempo!A:E,4,FALSE)</f>
        <v>#N/A</v>
      </c>
      <c r="AE599">
        <f t="shared" si="243"/>
        <v>0</v>
      </c>
      <c r="AF599">
        <f t="shared" si="243"/>
        <v>0</v>
      </c>
      <c r="AG599">
        <f t="shared" si="244"/>
        <v>0</v>
      </c>
      <c r="AH599">
        <f t="shared" si="245"/>
        <v>0</v>
      </c>
      <c r="AI599">
        <f t="shared" si="246"/>
        <v>0</v>
      </c>
      <c r="AJ599">
        <f t="shared" si="247"/>
        <v>0</v>
      </c>
    </row>
    <row r="600" spans="1:36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231"/>
        <v>#N/A</v>
      </c>
      <c r="I600" t="e">
        <f t="shared" si="232"/>
        <v>#N/A</v>
      </c>
      <c r="J600">
        <f t="shared" si="233"/>
        <v>0</v>
      </c>
      <c r="K600">
        <f t="shared" si="234"/>
        <v>0</v>
      </c>
      <c r="L600">
        <f t="shared" si="235"/>
        <v>0</v>
      </c>
      <c r="M600" t="e">
        <f t="shared" si="236"/>
        <v>#N/A</v>
      </c>
      <c r="N600" t="e">
        <f t="shared" si="237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229"/>
        <v>999999</v>
      </c>
      <c r="R600" t="e">
        <f t="shared" si="230"/>
        <v>#N/A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238"/>
        <v>0</v>
      </c>
      <c r="V600">
        <f t="shared" si="239"/>
        <v>0</v>
      </c>
      <c r="W600">
        <f t="shared" si="248"/>
        <v>0</v>
      </c>
      <c r="X600">
        <f t="shared" si="240"/>
        <v>0</v>
      </c>
      <c r="Y600">
        <f>IF(ISNA(VLOOKUP(A600,issues_tempo!A:E,3,FALSE)),0,VLOOKUP(A600,issues_tempo!A:E,3,FALSE))</f>
        <v>0</v>
      </c>
      <c r="Z600">
        <f>IF(ISNA(VLOOKUP(A600,issues_tempo!A:E,2,FALSE)),0,VLOOKUP(A600,issues_tempo!A:E,2,FALSE))</f>
        <v>0</v>
      </c>
      <c r="AA600">
        <f t="shared" si="241"/>
        <v>0</v>
      </c>
      <c r="AB600" t="e">
        <f t="shared" si="242"/>
        <v>#DIV/0!</v>
      </c>
      <c r="AC600" t="e">
        <f>VLOOKUP(A600,issues_tempo!A:E,5,FALSE)</f>
        <v>#N/A</v>
      </c>
      <c r="AD600" t="e">
        <f>VLOOKUP(A600,issues_tempo!A:E,4,FALSE)</f>
        <v>#N/A</v>
      </c>
      <c r="AE600">
        <f t="shared" si="243"/>
        <v>0</v>
      </c>
      <c r="AF600">
        <f t="shared" si="243"/>
        <v>0</v>
      </c>
      <c r="AG600">
        <f t="shared" si="244"/>
        <v>0</v>
      </c>
      <c r="AH600">
        <f t="shared" si="245"/>
        <v>0</v>
      </c>
      <c r="AI600">
        <f t="shared" si="246"/>
        <v>0</v>
      </c>
      <c r="AJ600">
        <f t="shared" si="247"/>
        <v>0</v>
      </c>
    </row>
    <row r="601" spans="1:36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231"/>
        <v>2</v>
      </c>
      <c r="I601">
        <f t="shared" si="232"/>
        <v>7</v>
      </c>
      <c r="J601">
        <f t="shared" si="233"/>
        <v>14.285714285714286</v>
      </c>
      <c r="K601">
        <f t="shared" si="234"/>
        <v>0</v>
      </c>
      <c r="L601">
        <f t="shared" si="235"/>
        <v>50</v>
      </c>
      <c r="M601" t="e">
        <f t="shared" si="236"/>
        <v>#DIV/0!</v>
      </c>
      <c r="N601">
        <f t="shared" si="237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229"/>
        <v>999999</v>
      </c>
      <c r="R601">
        <f t="shared" si="230"/>
        <v>0.66666666666666663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238"/>
        <v>0</v>
      </c>
      <c r="V601">
        <f t="shared" si="239"/>
        <v>1.5</v>
      </c>
      <c r="W601">
        <f t="shared" si="248"/>
        <v>0</v>
      </c>
      <c r="X601">
        <f t="shared" si="240"/>
        <v>75</v>
      </c>
      <c r="Y601">
        <f>IF(ISNA(VLOOKUP(A601,issues_tempo!A:E,3,FALSE)),0,VLOOKUP(A601,issues_tempo!A:E,3,FALSE))</f>
        <v>0</v>
      </c>
      <c r="Z601">
        <f>IF(ISNA(VLOOKUP(A601,issues_tempo!A:E,2,FALSE)),0,VLOOKUP(A601,issues_tempo!A:E,2,FALSE))</f>
        <v>0</v>
      </c>
      <c r="AA601">
        <f t="shared" si="241"/>
        <v>0</v>
      </c>
      <c r="AB601" t="e">
        <f t="shared" si="242"/>
        <v>#DIV/0!</v>
      </c>
      <c r="AC601" t="e">
        <f>VLOOKUP(A601,issues_tempo!A:E,5,FALSE)</f>
        <v>#N/A</v>
      </c>
      <c r="AD601" t="e">
        <f>VLOOKUP(A601,issues_tempo!A:E,4,FALSE)</f>
        <v>#N/A</v>
      </c>
      <c r="AE601">
        <f t="shared" si="243"/>
        <v>0</v>
      </c>
      <c r="AF601">
        <f t="shared" si="243"/>
        <v>0</v>
      </c>
      <c r="AG601">
        <f t="shared" si="244"/>
        <v>0</v>
      </c>
      <c r="AH601">
        <f t="shared" si="245"/>
        <v>0</v>
      </c>
      <c r="AI601">
        <f t="shared" si="246"/>
        <v>0</v>
      </c>
      <c r="AJ601">
        <f t="shared" si="247"/>
        <v>0</v>
      </c>
    </row>
    <row r="602" spans="1:36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231"/>
        <v>1</v>
      </c>
      <c r="I602">
        <f t="shared" si="232"/>
        <v>69</v>
      </c>
      <c r="J602">
        <f t="shared" si="233"/>
        <v>1.4492753623188406</v>
      </c>
      <c r="K602">
        <f t="shared" si="234"/>
        <v>0</v>
      </c>
      <c r="L602">
        <f t="shared" si="235"/>
        <v>2.8571428571428572</v>
      </c>
      <c r="M602" t="e">
        <f t="shared" si="236"/>
        <v>#DIV/0!</v>
      </c>
      <c r="N602">
        <f t="shared" si="237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229"/>
        <v>999999</v>
      </c>
      <c r="R602">
        <f t="shared" si="230"/>
        <v>11.666666666666666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238"/>
        <v>0</v>
      </c>
      <c r="V602">
        <f t="shared" si="239"/>
        <v>0</v>
      </c>
      <c r="W602">
        <f t="shared" si="248"/>
        <v>0</v>
      </c>
      <c r="X602">
        <f t="shared" si="240"/>
        <v>0</v>
      </c>
      <c r="Y602">
        <f>IF(ISNA(VLOOKUP(A602,issues_tempo!A:E,3,FALSE)),0,VLOOKUP(A602,issues_tempo!A:E,3,FALSE))</f>
        <v>0</v>
      </c>
      <c r="Z602">
        <f>IF(ISNA(VLOOKUP(A602,issues_tempo!A:E,2,FALSE)),0,VLOOKUP(A602,issues_tempo!A:E,2,FALSE))</f>
        <v>0</v>
      </c>
      <c r="AA602">
        <f t="shared" si="241"/>
        <v>0</v>
      </c>
      <c r="AB602" t="e">
        <f t="shared" si="242"/>
        <v>#DIV/0!</v>
      </c>
      <c r="AC602" t="e">
        <f>VLOOKUP(A602,issues_tempo!A:E,5,FALSE)</f>
        <v>#N/A</v>
      </c>
      <c r="AD602" t="e">
        <f>VLOOKUP(A602,issues_tempo!A:E,4,FALSE)</f>
        <v>#N/A</v>
      </c>
      <c r="AE602">
        <f t="shared" si="243"/>
        <v>0</v>
      </c>
      <c r="AF602">
        <f t="shared" si="243"/>
        <v>0</v>
      </c>
      <c r="AG602">
        <f t="shared" si="244"/>
        <v>0</v>
      </c>
      <c r="AH602">
        <f t="shared" si="245"/>
        <v>0</v>
      </c>
      <c r="AI602">
        <f t="shared" si="246"/>
        <v>0</v>
      </c>
      <c r="AJ602">
        <f t="shared" si="247"/>
        <v>0</v>
      </c>
    </row>
    <row r="603" spans="1:36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231"/>
        <v>#N/A</v>
      </c>
      <c r="I603" t="e">
        <f t="shared" si="232"/>
        <v>#N/A</v>
      </c>
      <c r="J603">
        <f t="shared" si="233"/>
        <v>0</v>
      </c>
      <c r="K603">
        <f t="shared" si="234"/>
        <v>0</v>
      </c>
      <c r="L603">
        <f t="shared" si="235"/>
        <v>0</v>
      </c>
      <c r="M603" t="e">
        <f t="shared" si="236"/>
        <v>#N/A</v>
      </c>
      <c r="N603" t="e">
        <f t="shared" si="237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229"/>
        <v>999999</v>
      </c>
      <c r="R603" t="e">
        <f t="shared" si="230"/>
        <v>#N/A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238"/>
        <v>0</v>
      </c>
      <c r="V603">
        <f t="shared" si="239"/>
        <v>0</v>
      </c>
      <c r="W603">
        <f t="shared" si="248"/>
        <v>0</v>
      </c>
      <c r="X603">
        <f t="shared" si="240"/>
        <v>0</v>
      </c>
      <c r="Y603">
        <f>IF(ISNA(VLOOKUP(A603,issues_tempo!A:E,3,FALSE)),0,VLOOKUP(A603,issues_tempo!A:E,3,FALSE))</f>
        <v>0</v>
      </c>
      <c r="Z603">
        <f>IF(ISNA(VLOOKUP(A603,issues_tempo!A:E,2,FALSE)),0,VLOOKUP(A603,issues_tempo!A:E,2,FALSE))</f>
        <v>0</v>
      </c>
      <c r="AA603">
        <f t="shared" si="241"/>
        <v>0</v>
      </c>
      <c r="AB603" t="e">
        <f t="shared" si="242"/>
        <v>#DIV/0!</v>
      </c>
      <c r="AC603" t="e">
        <f>VLOOKUP(A603,issues_tempo!A:E,5,FALSE)</f>
        <v>#N/A</v>
      </c>
      <c r="AD603" t="e">
        <f>VLOOKUP(A603,issues_tempo!A:E,4,FALSE)</f>
        <v>#N/A</v>
      </c>
      <c r="AE603">
        <f t="shared" si="243"/>
        <v>0</v>
      </c>
      <c r="AF603">
        <f t="shared" si="243"/>
        <v>0</v>
      </c>
      <c r="AG603">
        <f t="shared" si="244"/>
        <v>0</v>
      </c>
      <c r="AH603">
        <f t="shared" si="245"/>
        <v>0</v>
      </c>
      <c r="AI603">
        <f t="shared" si="246"/>
        <v>0</v>
      </c>
      <c r="AJ603">
        <f t="shared" si="247"/>
        <v>0</v>
      </c>
    </row>
    <row r="604" spans="1:36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231"/>
        <v>#N/A</v>
      </c>
      <c r="I604" t="e">
        <f t="shared" si="232"/>
        <v>#N/A</v>
      </c>
      <c r="J604">
        <f t="shared" si="233"/>
        <v>0</v>
      </c>
      <c r="K604">
        <f t="shared" si="234"/>
        <v>0</v>
      </c>
      <c r="L604">
        <f t="shared" si="235"/>
        <v>0</v>
      </c>
      <c r="M604" t="e">
        <f t="shared" si="236"/>
        <v>#N/A</v>
      </c>
      <c r="N604" t="e">
        <f t="shared" si="237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229"/>
        <v>999999</v>
      </c>
      <c r="R604" t="e">
        <f t="shared" si="230"/>
        <v>#N/A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238"/>
        <v>0</v>
      </c>
      <c r="V604">
        <f t="shared" si="239"/>
        <v>0</v>
      </c>
      <c r="W604">
        <f t="shared" si="248"/>
        <v>0</v>
      </c>
      <c r="X604">
        <f t="shared" si="240"/>
        <v>0</v>
      </c>
      <c r="Y604">
        <f>IF(ISNA(VLOOKUP(A604,issues_tempo!A:E,3,FALSE)),0,VLOOKUP(A604,issues_tempo!A:E,3,FALSE))</f>
        <v>0</v>
      </c>
      <c r="Z604">
        <f>IF(ISNA(VLOOKUP(A604,issues_tempo!A:E,2,FALSE)),0,VLOOKUP(A604,issues_tempo!A:E,2,FALSE))</f>
        <v>0</v>
      </c>
      <c r="AA604">
        <f t="shared" si="241"/>
        <v>0</v>
      </c>
      <c r="AB604" t="e">
        <f t="shared" si="242"/>
        <v>#DIV/0!</v>
      </c>
      <c r="AC604" t="e">
        <f>VLOOKUP(A604,issues_tempo!A:E,5,FALSE)</f>
        <v>#N/A</v>
      </c>
      <c r="AD604" t="e">
        <f>VLOOKUP(A604,issues_tempo!A:E,4,FALSE)</f>
        <v>#N/A</v>
      </c>
      <c r="AE604">
        <f t="shared" si="243"/>
        <v>0</v>
      </c>
      <c r="AF604">
        <f t="shared" si="243"/>
        <v>0</v>
      </c>
      <c r="AG604">
        <f t="shared" si="244"/>
        <v>0</v>
      </c>
      <c r="AH604">
        <f t="shared" si="245"/>
        <v>0</v>
      </c>
      <c r="AI604">
        <f t="shared" si="246"/>
        <v>0</v>
      </c>
      <c r="AJ604">
        <f t="shared" si="247"/>
        <v>0</v>
      </c>
    </row>
    <row r="605" spans="1:36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231"/>
        <v>#N/A</v>
      </c>
      <c r="I605" t="e">
        <f t="shared" si="232"/>
        <v>#N/A</v>
      </c>
      <c r="J605">
        <f t="shared" si="233"/>
        <v>0</v>
      </c>
      <c r="K605">
        <f t="shared" si="234"/>
        <v>0</v>
      </c>
      <c r="L605">
        <f t="shared" si="235"/>
        <v>0</v>
      </c>
      <c r="M605" t="e">
        <f t="shared" si="236"/>
        <v>#N/A</v>
      </c>
      <c r="N605" t="e">
        <f t="shared" si="237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229"/>
        <v>999999</v>
      </c>
      <c r="R605" t="e">
        <f t="shared" si="230"/>
        <v>#N/A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238"/>
        <v>0</v>
      </c>
      <c r="V605">
        <f t="shared" si="239"/>
        <v>0</v>
      </c>
      <c r="W605">
        <f t="shared" si="248"/>
        <v>0</v>
      </c>
      <c r="X605">
        <f t="shared" si="240"/>
        <v>0</v>
      </c>
      <c r="Y605">
        <f>IF(ISNA(VLOOKUP(A605,issues_tempo!A:E,3,FALSE)),0,VLOOKUP(A605,issues_tempo!A:E,3,FALSE))</f>
        <v>0</v>
      </c>
      <c r="Z605">
        <f>IF(ISNA(VLOOKUP(A605,issues_tempo!A:E,2,FALSE)),0,VLOOKUP(A605,issues_tempo!A:E,2,FALSE))</f>
        <v>1</v>
      </c>
      <c r="AA605">
        <f t="shared" si="241"/>
        <v>1</v>
      </c>
      <c r="AB605">
        <f t="shared" si="242"/>
        <v>59</v>
      </c>
      <c r="AC605">
        <f>VLOOKUP(A605,issues_tempo!A:E,5,FALSE)</f>
        <v>0</v>
      </c>
      <c r="AD605">
        <f>VLOOKUP(A605,issues_tempo!A:E,4,FALSE)</f>
        <v>2</v>
      </c>
      <c r="AE605">
        <f t="shared" si="243"/>
        <v>0</v>
      </c>
      <c r="AF605">
        <f t="shared" si="243"/>
        <v>1.7857142857142858</v>
      </c>
      <c r="AG605">
        <f t="shared" si="244"/>
        <v>0</v>
      </c>
      <c r="AH605">
        <f t="shared" si="245"/>
        <v>2</v>
      </c>
      <c r="AI605">
        <f t="shared" si="246"/>
        <v>0</v>
      </c>
      <c r="AJ605">
        <f t="shared" si="247"/>
        <v>3.5714285714285716</v>
      </c>
    </row>
    <row r="606" spans="1:36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231"/>
        <v>#N/A</v>
      </c>
      <c r="I606" t="e">
        <f t="shared" si="232"/>
        <v>#N/A</v>
      </c>
      <c r="J606">
        <f t="shared" si="233"/>
        <v>0</v>
      </c>
      <c r="K606">
        <f t="shared" si="234"/>
        <v>0</v>
      </c>
      <c r="L606">
        <f t="shared" si="235"/>
        <v>0</v>
      </c>
      <c r="M606" t="e">
        <f t="shared" si="236"/>
        <v>#N/A</v>
      </c>
      <c r="N606" t="e">
        <f t="shared" si="237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229"/>
        <v>999999</v>
      </c>
      <c r="R606" t="e">
        <f t="shared" si="230"/>
        <v>#N/A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238"/>
        <v>0</v>
      </c>
      <c r="V606">
        <f t="shared" si="239"/>
        <v>0</v>
      </c>
      <c r="W606">
        <f t="shared" si="248"/>
        <v>0</v>
      </c>
      <c r="X606">
        <f t="shared" si="240"/>
        <v>0</v>
      </c>
      <c r="Y606">
        <f>IF(ISNA(VLOOKUP(A606,issues_tempo!A:E,3,FALSE)),0,VLOOKUP(A606,issues_tempo!A:E,3,FALSE))</f>
        <v>0</v>
      </c>
      <c r="Z606">
        <f>IF(ISNA(VLOOKUP(A606,issues_tempo!A:E,2,FALSE)),0,VLOOKUP(A606,issues_tempo!A:E,2,FALSE))</f>
        <v>0</v>
      </c>
      <c r="AA606">
        <f t="shared" si="241"/>
        <v>0</v>
      </c>
      <c r="AB606" t="e">
        <f t="shared" si="242"/>
        <v>#DIV/0!</v>
      </c>
      <c r="AC606" t="e">
        <f>VLOOKUP(A606,issues_tempo!A:E,5,FALSE)</f>
        <v>#N/A</v>
      </c>
      <c r="AD606" t="e">
        <f>VLOOKUP(A606,issues_tempo!A:E,4,FALSE)</f>
        <v>#N/A</v>
      </c>
      <c r="AE606">
        <f t="shared" si="243"/>
        <v>0</v>
      </c>
      <c r="AF606">
        <f t="shared" si="243"/>
        <v>0</v>
      </c>
      <c r="AG606">
        <f t="shared" si="244"/>
        <v>0</v>
      </c>
      <c r="AH606">
        <f t="shared" si="245"/>
        <v>0</v>
      </c>
      <c r="AI606">
        <f t="shared" si="246"/>
        <v>0</v>
      </c>
      <c r="AJ606">
        <f t="shared" si="247"/>
        <v>0</v>
      </c>
    </row>
    <row r="607" spans="1:36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231"/>
        <v>#N/A</v>
      </c>
      <c r="I607" t="e">
        <f t="shared" si="232"/>
        <v>#N/A</v>
      </c>
      <c r="J607">
        <f t="shared" si="233"/>
        <v>0</v>
      </c>
      <c r="K607">
        <f t="shared" si="234"/>
        <v>0</v>
      </c>
      <c r="L607">
        <f t="shared" si="235"/>
        <v>0</v>
      </c>
      <c r="M607" t="e">
        <f t="shared" si="236"/>
        <v>#N/A</v>
      </c>
      <c r="N607" t="e">
        <f t="shared" si="237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229"/>
        <v>999999</v>
      </c>
      <c r="R607" t="e">
        <f t="shared" si="230"/>
        <v>#N/A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238"/>
        <v>0</v>
      </c>
      <c r="V607">
        <f t="shared" si="239"/>
        <v>0</v>
      </c>
      <c r="W607">
        <f t="shared" si="248"/>
        <v>0</v>
      </c>
      <c r="X607">
        <f t="shared" si="240"/>
        <v>0</v>
      </c>
      <c r="Y607">
        <f>IF(ISNA(VLOOKUP(A607,issues_tempo!A:E,3,FALSE)),0,VLOOKUP(A607,issues_tempo!A:E,3,FALSE))</f>
        <v>0</v>
      </c>
      <c r="Z607">
        <f>IF(ISNA(VLOOKUP(A607,issues_tempo!A:E,2,FALSE)),0,VLOOKUP(A607,issues_tempo!A:E,2,FALSE))</f>
        <v>0</v>
      </c>
      <c r="AA607">
        <f t="shared" si="241"/>
        <v>0</v>
      </c>
      <c r="AB607" t="e">
        <f t="shared" si="242"/>
        <v>#DIV/0!</v>
      </c>
      <c r="AC607" t="e">
        <f>VLOOKUP(A607,issues_tempo!A:E,5,FALSE)</f>
        <v>#N/A</v>
      </c>
      <c r="AD607" t="e">
        <f>VLOOKUP(A607,issues_tempo!A:E,4,FALSE)</f>
        <v>#N/A</v>
      </c>
      <c r="AE607">
        <f t="shared" si="243"/>
        <v>0</v>
      </c>
      <c r="AF607">
        <f t="shared" si="243"/>
        <v>0</v>
      </c>
      <c r="AG607">
        <f t="shared" si="244"/>
        <v>0</v>
      </c>
      <c r="AH607">
        <f t="shared" si="245"/>
        <v>0</v>
      </c>
      <c r="AI607">
        <f t="shared" si="246"/>
        <v>0</v>
      </c>
      <c r="AJ607">
        <f t="shared" si="247"/>
        <v>0</v>
      </c>
    </row>
    <row r="608" spans="1:36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231"/>
        <v>47</v>
      </c>
      <c r="I608">
        <f t="shared" si="232"/>
        <v>35.319148936170215</v>
      </c>
      <c r="J608">
        <f t="shared" si="233"/>
        <v>2.8313253012048194</v>
      </c>
      <c r="K608">
        <f t="shared" si="234"/>
        <v>2.64783759929391</v>
      </c>
      <c r="L608">
        <f t="shared" si="235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229"/>
        <v>88.12222222222222</v>
      </c>
      <c r="R608">
        <f t="shared" si="230"/>
        <v>113.66666666666666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238"/>
        <v>0.1</v>
      </c>
      <c r="V608">
        <f t="shared" si="239"/>
        <v>1.5294117647058822</v>
      </c>
      <c r="W608">
        <f t="shared" si="248"/>
        <v>0.26478375992939102</v>
      </c>
      <c r="X608">
        <f t="shared" si="240"/>
        <v>4.9335863377609099</v>
      </c>
      <c r="Y608">
        <f>IF(ISNA(VLOOKUP(A608,issues_tempo!A:E,3,FALSE)),0,VLOOKUP(A608,issues_tempo!A:E,3,FALSE))</f>
        <v>0</v>
      </c>
      <c r="Z608">
        <f>IF(ISNA(VLOOKUP(A608,issues_tempo!A:E,2,FALSE)),0,VLOOKUP(A608,issues_tempo!A:E,2,FALSE))</f>
        <v>0</v>
      </c>
      <c r="AA608">
        <f t="shared" si="241"/>
        <v>0</v>
      </c>
      <c r="AB608" t="e">
        <f t="shared" si="242"/>
        <v>#DIV/0!</v>
      </c>
      <c r="AC608" t="e">
        <f>VLOOKUP(A608,issues_tempo!A:E,5,FALSE)</f>
        <v>#N/A</v>
      </c>
      <c r="AD608" t="e">
        <f>VLOOKUP(A608,issues_tempo!A:E,4,FALSE)</f>
        <v>#N/A</v>
      </c>
      <c r="AE608">
        <f t="shared" si="243"/>
        <v>0</v>
      </c>
      <c r="AF608">
        <f t="shared" si="243"/>
        <v>0</v>
      </c>
      <c r="AG608">
        <f t="shared" si="244"/>
        <v>0</v>
      </c>
      <c r="AH608">
        <f t="shared" si="245"/>
        <v>0</v>
      </c>
      <c r="AI608">
        <f t="shared" si="246"/>
        <v>0</v>
      </c>
      <c r="AJ608">
        <f t="shared" si="247"/>
        <v>0</v>
      </c>
    </row>
    <row r="609" spans="1:36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231"/>
        <v>#N/A</v>
      </c>
      <c r="I609" t="e">
        <f t="shared" si="232"/>
        <v>#N/A</v>
      </c>
      <c r="J609">
        <f t="shared" si="233"/>
        <v>0</v>
      </c>
      <c r="K609">
        <f t="shared" si="234"/>
        <v>0</v>
      </c>
      <c r="L609">
        <f t="shared" si="235"/>
        <v>0</v>
      </c>
      <c r="M609" t="e">
        <f t="shared" si="236"/>
        <v>#N/A</v>
      </c>
      <c r="N609" t="e">
        <f t="shared" si="237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229"/>
        <v>999999</v>
      </c>
      <c r="R609" t="e">
        <f t="shared" si="230"/>
        <v>#N/A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238"/>
        <v>0</v>
      </c>
      <c r="V609">
        <f t="shared" si="239"/>
        <v>0</v>
      </c>
      <c r="W609">
        <f t="shared" si="248"/>
        <v>0</v>
      </c>
      <c r="X609">
        <f t="shared" si="240"/>
        <v>0</v>
      </c>
      <c r="Y609">
        <f>IF(ISNA(VLOOKUP(A609,issues_tempo!A:E,3,FALSE)),0,VLOOKUP(A609,issues_tempo!A:E,3,FALSE))</f>
        <v>0</v>
      </c>
      <c r="Z609">
        <f>IF(ISNA(VLOOKUP(A609,issues_tempo!A:E,2,FALSE)),0,VLOOKUP(A609,issues_tempo!A:E,2,FALSE))</f>
        <v>0</v>
      </c>
      <c r="AA609">
        <f t="shared" si="241"/>
        <v>0</v>
      </c>
      <c r="AB609" t="e">
        <f t="shared" si="242"/>
        <v>#DIV/0!</v>
      </c>
      <c r="AC609" t="e">
        <f>VLOOKUP(A609,issues_tempo!A:E,5,FALSE)</f>
        <v>#N/A</v>
      </c>
      <c r="AD609" t="e">
        <f>VLOOKUP(A609,issues_tempo!A:E,4,FALSE)</f>
        <v>#N/A</v>
      </c>
      <c r="AE609">
        <f t="shared" si="243"/>
        <v>0</v>
      </c>
      <c r="AF609">
        <f t="shared" si="243"/>
        <v>0</v>
      </c>
      <c r="AG609">
        <f t="shared" si="244"/>
        <v>0</v>
      </c>
      <c r="AH609">
        <f t="shared" si="245"/>
        <v>0</v>
      </c>
      <c r="AI609">
        <f t="shared" si="246"/>
        <v>0</v>
      </c>
      <c r="AJ609">
        <f t="shared" si="247"/>
        <v>0</v>
      </c>
    </row>
    <row r="610" spans="1:36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231"/>
        <v>802</v>
      </c>
      <c r="I610">
        <f t="shared" si="232"/>
        <v>8.1733167082294269</v>
      </c>
      <c r="J610">
        <f t="shared" si="233"/>
        <v>12.234935163996949</v>
      </c>
      <c r="K610">
        <f t="shared" si="234"/>
        <v>13.247049866768176</v>
      </c>
      <c r="L610">
        <f t="shared" si="235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229"/>
        <v>284.34003831417624</v>
      </c>
      <c r="R610">
        <f t="shared" si="230"/>
        <v>298.65723270440247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238"/>
        <v>0.56465517241379315</v>
      </c>
      <c r="V610">
        <f t="shared" si="239"/>
        <v>2.3207547169811322</v>
      </c>
      <c r="W610">
        <f t="shared" si="248"/>
        <v>7.4800152264940998</v>
      </c>
      <c r="X610">
        <f t="shared" si="240"/>
        <v>18.908531898539586</v>
      </c>
      <c r="Y610">
        <f>IF(ISNA(VLOOKUP(A610,issues_tempo!A:E,3,FALSE)),0,VLOOKUP(A610,issues_tempo!A:E,3,FALSE))</f>
        <v>0</v>
      </c>
      <c r="Z610">
        <f>IF(ISNA(VLOOKUP(A610,issues_tempo!A:E,2,FALSE)),0,VLOOKUP(A610,issues_tempo!A:E,2,FALSE))</f>
        <v>1</v>
      </c>
      <c r="AA610">
        <f t="shared" si="241"/>
        <v>1</v>
      </c>
      <c r="AB610">
        <f t="shared" si="242"/>
        <v>6555</v>
      </c>
      <c r="AC610">
        <f>VLOOKUP(A610,issues_tempo!A:E,5,FALSE)</f>
        <v>0</v>
      </c>
      <c r="AD610">
        <f>VLOOKUP(A610,issues_tempo!A:E,4,FALSE)</f>
        <v>1</v>
      </c>
      <c r="AE610">
        <f t="shared" si="243"/>
        <v>0</v>
      </c>
      <c r="AF610">
        <f t="shared" si="243"/>
        <v>7.6863950807071479E-2</v>
      </c>
      <c r="AG610">
        <f t="shared" si="244"/>
        <v>0</v>
      </c>
      <c r="AH610">
        <f t="shared" si="245"/>
        <v>1</v>
      </c>
      <c r="AI610">
        <f t="shared" si="246"/>
        <v>0</v>
      </c>
      <c r="AJ610">
        <f t="shared" si="247"/>
        <v>7.6863950807071479E-2</v>
      </c>
    </row>
    <row r="611" spans="1:36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231"/>
        <v>#N/A</v>
      </c>
      <c r="I611" t="e">
        <f t="shared" si="232"/>
        <v>#N/A</v>
      </c>
      <c r="J611">
        <f t="shared" si="233"/>
        <v>0</v>
      </c>
      <c r="K611">
        <f t="shared" si="234"/>
        <v>0</v>
      </c>
      <c r="L611">
        <f t="shared" si="235"/>
        <v>0</v>
      </c>
      <c r="M611" t="e">
        <f t="shared" si="236"/>
        <v>#N/A</v>
      </c>
      <c r="N611" t="e">
        <f t="shared" si="237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229"/>
        <v>999999</v>
      </c>
      <c r="R611" t="e">
        <f t="shared" si="230"/>
        <v>#N/A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238"/>
        <v>0</v>
      </c>
      <c r="V611">
        <f t="shared" si="239"/>
        <v>0</v>
      </c>
      <c r="W611">
        <f t="shared" si="248"/>
        <v>0</v>
      </c>
      <c r="X611">
        <f t="shared" si="240"/>
        <v>0</v>
      </c>
      <c r="Y611">
        <f>IF(ISNA(VLOOKUP(A611,issues_tempo!A:E,3,FALSE)),0,VLOOKUP(A611,issues_tempo!A:E,3,FALSE))</f>
        <v>0</v>
      </c>
      <c r="Z611">
        <f>IF(ISNA(VLOOKUP(A611,issues_tempo!A:E,2,FALSE)),0,VLOOKUP(A611,issues_tempo!A:E,2,FALSE))</f>
        <v>0</v>
      </c>
      <c r="AA611">
        <f t="shared" si="241"/>
        <v>0</v>
      </c>
      <c r="AB611" t="e">
        <f t="shared" si="242"/>
        <v>#DIV/0!</v>
      </c>
      <c r="AC611" t="e">
        <f>VLOOKUP(A611,issues_tempo!A:E,5,FALSE)</f>
        <v>#N/A</v>
      </c>
      <c r="AD611" t="e">
        <f>VLOOKUP(A611,issues_tempo!A:E,4,FALSE)</f>
        <v>#N/A</v>
      </c>
      <c r="AE611">
        <f t="shared" si="243"/>
        <v>0</v>
      </c>
      <c r="AF611">
        <f t="shared" si="243"/>
        <v>0</v>
      </c>
      <c r="AG611">
        <f t="shared" si="244"/>
        <v>0</v>
      </c>
      <c r="AH611">
        <f t="shared" si="245"/>
        <v>0</v>
      </c>
      <c r="AI611">
        <f t="shared" si="246"/>
        <v>0</v>
      </c>
      <c r="AJ611">
        <f t="shared" si="247"/>
        <v>0</v>
      </c>
    </row>
    <row r="612" spans="1:36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231"/>
        <v>46</v>
      </c>
      <c r="I612">
        <f t="shared" si="232"/>
        <v>36.521739130434781</v>
      </c>
      <c r="J612">
        <f t="shared" si="233"/>
        <v>2.7380952380952381</v>
      </c>
      <c r="K612">
        <f t="shared" si="234"/>
        <v>2.64783759929391</v>
      </c>
      <c r="L612">
        <f t="shared" si="235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229"/>
        <v>88.12222222222222</v>
      </c>
      <c r="R612">
        <f t="shared" si="230"/>
        <v>131.05208333333334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238"/>
        <v>0.1</v>
      </c>
      <c r="V612">
        <f t="shared" si="239"/>
        <v>1.625</v>
      </c>
      <c r="W612">
        <f t="shared" si="248"/>
        <v>0.26478375992939102</v>
      </c>
      <c r="X612">
        <f t="shared" si="240"/>
        <v>4.753199268738574</v>
      </c>
      <c r="Y612">
        <f>IF(ISNA(VLOOKUP(A612,issues_tempo!A:E,3,FALSE)),0,VLOOKUP(A612,issues_tempo!A:E,3,FALSE))</f>
        <v>0</v>
      </c>
      <c r="Z612">
        <f>IF(ISNA(VLOOKUP(A612,issues_tempo!A:E,2,FALSE)),0,VLOOKUP(A612,issues_tempo!A:E,2,FALSE))</f>
        <v>0</v>
      </c>
      <c r="AA612">
        <f t="shared" si="241"/>
        <v>0</v>
      </c>
      <c r="AB612" t="e">
        <f t="shared" si="242"/>
        <v>#DIV/0!</v>
      </c>
      <c r="AC612" t="e">
        <f>VLOOKUP(A612,issues_tempo!A:E,5,FALSE)</f>
        <v>#N/A</v>
      </c>
      <c r="AD612" t="e">
        <f>VLOOKUP(A612,issues_tempo!A:E,4,FALSE)</f>
        <v>#N/A</v>
      </c>
      <c r="AE612">
        <f t="shared" si="243"/>
        <v>0</v>
      </c>
      <c r="AF612">
        <f t="shared" si="243"/>
        <v>0</v>
      </c>
      <c r="AG612">
        <f t="shared" si="244"/>
        <v>0</v>
      </c>
      <c r="AH612">
        <f t="shared" si="245"/>
        <v>0</v>
      </c>
      <c r="AI612">
        <f t="shared" si="246"/>
        <v>0</v>
      </c>
      <c r="AJ612">
        <f t="shared" si="247"/>
        <v>0</v>
      </c>
    </row>
    <row r="613" spans="1:36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231"/>
        <v>1</v>
      </c>
      <c r="I613">
        <f t="shared" si="232"/>
        <v>31</v>
      </c>
      <c r="J613">
        <f t="shared" si="233"/>
        <v>3.225806451612903</v>
      </c>
      <c r="K613">
        <f t="shared" si="234"/>
        <v>0</v>
      </c>
      <c r="L613">
        <f t="shared" si="235"/>
        <v>3.8461538461538463</v>
      </c>
      <c r="M613" t="e">
        <f t="shared" si="236"/>
        <v>#DIV/0!</v>
      </c>
      <c r="N613">
        <f t="shared" si="237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229"/>
        <v>999999</v>
      </c>
      <c r="R613">
        <f t="shared" si="230"/>
        <v>13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238"/>
        <v>0</v>
      </c>
      <c r="V613">
        <f t="shared" si="239"/>
        <v>0</v>
      </c>
      <c r="W613">
        <f t="shared" si="248"/>
        <v>0</v>
      </c>
      <c r="X613">
        <f t="shared" si="240"/>
        <v>0</v>
      </c>
      <c r="Y613">
        <f>IF(ISNA(VLOOKUP(A613,issues_tempo!A:E,3,FALSE)),0,VLOOKUP(A613,issues_tempo!A:E,3,FALSE))</f>
        <v>0</v>
      </c>
      <c r="Z613">
        <f>IF(ISNA(VLOOKUP(A613,issues_tempo!A:E,2,FALSE)),0,VLOOKUP(A613,issues_tempo!A:E,2,FALSE))</f>
        <v>0</v>
      </c>
      <c r="AA613">
        <f t="shared" si="241"/>
        <v>0</v>
      </c>
      <c r="AB613" t="e">
        <f t="shared" si="242"/>
        <v>#DIV/0!</v>
      </c>
      <c r="AC613" t="e">
        <f>VLOOKUP(A613,issues_tempo!A:E,5,FALSE)</f>
        <v>#N/A</v>
      </c>
      <c r="AD613" t="e">
        <f>VLOOKUP(A613,issues_tempo!A:E,4,FALSE)</f>
        <v>#N/A</v>
      </c>
      <c r="AE613">
        <f t="shared" si="243"/>
        <v>0</v>
      </c>
      <c r="AF613">
        <f t="shared" si="243"/>
        <v>0</v>
      </c>
      <c r="AG613">
        <f t="shared" si="244"/>
        <v>0</v>
      </c>
      <c r="AH613">
        <f t="shared" si="245"/>
        <v>0</v>
      </c>
      <c r="AI613">
        <f t="shared" si="246"/>
        <v>0</v>
      </c>
      <c r="AJ613">
        <f t="shared" si="247"/>
        <v>0</v>
      </c>
    </row>
    <row r="614" spans="1:36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231"/>
        <v>#N/A</v>
      </c>
      <c r="I614" t="e">
        <f t="shared" si="232"/>
        <v>#N/A</v>
      </c>
      <c r="J614">
        <f t="shared" si="233"/>
        <v>0</v>
      </c>
      <c r="K614">
        <f t="shared" si="234"/>
        <v>0</v>
      </c>
      <c r="L614">
        <f t="shared" si="235"/>
        <v>0</v>
      </c>
      <c r="M614" t="e">
        <f t="shared" si="236"/>
        <v>#N/A</v>
      </c>
      <c r="N614" t="e">
        <f t="shared" si="237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229"/>
        <v>999999</v>
      </c>
      <c r="R614" t="e">
        <f t="shared" si="230"/>
        <v>#N/A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238"/>
        <v>0</v>
      </c>
      <c r="V614">
        <f t="shared" si="239"/>
        <v>0</v>
      </c>
      <c r="W614">
        <f t="shared" si="248"/>
        <v>0</v>
      </c>
      <c r="X614">
        <f t="shared" si="240"/>
        <v>0</v>
      </c>
      <c r="Y614">
        <f>IF(ISNA(VLOOKUP(A614,issues_tempo!A:E,3,FALSE)),0,VLOOKUP(A614,issues_tempo!A:E,3,FALSE))</f>
        <v>0</v>
      </c>
      <c r="Z614">
        <f>IF(ISNA(VLOOKUP(A614,issues_tempo!A:E,2,FALSE)),0,VLOOKUP(A614,issues_tempo!A:E,2,FALSE))</f>
        <v>0</v>
      </c>
      <c r="AA614">
        <f t="shared" si="241"/>
        <v>0</v>
      </c>
      <c r="AB614" t="e">
        <f t="shared" si="242"/>
        <v>#DIV/0!</v>
      </c>
      <c r="AC614" t="e">
        <f>VLOOKUP(A614,issues_tempo!A:E,5,FALSE)</f>
        <v>#N/A</v>
      </c>
      <c r="AD614" t="e">
        <f>VLOOKUP(A614,issues_tempo!A:E,4,FALSE)</f>
        <v>#N/A</v>
      </c>
      <c r="AE614">
        <f t="shared" si="243"/>
        <v>0</v>
      </c>
      <c r="AF614">
        <f t="shared" si="243"/>
        <v>0</v>
      </c>
      <c r="AG614">
        <f t="shared" si="244"/>
        <v>0</v>
      </c>
      <c r="AH614">
        <f t="shared" si="245"/>
        <v>0</v>
      </c>
      <c r="AI614">
        <f t="shared" si="246"/>
        <v>0</v>
      </c>
      <c r="AJ614">
        <f t="shared" si="247"/>
        <v>0</v>
      </c>
    </row>
    <row r="615" spans="1:36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231"/>
        <v>47</v>
      </c>
      <c r="I615">
        <f t="shared" si="232"/>
        <v>35.957446808510639</v>
      </c>
      <c r="J615">
        <f t="shared" si="233"/>
        <v>2.7810650887573964</v>
      </c>
      <c r="K615">
        <f t="shared" si="234"/>
        <v>2.64783759929391</v>
      </c>
      <c r="L615">
        <f t="shared" si="235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229"/>
        <v>88.12222222222222</v>
      </c>
      <c r="R615">
        <f t="shared" si="230"/>
        <v>125.59803921568628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238"/>
        <v>0.1</v>
      </c>
      <c r="V615">
        <f t="shared" si="239"/>
        <v>1.5294117647058822</v>
      </c>
      <c r="W615">
        <f t="shared" si="248"/>
        <v>0.26478375992939102</v>
      </c>
      <c r="X615">
        <f t="shared" si="240"/>
        <v>4.6678635547576306</v>
      </c>
      <c r="Y615">
        <f>IF(ISNA(VLOOKUP(A615,issues_tempo!A:E,3,FALSE)),0,VLOOKUP(A615,issues_tempo!A:E,3,FALSE))</f>
        <v>0</v>
      </c>
      <c r="Z615">
        <f>IF(ISNA(VLOOKUP(A615,issues_tempo!A:E,2,FALSE)),0,VLOOKUP(A615,issues_tempo!A:E,2,FALSE))</f>
        <v>0</v>
      </c>
      <c r="AA615">
        <f t="shared" si="241"/>
        <v>0</v>
      </c>
      <c r="AB615" t="e">
        <f t="shared" si="242"/>
        <v>#DIV/0!</v>
      </c>
      <c r="AC615" t="e">
        <f>VLOOKUP(A615,issues_tempo!A:E,5,FALSE)</f>
        <v>#N/A</v>
      </c>
      <c r="AD615" t="e">
        <f>VLOOKUP(A615,issues_tempo!A:E,4,FALSE)</f>
        <v>#N/A</v>
      </c>
      <c r="AE615">
        <f t="shared" si="243"/>
        <v>0</v>
      </c>
      <c r="AF615">
        <f t="shared" si="243"/>
        <v>0</v>
      </c>
      <c r="AG615">
        <f t="shared" si="244"/>
        <v>0</v>
      </c>
      <c r="AH615">
        <f t="shared" si="245"/>
        <v>0</v>
      </c>
      <c r="AI615">
        <f t="shared" si="246"/>
        <v>0</v>
      </c>
      <c r="AJ615">
        <f t="shared" si="247"/>
        <v>0</v>
      </c>
    </row>
    <row r="616" spans="1:36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231"/>
        <v>#N/A</v>
      </c>
      <c r="I616" t="e">
        <f t="shared" si="232"/>
        <v>#N/A</v>
      </c>
      <c r="J616">
        <f t="shared" si="233"/>
        <v>0</v>
      </c>
      <c r="K616">
        <f t="shared" si="234"/>
        <v>0</v>
      </c>
      <c r="L616">
        <f t="shared" si="235"/>
        <v>0</v>
      </c>
      <c r="M616" t="e">
        <f t="shared" si="236"/>
        <v>#N/A</v>
      </c>
      <c r="N616" t="e">
        <f t="shared" si="237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229"/>
        <v>999999</v>
      </c>
      <c r="R616" t="e">
        <f t="shared" si="230"/>
        <v>#N/A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238"/>
        <v>0</v>
      </c>
      <c r="V616">
        <f t="shared" si="239"/>
        <v>0</v>
      </c>
      <c r="W616">
        <f t="shared" si="248"/>
        <v>0</v>
      </c>
      <c r="X616">
        <f t="shared" si="240"/>
        <v>0</v>
      </c>
      <c r="Y616">
        <f>IF(ISNA(VLOOKUP(A616,issues_tempo!A:E,3,FALSE)),0,VLOOKUP(A616,issues_tempo!A:E,3,FALSE))</f>
        <v>0</v>
      </c>
      <c r="Z616">
        <f>IF(ISNA(VLOOKUP(A616,issues_tempo!A:E,2,FALSE)),0,VLOOKUP(A616,issues_tempo!A:E,2,FALSE))</f>
        <v>0</v>
      </c>
      <c r="AA616">
        <f t="shared" si="241"/>
        <v>0</v>
      </c>
      <c r="AB616" t="e">
        <f t="shared" si="242"/>
        <v>#DIV/0!</v>
      </c>
      <c r="AC616" t="e">
        <f>VLOOKUP(A616,issues_tempo!A:E,5,FALSE)</f>
        <v>#N/A</v>
      </c>
      <c r="AD616" t="e">
        <f>VLOOKUP(A616,issues_tempo!A:E,4,FALSE)</f>
        <v>#N/A</v>
      </c>
      <c r="AE616">
        <f t="shared" si="243"/>
        <v>0</v>
      </c>
      <c r="AF616">
        <f t="shared" si="243"/>
        <v>0</v>
      </c>
      <c r="AG616">
        <f t="shared" si="244"/>
        <v>0</v>
      </c>
      <c r="AH616">
        <f t="shared" si="245"/>
        <v>0</v>
      </c>
      <c r="AI616">
        <f t="shared" si="246"/>
        <v>0</v>
      </c>
      <c r="AJ616">
        <f t="shared" si="247"/>
        <v>0</v>
      </c>
    </row>
    <row r="617" spans="1:36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231"/>
        <v>#N/A</v>
      </c>
      <c r="I617" t="e">
        <f t="shared" si="232"/>
        <v>#N/A</v>
      </c>
      <c r="J617">
        <f t="shared" si="233"/>
        <v>0</v>
      </c>
      <c r="K617">
        <f t="shared" si="234"/>
        <v>0</v>
      </c>
      <c r="L617">
        <f t="shared" si="235"/>
        <v>0</v>
      </c>
      <c r="M617" t="e">
        <f t="shared" si="236"/>
        <v>#N/A</v>
      </c>
      <c r="N617" t="e">
        <f t="shared" si="237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229"/>
        <v>999999</v>
      </c>
      <c r="R617" t="e">
        <f t="shared" si="230"/>
        <v>#N/A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238"/>
        <v>0</v>
      </c>
      <c r="V617">
        <f t="shared" si="239"/>
        <v>0</v>
      </c>
      <c r="W617">
        <f t="shared" si="248"/>
        <v>0</v>
      </c>
      <c r="X617">
        <f t="shared" si="240"/>
        <v>0</v>
      </c>
      <c r="Y617">
        <f>IF(ISNA(VLOOKUP(A617,issues_tempo!A:E,3,FALSE)),0,VLOOKUP(A617,issues_tempo!A:E,3,FALSE))</f>
        <v>0</v>
      </c>
      <c r="Z617">
        <f>IF(ISNA(VLOOKUP(A617,issues_tempo!A:E,2,FALSE)),0,VLOOKUP(A617,issues_tempo!A:E,2,FALSE))</f>
        <v>0</v>
      </c>
      <c r="AA617">
        <f t="shared" si="241"/>
        <v>0</v>
      </c>
      <c r="AB617" t="e">
        <f t="shared" si="242"/>
        <v>#DIV/0!</v>
      </c>
      <c r="AC617" t="e">
        <f>VLOOKUP(A617,issues_tempo!A:E,5,FALSE)</f>
        <v>#N/A</v>
      </c>
      <c r="AD617" t="e">
        <f>VLOOKUP(A617,issues_tempo!A:E,4,FALSE)</f>
        <v>#N/A</v>
      </c>
      <c r="AE617">
        <f t="shared" si="243"/>
        <v>0</v>
      </c>
      <c r="AF617">
        <f t="shared" si="243"/>
        <v>0</v>
      </c>
      <c r="AG617">
        <f t="shared" si="244"/>
        <v>0</v>
      </c>
      <c r="AH617">
        <f t="shared" si="245"/>
        <v>0</v>
      </c>
      <c r="AI617">
        <f t="shared" si="246"/>
        <v>0</v>
      </c>
      <c r="AJ617">
        <f t="shared" si="247"/>
        <v>0</v>
      </c>
    </row>
    <row r="618" spans="1:36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231"/>
        <v>425</v>
      </c>
      <c r="I618">
        <f t="shared" si="232"/>
        <v>6.4164705882352937</v>
      </c>
      <c r="J618">
        <f t="shared" si="233"/>
        <v>15.584891822515585</v>
      </c>
      <c r="K618">
        <f t="shared" si="234"/>
        <v>0</v>
      </c>
      <c r="L618">
        <f t="shared" si="235"/>
        <v>15.590608950843727</v>
      </c>
      <c r="M618" t="e">
        <f t="shared" si="236"/>
        <v>#DIV/0!</v>
      </c>
      <c r="N618">
        <f t="shared" si="237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229"/>
        <v>999999</v>
      </c>
      <c r="R618">
        <f t="shared" si="230"/>
        <v>24.587450980392159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238"/>
        <v>0</v>
      </c>
      <c r="V618">
        <f t="shared" si="239"/>
        <v>83.315294117647056</v>
      </c>
      <c r="W618">
        <f t="shared" si="248"/>
        <v>0</v>
      </c>
      <c r="X618">
        <f t="shared" si="240"/>
        <v>1298.936170212766</v>
      </c>
      <c r="Y618">
        <f>IF(ISNA(VLOOKUP(A618,issues_tempo!A:E,3,FALSE)),0,VLOOKUP(A618,issues_tempo!A:E,3,FALSE))</f>
        <v>0</v>
      </c>
      <c r="Z618">
        <f>IF(ISNA(VLOOKUP(A618,issues_tempo!A:E,2,FALSE)),0,VLOOKUP(A618,issues_tempo!A:E,2,FALSE))</f>
        <v>0</v>
      </c>
      <c r="AA618">
        <f t="shared" si="241"/>
        <v>0</v>
      </c>
      <c r="AB618" t="e">
        <f t="shared" si="242"/>
        <v>#DIV/0!</v>
      </c>
      <c r="AC618" t="e">
        <f>VLOOKUP(A618,issues_tempo!A:E,5,FALSE)</f>
        <v>#N/A</v>
      </c>
      <c r="AD618" t="e">
        <f>VLOOKUP(A618,issues_tempo!A:E,4,FALSE)</f>
        <v>#N/A</v>
      </c>
      <c r="AE618">
        <f t="shared" si="243"/>
        <v>0</v>
      </c>
      <c r="AF618">
        <f t="shared" si="243"/>
        <v>0</v>
      </c>
      <c r="AG618">
        <f t="shared" si="244"/>
        <v>0</v>
      </c>
      <c r="AH618">
        <f t="shared" si="245"/>
        <v>0</v>
      </c>
      <c r="AI618">
        <f t="shared" si="246"/>
        <v>0</v>
      </c>
      <c r="AJ618">
        <f t="shared" si="247"/>
        <v>0</v>
      </c>
    </row>
    <row r="619" spans="1:36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231"/>
        <v>786</v>
      </c>
      <c r="I619">
        <f t="shared" si="232"/>
        <v>8.0038167938931295</v>
      </c>
      <c r="J619">
        <f t="shared" si="233"/>
        <v>12.494039103481164</v>
      </c>
      <c r="K619">
        <f t="shared" si="234"/>
        <v>13.332058148431523</v>
      </c>
      <c r="L619">
        <f t="shared" si="235"/>
        <v>8.3725305738476017</v>
      </c>
      <c r="M619">
        <f t="shared" ref="M619:M620" si="253">IF(F619&gt;0,C619/F619,999999)</f>
        <v>7.5007173601147779</v>
      </c>
      <c r="N619">
        <f t="shared" ref="N619:N620" si="254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229"/>
        <v>282.52702056432327</v>
      </c>
      <c r="R619">
        <f t="shared" si="230"/>
        <v>242.8576779026217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238"/>
        <v>0.56384505021520803</v>
      </c>
      <c r="V619">
        <f t="shared" si="239"/>
        <v>2.7640449438202248</v>
      </c>
      <c r="W619">
        <f t="shared" si="248"/>
        <v>7.5172149961744452</v>
      </c>
      <c r="X619">
        <f t="shared" si="240"/>
        <v>23.142050799623707</v>
      </c>
      <c r="Y619">
        <f>IF(ISNA(VLOOKUP(A619,issues_tempo!A:E,3,FALSE)),0,VLOOKUP(A619,issues_tempo!A:E,3,FALSE))</f>
        <v>0</v>
      </c>
      <c r="Z619">
        <f>IF(ISNA(VLOOKUP(A619,issues_tempo!A:E,2,FALSE)),0,VLOOKUP(A619,issues_tempo!A:E,2,FALSE))</f>
        <v>0</v>
      </c>
      <c r="AA619">
        <f t="shared" si="241"/>
        <v>0</v>
      </c>
      <c r="AB619" t="e">
        <f t="shared" si="242"/>
        <v>#DIV/0!</v>
      </c>
      <c r="AC619" t="e">
        <f>VLOOKUP(A619,issues_tempo!A:E,5,FALSE)</f>
        <v>#N/A</v>
      </c>
      <c r="AD619" t="e">
        <f>VLOOKUP(A619,issues_tempo!A:E,4,FALSE)</f>
        <v>#N/A</v>
      </c>
      <c r="AE619">
        <f t="shared" si="243"/>
        <v>0</v>
      </c>
      <c r="AF619">
        <f t="shared" si="243"/>
        <v>0</v>
      </c>
      <c r="AG619">
        <f t="shared" si="244"/>
        <v>0</v>
      </c>
      <c r="AH619">
        <f t="shared" si="245"/>
        <v>0</v>
      </c>
      <c r="AI619">
        <f t="shared" si="246"/>
        <v>0</v>
      </c>
      <c r="AJ619">
        <f t="shared" si="247"/>
        <v>0</v>
      </c>
    </row>
    <row r="620" spans="1:36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231"/>
        <v>49</v>
      </c>
      <c r="I620">
        <f t="shared" si="232"/>
        <v>35.306122448979593</v>
      </c>
      <c r="J620">
        <f t="shared" si="233"/>
        <v>2.8323699421965318</v>
      </c>
      <c r="K620">
        <f t="shared" si="234"/>
        <v>2.64783759929391</v>
      </c>
      <c r="L620">
        <f t="shared" si="235"/>
        <v>3.1825795644891124</v>
      </c>
      <c r="M620">
        <f t="shared" si="253"/>
        <v>37.766666666666666</v>
      </c>
      <c r="N620">
        <f t="shared" si="254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229"/>
        <v>88.12222222222222</v>
      </c>
      <c r="R620">
        <f t="shared" si="230"/>
        <v>125.68421052631579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238"/>
        <v>0.1</v>
      </c>
      <c r="V620">
        <f t="shared" si="239"/>
        <v>1.368421052631579</v>
      </c>
      <c r="W620">
        <f t="shared" si="248"/>
        <v>0.26478375992939102</v>
      </c>
      <c r="X620">
        <f t="shared" si="240"/>
        <v>4.3551088777219435</v>
      </c>
      <c r="Y620">
        <f>IF(ISNA(VLOOKUP(A620,issues_tempo!A:E,3,FALSE)),0,VLOOKUP(A620,issues_tempo!A:E,3,FALSE))</f>
        <v>0</v>
      </c>
      <c r="Z620">
        <f>IF(ISNA(VLOOKUP(A620,issues_tempo!A:E,2,FALSE)),0,VLOOKUP(A620,issues_tempo!A:E,2,FALSE))</f>
        <v>0</v>
      </c>
      <c r="AA620">
        <f t="shared" si="241"/>
        <v>0</v>
      </c>
      <c r="AB620" t="e">
        <f t="shared" si="242"/>
        <v>#DIV/0!</v>
      </c>
      <c r="AC620" t="e">
        <f>VLOOKUP(A620,issues_tempo!A:E,5,FALSE)</f>
        <v>#N/A</v>
      </c>
      <c r="AD620" t="e">
        <f>VLOOKUP(A620,issues_tempo!A:E,4,FALSE)</f>
        <v>#N/A</v>
      </c>
      <c r="AE620">
        <f t="shared" si="243"/>
        <v>0</v>
      </c>
      <c r="AF620">
        <f t="shared" si="243"/>
        <v>0</v>
      </c>
      <c r="AG620">
        <f t="shared" si="244"/>
        <v>0</v>
      </c>
      <c r="AH620">
        <f t="shared" si="245"/>
        <v>0</v>
      </c>
      <c r="AI620">
        <f t="shared" si="246"/>
        <v>0</v>
      </c>
      <c r="AJ620">
        <f t="shared" si="247"/>
        <v>0</v>
      </c>
    </row>
    <row r="621" spans="1:36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231"/>
        <v>28</v>
      </c>
      <c r="I621">
        <f t="shared" si="232"/>
        <v>3.25</v>
      </c>
      <c r="J621">
        <f t="shared" si="233"/>
        <v>30.76923076923077</v>
      </c>
      <c r="K621">
        <f t="shared" si="234"/>
        <v>0</v>
      </c>
      <c r="L621">
        <f t="shared" si="235"/>
        <v>31.111111111111111</v>
      </c>
      <c r="M621" t="e">
        <f t="shared" si="236"/>
        <v>#DIV/0!</v>
      </c>
      <c r="N621">
        <f t="shared" si="237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229"/>
        <v>999999</v>
      </c>
      <c r="R621">
        <f t="shared" si="230"/>
        <v>5.3571428571428577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238"/>
        <v>0</v>
      </c>
      <c r="V621">
        <f t="shared" si="239"/>
        <v>0.17857142857142858</v>
      </c>
      <c r="W621">
        <f t="shared" si="248"/>
        <v>0</v>
      </c>
      <c r="X621">
        <f t="shared" si="240"/>
        <v>5.5555555555555554</v>
      </c>
      <c r="Y621">
        <f>IF(ISNA(VLOOKUP(A621,issues_tempo!A:E,3,FALSE)),0,VLOOKUP(A621,issues_tempo!A:E,3,FALSE))</f>
        <v>0</v>
      </c>
      <c r="Z621">
        <f>IF(ISNA(VLOOKUP(A621,issues_tempo!A:E,2,FALSE)),0,VLOOKUP(A621,issues_tempo!A:E,2,FALSE))</f>
        <v>0</v>
      </c>
      <c r="AA621">
        <f t="shared" si="241"/>
        <v>0</v>
      </c>
      <c r="AB621" t="e">
        <f t="shared" si="242"/>
        <v>#DIV/0!</v>
      </c>
      <c r="AC621" t="e">
        <f>VLOOKUP(A621,issues_tempo!A:E,5,FALSE)</f>
        <v>#N/A</v>
      </c>
      <c r="AD621" t="e">
        <f>VLOOKUP(A621,issues_tempo!A:E,4,FALSE)</f>
        <v>#N/A</v>
      </c>
      <c r="AE621">
        <f t="shared" si="243"/>
        <v>0</v>
      </c>
      <c r="AF621">
        <f t="shared" si="243"/>
        <v>0</v>
      </c>
      <c r="AG621">
        <f t="shared" si="244"/>
        <v>0</v>
      </c>
      <c r="AH621">
        <f t="shared" si="245"/>
        <v>0</v>
      </c>
      <c r="AI621">
        <f t="shared" si="246"/>
        <v>0</v>
      </c>
      <c r="AJ621">
        <f t="shared" si="247"/>
        <v>0</v>
      </c>
    </row>
    <row r="622" spans="1:36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231"/>
        <v>#N/A</v>
      </c>
      <c r="I622" t="e">
        <f t="shared" si="232"/>
        <v>#N/A</v>
      </c>
      <c r="J622">
        <f t="shared" si="233"/>
        <v>0</v>
      </c>
      <c r="K622">
        <f t="shared" si="234"/>
        <v>0</v>
      </c>
      <c r="L622">
        <f t="shared" si="235"/>
        <v>0</v>
      </c>
      <c r="M622" t="e">
        <f t="shared" si="236"/>
        <v>#N/A</v>
      </c>
      <c r="N622" t="e">
        <f t="shared" si="237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229"/>
        <v>999999</v>
      </c>
      <c r="R622" t="e">
        <f t="shared" si="230"/>
        <v>#N/A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238"/>
        <v>0</v>
      </c>
      <c r="V622">
        <f t="shared" si="239"/>
        <v>0</v>
      </c>
      <c r="W622">
        <f t="shared" si="248"/>
        <v>0</v>
      </c>
      <c r="X622">
        <f t="shared" si="240"/>
        <v>0</v>
      </c>
      <c r="Y622">
        <f>IF(ISNA(VLOOKUP(A622,issues_tempo!A:E,3,FALSE)),0,VLOOKUP(A622,issues_tempo!A:E,3,FALSE))</f>
        <v>0</v>
      </c>
      <c r="Z622">
        <f>IF(ISNA(VLOOKUP(A622,issues_tempo!A:E,2,FALSE)),0,VLOOKUP(A622,issues_tempo!A:E,2,FALSE))</f>
        <v>0</v>
      </c>
      <c r="AA622">
        <f t="shared" si="241"/>
        <v>0</v>
      </c>
      <c r="AB622" t="e">
        <f t="shared" si="242"/>
        <v>#DIV/0!</v>
      </c>
      <c r="AC622" t="e">
        <f>VLOOKUP(A622,issues_tempo!A:E,5,FALSE)</f>
        <v>#N/A</v>
      </c>
      <c r="AD622" t="e">
        <f>VLOOKUP(A622,issues_tempo!A:E,4,FALSE)</f>
        <v>#N/A</v>
      </c>
      <c r="AE622">
        <f t="shared" si="243"/>
        <v>0</v>
      </c>
      <c r="AF622">
        <f t="shared" si="243"/>
        <v>0</v>
      </c>
      <c r="AG622">
        <f t="shared" si="244"/>
        <v>0</v>
      </c>
      <c r="AH622">
        <f t="shared" si="245"/>
        <v>0</v>
      </c>
      <c r="AI622">
        <f t="shared" si="246"/>
        <v>0</v>
      </c>
      <c r="AJ622">
        <f t="shared" si="247"/>
        <v>0</v>
      </c>
    </row>
    <row r="623" spans="1:36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231"/>
        <v>#N/A</v>
      </c>
      <c r="I623" t="e">
        <f t="shared" si="232"/>
        <v>#N/A</v>
      </c>
      <c r="J623">
        <f t="shared" si="233"/>
        <v>0</v>
      </c>
      <c r="K623">
        <f t="shared" si="234"/>
        <v>0</v>
      </c>
      <c r="L623">
        <f t="shared" si="235"/>
        <v>0</v>
      </c>
      <c r="M623" t="e">
        <f t="shared" si="236"/>
        <v>#N/A</v>
      </c>
      <c r="N623" t="e">
        <f t="shared" si="237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229"/>
        <v>999999</v>
      </c>
      <c r="R623" t="e">
        <f t="shared" si="230"/>
        <v>#N/A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238"/>
        <v>0</v>
      </c>
      <c r="V623">
        <f t="shared" si="239"/>
        <v>0</v>
      </c>
      <c r="W623">
        <f t="shared" si="248"/>
        <v>0</v>
      </c>
      <c r="X623">
        <f t="shared" si="240"/>
        <v>0</v>
      </c>
      <c r="Y623">
        <f>IF(ISNA(VLOOKUP(A623,issues_tempo!A:E,3,FALSE)),0,VLOOKUP(A623,issues_tempo!A:E,3,FALSE))</f>
        <v>0</v>
      </c>
      <c r="Z623">
        <f>IF(ISNA(VLOOKUP(A623,issues_tempo!A:E,2,FALSE)),0,VLOOKUP(A623,issues_tempo!A:E,2,FALSE))</f>
        <v>0</v>
      </c>
      <c r="AA623">
        <f t="shared" si="241"/>
        <v>0</v>
      </c>
      <c r="AB623" t="e">
        <f t="shared" si="242"/>
        <v>#DIV/0!</v>
      </c>
      <c r="AC623" t="e">
        <f>VLOOKUP(A623,issues_tempo!A:E,5,FALSE)</f>
        <v>#N/A</v>
      </c>
      <c r="AD623" t="e">
        <f>VLOOKUP(A623,issues_tempo!A:E,4,FALSE)</f>
        <v>#N/A</v>
      </c>
      <c r="AE623">
        <f t="shared" si="243"/>
        <v>0</v>
      </c>
      <c r="AF623">
        <f t="shared" si="243"/>
        <v>0</v>
      </c>
      <c r="AG623">
        <f t="shared" si="244"/>
        <v>0</v>
      </c>
      <c r="AH623">
        <f t="shared" si="245"/>
        <v>0</v>
      </c>
      <c r="AI623">
        <f t="shared" si="246"/>
        <v>0</v>
      </c>
      <c r="AJ623">
        <f t="shared" si="247"/>
        <v>0</v>
      </c>
    </row>
    <row r="624" spans="1:36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231"/>
        <v>605</v>
      </c>
      <c r="I624">
        <f t="shared" si="232"/>
        <v>5.7834710743801656</v>
      </c>
      <c r="J624">
        <f t="shared" si="233"/>
        <v>17.290654472706489</v>
      </c>
      <c r="K624">
        <f t="shared" si="234"/>
        <v>18.901755696675384</v>
      </c>
      <c r="L624">
        <f t="shared" si="235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229"/>
        <v>43.205862977602102</v>
      </c>
      <c r="R624">
        <f t="shared" si="230"/>
        <v>24.909090909090907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238"/>
        <v>18.869565217391305</v>
      </c>
      <c r="V624">
        <f t="shared" si="239"/>
        <v>10.727272727272727</v>
      </c>
      <c r="W624">
        <f t="shared" si="248"/>
        <v>356.66791184161377</v>
      </c>
      <c r="X624">
        <f t="shared" si="240"/>
        <v>129.19708029197079</v>
      </c>
      <c r="Y624">
        <f>IF(ISNA(VLOOKUP(A624,issues_tempo!A:E,3,FALSE)),0,VLOOKUP(A624,issues_tempo!A:E,3,FALSE))</f>
        <v>0</v>
      </c>
      <c r="Z624">
        <f>IF(ISNA(VLOOKUP(A624,issues_tempo!A:E,2,FALSE)),0,VLOOKUP(A624,issues_tempo!A:E,2,FALSE))</f>
        <v>143</v>
      </c>
      <c r="AA624">
        <f t="shared" si="241"/>
        <v>143</v>
      </c>
      <c r="AB624">
        <f t="shared" si="242"/>
        <v>24.46853146853147</v>
      </c>
      <c r="AC624">
        <f>VLOOKUP(A624,issues_tempo!A:E,5,FALSE)</f>
        <v>0</v>
      </c>
      <c r="AD624">
        <f>VLOOKUP(A624,issues_tempo!A:E,4,FALSE)</f>
        <v>2089</v>
      </c>
      <c r="AE624">
        <f t="shared" si="243"/>
        <v>0</v>
      </c>
      <c r="AF624">
        <f t="shared" si="243"/>
        <v>17.396593673965938</v>
      </c>
      <c r="AG624">
        <f t="shared" si="244"/>
        <v>0</v>
      </c>
      <c r="AH624">
        <f t="shared" si="245"/>
        <v>14.608391608391608</v>
      </c>
      <c r="AI624">
        <f t="shared" si="246"/>
        <v>0</v>
      </c>
      <c r="AJ624">
        <f t="shared" si="247"/>
        <v>254.13625304136255</v>
      </c>
    </row>
    <row r="625" spans="1:36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231"/>
        <v>#N/A</v>
      </c>
      <c r="I625" t="e">
        <f t="shared" si="232"/>
        <v>#N/A</v>
      </c>
      <c r="J625">
        <f t="shared" si="233"/>
        <v>0</v>
      </c>
      <c r="K625">
        <f t="shared" si="234"/>
        <v>0</v>
      </c>
      <c r="L625">
        <f t="shared" si="235"/>
        <v>0</v>
      </c>
      <c r="M625" t="e">
        <f t="shared" si="236"/>
        <v>#N/A</v>
      </c>
      <c r="N625" t="e">
        <f t="shared" si="237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229"/>
        <v>999999</v>
      </c>
      <c r="R625" t="e">
        <f t="shared" si="230"/>
        <v>#N/A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238"/>
        <v>0</v>
      </c>
      <c r="V625">
        <f t="shared" si="239"/>
        <v>0</v>
      </c>
      <c r="W625">
        <f t="shared" si="248"/>
        <v>0</v>
      </c>
      <c r="X625">
        <f t="shared" si="240"/>
        <v>0</v>
      </c>
      <c r="Y625">
        <f>IF(ISNA(VLOOKUP(A625,issues_tempo!A:E,3,FALSE)),0,VLOOKUP(A625,issues_tempo!A:E,3,FALSE))</f>
        <v>0</v>
      </c>
      <c r="Z625">
        <f>IF(ISNA(VLOOKUP(A625,issues_tempo!A:E,2,FALSE)),0,VLOOKUP(A625,issues_tempo!A:E,2,FALSE))</f>
        <v>0</v>
      </c>
      <c r="AA625">
        <f t="shared" si="241"/>
        <v>0</v>
      </c>
      <c r="AB625" t="e">
        <f t="shared" si="242"/>
        <v>#DIV/0!</v>
      </c>
      <c r="AC625" t="e">
        <f>VLOOKUP(A625,issues_tempo!A:E,5,FALSE)</f>
        <v>#N/A</v>
      </c>
      <c r="AD625" t="e">
        <f>VLOOKUP(A625,issues_tempo!A:E,4,FALSE)</f>
        <v>#N/A</v>
      </c>
      <c r="AE625">
        <f t="shared" si="243"/>
        <v>0</v>
      </c>
      <c r="AF625">
        <f t="shared" si="243"/>
        <v>0</v>
      </c>
      <c r="AG625">
        <f t="shared" si="244"/>
        <v>0</v>
      </c>
      <c r="AH625">
        <f t="shared" si="245"/>
        <v>0</v>
      </c>
      <c r="AI625">
        <f t="shared" si="246"/>
        <v>0</v>
      </c>
      <c r="AJ625">
        <f t="shared" si="247"/>
        <v>0</v>
      </c>
    </row>
    <row r="626" spans="1:36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231"/>
        <v>46</v>
      </c>
      <c r="I626">
        <f t="shared" si="232"/>
        <v>38.043478260869563</v>
      </c>
      <c r="J626">
        <f t="shared" si="233"/>
        <v>2.6285714285714286</v>
      </c>
      <c r="K626">
        <f t="shared" si="234"/>
        <v>2.64783759929391</v>
      </c>
      <c r="L626">
        <f t="shared" si="235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229"/>
        <v>88.12222222222222</v>
      </c>
      <c r="R626">
        <f t="shared" si="230"/>
        <v>154.25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238"/>
        <v>0.1</v>
      </c>
      <c r="V626">
        <f t="shared" si="239"/>
        <v>1.625</v>
      </c>
      <c r="W626">
        <f t="shared" si="248"/>
        <v>0.26478375992939102</v>
      </c>
      <c r="X626">
        <f t="shared" si="240"/>
        <v>4.2139384116693677</v>
      </c>
      <c r="Y626">
        <f>IF(ISNA(VLOOKUP(A626,issues_tempo!A:E,3,FALSE)),0,VLOOKUP(A626,issues_tempo!A:E,3,FALSE))</f>
        <v>0</v>
      </c>
      <c r="Z626">
        <f>IF(ISNA(VLOOKUP(A626,issues_tempo!A:E,2,FALSE)),0,VLOOKUP(A626,issues_tempo!A:E,2,FALSE))</f>
        <v>0</v>
      </c>
      <c r="AA626">
        <f t="shared" si="241"/>
        <v>0</v>
      </c>
      <c r="AB626" t="e">
        <f t="shared" si="242"/>
        <v>#DIV/0!</v>
      </c>
      <c r="AC626" t="e">
        <f>VLOOKUP(A626,issues_tempo!A:E,5,FALSE)</f>
        <v>#N/A</v>
      </c>
      <c r="AD626" t="e">
        <f>VLOOKUP(A626,issues_tempo!A:E,4,FALSE)</f>
        <v>#N/A</v>
      </c>
      <c r="AE626">
        <f t="shared" si="243"/>
        <v>0</v>
      </c>
      <c r="AF626">
        <f t="shared" si="243"/>
        <v>0</v>
      </c>
      <c r="AG626">
        <f t="shared" si="244"/>
        <v>0</v>
      </c>
      <c r="AH626">
        <f t="shared" si="245"/>
        <v>0</v>
      </c>
      <c r="AI626">
        <f t="shared" si="246"/>
        <v>0</v>
      </c>
      <c r="AJ626">
        <f t="shared" si="247"/>
        <v>0</v>
      </c>
    </row>
    <row r="627" spans="1:36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231"/>
        <v>#N/A</v>
      </c>
      <c r="I627" t="e">
        <f t="shared" si="232"/>
        <v>#N/A</v>
      </c>
      <c r="J627">
        <f t="shared" si="233"/>
        <v>0</v>
      </c>
      <c r="K627">
        <f t="shared" si="234"/>
        <v>0</v>
      </c>
      <c r="L627">
        <f t="shared" si="235"/>
        <v>0</v>
      </c>
      <c r="M627" t="e">
        <f t="shared" si="236"/>
        <v>#N/A</v>
      </c>
      <c r="N627" t="e">
        <f t="shared" si="237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229"/>
        <v>999999</v>
      </c>
      <c r="R627" t="e">
        <f t="shared" si="230"/>
        <v>#N/A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238"/>
        <v>0</v>
      </c>
      <c r="V627">
        <f t="shared" si="239"/>
        <v>0</v>
      </c>
      <c r="W627">
        <f t="shared" si="248"/>
        <v>0</v>
      </c>
      <c r="X627">
        <f t="shared" si="240"/>
        <v>0</v>
      </c>
      <c r="Y627">
        <f>IF(ISNA(VLOOKUP(A627,issues_tempo!A:E,3,FALSE)),0,VLOOKUP(A627,issues_tempo!A:E,3,FALSE))</f>
        <v>0</v>
      </c>
      <c r="Z627">
        <f>IF(ISNA(VLOOKUP(A627,issues_tempo!A:E,2,FALSE)),0,VLOOKUP(A627,issues_tempo!A:E,2,FALSE))</f>
        <v>0</v>
      </c>
      <c r="AA627">
        <f t="shared" si="241"/>
        <v>0</v>
      </c>
      <c r="AB627" t="e">
        <f t="shared" si="242"/>
        <v>#DIV/0!</v>
      </c>
      <c r="AC627" t="e">
        <f>VLOOKUP(A627,issues_tempo!A:E,5,FALSE)</f>
        <v>#N/A</v>
      </c>
      <c r="AD627" t="e">
        <f>VLOOKUP(A627,issues_tempo!A:E,4,FALSE)</f>
        <v>#N/A</v>
      </c>
      <c r="AE627">
        <f t="shared" si="243"/>
        <v>0</v>
      </c>
      <c r="AF627">
        <f t="shared" si="243"/>
        <v>0</v>
      </c>
      <c r="AG627">
        <f t="shared" si="244"/>
        <v>0</v>
      </c>
      <c r="AH627">
        <f t="shared" si="245"/>
        <v>0</v>
      </c>
      <c r="AI627">
        <f t="shared" si="246"/>
        <v>0</v>
      </c>
      <c r="AJ627">
        <f t="shared" si="247"/>
        <v>0</v>
      </c>
    </row>
    <row r="628" spans="1:36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231"/>
        <v>#N/A</v>
      </c>
      <c r="I628" t="e">
        <f t="shared" si="232"/>
        <v>#N/A</v>
      </c>
      <c r="J628">
        <f t="shared" si="233"/>
        <v>0</v>
      </c>
      <c r="K628">
        <f t="shared" si="234"/>
        <v>0</v>
      </c>
      <c r="L628">
        <f t="shared" si="235"/>
        <v>0</v>
      </c>
      <c r="M628" t="e">
        <f t="shared" si="236"/>
        <v>#N/A</v>
      </c>
      <c r="N628" t="e">
        <f t="shared" si="237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229"/>
        <v>999999</v>
      </c>
      <c r="R628" t="e">
        <f t="shared" si="230"/>
        <v>#N/A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238"/>
        <v>0</v>
      </c>
      <c r="V628">
        <f t="shared" si="239"/>
        <v>0</v>
      </c>
      <c r="W628">
        <f t="shared" si="248"/>
        <v>0</v>
      </c>
      <c r="X628">
        <f t="shared" si="240"/>
        <v>0</v>
      </c>
      <c r="Y628">
        <f>IF(ISNA(VLOOKUP(A628,issues_tempo!A:E,3,FALSE)),0,VLOOKUP(A628,issues_tempo!A:E,3,FALSE))</f>
        <v>0</v>
      </c>
      <c r="Z628">
        <f>IF(ISNA(VLOOKUP(A628,issues_tempo!A:E,2,FALSE)),0,VLOOKUP(A628,issues_tempo!A:E,2,FALSE))</f>
        <v>0</v>
      </c>
      <c r="AA628">
        <f t="shared" si="241"/>
        <v>0</v>
      </c>
      <c r="AB628" t="e">
        <f t="shared" si="242"/>
        <v>#DIV/0!</v>
      </c>
      <c r="AC628" t="e">
        <f>VLOOKUP(A628,issues_tempo!A:E,5,FALSE)</f>
        <v>#N/A</v>
      </c>
      <c r="AD628" t="e">
        <f>VLOOKUP(A628,issues_tempo!A:E,4,FALSE)</f>
        <v>#N/A</v>
      </c>
      <c r="AE628">
        <f t="shared" si="243"/>
        <v>0</v>
      </c>
      <c r="AF628">
        <f t="shared" si="243"/>
        <v>0</v>
      </c>
      <c r="AG628">
        <f t="shared" si="244"/>
        <v>0</v>
      </c>
      <c r="AH628">
        <f t="shared" si="245"/>
        <v>0</v>
      </c>
      <c r="AI628">
        <f t="shared" si="246"/>
        <v>0</v>
      </c>
      <c r="AJ628">
        <f t="shared" si="247"/>
        <v>0</v>
      </c>
    </row>
    <row r="629" spans="1:36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231"/>
        <v>7</v>
      </c>
      <c r="I629">
        <f t="shared" si="232"/>
        <v>19.714285714285715</v>
      </c>
      <c r="J629">
        <f t="shared" si="233"/>
        <v>5.0724637681159424</v>
      </c>
      <c r="K629">
        <f t="shared" si="234"/>
        <v>5.3030303030303028</v>
      </c>
      <c r="L629">
        <f t="shared" si="235"/>
        <v>0</v>
      </c>
      <c r="M629">
        <f t="shared" si="236"/>
        <v>18.857142857142858</v>
      </c>
      <c r="N629" t="e">
        <f t="shared" si="237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229"/>
        <v>12.571428571428571</v>
      </c>
      <c r="R629">
        <f t="shared" si="230"/>
        <v>999999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238"/>
        <v>0.14285714285714285</v>
      </c>
      <c r="V629">
        <f t="shared" si="239"/>
        <v>0</v>
      </c>
      <c r="W629">
        <f t="shared" si="248"/>
        <v>0.75757575757575746</v>
      </c>
      <c r="X629">
        <f t="shared" si="240"/>
        <v>0</v>
      </c>
      <c r="Y629">
        <f>IF(ISNA(VLOOKUP(A629,issues_tempo!A:E,3,FALSE)),0,VLOOKUP(A629,issues_tempo!A:E,3,FALSE))</f>
        <v>0</v>
      </c>
      <c r="Z629">
        <f>IF(ISNA(VLOOKUP(A629,issues_tempo!A:E,2,FALSE)),0,VLOOKUP(A629,issues_tempo!A:E,2,FALSE))</f>
        <v>0</v>
      </c>
      <c r="AA629">
        <f t="shared" si="241"/>
        <v>0</v>
      </c>
      <c r="AB629" t="e">
        <f t="shared" si="242"/>
        <v>#DIV/0!</v>
      </c>
      <c r="AC629" t="e">
        <f>VLOOKUP(A629,issues_tempo!A:E,5,FALSE)</f>
        <v>#N/A</v>
      </c>
      <c r="AD629" t="e">
        <f>VLOOKUP(A629,issues_tempo!A:E,4,FALSE)</f>
        <v>#N/A</v>
      </c>
      <c r="AE629">
        <f t="shared" si="243"/>
        <v>0</v>
      </c>
      <c r="AF629">
        <f t="shared" si="243"/>
        <v>0</v>
      </c>
      <c r="AG629">
        <f t="shared" si="244"/>
        <v>0</v>
      </c>
      <c r="AH629">
        <f t="shared" si="245"/>
        <v>0</v>
      </c>
      <c r="AI629">
        <f t="shared" si="246"/>
        <v>0</v>
      </c>
      <c r="AJ629">
        <f t="shared" si="247"/>
        <v>0</v>
      </c>
    </row>
    <row r="630" spans="1:36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231"/>
        <v>369</v>
      </c>
      <c r="I630">
        <f t="shared" si="232"/>
        <v>3.807588075880759</v>
      </c>
      <c r="J630">
        <f t="shared" si="233"/>
        <v>26.263345195729539</v>
      </c>
      <c r="K630">
        <f t="shared" si="234"/>
        <v>26.73469387755102</v>
      </c>
      <c r="L630">
        <f t="shared" si="235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229"/>
        <v>8.1043256997455462</v>
      </c>
      <c r="R630">
        <f t="shared" si="230"/>
        <v>5.9579439252336446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238"/>
        <v>0.6717557251908397</v>
      </c>
      <c r="V630">
        <f t="shared" si="239"/>
        <v>2.8224299065420562</v>
      </c>
      <c r="W630">
        <f t="shared" si="248"/>
        <v>17.959183673469386</v>
      </c>
      <c r="X630">
        <f t="shared" si="240"/>
        <v>71.058823529411768</v>
      </c>
      <c r="Y630">
        <f>IF(ISNA(VLOOKUP(A630,issues_tempo!A:E,3,FALSE)),0,VLOOKUP(A630,issues_tempo!A:E,3,FALSE))</f>
        <v>0</v>
      </c>
      <c r="Z630">
        <f>IF(ISNA(VLOOKUP(A630,issues_tempo!A:E,2,FALSE)),0,VLOOKUP(A630,issues_tempo!A:E,2,FALSE))</f>
        <v>4</v>
      </c>
      <c r="AA630">
        <f t="shared" si="241"/>
        <v>4</v>
      </c>
      <c r="AB630">
        <f t="shared" si="242"/>
        <v>351.25</v>
      </c>
      <c r="AC630">
        <f>VLOOKUP(A630,issues_tempo!A:E,5,FALSE)</f>
        <v>0</v>
      </c>
      <c r="AD630">
        <f>VLOOKUP(A630,issues_tempo!A:E,4,FALSE)</f>
        <v>0</v>
      </c>
      <c r="AE630">
        <f t="shared" si="243"/>
        <v>0</v>
      </c>
      <c r="AF630">
        <f t="shared" si="243"/>
        <v>0.94117647058823528</v>
      </c>
      <c r="AG630">
        <f t="shared" si="244"/>
        <v>0</v>
      </c>
      <c r="AH630">
        <f t="shared" si="245"/>
        <v>0</v>
      </c>
      <c r="AI630">
        <f t="shared" si="246"/>
        <v>0</v>
      </c>
      <c r="AJ630">
        <f t="shared" si="247"/>
        <v>0</v>
      </c>
    </row>
    <row r="631" spans="1:36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231"/>
        <v>#N/A</v>
      </c>
      <c r="I631" t="e">
        <f t="shared" si="232"/>
        <v>#N/A</v>
      </c>
      <c r="J631">
        <f t="shared" si="233"/>
        <v>0</v>
      </c>
      <c r="K631">
        <f t="shared" si="234"/>
        <v>0</v>
      </c>
      <c r="L631">
        <f t="shared" si="235"/>
        <v>0</v>
      </c>
      <c r="M631" t="e">
        <f t="shared" si="236"/>
        <v>#N/A</v>
      </c>
      <c r="N631" t="e">
        <f t="shared" si="237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229"/>
        <v>999999</v>
      </c>
      <c r="R631" t="e">
        <f t="shared" si="230"/>
        <v>#N/A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238"/>
        <v>0</v>
      </c>
      <c r="V631">
        <f t="shared" si="239"/>
        <v>0</v>
      </c>
      <c r="W631">
        <f t="shared" si="248"/>
        <v>0</v>
      </c>
      <c r="X631">
        <f t="shared" si="240"/>
        <v>0</v>
      </c>
      <c r="Y631">
        <f>IF(ISNA(VLOOKUP(A631,issues_tempo!A:E,3,FALSE)),0,VLOOKUP(A631,issues_tempo!A:E,3,FALSE))</f>
        <v>0</v>
      </c>
      <c r="Z631">
        <f>IF(ISNA(VLOOKUP(A631,issues_tempo!A:E,2,FALSE)),0,VLOOKUP(A631,issues_tempo!A:E,2,FALSE))</f>
        <v>0</v>
      </c>
      <c r="AA631">
        <f t="shared" si="241"/>
        <v>0</v>
      </c>
      <c r="AB631" t="e">
        <f t="shared" si="242"/>
        <v>#DIV/0!</v>
      </c>
      <c r="AC631" t="e">
        <f>VLOOKUP(A631,issues_tempo!A:E,5,FALSE)</f>
        <v>#N/A</v>
      </c>
      <c r="AD631" t="e">
        <f>VLOOKUP(A631,issues_tempo!A:E,4,FALSE)</f>
        <v>#N/A</v>
      </c>
      <c r="AE631">
        <f t="shared" si="243"/>
        <v>0</v>
      </c>
      <c r="AF631">
        <f t="shared" si="243"/>
        <v>0</v>
      </c>
      <c r="AG631">
        <f t="shared" si="244"/>
        <v>0</v>
      </c>
      <c r="AH631">
        <f t="shared" si="245"/>
        <v>0</v>
      </c>
      <c r="AI631">
        <f t="shared" si="246"/>
        <v>0</v>
      </c>
      <c r="AJ631">
        <f t="shared" si="247"/>
        <v>0</v>
      </c>
    </row>
    <row r="632" spans="1:36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231"/>
        <v>41</v>
      </c>
      <c r="I632">
        <f t="shared" si="232"/>
        <v>16.585365853658537</v>
      </c>
      <c r="J632">
        <f t="shared" si="233"/>
        <v>6.0294117647058822</v>
      </c>
      <c r="K632">
        <f t="shared" si="234"/>
        <v>0.41666666666666669</v>
      </c>
      <c r="L632">
        <f t="shared" si="235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229"/>
        <v>560</v>
      </c>
      <c r="R632">
        <f t="shared" si="230"/>
        <v>11.111111111111111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238"/>
        <v>0</v>
      </c>
      <c r="V632">
        <f t="shared" si="239"/>
        <v>2.9230769230769229</v>
      </c>
      <c r="W632">
        <f t="shared" si="248"/>
        <v>0</v>
      </c>
      <c r="X632">
        <f t="shared" si="240"/>
        <v>57</v>
      </c>
      <c r="Y632">
        <f>IF(ISNA(VLOOKUP(A632,issues_tempo!A:E,3,FALSE)),0,VLOOKUP(A632,issues_tempo!A:E,3,FALSE))</f>
        <v>0</v>
      </c>
      <c r="Z632">
        <f>IF(ISNA(VLOOKUP(A632,issues_tempo!A:E,2,FALSE)),0,VLOOKUP(A632,issues_tempo!A:E,2,FALSE))</f>
        <v>0</v>
      </c>
      <c r="AA632">
        <f t="shared" si="241"/>
        <v>0</v>
      </c>
      <c r="AB632" t="e">
        <f t="shared" si="242"/>
        <v>#DIV/0!</v>
      </c>
      <c r="AC632" t="e">
        <f>VLOOKUP(A632,issues_tempo!A:E,5,FALSE)</f>
        <v>#N/A</v>
      </c>
      <c r="AD632" t="e">
        <f>VLOOKUP(A632,issues_tempo!A:E,4,FALSE)</f>
        <v>#N/A</v>
      </c>
      <c r="AE632">
        <f t="shared" si="243"/>
        <v>0</v>
      </c>
      <c r="AF632">
        <f t="shared" si="243"/>
        <v>0</v>
      </c>
      <c r="AG632">
        <f t="shared" si="244"/>
        <v>0</v>
      </c>
      <c r="AH632">
        <f t="shared" si="245"/>
        <v>0</v>
      </c>
      <c r="AI632">
        <f t="shared" si="246"/>
        <v>0</v>
      </c>
      <c r="AJ632">
        <f t="shared" si="247"/>
        <v>0</v>
      </c>
    </row>
    <row r="633" spans="1:36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231"/>
        <v>#N/A</v>
      </c>
      <c r="I633" t="e">
        <f t="shared" si="232"/>
        <v>#N/A</v>
      </c>
      <c r="J633">
        <f t="shared" si="233"/>
        <v>0</v>
      </c>
      <c r="K633">
        <f t="shared" si="234"/>
        <v>0</v>
      </c>
      <c r="L633">
        <f t="shared" si="235"/>
        <v>0</v>
      </c>
      <c r="M633" t="e">
        <f t="shared" si="236"/>
        <v>#N/A</v>
      </c>
      <c r="N633" t="e">
        <f t="shared" si="237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229"/>
        <v>999999</v>
      </c>
      <c r="R633" t="e">
        <f t="shared" si="230"/>
        <v>#N/A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238"/>
        <v>0</v>
      </c>
      <c r="V633">
        <f t="shared" si="239"/>
        <v>0</v>
      </c>
      <c r="W633">
        <f t="shared" si="248"/>
        <v>0</v>
      </c>
      <c r="X633">
        <f t="shared" si="240"/>
        <v>0</v>
      </c>
      <c r="Y633">
        <f>IF(ISNA(VLOOKUP(A633,issues_tempo!A:E,3,FALSE)),0,VLOOKUP(A633,issues_tempo!A:E,3,FALSE))</f>
        <v>0</v>
      </c>
      <c r="Z633">
        <f>IF(ISNA(VLOOKUP(A633,issues_tempo!A:E,2,FALSE)),0,VLOOKUP(A633,issues_tempo!A:E,2,FALSE))</f>
        <v>0</v>
      </c>
      <c r="AA633">
        <f t="shared" si="241"/>
        <v>0</v>
      </c>
      <c r="AB633" t="e">
        <f t="shared" si="242"/>
        <v>#DIV/0!</v>
      </c>
      <c r="AC633" t="e">
        <f>VLOOKUP(A633,issues_tempo!A:E,5,FALSE)</f>
        <v>#N/A</v>
      </c>
      <c r="AD633" t="e">
        <f>VLOOKUP(A633,issues_tempo!A:E,4,FALSE)</f>
        <v>#N/A</v>
      </c>
      <c r="AE633">
        <f t="shared" si="243"/>
        <v>0</v>
      </c>
      <c r="AF633">
        <f t="shared" si="243"/>
        <v>0</v>
      </c>
      <c r="AG633">
        <f t="shared" si="244"/>
        <v>0</v>
      </c>
      <c r="AH633">
        <f t="shared" si="245"/>
        <v>0</v>
      </c>
      <c r="AI633">
        <f t="shared" si="246"/>
        <v>0</v>
      </c>
      <c r="AJ633">
        <f t="shared" si="247"/>
        <v>0</v>
      </c>
    </row>
    <row r="634" spans="1:36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231"/>
        <v>#N/A</v>
      </c>
      <c r="I634" t="e">
        <f t="shared" si="232"/>
        <v>#N/A</v>
      </c>
      <c r="J634">
        <f t="shared" si="233"/>
        <v>0</v>
      </c>
      <c r="K634">
        <f t="shared" si="234"/>
        <v>0</v>
      </c>
      <c r="L634">
        <f t="shared" si="235"/>
        <v>0</v>
      </c>
      <c r="M634" t="e">
        <f t="shared" si="236"/>
        <v>#N/A</v>
      </c>
      <c r="N634" t="e">
        <f t="shared" si="237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229"/>
        <v>999999</v>
      </c>
      <c r="R634" t="e">
        <f t="shared" si="230"/>
        <v>#N/A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238"/>
        <v>0</v>
      </c>
      <c r="V634">
        <f t="shared" si="239"/>
        <v>0</v>
      </c>
      <c r="W634">
        <f t="shared" si="248"/>
        <v>0</v>
      </c>
      <c r="X634">
        <f t="shared" si="240"/>
        <v>0</v>
      </c>
      <c r="Y634">
        <f>IF(ISNA(VLOOKUP(A634,issues_tempo!A:E,3,FALSE)),0,VLOOKUP(A634,issues_tempo!A:E,3,FALSE))</f>
        <v>0</v>
      </c>
      <c r="Z634">
        <f>IF(ISNA(VLOOKUP(A634,issues_tempo!A:E,2,FALSE)),0,VLOOKUP(A634,issues_tempo!A:E,2,FALSE))</f>
        <v>0</v>
      </c>
      <c r="AA634">
        <f t="shared" si="241"/>
        <v>0</v>
      </c>
      <c r="AB634" t="e">
        <f t="shared" si="242"/>
        <v>#DIV/0!</v>
      </c>
      <c r="AC634" t="e">
        <f>VLOOKUP(A634,issues_tempo!A:E,5,FALSE)</f>
        <v>#N/A</v>
      </c>
      <c r="AD634" t="e">
        <f>VLOOKUP(A634,issues_tempo!A:E,4,FALSE)</f>
        <v>#N/A</v>
      </c>
      <c r="AE634">
        <f t="shared" si="243"/>
        <v>0</v>
      </c>
      <c r="AF634">
        <f t="shared" si="243"/>
        <v>0</v>
      </c>
      <c r="AG634">
        <f t="shared" si="244"/>
        <v>0</v>
      </c>
      <c r="AH634">
        <f t="shared" si="245"/>
        <v>0</v>
      </c>
      <c r="AI634">
        <f t="shared" si="246"/>
        <v>0</v>
      </c>
      <c r="AJ634">
        <f t="shared" si="247"/>
        <v>0</v>
      </c>
    </row>
    <row r="635" spans="1:36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231"/>
        <v>2</v>
      </c>
      <c r="I635">
        <f t="shared" si="232"/>
        <v>14</v>
      </c>
      <c r="J635">
        <f t="shared" si="233"/>
        <v>7.1428571428571432</v>
      </c>
      <c r="K635">
        <f t="shared" si="234"/>
        <v>5.5555555555555554</v>
      </c>
      <c r="L635">
        <f t="shared" si="235"/>
        <v>10</v>
      </c>
      <c r="M635">
        <f t="shared" si="236"/>
        <v>18</v>
      </c>
      <c r="N635">
        <f t="shared" si="237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229"/>
        <v>6</v>
      </c>
      <c r="R635">
        <f t="shared" si="230"/>
        <v>1.6666666666666665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238"/>
        <v>0</v>
      </c>
      <c r="V635">
        <f t="shared" si="239"/>
        <v>0</v>
      </c>
      <c r="W635">
        <f t="shared" si="248"/>
        <v>0</v>
      </c>
      <c r="X635">
        <f t="shared" si="240"/>
        <v>0</v>
      </c>
      <c r="Y635">
        <f>IF(ISNA(VLOOKUP(A635,issues_tempo!A:E,3,FALSE)),0,VLOOKUP(A635,issues_tempo!A:E,3,FALSE))</f>
        <v>0</v>
      </c>
      <c r="Z635">
        <f>IF(ISNA(VLOOKUP(A635,issues_tempo!A:E,2,FALSE)),0,VLOOKUP(A635,issues_tempo!A:E,2,FALSE))</f>
        <v>0</v>
      </c>
      <c r="AA635">
        <f t="shared" si="241"/>
        <v>0</v>
      </c>
      <c r="AB635" t="e">
        <f t="shared" si="242"/>
        <v>#DIV/0!</v>
      </c>
      <c r="AC635" t="e">
        <f>VLOOKUP(A635,issues_tempo!A:E,5,FALSE)</f>
        <v>#N/A</v>
      </c>
      <c r="AD635" t="e">
        <f>VLOOKUP(A635,issues_tempo!A:E,4,FALSE)</f>
        <v>#N/A</v>
      </c>
      <c r="AE635">
        <f t="shared" si="243"/>
        <v>0</v>
      </c>
      <c r="AF635">
        <f t="shared" si="243"/>
        <v>0</v>
      </c>
      <c r="AG635">
        <f t="shared" si="244"/>
        <v>0</v>
      </c>
      <c r="AH635">
        <f t="shared" si="245"/>
        <v>0</v>
      </c>
      <c r="AI635">
        <f t="shared" si="246"/>
        <v>0</v>
      </c>
      <c r="AJ635">
        <f t="shared" si="247"/>
        <v>0</v>
      </c>
    </row>
    <row r="636" spans="1:36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231"/>
        <v>2</v>
      </c>
      <c r="I636">
        <f t="shared" si="232"/>
        <v>14</v>
      </c>
      <c r="J636">
        <f t="shared" si="233"/>
        <v>7.1428571428571432</v>
      </c>
      <c r="K636">
        <f t="shared" si="234"/>
        <v>5.5555555555555554</v>
      </c>
      <c r="L636">
        <f t="shared" si="235"/>
        <v>10</v>
      </c>
      <c r="M636">
        <f t="shared" si="236"/>
        <v>18</v>
      </c>
      <c r="N636">
        <f t="shared" si="237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229"/>
        <v>6</v>
      </c>
      <c r="R636">
        <f t="shared" si="230"/>
        <v>1.6666666666666665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238"/>
        <v>0</v>
      </c>
      <c r="V636">
        <f t="shared" si="239"/>
        <v>0</v>
      </c>
      <c r="W636">
        <f t="shared" si="248"/>
        <v>0</v>
      </c>
      <c r="X636">
        <f t="shared" si="240"/>
        <v>0</v>
      </c>
      <c r="Y636">
        <f>IF(ISNA(VLOOKUP(A636,issues_tempo!A:E,3,FALSE)),0,VLOOKUP(A636,issues_tempo!A:E,3,FALSE))</f>
        <v>0</v>
      </c>
      <c r="Z636">
        <f>IF(ISNA(VLOOKUP(A636,issues_tempo!A:E,2,FALSE)),0,VLOOKUP(A636,issues_tempo!A:E,2,FALSE))</f>
        <v>0</v>
      </c>
      <c r="AA636">
        <f t="shared" si="241"/>
        <v>0</v>
      </c>
      <c r="AB636" t="e">
        <f t="shared" si="242"/>
        <v>#DIV/0!</v>
      </c>
      <c r="AC636" t="e">
        <f>VLOOKUP(A636,issues_tempo!A:E,5,FALSE)</f>
        <v>#N/A</v>
      </c>
      <c r="AD636" t="e">
        <f>VLOOKUP(A636,issues_tempo!A:E,4,FALSE)</f>
        <v>#N/A</v>
      </c>
      <c r="AE636">
        <f t="shared" si="243"/>
        <v>0</v>
      </c>
      <c r="AF636">
        <f t="shared" si="243"/>
        <v>0</v>
      </c>
      <c r="AG636">
        <f t="shared" si="244"/>
        <v>0</v>
      </c>
      <c r="AH636">
        <f t="shared" si="245"/>
        <v>0</v>
      </c>
      <c r="AI636">
        <f t="shared" si="246"/>
        <v>0</v>
      </c>
      <c r="AJ636">
        <f t="shared" si="247"/>
        <v>0</v>
      </c>
    </row>
    <row r="637" spans="1:36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231"/>
        <v>2</v>
      </c>
      <c r="I637">
        <f t="shared" si="232"/>
        <v>14</v>
      </c>
      <c r="J637">
        <f t="shared" si="233"/>
        <v>7.1428571428571432</v>
      </c>
      <c r="K637">
        <f t="shared" si="234"/>
        <v>5.5555555555555554</v>
      </c>
      <c r="L637">
        <f t="shared" si="235"/>
        <v>10</v>
      </c>
      <c r="M637">
        <f t="shared" si="236"/>
        <v>18</v>
      </c>
      <c r="N637">
        <f t="shared" si="237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229"/>
        <v>6</v>
      </c>
      <c r="R637">
        <f t="shared" si="230"/>
        <v>1.6666666666666665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238"/>
        <v>0</v>
      </c>
      <c r="V637">
        <f t="shared" si="239"/>
        <v>0</v>
      </c>
      <c r="W637">
        <f t="shared" si="248"/>
        <v>0</v>
      </c>
      <c r="X637">
        <f t="shared" si="240"/>
        <v>0</v>
      </c>
      <c r="Y637">
        <f>IF(ISNA(VLOOKUP(A637,issues_tempo!A:E,3,FALSE)),0,VLOOKUP(A637,issues_tempo!A:E,3,FALSE))</f>
        <v>0</v>
      </c>
      <c r="Z637">
        <f>IF(ISNA(VLOOKUP(A637,issues_tempo!A:E,2,FALSE)),0,VLOOKUP(A637,issues_tempo!A:E,2,FALSE))</f>
        <v>0</v>
      </c>
      <c r="AA637">
        <f t="shared" si="241"/>
        <v>0</v>
      </c>
      <c r="AB637" t="e">
        <f t="shared" si="242"/>
        <v>#DIV/0!</v>
      </c>
      <c r="AC637" t="e">
        <f>VLOOKUP(A637,issues_tempo!A:E,5,FALSE)</f>
        <v>#N/A</v>
      </c>
      <c r="AD637" t="e">
        <f>VLOOKUP(A637,issues_tempo!A:E,4,FALSE)</f>
        <v>#N/A</v>
      </c>
      <c r="AE637">
        <f t="shared" si="243"/>
        <v>0</v>
      </c>
      <c r="AF637">
        <f t="shared" si="243"/>
        <v>0</v>
      </c>
      <c r="AG637">
        <f t="shared" si="244"/>
        <v>0</v>
      </c>
      <c r="AH637">
        <f t="shared" si="245"/>
        <v>0</v>
      </c>
      <c r="AI637">
        <f t="shared" si="246"/>
        <v>0</v>
      </c>
      <c r="AJ637">
        <f t="shared" si="247"/>
        <v>0</v>
      </c>
    </row>
    <row r="638" spans="1:36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231"/>
        <v>#N/A</v>
      </c>
      <c r="I638" t="e">
        <f t="shared" si="232"/>
        <v>#N/A</v>
      </c>
      <c r="J638">
        <f t="shared" si="233"/>
        <v>0</v>
      </c>
      <c r="K638">
        <f t="shared" si="234"/>
        <v>0</v>
      </c>
      <c r="L638">
        <f t="shared" si="235"/>
        <v>0</v>
      </c>
      <c r="M638" t="e">
        <f t="shared" si="236"/>
        <v>#N/A</v>
      </c>
      <c r="N638" t="e">
        <f t="shared" si="237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229"/>
        <v>999999</v>
      </c>
      <c r="R638" t="e">
        <f t="shared" si="230"/>
        <v>#N/A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238"/>
        <v>0</v>
      </c>
      <c r="V638">
        <f t="shared" si="239"/>
        <v>0</v>
      </c>
      <c r="W638">
        <f t="shared" si="248"/>
        <v>0</v>
      </c>
      <c r="X638">
        <f t="shared" si="240"/>
        <v>0</v>
      </c>
      <c r="Y638">
        <f>IF(ISNA(VLOOKUP(A638,issues_tempo!A:E,3,FALSE)),0,VLOOKUP(A638,issues_tempo!A:E,3,FALSE))</f>
        <v>0</v>
      </c>
      <c r="Z638">
        <f>IF(ISNA(VLOOKUP(A638,issues_tempo!A:E,2,FALSE)),0,VLOOKUP(A638,issues_tempo!A:E,2,FALSE))</f>
        <v>4</v>
      </c>
      <c r="AA638">
        <f t="shared" si="241"/>
        <v>4</v>
      </c>
      <c r="AB638">
        <f t="shared" si="242"/>
        <v>12.5</v>
      </c>
      <c r="AC638">
        <f>VLOOKUP(A638,issues_tempo!A:E,5,FALSE)</f>
        <v>0</v>
      </c>
      <c r="AD638">
        <f>VLOOKUP(A638,issues_tempo!A:E,4,FALSE)</f>
        <v>2</v>
      </c>
      <c r="AE638">
        <f t="shared" si="243"/>
        <v>0</v>
      </c>
      <c r="AF638">
        <f t="shared" si="243"/>
        <v>8.5106382978723403</v>
      </c>
      <c r="AG638">
        <f t="shared" si="244"/>
        <v>0</v>
      </c>
      <c r="AH638">
        <f t="shared" si="245"/>
        <v>0.5</v>
      </c>
      <c r="AI638">
        <f t="shared" si="246"/>
        <v>0</v>
      </c>
      <c r="AJ638">
        <f t="shared" si="247"/>
        <v>4.2553191489361701</v>
      </c>
    </row>
    <row r="639" spans="1:36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231"/>
        <v>#N/A</v>
      </c>
      <c r="I639" t="e">
        <f t="shared" si="232"/>
        <v>#N/A</v>
      </c>
      <c r="J639">
        <f t="shared" si="233"/>
        <v>0</v>
      </c>
      <c r="K639">
        <f t="shared" si="234"/>
        <v>0</v>
      </c>
      <c r="L639">
        <f t="shared" si="235"/>
        <v>0</v>
      </c>
      <c r="M639" t="e">
        <f t="shared" si="236"/>
        <v>#N/A</v>
      </c>
      <c r="N639" t="e">
        <f t="shared" si="237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229"/>
        <v>999999</v>
      </c>
      <c r="R639" t="e">
        <f t="shared" si="230"/>
        <v>#N/A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238"/>
        <v>0</v>
      </c>
      <c r="V639">
        <f t="shared" si="239"/>
        <v>0</v>
      </c>
      <c r="W639">
        <f t="shared" si="248"/>
        <v>0</v>
      </c>
      <c r="X639">
        <f t="shared" si="240"/>
        <v>0</v>
      </c>
      <c r="Y639">
        <f>IF(ISNA(VLOOKUP(A639,issues_tempo!A:E,3,FALSE)),0,VLOOKUP(A639,issues_tempo!A:E,3,FALSE))</f>
        <v>0</v>
      </c>
      <c r="Z639">
        <f>IF(ISNA(VLOOKUP(A639,issues_tempo!A:E,2,FALSE)),0,VLOOKUP(A639,issues_tempo!A:E,2,FALSE))</f>
        <v>0</v>
      </c>
      <c r="AA639">
        <f t="shared" si="241"/>
        <v>0</v>
      </c>
      <c r="AB639" t="e">
        <f t="shared" si="242"/>
        <v>#DIV/0!</v>
      </c>
      <c r="AC639" t="e">
        <f>VLOOKUP(A639,issues_tempo!A:E,5,FALSE)</f>
        <v>#N/A</v>
      </c>
      <c r="AD639" t="e">
        <f>VLOOKUP(A639,issues_tempo!A:E,4,FALSE)</f>
        <v>#N/A</v>
      </c>
      <c r="AE639">
        <f t="shared" si="243"/>
        <v>0</v>
      </c>
      <c r="AF639">
        <f t="shared" si="243"/>
        <v>0</v>
      </c>
      <c r="AG639">
        <f t="shared" si="244"/>
        <v>0</v>
      </c>
      <c r="AH639">
        <f t="shared" si="245"/>
        <v>0</v>
      </c>
      <c r="AI639">
        <f t="shared" si="246"/>
        <v>0</v>
      </c>
      <c r="AJ639">
        <f t="shared" si="247"/>
        <v>0</v>
      </c>
    </row>
    <row r="640" spans="1:36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231"/>
        <v>#N/A</v>
      </c>
      <c r="I640" t="e">
        <f t="shared" si="232"/>
        <v>#N/A</v>
      </c>
      <c r="J640">
        <f t="shared" si="233"/>
        <v>0</v>
      </c>
      <c r="K640">
        <f t="shared" si="234"/>
        <v>0</v>
      </c>
      <c r="L640">
        <f t="shared" si="235"/>
        <v>0</v>
      </c>
      <c r="M640" t="e">
        <f t="shared" si="236"/>
        <v>#N/A</v>
      </c>
      <c r="N640" t="e">
        <f t="shared" si="237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229"/>
        <v>999999</v>
      </c>
      <c r="R640" t="e">
        <f t="shared" si="230"/>
        <v>#N/A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238"/>
        <v>0</v>
      </c>
      <c r="V640">
        <f t="shared" si="239"/>
        <v>0</v>
      </c>
      <c r="W640">
        <f t="shared" si="248"/>
        <v>0</v>
      </c>
      <c r="X640">
        <f t="shared" si="240"/>
        <v>0</v>
      </c>
      <c r="Y640">
        <f>IF(ISNA(VLOOKUP(A640,issues_tempo!A:E,3,FALSE)),0,VLOOKUP(A640,issues_tempo!A:E,3,FALSE))</f>
        <v>0</v>
      </c>
      <c r="Z640">
        <f>IF(ISNA(VLOOKUP(A640,issues_tempo!A:E,2,FALSE)),0,VLOOKUP(A640,issues_tempo!A:E,2,FALSE))</f>
        <v>0</v>
      </c>
      <c r="AA640">
        <f t="shared" si="241"/>
        <v>0</v>
      </c>
      <c r="AB640" t="e">
        <f t="shared" si="242"/>
        <v>#DIV/0!</v>
      </c>
      <c r="AC640" t="e">
        <f>VLOOKUP(A640,issues_tempo!A:E,5,FALSE)</f>
        <v>#N/A</v>
      </c>
      <c r="AD640" t="e">
        <f>VLOOKUP(A640,issues_tempo!A:E,4,FALSE)</f>
        <v>#N/A</v>
      </c>
      <c r="AE640">
        <f t="shared" si="243"/>
        <v>0</v>
      </c>
      <c r="AF640">
        <f t="shared" si="243"/>
        <v>0</v>
      </c>
      <c r="AG640">
        <f t="shared" si="244"/>
        <v>0</v>
      </c>
      <c r="AH640">
        <f t="shared" si="245"/>
        <v>0</v>
      </c>
      <c r="AI640">
        <f t="shared" si="246"/>
        <v>0</v>
      </c>
      <c r="AJ640">
        <f t="shared" si="247"/>
        <v>0</v>
      </c>
    </row>
    <row r="641" spans="1:36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231"/>
        <v>#N/A</v>
      </c>
      <c r="I641" t="e">
        <f t="shared" si="232"/>
        <v>#N/A</v>
      </c>
      <c r="J641">
        <f t="shared" si="233"/>
        <v>0</v>
      </c>
      <c r="K641">
        <f t="shared" si="234"/>
        <v>0</v>
      </c>
      <c r="L641">
        <f t="shared" si="235"/>
        <v>0</v>
      </c>
      <c r="M641" t="e">
        <f t="shared" si="236"/>
        <v>#N/A</v>
      </c>
      <c r="N641" t="e">
        <f t="shared" si="237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229"/>
        <v>999999</v>
      </c>
      <c r="R641" t="e">
        <f t="shared" si="230"/>
        <v>#N/A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238"/>
        <v>0</v>
      </c>
      <c r="V641">
        <f t="shared" si="239"/>
        <v>0</v>
      </c>
      <c r="W641">
        <f t="shared" si="248"/>
        <v>0</v>
      </c>
      <c r="X641">
        <f t="shared" si="240"/>
        <v>0</v>
      </c>
      <c r="Y641">
        <f>IF(ISNA(VLOOKUP(A641,issues_tempo!A:E,3,FALSE)),0,VLOOKUP(A641,issues_tempo!A:E,3,FALSE))</f>
        <v>0</v>
      </c>
      <c r="Z641">
        <f>IF(ISNA(VLOOKUP(A641,issues_tempo!A:E,2,FALSE)),0,VLOOKUP(A641,issues_tempo!A:E,2,FALSE))</f>
        <v>0</v>
      </c>
      <c r="AA641">
        <f t="shared" si="241"/>
        <v>0</v>
      </c>
      <c r="AB641" t="e">
        <f t="shared" si="242"/>
        <v>#DIV/0!</v>
      </c>
      <c r="AC641" t="e">
        <f>VLOOKUP(A641,issues_tempo!A:E,5,FALSE)</f>
        <v>#N/A</v>
      </c>
      <c r="AD641" t="e">
        <f>VLOOKUP(A641,issues_tempo!A:E,4,FALSE)</f>
        <v>#N/A</v>
      </c>
      <c r="AE641">
        <f t="shared" si="243"/>
        <v>0</v>
      </c>
      <c r="AF641">
        <f t="shared" si="243"/>
        <v>0</v>
      </c>
      <c r="AG641">
        <f t="shared" si="244"/>
        <v>0</v>
      </c>
      <c r="AH641">
        <f t="shared" si="245"/>
        <v>0</v>
      </c>
      <c r="AI641">
        <f t="shared" si="246"/>
        <v>0</v>
      </c>
      <c r="AJ641">
        <f t="shared" si="247"/>
        <v>0</v>
      </c>
    </row>
    <row r="642" spans="1:36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231"/>
        <v>127</v>
      </c>
      <c r="I642">
        <f t="shared" si="232"/>
        <v>11.905511811023622</v>
      </c>
      <c r="J642">
        <f t="shared" si="233"/>
        <v>8.3994708994708986</v>
      </c>
      <c r="K642">
        <f t="shared" si="234"/>
        <v>13.939393939393939</v>
      </c>
      <c r="L642">
        <f t="shared" si="235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ref="Q642:Q666" si="255">IF(ISERROR((C642/F642)*(O642/($O$2+$P$2))),999999,(C642/F642)*(O642/($O$2+$P$2)))</f>
        <v>1.1956521739130435</v>
      </c>
      <c r="R642">
        <f t="shared" ref="R642:R666" si="256">IF(ISERR((D642/G642)*(P642/($O$2+$P$2))),999999,(D642/G642)*(P642/($O$2+$P$2)))</f>
        <v>2.4320987654320989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238"/>
        <v>0</v>
      </c>
      <c r="V642">
        <f t="shared" si="239"/>
        <v>0</v>
      </c>
      <c r="W642">
        <f t="shared" si="248"/>
        <v>0</v>
      </c>
      <c r="X642">
        <f t="shared" si="240"/>
        <v>0</v>
      </c>
      <c r="Y642">
        <f>IF(ISNA(VLOOKUP(A642,issues_tempo!A:E,3,FALSE)),0,VLOOKUP(A642,issues_tempo!A:E,3,FALSE))</f>
        <v>0</v>
      </c>
      <c r="Z642">
        <f>IF(ISNA(VLOOKUP(A642,issues_tempo!A:E,2,FALSE)),0,VLOOKUP(A642,issues_tempo!A:E,2,FALSE))</f>
        <v>0</v>
      </c>
      <c r="AA642">
        <f t="shared" si="241"/>
        <v>0</v>
      </c>
      <c r="AB642" t="e">
        <f t="shared" si="242"/>
        <v>#DIV/0!</v>
      </c>
      <c r="AC642" t="e">
        <f>VLOOKUP(A642,issues_tempo!A:E,5,FALSE)</f>
        <v>#N/A</v>
      </c>
      <c r="AD642" t="e">
        <f>VLOOKUP(A642,issues_tempo!A:E,4,FALSE)</f>
        <v>#N/A</v>
      </c>
      <c r="AE642">
        <f t="shared" si="243"/>
        <v>0</v>
      </c>
      <c r="AF642">
        <f t="shared" si="243"/>
        <v>0</v>
      </c>
      <c r="AG642">
        <f t="shared" si="244"/>
        <v>0</v>
      </c>
      <c r="AH642">
        <f t="shared" si="245"/>
        <v>0</v>
      </c>
      <c r="AI642">
        <f t="shared" si="246"/>
        <v>0</v>
      </c>
      <c r="AJ642">
        <f t="shared" si="247"/>
        <v>0</v>
      </c>
    </row>
    <row r="643" spans="1:36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257">F643+G643</f>
        <v>#N/A</v>
      </c>
      <c r="I643" t="e">
        <f t="shared" ref="I643:I706" si="258">E643/H643</f>
        <v>#N/A</v>
      </c>
      <c r="J643">
        <f t="shared" ref="J643:J706" si="259">IF(ISNA(H643),0,IF(E643&gt;0,(H643*100)/E643,0))</f>
        <v>0</v>
      </c>
      <c r="K643">
        <f t="shared" ref="K643:K706" si="260">IF(ISNA(F643),0,IF(C643&gt;0,(F643*100)/C643,0))</f>
        <v>0</v>
      </c>
      <c r="L643">
        <f t="shared" ref="L643:L706" si="261">IF(ISNA(F643),0,IF(D643&gt;0,(G643*100)/D643,0))</f>
        <v>0</v>
      </c>
      <c r="M643" t="e">
        <f t="shared" ref="M643:M706" si="262">C643/F643</f>
        <v>#N/A</v>
      </c>
      <c r="N643" t="e">
        <f t="shared" ref="N643:N706" si="263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si="255"/>
        <v>999999</v>
      </c>
      <c r="R643" t="e">
        <f t="shared" si="256"/>
        <v>#N/A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264">IF(ISNA(F643),0,IF(F643&gt;0,S643/F643,0))</f>
        <v>0</v>
      </c>
      <c r="V643">
        <f t="shared" ref="V643:V706" si="265">IF(ISNA(G643),0,IF(G643&gt;0,T643/G643,0))</f>
        <v>0</v>
      </c>
      <c r="W643">
        <f t="shared" si="248"/>
        <v>0</v>
      </c>
      <c r="X643">
        <f t="shared" ref="X643:X706" si="266">V643*L643</f>
        <v>0</v>
      </c>
      <c r="Y643">
        <f>IF(ISNA(VLOOKUP(A643,issues_tempo!A:E,3,FALSE)),0,VLOOKUP(A643,issues_tempo!A:E,3,FALSE))</f>
        <v>0</v>
      </c>
      <c r="Z643">
        <f>IF(ISNA(VLOOKUP(A643,issues_tempo!A:E,2,FALSE)),0,VLOOKUP(A643,issues_tempo!A:E,2,FALSE))</f>
        <v>0</v>
      </c>
      <c r="AA643">
        <f t="shared" ref="AA643:AA706" si="267">Y643+Z643</f>
        <v>0</v>
      </c>
      <c r="AB643" t="e">
        <f t="shared" ref="AB643:AB706" si="268">E643/AA643</f>
        <v>#DIV/0!</v>
      </c>
      <c r="AC643" t="e">
        <f>VLOOKUP(A643,issues_tempo!A:E,5,FALSE)</f>
        <v>#N/A</v>
      </c>
      <c r="AD643" t="e">
        <f>VLOOKUP(A643,issues_tempo!A:E,4,FALSE)</f>
        <v>#N/A</v>
      </c>
      <c r="AE643">
        <f t="shared" ref="AE643:AF706" si="269">IF(ISNA(Y643),0,IF(C643&gt;0,(Y643*100)/C643,0))</f>
        <v>0</v>
      </c>
      <c r="AF643">
        <f t="shared" si="269"/>
        <v>0</v>
      </c>
      <c r="AG643">
        <f t="shared" ref="AG643:AG706" si="270">IF(Y643&gt;0,AC643/Y643,0)</f>
        <v>0</v>
      </c>
      <c r="AH643">
        <f t="shared" ref="AH643:AH706" si="271">IF(Z643&gt;0,AD643/Z643,0)</f>
        <v>0</v>
      </c>
      <c r="AI643">
        <f t="shared" ref="AI643:AI706" si="272">AG643*AE643</f>
        <v>0</v>
      </c>
      <c r="AJ643">
        <f t="shared" ref="AJ643:AJ706" si="273">AH643*AF643</f>
        <v>0</v>
      </c>
    </row>
    <row r="644" spans="1:36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257"/>
        <v>177</v>
      </c>
      <c r="I644">
        <f t="shared" si="258"/>
        <v>29.576271186440678</v>
      </c>
      <c r="J644">
        <f t="shared" si="259"/>
        <v>3.3810888252148996</v>
      </c>
      <c r="K644">
        <f t="shared" si="260"/>
        <v>4.0043290043290041</v>
      </c>
      <c r="L644">
        <f t="shared" si="261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255"/>
        <v>74.918918918918919</v>
      </c>
      <c r="R644">
        <f t="shared" si="256"/>
        <v>130.61363636363637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264"/>
        <v>1.4504504504504505</v>
      </c>
      <c r="V644">
        <f t="shared" si="265"/>
        <v>0.2878787878787879</v>
      </c>
      <c r="W644">
        <f t="shared" ref="W644:W707" si="274">U644*K644</f>
        <v>5.808080808080808</v>
      </c>
      <c r="X644">
        <f t="shared" si="266"/>
        <v>0.77141697117336583</v>
      </c>
      <c r="Y644">
        <f>IF(ISNA(VLOOKUP(A644,issues_tempo!A:E,3,FALSE)),0,VLOOKUP(A644,issues_tempo!A:E,3,FALSE))</f>
        <v>0</v>
      </c>
      <c r="Z644">
        <f>IF(ISNA(VLOOKUP(A644,issues_tempo!A:E,2,FALSE)),0,VLOOKUP(A644,issues_tempo!A:E,2,FALSE))</f>
        <v>23</v>
      </c>
      <c r="AA644">
        <f t="shared" si="267"/>
        <v>23</v>
      </c>
      <c r="AB644">
        <f t="shared" si="268"/>
        <v>227.60869565217391</v>
      </c>
      <c r="AC644">
        <f>VLOOKUP(A644,issues_tempo!A:E,5,FALSE)</f>
        <v>0</v>
      </c>
      <c r="AD644">
        <f>VLOOKUP(A644,issues_tempo!A:E,4,FALSE)</f>
        <v>239</v>
      </c>
      <c r="AE644">
        <f t="shared" si="269"/>
        <v>0</v>
      </c>
      <c r="AF644">
        <f t="shared" si="269"/>
        <v>0.93382054405196913</v>
      </c>
      <c r="AG644">
        <f t="shared" si="270"/>
        <v>0</v>
      </c>
      <c r="AH644">
        <f t="shared" si="271"/>
        <v>10.391304347826088</v>
      </c>
      <c r="AI644">
        <f t="shared" si="272"/>
        <v>0</v>
      </c>
      <c r="AJ644">
        <f t="shared" si="273"/>
        <v>9.7036134794965498</v>
      </c>
    </row>
    <row r="645" spans="1:36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257"/>
        <v>#N/A</v>
      </c>
      <c r="I645" t="e">
        <f t="shared" si="258"/>
        <v>#N/A</v>
      </c>
      <c r="J645">
        <f t="shared" si="259"/>
        <v>0</v>
      </c>
      <c r="K645">
        <f t="shared" si="260"/>
        <v>0</v>
      </c>
      <c r="L645">
        <f t="shared" si="261"/>
        <v>0</v>
      </c>
      <c r="M645" t="e">
        <f t="shared" si="262"/>
        <v>#N/A</v>
      </c>
      <c r="N645" t="e">
        <f t="shared" si="263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255"/>
        <v>999999</v>
      </c>
      <c r="R645" t="e">
        <f t="shared" si="256"/>
        <v>#N/A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264"/>
        <v>0</v>
      </c>
      <c r="V645">
        <f t="shared" si="265"/>
        <v>0</v>
      </c>
      <c r="W645">
        <f t="shared" si="274"/>
        <v>0</v>
      </c>
      <c r="X645">
        <f t="shared" si="266"/>
        <v>0</v>
      </c>
      <c r="Y645">
        <f>IF(ISNA(VLOOKUP(A645,issues_tempo!A:E,3,FALSE)),0,VLOOKUP(A645,issues_tempo!A:E,3,FALSE))</f>
        <v>0</v>
      </c>
      <c r="Z645">
        <f>IF(ISNA(VLOOKUP(A645,issues_tempo!A:E,2,FALSE)),0,VLOOKUP(A645,issues_tempo!A:E,2,FALSE))</f>
        <v>0</v>
      </c>
      <c r="AA645">
        <f t="shared" si="267"/>
        <v>0</v>
      </c>
      <c r="AB645" t="e">
        <f t="shared" si="268"/>
        <v>#DIV/0!</v>
      </c>
      <c r="AC645" t="e">
        <f>VLOOKUP(A645,issues_tempo!A:E,5,FALSE)</f>
        <v>#N/A</v>
      </c>
      <c r="AD645" t="e">
        <f>VLOOKUP(A645,issues_tempo!A:E,4,FALSE)</f>
        <v>#N/A</v>
      </c>
      <c r="AE645">
        <f t="shared" si="269"/>
        <v>0</v>
      </c>
      <c r="AF645">
        <f t="shared" si="269"/>
        <v>0</v>
      </c>
      <c r="AG645">
        <f t="shared" si="270"/>
        <v>0</v>
      </c>
      <c r="AH645">
        <f t="shared" si="271"/>
        <v>0</v>
      </c>
      <c r="AI645">
        <f t="shared" si="272"/>
        <v>0</v>
      </c>
      <c r="AJ645">
        <f t="shared" si="273"/>
        <v>0</v>
      </c>
    </row>
    <row r="646" spans="1:36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257"/>
        <v>#N/A</v>
      </c>
      <c r="I646" t="e">
        <f t="shared" si="258"/>
        <v>#N/A</v>
      </c>
      <c r="J646">
        <f t="shared" si="259"/>
        <v>0</v>
      </c>
      <c r="K646">
        <f t="shared" si="260"/>
        <v>0</v>
      </c>
      <c r="L646">
        <f t="shared" si="261"/>
        <v>0</v>
      </c>
      <c r="M646" t="e">
        <f t="shared" si="262"/>
        <v>#N/A</v>
      </c>
      <c r="N646" t="e">
        <f t="shared" si="263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255"/>
        <v>999999</v>
      </c>
      <c r="R646" t="e">
        <f t="shared" si="256"/>
        <v>#N/A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264"/>
        <v>0</v>
      </c>
      <c r="V646">
        <f t="shared" si="265"/>
        <v>0</v>
      </c>
      <c r="W646">
        <f t="shared" si="274"/>
        <v>0</v>
      </c>
      <c r="X646">
        <f t="shared" si="266"/>
        <v>0</v>
      </c>
      <c r="Y646">
        <f>IF(ISNA(VLOOKUP(A646,issues_tempo!A:E,3,FALSE)),0,VLOOKUP(A646,issues_tempo!A:E,3,FALSE))</f>
        <v>0</v>
      </c>
      <c r="Z646">
        <f>IF(ISNA(VLOOKUP(A646,issues_tempo!A:E,2,FALSE)),0,VLOOKUP(A646,issues_tempo!A:E,2,FALSE))</f>
        <v>0</v>
      </c>
      <c r="AA646">
        <f t="shared" si="267"/>
        <v>0</v>
      </c>
      <c r="AB646" t="e">
        <f t="shared" si="268"/>
        <v>#DIV/0!</v>
      </c>
      <c r="AC646" t="e">
        <f>VLOOKUP(A646,issues_tempo!A:E,5,FALSE)</f>
        <v>#N/A</v>
      </c>
      <c r="AD646" t="e">
        <f>VLOOKUP(A646,issues_tempo!A:E,4,FALSE)</f>
        <v>#N/A</v>
      </c>
      <c r="AE646">
        <f t="shared" si="269"/>
        <v>0</v>
      </c>
      <c r="AF646">
        <f t="shared" si="269"/>
        <v>0</v>
      </c>
      <c r="AG646">
        <f t="shared" si="270"/>
        <v>0</v>
      </c>
      <c r="AH646">
        <f t="shared" si="271"/>
        <v>0</v>
      </c>
      <c r="AI646">
        <f t="shared" si="272"/>
        <v>0</v>
      </c>
      <c r="AJ646">
        <f t="shared" si="273"/>
        <v>0</v>
      </c>
    </row>
    <row r="647" spans="1:36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257"/>
        <v>2</v>
      </c>
      <c r="I647">
        <f t="shared" si="258"/>
        <v>9</v>
      </c>
      <c r="J647">
        <f t="shared" si="259"/>
        <v>11.111111111111111</v>
      </c>
      <c r="K647">
        <f t="shared" si="260"/>
        <v>0</v>
      </c>
      <c r="L647">
        <f t="shared" si="261"/>
        <v>11.764705882352942</v>
      </c>
      <c r="M647" t="e">
        <f t="shared" si="262"/>
        <v>#DIV/0!</v>
      </c>
      <c r="N647">
        <f t="shared" si="263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255"/>
        <v>999999</v>
      </c>
      <c r="R647">
        <f t="shared" si="256"/>
        <v>2.833333333333333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264"/>
        <v>0</v>
      </c>
      <c r="V647">
        <f t="shared" si="265"/>
        <v>0</v>
      </c>
      <c r="W647">
        <f t="shared" si="274"/>
        <v>0</v>
      </c>
      <c r="X647">
        <f t="shared" si="266"/>
        <v>0</v>
      </c>
      <c r="Y647">
        <f>IF(ISNA(VLOOKUP(A647,issues_tempo!A:E,3,FALSE)),0,VLOOKUP(A647,issues_tempo!A:E,3,FALSE))</f>
        <v>0</v>
      </c>
      <c r="Z647">
        <f>IF(ISNA(VLOOKUP(A647,issues_tempo!A:E,2,FALSE)),0,VLOOKUP(A647,issues_tempo!A:E,2,FALSE))</f>
        <v>0</v>
      </c>
      <c r="AA647">
        <f t="shared" si="267"/>
        <v>0</v>
      </c>
      <c r="AB647" t="e">
        <f t="shared" si="268"/>
        <v>#DIV/0!</v>
      </c>
      <c r="AC647" t="e">
        <f>VLOOKUP(A647,issues_tempo!A:E,5,FALSE)</f>
        <v>#N/A</v>
      </c>
      <c r="AD647" t="e">
        <f>VLOOKUP(A647,issues_tempo!A:E,4,FALSE)</f>
        <v>#N/A</v>
      </c>
      <c r="AE647">
        <f t="shared" si="269"/>
        <v>0</v>
      </c>
      <c r="AF647">
        <f t="shared" si="269"/>
        <v>0</v>
      </c>
      <c r="AG647">
        <f t="shared" si="270"/>
        <v>0</v>
      </c>
      <c r="AH647">
        <f t="shared" si="271"/>
        <v>0</v>
      </c>
      <c r="AI647">
        <f t="shared" si="272"/>
        <v>0</v>
      </c>
      <c r="AJ647">
        <f t="shared" si="273"/>
        <v>0</v>
      </c>
    </row>
    <row r="648" spans="1:36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257"/>
        <v>#N/A</v>
      </c>
      <c r="I648" t="e">
        <f t="shared" si="258"/>
        <v>#N/A</v>
      </c>
      <c r="J648">
        <f t="shared" si="259"/>
        <v>0</v>
      </c>
      <c r="K648">
        <f t="shared" si="260"/>
        <v>0</v>
      </c>
      <c r="L648">
        <f t="shared" si="261"/>
        <v>0</v>
      </c>
      <c r="M648" t="e">
        <f t="shared" si="262"/>
        <v>#N/A</v>
      </c>
      <c r="N648" t="e">
        <f t="shared" si="263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255"/>
        <v>999999</v>
      </c>
      <c r="R648" t="e">
        <f t="shared" si="256"/>
        <v>#N/A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264"/>
        <v>0</v>
      </c>
      <c r="V648">
        <f t="shared" si="265"/>
        <v>0</v>
      </c>
      <c r="W648">
        <f t="shared" si="274"/>
        <v>0</v>
      </c>
      <c r="X648">
        <f t="shared" si="266"/>
        <v>0</v>
      </c>
      <c r="Y648">
        <f>IF(ISNA(VLOOKUP(A648,issues_tempo!A:E,3,FALSE)),0,VLOOKUP(A648,issues_tempo!A:E,3,FALSE))</f>
        <v>0</v>
      </c>
      <c r="Z648">
        <f>IF(ISNA(VLOOKUP(A648,issues_tempo!A:E,2,FALSE)),0,VLOOKUP(A648,issues_tempo!A:E,2,FALSE))</f>
        <v>0</v>
      </c>
      <c r="AA648">
        <f t="shared" si="267"/>
        <v>0</v>
      </c>
      <c r="AB648" t="e">
        <f t="shared" si="268"/>
        <v>#DIV/0!</v>
      </c>
      <c r="AC648" t="e">
        <f>VLOOKUP(A648,issues_tempo!A:E,5,FALSE)</f>
        <v>#N/A</v>
      </c>
      <c r="AD648" t="e">
        <f>VLOOKUP(A648,issues_tempo!A:E,4,FALSE)</f>
        <v>#N/A</v>
      </c>
      <c r="AE648">
        <f t="shared" si="269"/>
        <v>0</v>
      </c>
      <c r="AF648">
        <f t="shared" si="269"/>
        <v>0</v>
      </c>
      <c r="AG648">
        <f t="shared" si="270"/>
        <v>0</v>
      </c>
      <c r="AH648">
        <f t="shared" si="271"/>
        <v>0</v>
      </c>
      <c r="AI648">
        <f t="shared" si="272"/>
        <v>0</v>
      </c>
      <c r="AJ648">
        <f t="shared" si="273"/>
        <v>0</v>
      </c>
    </row>
    <row r="649" spans="1:36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257"/>
        <v>127</v>
      </c>
      <c r="I649">
        <f t="shared" si="258"/>
        <v>11.897637795275591</v>
      </c>
      <c r="J649">
        <f t="shared" si="259"/>
        <v>8.4050297816015878</v>
      </c>
      <c r="K649">
        <f t="shared" si="260"/>
        <v>13.939393939393939</v>
      </c>
      <c r="L649">
        <f t="shared" si="261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255"/>
        <v>1.1956521739130435</v>
      </c>
      <c r="R649">
        <f t="shared" si="256"/>
        <v>2.4300411522633745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264"/>
        <v>0</v>
      </c>
      <c r="V649">
        <f t="shared" si="265"/>
        <v>0</v>
      </c>
      <c r="W649">
        <f t="shared" si="274"/>
        <v>0</v>
      </c>
      <c r="X649">
        <f t="shared" si="266"/>
        <v>0</v>
      </c>
      <c r="Y649">
        <f>IF(ISNA(VLOOKUP(A649,issues_tempo!A:E,3,FALSE)),0,VLOOKUP(A649,issues_tempo!A:E,3,FALSE))</f>
        <v>0</v>
      </c>
      <c r="Z649">
        <f>IF(ISNA(VLOOKUP(A649,issues_tempo!A:E,2,FALSE)),0,VLOOKUP(A649,issues_tempo!A:E,2,FALSE))</f>
        <v>0</v>
      </c>
      <c r="AA649">
        <f t="shared" si="267"/>
        <v>0</v>
      </c>
      <c r="AB649" t="e">
        <f t="shared" si="268"/>
        <v>#DIV/0!</v>
      </c>
      <c r="AC649" t="e">
        <f>VLOOKUP(A649,issues_tempo!A:E,5,FALSE)</f>
        <v>#N/A</v>
      </c>
      <c r="AD649" t="e">
        <f>VLOOKUP(A649,issues_tempo!A:E,4,FALSE)</f>
        <v>#N/A</v>
      </c>
      <c r="AE649">
        <f t="shared" si="269"/>
        <v>0</v>
      </c>
      <c r="AF649">
        <f t="shared" si="269"/>
        <v>0</v>
      </c>
      <c r="AG649">
        <f t="shared" si="270"/>
        <v>0</v>
      </c>
      <c r="AH649">
        <f t="shared" si="271"/>
        <v>0</v>
      </c>
      <c r="AI649">
        <f t="shared" si="272"/>
        <v>0</v>
      </c>
      <c r="AJ649">
        <f t="shared" si="273"/>
        <v>0</v>
      </c>
    </row>
    <row r="650" spans="1:36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257"/>
        <v>#N/A</v>
      </c>
      <c r="I650" t="e">
        <f t="shared" si="258"/>
        <v>#N/A</v>
      </c>
      <c r="J650">
        <f t="shared" si="259"/>
        <v>0</v>
      </c>
      <c r="K650">
        <f t="shared" si="260"/>
        <v>0</v>
      </c>
      <c r="L650">
        <f t="shared" si="261"/>
        <v>0</v>
      </c>
      <c r="M650" t="e">
        <f t="shared" si="262"/>
        <v>#N/A</v>
      </c>
      <c r="N650" t="e">
        <f t="shared" si="263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255"/>
        <v>999999</v>
      </c>
      <c r="R650" t="e">
        <f t="shared" si="256"/>
        <v>#N/A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264"/>
        <v>0</v>
      </c>
      <c r="V650">
        <f t="shared" si="265"/>
        <v>0</v>
      </c>
      <c r="W650">
        <f t="shared" si="274"/>
        <v>0</v>
      </c>
      <c r="X650">
        <f t="shared" si="266"/>
        <v>0</v>
      </c>
      <c r="Y650">
        <f>IF(ISNA(VLOOKUP(A650,issues_tempo!A:E,3,FALSE)),0,VLOOKUP(A650,issues_tempo!A:E,3,FALSE))</f>
        <v>0</v>
      </c>
      <c r="Z650">
        <f>IF(ISNA(VLOOKUP(A650,issues_tempo!A:E,2,FALSE)),0,VLOOKUP(A650,issues_tempo!A:E,2,FALSE))</f>
        <v>0</v>
      </c>
      <c r="AA650">
        <f t="shared" si="267"/>
        <v>0</v>
      </c>
      <c r="AB650" t="e">
        <f t="shared" si="268"/>
        <v>#DIV/0!</v>
      </c>
      <c r="AC650" t="e">
        <f>VLOOKUP(A650,issues_tempo!A:E,5,FALSE)</f>
        <v>#N/A</v>
      </c>
      <c r="AD650" t="e">
        <f>VLOOKUP(A650,issues_tempo!A:E,4,FALSE)</f>
        <v>#N/A</v>
      </c>
      <c r="AE650">
        <f t="shared" si="269"/>
        <v>0</v>
      </c>
      <c r="AF650">
        <f t="shared" si="269"/>
        <v>0</v>
      </c>
      <c r="AG650">
        <f t="shared" si="270"/>
        <v>0</v>
      </c>
      <c r="AH650">
        <f t="shared" si="271"/>
        <v>0</v>
      </c>
      <c r="AI650">
        <f t="shared" si="272"/>
        <v>0</v>
      </c>
      <c r="AJ650">
        <f t="shared" si="273"/>
        <v>0</v>
      </c>
    </row>
    <row r="651" spans="1:36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257"/>
        <v>1049</v>
      </c>
      <c r="I651">
        <f t="shared" si="258"/>
        <v>7.3212583412774075</v>
      </c>
      <c r="J651">
        <f t="shared" si="259"/>
        <v>13.658854166666666</v>
      </c>
      <c r="K651">
        <f t="shared" si="260"/>
        <v>13.269780743565301</v>
      </c>
      <c r="L651">
        <f t="shared" si="261"/>
        <v>14.496919917864476</v>
      </c>
      <c r="M651">
        <f t="shared" ref="M651:M652" si="275">IF(F651&gt;0,C651/F651,999999)</f>
        <v>7.5359195402298846</v>
      </c>
      <c r="N651">
        <f t="shared" ref="N651:N652" si="276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255"/>
        <v>285.10895593869731</v>
      </c>
      <c r="R651">
        <f t="shared" si="256"/>
        <v>258.67563739376772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264"/>
        <v>0.56465517241379315</v>
      </c>
      <c r="V651">
        <f t="shared" si="265"/>
        <v>1.0169971671388103</v>
      </c>
      <c r="W651">
        <f t="shared" si="274"/>
        <v>7.4928503336510968</v>
      </c>
      <c r="X651">
        <f t="shared" si="266"/>
        <v>14.743326488706366</v>
      </c>
      <c r="Y651">
        <f>IF(ISNA(VLOOKUP(A651,issues_tempo!A:E,3,FALSE)),0,VLOOKUP(A651,issues_tempo!A:E,3,FALSE))</f>
        <v>0</v>
      </c>
      <c r="Z651">
        <f>IF(ISNA(VLOOKUP(A651,issues_tempo!A:E,2,FALSE)),0,VLOOKUP(A651,issues_tempo!A:E,2,FALSE))</f>
        <v>0</v>
      </c>
      <c r="AA651">
        <f t="shared" si="267"/>
        <v>0</v>
      </c>
      <c r="AB651" t="e">
        <f t="shared" si="268"/>
        <v>#DIV/0!</v>
      </c>
      <c r="AC651" t="e">
        <f>VLOOKUP(A651,issues_tempo!A:E,5,FALSE)</f>
        <v>#N/A</v>
      </c>
      <c r="AD651" t="e">
        <f>VLOOKUP(A651,issues_tempo!A:E,4,FALSE)</f>
        <v>#N/A</v>
      </c>
      <c r="AE651">
        <f t="shared" si="269"/>
        <v>0</v>
      </c>
      <c r="AF651">
        <f t="shared" si="269"/>
        <v>0</v>
      </c>
      <c r="AG651">
        <f t="shared" si="270"/>
        <v>0</v>
      </c>
      <c r="AH651">
        <f t="shared" si="271"/>
        <v>0</v>
      </c>
      <c r="AI651">
        <f t="shared" si="272"/>
        <v>0</v>
      </c>
      <c r="AJ651">
        <f t="shared" si="273"/>
        <v>0</v>
      </c>
    </row>
    <row r="652" spans="1:36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257"/>
        <v>1049</v>
      </c>
      <c r="I652">
        <f t="shared" si="258"/>
        <v>7.3222116301239275</v>
      </c>
      <c r="J652">
        <f t="shared" si="259"/>
        <v>13.657075901575316</v>
      </c>
      <c r="K652">
        <f t="shared" si="260"/>
        <v>13.269780743565301</v>
      </c>
      <c r="L652">
        <f t="shared" si="261"/>
        <v>14.490968801313629</v>
      </c>
      <c r="M652">
        <f t="shared" si="275"/>
        <v>7.5359195402298846</v>
      </c>
      <c r="N652">
        <f t="shared" si="276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255"/>
        <v>285.10895593869731</v>
      </c>
      <c r="R652">
        <f t="shared" si="256"/>
        <v>259.93201133144476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264"/>
        <v>0.56465517241379315</v>
      </c>
      <c r="V652">
        <f t="shared" si="265"/>
        <v>1.0169971671388103</v>
      </c>
      <c r="W652">
        <f t="shared" si="274"/>
        <v>7.4928503336510968</v>
      </c>
      <c r="X652">
        <f t="shared" si="266"/>
        <v>14.737274220032843</v>
      </c>
      <c r="Y652">
        <f>IF(ISNA(VLOOKUP(A652,issues_tempo!A:E,3,FALSE)),0,VLOOKUP(A652,issues_tempo!A:E,3,FALSE))</f>
        <v>0</v>
      </c>
      <c r="Z652">
        <f>IF(ISNA(VLOOKUP(A652,issues_tempo!A:E,2,FALSE)),0,VLOOKUP(A652,issues_tempo!A:E,2,FALSE))</f>
        <v>0</v>
      </c>
      <c r="AA652">
        <f t="shared" si="267"/>
        <v>0</v>
      </c>
      <c r="AB652" t="e">
        <f t="shared" si="268"/>
        <v>#DIV/0!</v>
      </c>
      <c r="AC652" t="e">
        <f>VLOOKUP(A652,issues_tempo!A:E,5,FALSE)</f>
        <v>#N/A</v>
      </c>
      <c r="AD652" t="e">
        <f>VLOOKUP(A652,issues_tempo!A:E,4,FALSE)</f>
        <v>#N/A</v>
      </c>
      <c r="AE652">
        <f t="shared" si="269"/>
        <v>0</v>
      </c>
      <c r="AF652">
        <f t="shared" si="269"/>
        <v>0</v>
      </c>
      <c r="AG652">
        <f t="shared" si="270"/>
        <v>0</v>
      </c>
      <c r="AH652">
        <f t="shared" si="271"/>
        <v>0</v>
      </c>
      <c r="AI652">
        <f t="shared" si="272"/>
        <v>0</v>
      </c>
      <c r="AJ652">
        <f t="shared" si="273"/>
        <v>0</v>
      </c>
    </row>
    <row r="653" spans="1:36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257"/>
        <v>40</v>
      </c>
      <c r="I653">
        <f t="shared" si="258"/>
        <v>6.8250000000000002</v>
      </c>
      <c r="J653">
        <f t="shared" si="259"/>
        <v>14.652014652014651</v>
      </c>
      <c r="K653">
        <f t="shared" si="260"/>
        <v>13.821138211382113</v>
      </c>
      <c r="L653">
        <f t="shared" si="261"/>
        <v>22.222222222222221</v>
      </c>
      <c r="M653">
        <f t="shared" si="262"/>
        <v>7.2352941176470589</v>
      </c>
      <c r="N653">
        <f t="shared" si="263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255"/>
        <v>16.882352941176471</v>
      </c>
      <c r="R653">
        <f t="shared" si="256"/>
        <v>3.75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264"/>
        <v>4.4411764705882355</v>
      </c>
      <c r="V653">
        <f t="shared" si="265"/>
        <v>0</v>
      </c>
      <c r="W653">
        <f t="shared" si="274"/>
        <v>61.382113821138212</v>
      </c>
      <c r="X653">
        <f t="shared" si="266"/>
        <v>0</v>
      </c>
      <c r="Y653">
        <f>IF(ISNA(VLOOKUP(A653,issues_tempo!A:E,3,FALSE)),0,VLOOKUP(A653,issues_tempo!A:E,3,FALSE))</f>
        <v>0</v>
      </c>
      <c r="Z653">
        <f>IF(ISNA(VLOOKUP(A653,issues_tempo!A:E,2,FALSE)),0,VLOOKUP(A653,issues_tempo!A:E,2,FALSE))</f>
        <v>0</v>
      </c>
      <c r="AA653">
        <f t="shared" si="267"/>
        <v>0</v>
      </c>
      <c r="AB653" t="e">
        <f t="shared" si="268"/>
        <v>#DIV/0!</v>
      </c>
      <c r="AC653" t="e">
        <f>VLOOKUP(A653,issues_tempo!A:E,5,FALSE)</f>
        <v>#N/A</v>
      </c>
      <c r="AD653" t="e">
        <f>VLOOKUP(A653,issues_tempo!A:E,4,FALSE)</f>
        <v>#N/A</v>
      </c>
      <c r="AE653">
        <f t="shared" si="269"/>
        <v>0</v>
      </c>
      <c r="AF653">
        <f t="shared" si="269"/>
        <v>0</v>
      </c>
      <c r="AG653">
        <f t="shared" si="270"/>
        <v>0</v>
      </c>
      <c r="AH653">
        <f t="shared" si="271"/>
        <v>0</v>
      </c>
      <c r="AI653">
        <f t="shared" si="272"/>
        <v>0</v>
      </c>
      <c r="AJ653">
        <f t="shared" si="273"/>
        <v>0</v>
      </c>
    </row>
    <row r="654" spans="1:36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257"/>
        <v>#N/A</v>
      </c>
      <c r="I654" t="e">
        <f t="shared" si="258"/>
        <v>#N/A</v>
      </c>
      <c r="J654">
        <f t="shared" si="259"/>
        <v>0</v>
      </c>
      <c r="K654">
        <f t="shared" si="260"/>
        <v>0</v>
      </c>
      <c r="L654">
        <f t="shared" si="261"/>
        <v>0</v>
      </c>
      <c r="M654" t="e">
        <f t="shared" si="262"/>
        <v>#N/A</v>
      </c>
      <c r="N654" t="e">
        <f t="shared" si="263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255"/>
        <v>999999</v>
      </c>
      <c r="R654" t="e">
        <f t="shared" si="256"/>
        <v>#N/A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264"/>
        <v>0</v>
      </c>
      <c r="V654">
        <f t="shared" si="265"/>
        <v>0</v>
      </c>
      <c r="W654">
        <f t="shared" si="274"/>
        <v>0</v>
      </c>
      <c r="X654">
        <f t="shared" si="266"/>
        <v>0</v>
      </c>
      <c r="Y654">
        <f>IF(ISNA(VLOOKUP(A654,issues_tempo!A:E,3,FALSE)),0,VLOOKUP(A654,issues_tempo!A:E,3,FALSE))</f>
        <v>0</v>
      </c>
      <c r="Z654">
        <f>IF(ISNA(VLOOKUP(A654,issues_tempo!A:E,2,FALSE)),0,VLOOKUP(A654,issues_tempo!A:E,2,FALSE))</f>
        <v>0</v>
      </c>
      <c r="AA654">
        <f t="shared" si="267"/>
        <v>0</v>
      </c>
      <c r="AB654" t="e">
        <f t="shared" si="268"/>
        <v>#DIV/0!</v>
      </c>
      <c r="AC654" t="e">
        <f>VLOOKUP(A654,issues_tempo!A:E,5,FALSE)</f>
        <v>#N/A</v>
      </c>
      <c r="AD654" t="e">
        <f>VLOOKUP(A654,issues_tempo!A:E,4,FALSE)</f>
        <v>#N/A</v>
      </c>
      <c r="AE654">
        <f t="shared" si="269"/>
        <v>0</v>
      </c>
      <c r="AF654">
        <f t="shared" si="269"/>
        <v>0</v>
      </c>
      <c r="AG654">
        <f t="shared" si="270"/>
        <v>0</v>
      </c>
      <c r="AH654">
        <f t="shared" si="271"/>
        <v>0</v>
      </c>
      <c r="AI654">
        <f t="shared" si="272"/>
        <v>0</v>
      </c>
      <c r="AJ654">
        <f t="shared" si="273"/>
        <v>0</v>
      </c>
    </row>
    <row r="655" spans="1:36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257"/>
        <v>182</v>
      </c>
      <c r="I655">
        <f t="shared" si="258"/>
        <v>6.0714285714285712</v>
      </c>
      <c r="J655">
        <f t="shared" si="259"/>
        <v>16.470588235294116</v>
      </c>
      <c r="K655">
        <f t="shared" si="260"/>
        <v>13.333333333333334</v>
      </c>
      <c r="L655">
        <f t="shared" si="261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255"/>
        <v>10</v>
      </c>
      <c r="R655">
        <f t="shared" si="256"/>
        <v>12.833333333333334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264"/>
        <v>0</v>
      </c>
      <c r="V655">
        <f t="shared" si="265"/>
        <v>9.5153846153846153</v>
      </c>
      <c r="W655">
        <f t="shared" si="274"/>
        <v>0</v>
      </c>
      <c r="X655">
        <f t="shared" si="266"/>
        <v>173.00699300699301</v>
      </c>
      <c r="Y655">
        <f>IF(ISNA(VLOOKUP(A655,issues_tempo!A:E,3,FALSE)),0,VLOOKUP(A655,issues_tempo!A:E,3,FALSE))</f>
        <v>0</v>
      </c>
      <c r="Z655">
        <f>IF(ISNA(VLOOKUP(A655,issues_tempo!A:E,2,FALSE)),0,VLOOKUP(A655,issues_tempo!A:E,2,FALSE))</f>
        <v>0</v>
      </c>
      <c r="AA655">
        <f t="shared" si="267"/>
        <v>0</v>
      </c>
      <c r="AB655" t="e">
        <f t="shared" si="268"/>
        <v>#DIV/0!</v>
      </c>
      <c r="AC655" t="e">
        <f>VLOOKUP(A655,issues_tempo!A:E,5,FALSE)</f>
        <v>#N/A</v>
      </c>
      <c r="AD655" t="e">
        <f>VLOOKUP(A655,issues_tempo!A:E,4,FALSE)</f>
        <v>#N/A</v>
      </c>
      <c r="AE655">
        <f t="shared" si="269"/>
        <v>0</v>
      </c>
      <c r="AF655">
        <f t="shared" si="269"/>
        <v>0</v>
      </c>
      <c r="AG655">
        <f t="shared" si="270"/>
        <v>0</v>
      </c>
      <c r="AH655">
        <f t="shared" si="271"/>
        <v>0</v>
      </c>
      <c r="AI655">
        <f t="shared" si="272"/>
        <v>0</v>
      </c>
      <c r="AJ655">
        <f t="shared" si="273"/>
        <v>0</v>
      </c>
    </row>
    <row r="656" spans="1:36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257"/>
        <v>#N/A</v>
      </c>
      <c r="I656" t="e">
        <f t="shared" si="258"/>
        <v>#N/A</v>
      </c>
      <c r="J656">
        <f t="shared" si="259"/>
        <v>0</v>
      </c>
      <c r="K656">
        <f t="shared" si="260"/>
        <v>0</v>
      </c>
      <c r="L656">
        <f t="shared" si="261"/>
        <v>0</v>
      </c>
      <c r="M656" t="e">
        <f t="shared" si="262"/>
        <v>#N/A</v>
      </c>
      <c r="N656" t="e">
        <f t="shared" si="263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255"/>
        <v>999999</v>
      </c>
      <c r="R656" t="e">
        <f t="shared" si="256"/>
        <v>#N/A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264"/>
        <v>0</v>
      </c>
      <c r="V656">
        <f t="shared" si="265"/>
        <v>0</v>
      </c>
      <c r="W656">
        <f t="shared" si="274"/>
        <v>0</v>
      </c>
      <c r="X656">
        <f t="shared" si="266"/>
        <v>0</v>
      </c>
      <c r="Y656">
        <f>IF(ISNA(VLOOKUP(A656,issues_tempo!A:E,3,FALSE)),0,VLOOKUP(A656,issues_tempo!A:E,3,FALSE))</f>
        <v>0</v>
      </c>
      <c r="Z656">
        <f>IF(ISNA(VLOOKUP(A656,issues_tempo!A:E,2,FALSE)),0,VLOOKUP(A656,issues_tempo!A:E,2,FALSE))</f>
        <v>0</v>
      </c>
      <c r="AA656">
        <f t="shared" si="267"/>
        <v>0</v>
      </c>
      <c r="AB656" t="e">
        <f t="shared" si="268"/>
        <v>#DIV/0!</v>
      </c>
      <c r="AC656" t="e">
        <f>VLOOKUP(A656,issues_tempo!A:E,5,FALSE)</f>
        <v>#N/A</v>
      </c>
      <c r="AD656" t="e">
        <f>VLOOKUP(A656,issues_tempo!A:E,4,FALSE)</f>
        <v>#N/A</v>
      </c>
      <c r="AE656">
        <f t="shared" si="269"/>
        <v>0</v>
      </c>
      <c r="AF656">
        <f t="shared" si="269"/>
        <v>0</v>
      </c>
      <c r="AG656">
        <f t="shared" si="270"/>
        <v>0</v>
      </c>
      <c r="AH656">
        <f t="shared" si="271"/>
        <v>0</v>
      </c>
      <c r="AI656">
        <f t="shared" si="272"/>
        <v>0</v>
      </c>
      <c r="AJ656">
        <f t="shared" si="273"/>
        <v>0</v>
      </c>
    </row>
    <row r="657" spans="1:36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257"/>
        <v>#N/A</v>
      </c>
      <c r="I657" t="e">
        <f t="shared" si="258"/>
        <v>#N/A</v>
      </c>
      <c r="J657">
        <f t="shared" si="259"/>
        <v>0</v>
      </c>
      <c r="K657">
        <f t="shared" si="260"/>
        <v>0</v>
      </c>
      <c r="L657">
        <f t="shared" si="261"/>
        <v>0</v>
      </c>
      <c r="M657" t="e">
        <f t="shared" si="262"/>
        <v>#N/A</v>
      </c>
      <c r="N657" t="e">
        <f t="shared" si="263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255"/>
        <v>999999</v>
      </c>
      <c r="R657" t="e">
        <f t="shared" si="256"/>
        <v>#N/A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264"/>
        <v>0</v>
      </c>
      <c r="V657">
        <f t="shared" si="265"/>
        <v>0</v>
      </c>
      <c r="W657">
        <f t="shared" si="274"/>
        <v>0</v>
      </c>
      <c r="X657">
        <f t="shared" si="266"/>
        <v>0</v>
      </c>
      <c r="Y657">
        <f>IF(ISNA(VLOOKUP(A657,issues_tempo!A:E,3,FALSE)),0,VLOOKUP(A657,issues_tempo!A:E,3,FALSE))</f>
        <v>0</v>
      </c>
      <c r="Z657">
        <f>IF(ISNA(VLOOKUP(A657,issues_tempo!A:E,2,FALSE)),0,VLOOKUP(A657,issues_tempo!A:E,2,FALSE))</f>
        <v>0</v>
      </c>
      <c r="AA657">
        <f t="shared" si="267"/>
        <v>0</v>
      </c>
      <c r="AB657" t="e">
        <f t="shared" si="268"/>
        <v>#DIV/0!</v>
      </c>
      <c r="AC657" t="e">
        <f>VLOOKUP(A657,issues_tempo!A:E,5,FALSE)</f>
        <v>#N/A</v>
      </c>
      <c r="AD657" t="e">
        <f>VLOOKUP(A657,issues_tempo!A:E,4,FALSE)</f>
        <v>#N/A</v>
      </c>
      <c r="AE657">
        <f t="shared" si="269"/>
        <v>0</v>
      </c>
      <c r="AF657">
        <f t="shared" si="269"/>
        <v>0</v>
      </c>
      <c r="AG657">
        <f t="shared" si="270"/>
        <v>0</v>
      </c>
      <c r="AH657">
        <f t="shared" si="271"/>
        <v>0</v>
      </c>
      <c r="AI657">
        <f t="shared" si="272"/>
        <v>0</v>
      </c>
      <c r="AJ657">
        <f t="shared" si="273"/>
        <v>0</v>
      </c>
    </row>
    <row r="658" spans="1:36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257"/>
        <v>174</v>
      </c>
      <c r="I658">
        <f t="shared" si="258"/>
        <v>7.0402298850574709</v>
      </c>
      <c r="J658">
        <f t="shared" si="259"/>
        <v>14.204081632653061</v>
      </c>
      <c r="K658">
        <f t="shared" si="260"/>
        <v>23.249299719887954</v>
      </c>
      <c r="L658">
        <f t="shared" si="261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255"/>
        <v>31.542168674698797</v>
      </c>
      <c r="R658">
        <f t="shared" si="256"/>
        <v>425.83333333333337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264"/>
        <v>0</v>
      </c>
      <c r="V658">
        <f t="shared" si="265"/>
        <v>0</v>
      </c>
      <c r="W658">
        <f t="shared" si="274"/>
        <v>0</v>
      </c>
      <c r="X658">
        <f t="shared" si="266"/>
        <v>0</v>
      </c>
      <c r="Y658">
        <f>IF(ISNA(VLOOKUP(A658,issues_tempo!A:E,3,FALSE)),0,VLOOKUP(A658,issues_tempo!A:E,3,FALSE))</f>
        <v>0</v>
      </c>
      <c r="Z658">
        <f>IF(ISNA(VLOOKUP(A658,issues_tempo!A:E,2,FALSE)),0,VLOOKUP(A658,issues_tempo!A:E,2,FALSE))</f>
        <v>0</v>
      </c>
      <c r="AA658">
        <f t="shared" si="267"/>
        <v>0</v>
      </c>
      <c r="AB658" t="e">
        <f t="shared" si="268"/>
        <v>#DIV/0!</v>
      </c>
      <c r="AC658" t="e">
        <f>VLOOKUP(A658,issues_tempo!A:E,5,FALSE)</f>
        <v>#N/A</v>
      </c>
      <c r="AD658" t="e">
        <f>VLOOKUP(A658,issues_tempo!A:E,4,FALSE)</f>
        <v>#N/A</v>
      </c>
      <c r="AE658">
        <f t="shared" si="269"/>
        <v>0</v>
      </c>
      <c r="AF658">
        <f t="shared" si="269"/>
        <v>0</v>
      </c>
      <c r="AG658">
        <f t="shared" si="270"/>
        <v>0</v>
      </c>
      <c r="AH658">
        <f t="shared" si="271"/>
        <v>0</v>
      </c>
      <c r="AI658">
        <f t="shared" si="272"/>
        <v>0</v>
      </c>
      <c r="AJ658">
        <f t="shared" si="273"/>
        <v>0</v>
      </c>
    </row>
    <row r="659" spans="1:36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257"/>
        <v>#N/A</v>
      </c>
      <c r="I659" t="e">
        <f t="shared" si="258"/>
        <v>#N/A</v>
      </c>
      <c r="J659">
        <f t="shared" si="259"/>
        <v>0</v>
      </c>
      <c r="K659">
        <f t="shared" si="260"/>
        <v>0</v>
      </c>
      <c r="L659">
        <f t="shared" si="261"/>
        <v>0</v>
      </c>
      <c r="M659" t="e">
        <f t="shared" si="262"/>
        <v>#N/A</v>
      </c>
      <c r="N659" t="e">
        <f t="shared" si="263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255"/>
        <v>999999</v>
      </c>
      <c r="R659" t="e">
        <f t="shared" si="256"/>
        <v>#N/A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264"/>
        <v>0</v>
      </c>
      <c r="V659">
        <f t="shared" si="265"/>
        <v>0</v>
      </c>
      <c r="W659">
        <f t="shared" si="274"/>
        <v>0</v>
      </c>
      <c r="X659">
        <f t="shared" si="266"/>
        <v>0</v>
      </c>
      <c r="Y659">
        <f>IF(ISNA(VLOOKUP(A659,issues_tempo!A:E,3,FALSE)),0,VLOOKUP(A659,issues_tempo!A:E,3,FALSE))</f>
        <v>0</v>
      </c>
      <c r="Z659">
        <f>IF(ISNA(VLOOKUP(A659,issues_tempo!A:E,2,FALSE)),0,VLOOKUP(A659,issues_tempo!A:E,2,FALSE))</f>
        <v>0</v>
      </c>
      <c r="AA659">
        <f t="shared" si="267"/>
        <v>0</v>
      </c>
      <c r="AB659" t="e">
        <f t="shared" si="268"/>
        <v>#DIV/0!</v>
      </c>
      <c r="AC659" t="e">
        <f>VLOOKUP(A659,issues_tempo!A:E,5,FALSE)</f>
        <v>#N/A</v>
      </c>
      <c r="AD659" t="e">
        <f>VLOOKUP(A659,issues_tempo!A:E,4,FALSE)</f>
        <v>#N/A</v>
      </c>
      <c r="AE659">
        <f t="shared" si="269"/>
        <v>0</v>
      </c>
      <c r="AF659">
        <f t="shared" si="269"/>
        <v>0</v>
      </c>
      <c r="AG659">
        <f t="shared" si="270"/>
        <v>0</v>
      </c>
      <c r="AH659">
        <f t="shared" si="271"/>
        <v>0</v>
      </c>
      <c r="AI659">
        <f t="shared" si="272"/>
        <v>0</v>
      </c>
      <c r="AJ659">
        <f t="shared" si="273"/>
        <v>0</v>
      </c>
    </row>
    <row r="660" spans="1:36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257"/>
        <v>#N/A</v>
      </c>
      <c r="I660" t="e">
        <f t="shared" si="258"/>
        <v>#N/A</v>
      </c>
      <c r="J660">
        <f t="shared" si="259"/>
        <v>0</v>
      </c>
      <c r="K660">
        <f t="shared" si="260"/>
        <v>0</v>
      </c>
      <c r="L660">
        <f t="shared" si="261"/>
        <v>0</v>
      </c>
      <c r="M660" t="e">
        <f t="shared" si="262"/>
        <v>#N/A</v>
      </c>
      <c r="N660" t="e">
        <f t="shared" si="263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255"/>
        <v>999999</v>
      </c>
      <c r="R660" t="e">
        <f t="shared" si="256"/>
        <v>#N/A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264"/>
        <v>0</v>
      </c>
      <c r="V660">
        <f t="shared" si="265"/>
        <v>0</v>
      </c>
      <c r="W660">
        <f t="shared" si="274"/>
        <v>0</v>
      </c>
      <c r="X660">
        <f t="shared" si="266"/>
        <v>0</v>
      </c>
      <c r="Y660">
        <f>IF(ISNA(VLOOKUP(A660,issues_tempo!A:E,3,FALSE)),0,VLOOKUP(A660,issues_tempo!A:E,3,FALSE))</f>
        <v>0</v>
      </c>
      <c r="Z660">
        <f>IF(ISNA(VLOOKUP(A660,issues_tempo!A:E,2,FALSE)),0,VLOOKUP(A660,issues_tempo!A:E,2,FALSE))</f>
        <v>0</v>
      </c>
      <c r="AA660">
        <f t="shared" si="267"/>
        <v>0</v>
      </c>
      <c r="AB660" t="e">
        <f t="shared" si="268"/>
        <v>#DIV/0!</v>
      </c>
      <c r="AC660" t="e">
        <f>VLOOKUP(A660,issues_tempo!A:E,5,FALSE)</f>
        <v>#N/A</v>
      </c>
      <c r="AD660" t="e">
        <f>VLOOKUP(A660,issues_tempo!A:E,4,FALSE)</f>
        <v>#N/A</v>
      </c>
      <c r="AE660">
        <f t="shared" si="269"/>
        <v>0</v>
      </c>
      <c r="AF660">
        <f t="shared" si="269"/>
        <v>0</v>
      </c>
      <c r="AG660">
        <f t="shared" si="270"/>
        <v>0</v>
      </c>
      <c r="AH660">
        <f t="shared" si="271"/>
        <v>0</v>
      </c>
      <c r="AI660">
        <f t="shared" si="272"/>
        <v>0</v>
      </c>
      <c r="AJ660">
        <f t="shared" si="273"/>
        <v>0</v>
      </c>
    </row>
    <row r="661" spans="1:36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257"/>
        <v>1108</v>
      </c>
      <c r="I661">
        <f t="shared" si="258"/>
        <v>7.1137184115523464</v>
      </c>
      <c r="J661">
        <f t="shared" si="259"/>
        <v>14.057345851306774</v>
      </c>
      <c r="K661">
        <f t="shared" si="260"/>
        <v>13.313046785850133</v>
      </c>
      <c r="L661">
        <f t="shared" si="261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255"/>
        <v>284.18238095238098</v>
      </c>
      <c r="R661">
        <f t="shared" si="256"/>
        <v>250.82352941176472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264"/>
        <v>0.56142857142857139</v>
      </c>
      <c r="V661">
        <f t="shared" si="265"/>
        <v>0.98774509803921573</v>
      </c>
      <c r="W661">
        <f t="shared" si="274"/>
        <v>7.4743248383415741</v>
      </c>
      <c r="X661">
        <f t="shared" si="266"/>
        <v>15.358231707317074</v>
      </c>
      <c r="Y661">
        <f>IF(ISNA(VLOOKUP(A661,issues_tempo!A:E,3,FALSE)),0,VLOOKUP(A661,issues_tempo!A:E,3,FALSE))</f>
        <v>0</v>
      </c>
      <c r="Z661">
        <f>IF(ISNA(VLOOKUP(A661,issues_tempo!A:E,2,FALSE)),0,VLOOKUP(A661,issues_tempo!A:E,2,FALSE))</f>
        <v>0</v>
      </c>
      <c r="AA661">
        <f t="shared" si="267"/>
        <v>0</v>
      </c>
      <c r="AB661" t="e">
        <f t="shared" si="268"/>
        <v>#DIV/0!</v>
      </c>
      <c r="AC661" t="e">
        <f>VLOOKUP(A661,issues_tempo!A:E,5,FALSE)</f>
        <v>#N/A</v>
      </c>
      <c r="AD661" t="e">
        <f>VLOOKUP(A661,issues_tempo!A:E,4,FALSE)</f>
        <v>#N/A</v>
      </c>
      <c r="AE661">
        <f t="shared" si="269"/>
        <v>0</v>
      </c>
      <c r="AF661">
        <f t="shared" si="269"/>
        <v>0</v>
      </c>
      <c r="AG661">
        <f t="shared" si="270"/>
        <v>0</v>
      </c>
      <c r="AH661">
        <f t="shared" si="271"/>
        <v>0</v>
      </c>
      <c r="AI661">
        <f t="shared" si="272"/>
        <v>0</v>
      </c>
      <c r="AJ661">
        <f t="shared" si="273"/>
        <v>0</v>
      </c>
    </row>
    <row r="662" spans="1:36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257"/>
        <v>#N/A</v>
      </c>
      <c r="I662" t="e">
        <f t="shared" si="258"/>
        <v>#N/A</v>
      </c>
      <c r="J662">
        <f t="shared" si="259"/>
        <v>0</v>
      </c>
      <c r="K662">
        <f t="shared" si="260"/>
        <v>0</v>
      </c>
      <c r="L662">
        <f t="shared" si="261"/>
        <v>0</v>
      </c>
      <c r="M662" t="e">
        <f t="shared" si="262"/>
        <v>#N/A</v>
      </c>
      <c r="N662" t="e">
        <f t="shared" si="263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255"/>
        <v>999999</v>
      </c>
      <c r="R662" t="e">
        <f t="shared" si="256"/>
        <v>#N/A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264"/>
        <v>0</v>
      </c>
      <c r="V662">
        <f t="shared" si="265"/>
        <v>0</v>
      </c>
      <c r="W662">
        <f t="shared" si="274"/>
        <v>0</v>
      </c>
      <c r="X662">
        <f t="shared" si="266"/>
        <v>0</v>
      </c>
      <c r="Y662">
        <f>IF(ISNA(VLOOKUP(A662,issues_tempo!A:E,3,FALSE)),0,VLOOKUP(A662,issues_tempo!A:E,3,FALSE))</f>
        <v>0</v>
      </c>
      <c r="Z662">
        <f>IF(ISNA(VLOOKUP(A662,issues_tempo!A:E,2,FALSE)),0,VLOOKUP(A662,issues_tempo!A:E,2,FALSE))</f>
        <v>0</v>
      </c>
      <c r="AA662">
        <f t="shared" si="267"/>
        <v>0</v>
      </c>
      <c r="AB662" t="e">
        <f t="shared" si="268"/>
        <v>#DIV/0!</v>
      </c>
      <c r="AC662" t="e">
        <f>VLOOKUP(A662,issues_tempo!A:E,5,FALSE)</f>
        <v>#N/A</v>
      </c>
      <c r="AD662" t="e">
        <f>VLOOKUP(A662,issues_tempo!A:E,4,FALSE)</f>
        <v>#N/A</v>
      </c>
      <c r="AE662">
        <f t="shared" si="269"/>
        <v>0</v>
      </c>
      <c r="AF662">
        <f t="shared" si="269"/>
        <v>0</v>
      </c>
      <c r="AG662">
        <f t="shared" si="270"/>
        <v>0</v>
      </c>
      <c r="AH662">
        <f t="shared" si="271"/>
        <v>0</v>
      </c>
      <c r="AI662">
        <f t="shared" si="272"/>
        <v>0</v>
      </c>
      <c r="AJ662">
        <f t="shared" si="273"/>
        <v>0</v>
      </c>
    </row>
    <row r="663" spans="1:36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257"/>
        <v>2</v>
      </c>
      <c r="I663">
        <f t="shared" si="258"/>
        <v>19</v>
      </c>
      <c r="J663">
        <f t="shared" si="259"/>
        <v>5.2631578947368425</v>
      </c>
      <c r="K663">
        <f t="shared" si="260"/>
        <v>8</v>
      </c>
      <c r="L663">
        <f t="shared" si="261"/>
        <v>0</v>
      </c>
      <c r="M663">
        <f t="shared" si="262"/>
        <v>12.5</v>
      </c>
      <c r="N663" t="e">
        <f t="shared" si="263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255"/>
        <v>4.1666666666666661</v>
      </c>
      <c r="R663">
        <f t="shared" si="256"/>
        <v>999999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264"/>
        <v>0</v>
      </c>
      <c r="V663">
        <f t="shared" si="265"/>
        <v>0</v>
      </c>
      <c r="W663">
        <f t="shared" si="274"/>
        <v>0</v>
      </c>
      <c r="X663">
        <f t="shared" si="266"/>
        <v>0</v>
      </c>
      <c r="Y663">
        <f>IF(ISNA(VLOOKUP(A663,issues_tempo!A:E,3,FALSE)),0,VLOOKUP(A663,issues_tempo!A:E,3,FALSE))</f>
        <v>0</v>
      </c>
      <c r="Z663">
        <f>IF(ISNA(VLOOKUP(A663,issues_tempo!A:E,2,FALSE)),0,VLOOKUP(A663,issues_tempo!A:E,2,FALSE))</f>
        <v>0</v>
      </c>
      <c r="AA663">
        <f t="shared" si="267"/>
        <v>0</v>
      </c>
      <c r="AB663" t="e">
        <f t="shared" si="268"/>
        <v>#DIV/0!</v>
      </c>
      <c r="AC663" t="e">
        <f>VLOOKUP(A663,issues_tempo!A:E,5,FALSE)</f>
        <v>#N/A</v>
      </c>
      <c r="AD663" t="e">
        <f>VLOOKUP(A663,issues_tempo!A:E,4,FALSE)</f>
        <v>#N/A</v>
      </c>
      <c r="AE663">
        <f t="shared" si="269"/>
        <v>0</v>
      </c>
      <c r="AF663">
        <f t="shared" si="269"/>
        <v>0</v>
      </c>
      <c r="AG663">
        <f t="shared" si="270"/>
        <v>0</v>
      </c>
      <c r="AH663">
        <f t="shared" si="271"/>
        <v>0</v>
      </c>
      <c r="AI663">
        <f t="shared" si="272"/>
        <v>0</v>
      </c>
      <c r="AJ663">
        <f t="shared" si="273"/>
        <v>0</v>
      </c>
    </row>
    <row r="664" spans="1:36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257"/>
        <v>1</v>
      </c>
      <c r="I664">
        <f t="shared" si="258"/>
        <v>85</v>
      </c>
      <c r="J664">
        <f t="shared" si="259"/>
        <v>1.1764705882352942</v>
      </c>
      <c r="K664">
        <f t="shared" si="260"/>
        <v>25</v>
      </c>
      <c r="L664">
        <f t="shared" si="261"/>
        <v>0</v>
      </c>
      <c r="M664">
        <f t="shared" si="262"/>
        <v>4</v>
      </c>
      <c r="N664" t="e">
        <f t="shared" si="263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255"/>
        <v>1.3333333333333333</v>
      </c>
      <c r="R664">
        <f t="shared" si="256"/>
        <v>999999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264"/>
        <v>0</v>
      </c>
      <c r="V664">
        <f t="shared" si="265"/>
        <v>0</v>
      </c>
      <c r="W664">
        <f t="shared" si="274"/>
        <v>0</v>
      </c>
      <c r="X664">
        <f t="shared" si="266"/>
        <v>0</v>
      </c>
      <c r="Y664">
        <f>IF(ISNA(VLOOKUP(A664,issues_tempo!A:E,3,FALSE)),0,VLOOKUP(A664,issues_tempo!A:E,3,FALSE))</f>
        <v>0</v>
      </c>
      <c r="Z664">
        <f>IF(ISNA(VLOOKUP(A664,issues_tempo!A:E,2,FALSE)),0,VLOOKUP(A664,issues_tempo!A:E,2,FALSE))</f>
        <v>0</v>
      </c>
      <c r="AA664">
        <f t="shared" si="267"/>
        <v>0</v>
      </c>
      <c r="AB664" t="e">
        <f t="shared" si="268"/>
        <v>#DIV/0!</v>
      </c>
      <c r="AC664" t="e">
        <f>VLOOKUP(A664,issues_tempo!A:E,5,FALSE)</f>
        <v>#N/A</v>
      </c>
      <c r="AD664" t="e">
        <f>VLOOKUP(A664,issues_tempo!A:E,4,FALSE)</f>
        <v>#N/A</v>
      </c>
      <c r="AE664">
        <f t="shared" si="269"/>
        <v>0</v>
      </c>
      <c r="AF664">
        <f t="shared" si="269"/>
        <v>0</v>
      </c>
      <c r="AG664">
        <f t="shared" si="270"/>
        <v>0</v>
      </c>
      <c r="AH664">
        <f t="shared" si="271"/>
        <v>0</v>
      </c>
      <c r="AI664">
        <f t="shared" si="272"/>
        <v>0</v>
      </c>
      <c r="AJ664">
        <f t="shared" si="273"/>
        <v>0</v>
      </c>
    </row>
    <row r="665" spans="1:36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257"/>
        <v>10214</v>
      </c>
      <c r="I665">
        <f t="shared" si="258"/>
        <v>4.1001566477383982</v>
      </c>
      <c r="J665">
        <f t="shared" si="259"/>
        <v>24.389312065713124</v>
      </c>
      <c r="K665">
        <f t="shared" si="260"/>
        <v>24.055352584955706</v>
      </c>
      <c r="L665">
        <f t="shared" si="261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255"/>
        <v>399.07957973577447</v>
      </c>
      <c r="R665">
        <f t="shared" si="256"/>
        <v>88.247920133111478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264"/>
        <v>1.0992406116716946</v>
      </c>
      <c r="V665">
        <f t="shared" si="265"/>
        <v>0</v>
      </c>
      <c r="W665">
        <f t="shared" si="274"/>
        <v>26.442620489464989</v>
      </c>
      <c r="X665">
        <f t="shared" si="266"/>
        <v>0</v>
      </c>
      <c r="Y665">
        <f>IF(ISNA(VLOOKUP(A665,issues_tempo!A:E,3,FALSE)),0,VLOOKUP(A665,issues_tempo!A:E,3,FALSE))</f>
        <v>0</v>
      </c>
      <c r="Z665">
        <f>IF(ISNA(VLOOKUP(A665,issues_tempo!A:E,2,FALSE)),0,VLOOKUP(A665,issues_tempo!A:E,2,FALSE))</f>
        <v>0</v>
      </c>
      <c r="AA665">
        <f t="shared" si="267"/>
        <v>0</v>
      </c>
      <c r="AB665" t="e">
        <f t="shared" si="268"/>
        <v>#DIV/0!</v>
      </c>
      <c r="AC665" t="e">
        <f>VLOOKUP(A665,issues_tempo!A:E,5,FALSE)</f>
        <v>#N/A</v>
      </c>
      <c r="AD665" t="e">
        <f>VLOOKUP(A665,issues_tempo!A:E,4,FALSE)</f>
        <v>#N/A</v>
      </c>
      <c r="AE665">
        <f t="shared" si="269"/>
        <v>0</v>
      </c>
      <c r="AF665">
        <f t="shared" si="269"/>
        <v>0</v>
      </c>
      <c r="AG665">
        <f t="shared" si="270"/>
        <v>0</v>
      </c>
      <c r="AH665">
        <f t="shared" si="271"/>
        <v>0</v>
      </c>
      <c r="AI665">
        <f t="shared" si="272"/>
        <v>0</v>
      </c>
      <c r="AJ665">
        <f t="shared" si="273"/>
        <v>0</v>
      </c>
    </row>
    <row r="666" spans="1:36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257"/>
        <v>#N/A</v>
      </c>
      <c r="I666" t="e">
        <f t="shared" si="258"/>
        <v>#N/A</v>
      </c>
      <c r="J666">
        <f t="shared" si="259"/>
        <v>0</v>
      </c>
      <c r="K666">
        <f t="shared" si="260"/>
        <v>0</v>
      </c>
      <c r="L666">
        <f t="shared" si="261"/>
        <v>0</v>
      </c>
      <c r="M666" t="e">
        <f t="shared" si="262"/>
        <v>#N/A</v>
      </c>
      <c r="N666" t="e">
        <f t="shared" si="263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255"/>
        <v>999999</v>
      </c>
      <c r="R666" t="e">
        <f t="shared" si="256"/>
        <v>#N/A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264"/>
        <v>0</v>
      </c>
      <c r="V666">
        <f t="shared" si="265"/>
        <v>0</v>
      </c>
      <c r="W666">
        <f t="shared" si="274"/>
        <v>0</v>
      </c>
      <c r="X666">
        <f t="shared" si="266"/>
        <v>0</v>
      </c>
      <c r="Y666">
        <f>IF(ISNA(VLOOKUP(A666,issues_tempo!A:E,3,FALSE)),0,VLOOKUP(A666,issues_tempo!A:E,3,FALSE))</f>
        <v>0</v>
      </c>
      <c r="Z666">
        <f>IF(ISNA(VLOOKUP(A666,issues_tempo!A:E,2,FALSE)),0,VLOOKUP(A666,issues_tempo!A:E,2,FALSE))</f>
        <v>0</v>
      </c>
      <c r="AA666">
        <f t="shared" si="267"/>
        <v>0</v>
      </c>
      <c r="AB666" t="e">
        <f t="shared" si="268"/>
        <v>#DIV/0!</v>
      </c>
      <c r="AC666" t="e">
        <f>VLOOKUP(A666,issues_tempo!A:E,5,FALSE)</f>
        <v>#N/A</v>
      </c>
      <c r="AD666" t="e">
        <f>VLOOKUP(A666,issues_tempo!A:E,4,FALSE)</f>
        <v>#N/A</v>
      </c>
      <c r="AE666">
        <f t="shared" si="269"/>
        <v>0</v>
      </c>
      <c r="AF666">
        <f t="shared" si="269"/>
        <v>0</v>
      </c>
      <c r="AG666">
        <f t="shared" si="270"/>
        <v>0</v>
      </c>
      <c r="AH666">
        <f t="shared" si="271"/>
        <v>0</v>
      </c>
      <c r="AI666">
        <f t="shared" si="272"/>
        <v>0</v>
      </c>
      <c r="AJ666">
        <f t="shared" si="273"/>
        <v>0</v>
      </c>
    </row>
    <row r="667" spans="1:36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257"/>
        <v>#N/A</v>
      </c>
      <c r="I667" t="e">
        <f t="shared" si="258"/>
        <v>#N/A</v>
      </c>
      <c r="J667">
        <f t="shared" si="259"/>
        <v>0</v>
      </c>
      <c r="K667">
        <f t="shared" si="260"/>
        <v>0</v>
      </c>
      <c r="L667">
        <f t="shared" si="261"/>
        <v>0</v>
      </c>
      <c r="M667" t="e">
        <f t="shared" si="262"/>
        <v>#N/A</v>
      </c>
      <c r="N667" t="e">
        <f t="shared" si="263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264"/>
        <v>0</v>
      </c>
      <c r="V667">
        <f t="shared" si="265"/>
        <v>0</v>
      </c>
      <c r="W667">
        <f t="shared" si="274"/>
        <v>0</v>
      </c>
      <c r="X667">
        <f t="shared" si="266"/>
        <v>0</v>
      </c>
      <c r="Y667">
        <f>IF(ISNA(VLOOKUP(A667,issues_tempo!A:E,3,FALSE)),0,VLOOKUP(A667,issues_tempo!A:E,3,FALSE))</f>
        <v>0</v>
      </c>
      <c r="Z667">
        <f>IF(ISNA(VLOOKUP(A667,issues_tempo!A:E,2,FALSE)),0,VLOOKUP(A667,issues_tempo!A:E,2,FALSE))</f>
        <v>0</v>
      </c>
      <c r="AA667">
        <f t="shared" si="267"/>
        <v>0</v>
      </c>
      <c r="AB667" t="e">
        <f t="shared" si="268"/>
        <v>#DIV/0!</v>
      </c>
      <c r="AC667" t="e">
        <f>VLOOKUP(A667,issues_tempo!A:E,5,FALSE)</f>
        <v>#N/A</v>
      </c>
      <c r="AD667" t="e">
        <f>VLOOKUP(A667,issues_tempo!A:E,4,FALSE)</f>
        <v>#N/A</v>
      </c>
      <c r="AE667">
        <f t="shared" si="269"/>
        <v>0</v>
      </c>
      <c r="AF667">
        <f t="shared" si="269"/>
        <v>0</v>
      </c>
      <c r="AG667">
        <f t="shared" si="270"/>
        <v>0</v>
      </c>
      <c r="AH667">
        <f t="shared" si="271"/>
        <v>0</v>
      </c>
      <c r="AI667">
        <f t="shared" si="272"/>
        <v>0</v>
      </c>
      <c r="AJ667">
        <f t="shared" si="273"/>
        <v>0</v>
      </c>
    </row>
    <row r="668" spans="1:36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257"/>
        <v>#N/A</v>
      </c>
      <c r="I668" t="e">
        <f t="shared" si="258"/>
        <v>#N/A</v>
      </c>
      <c r="J668">
        <f t="shared" si="259"/>
        <v>0</v>
      </c>
      <c r="K668">
        <f t="shared" si="260"/>
        <v>0</v>
      </c>
      <c r="L668">
        <f t="shared" si="261"/>
        <v>0</v>
      </c>
      <c r="M668" t="e">
        <f t="shared" si="262"/>
        <v>#N/A</v>
      </c>
      <c r="N668" t="e">
        <f t="shared" si="263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264"/>
        <v>0</v>
      </c>
      <c r="V668">
        <f t="shared" si="265"/>
        <v>0</v>
      </c>
      <c r="W668">
        <f t="shared" si="274"/>
        <v>0</v>
      </c>
      <c r="X668">
        <f t="shared" si="266"/>
        <v>0</v>
      </c>
      <c r="Y668">
        <f>IF(ISNA(VLOOKUP(A668,issues_tempo!A:E,3,FALSE)),0,VLOOKUP(A668,issues_tempo!A:E,3,FALSE))</f>
        <v>0</v>
      </c>
      <c r="Z668">
        <f>IF(ISNA(VLOOKUP(A668,issues_tempo!A:E,2,FALSE)),0,VLOOKUP(A668,issues_tempo!A:E,2,FALSE))</f>
        <v>0</v>
      </c>
      <c r="AA668">
        <f t="shared" si="267"/>
        <v>0</v>
      </c>
      <c r="AB668" t="e">
        <f t="shared" si="268"/>
        <v>#DIV/0!</v>
      </c>
      <c r="AC668" t="e">
        <f>VLOOKUP(A668,issues_tempo!A:E,5,FALSE)</f>
        <v>#N/A</v>
      </c>
      <c r="AD668" t="e">
        <f>VLOOKUP(A668,issues_tempo!A:E,4,FALSE)</f>
        <v>#N/A</v>
      </c>
      <c r="AE668">
        <f t="shared" si="269"/>
        <v>0</v>
      </c>
      <c r="AF668">
        <f t="shared" si="269"/>
        <v>0</v>
      </c>
      <c r="AG668">
        <f t="shared" si="270"/>
        <v>0</v>
      </c>
      <c r="AH668">
        <f t="shared" si="271"/>
        <v>0</v>
      </c>
      <c r="AI668">
        <f t="shared" si="272"/>
        <v>0</v>
      </c>
      <c r="AJ668">
        <f t="shared" si="273"/>
        <v>0</v>
      </c>
    </row>
    <row r="669" spans="1:36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257"/>
        <v>6</v>
      </c>
      <c r="I669">
        <f t="shared" si="258"/>
        <v>12.333333333333334</v>
      </c>
      <c r="J669">
        <f t="shared" si="259"/>
        <v>8.1081081081081088</v>
      </c>
      <c r="K669">
        <f t="shared" si="260"/>
        <v>0</v>
      </c>
      <c r="L669">
        <f t="shared" si="261"/>
        <v>8.1081081081081088</v>
      </c>
      <c r="M669" t="e">
        <f t="shared" si="262"/>
        <v>#DIV/0!</v>
      </c>
      <c r="N669">
        <f t="shared" si="263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264"/>
        <v>0</v>
      </c>
      <c r="V669">
        <f t="shared" si="265"/>
        <v>0.16666666666666666</v>
      </c>
      <c r="W669">
        <f t="shared" si="274"/>
        <v>0</v>
      </c>
      <c r="X669">
        <f t="shared" si="266"/>
        <v>1.3513513513513513</v>
      </c>
      <c r="Y669">
        <f>IF(ISNA(VLOOKUP(A669,issues_tempo!A:E,3,FALSE)),0,VLOOKUP(A669,issues_tempo!A:E,3,FALSE))</f>
        <v>0</v>
      </c>
      <c r="Z669">
        <f>IF(ISNA(VLOOKUP(A669,issues_tempo!A:E,2,FALSE)),0,VLOOKUP(A669,issues_tempo!A:E,2,FALSE))</f>
        <v>0</v>
      </c>
      <c r="AA669">
        <f t="shared" si="267"/>
        <v>0</v>
      </c>
      <c r="AB669" t="e">
        <f t="shared" si="268"/>
        <v>#DIV/0!</v>
      </c>
      <c r="AC669" t="e">
        <f>VLOOKUP(A669,issues_tempo!A:E,5,FALSE)</f>
        <v>#N/A</v>
      </c>
      <c r="AD669" t="e">
        <f>VLOOKUP(A669,issues_tempo!A:E,4,FALSE)</f>
        <v>#N/A</v>
      </c>
      <c r="AE669">
        <f t="shared" si="269"/>
        <v>0</v>
      </c>
      <c r="AF669">
        <f t="shared" si="269"/>
        <v>0</v>
      </c>
      <c r="AG669">
        <f t="shared" si="270"/>
        <v>0</v>
      </c>
      <c r="AH669">
        <f t="shared" si="271"/>
        <v>0</v>
      </c>
      <c r="AI669">
        <f t="shared" si="272"/>
        <v>0</v>
      </c>
      <c r="AJ669">
        <f t="shared" si="273"/>
        <v>0</v>
      </c>
    </row>
    <row r="670" spans="1:36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257"/>
        <v>#N/A</v>
      </c>
      <c r="I670" t="e">
        <f t="shared" si="258"/>
        <v>#N/A</v>
      </c>
      <c r="J670">
        <f t="shared" si="259"/>
        <v>0</v>
      </c>
      <c r="K670">
        <f t="shared" si="260"/>
        <v>0</v>
      </c>
      <c r="L670">
        <f t="shared" si="261"/>
        <v>0</v>
      </c>
      <c r="M670" t="e">
        <f t="shared" si="262"/>
        <v>#N/A</v>
      </c>
      <c r="N670" t="e">
        <f t="shared" si="263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264"/>
        <v>0</v>
      </c>
      <c r="V670">
        <f t="shared" si="265"/>
        <v>0</v>
      </c>
      <c r="W670">
        <f t="shared" si="274"/>
        <v>0</v>
      </c>
      <c r="X670">
        <f t="shared" si="266"/>
        <v>0</v>
      </c>
      <c r="Y670">
        <f>IF(ISNA(VLOOKUP(A670,issues_tempo!A:E,3,FALSE)),0,VLOOKUP(A670,issues_tempo!A:E,3,FALSE))</f>
        <v>0</v>
      </c>
      <c r="Z670">
        <f>IF(ISNA(VLOOKUP(A670,issues_tempo!A:E,2,FALSE)),0,VLOOKUP(A670,issues_tempo!A:E,2,FALSE))</f>
        <v>0</v>
      </c>
      <c r="AA670">
        <f t="shared" si="267"/>
        <v>0</v>
      </c>
      <c r="AB670" t="e">
        <f t="shared" si="268"/>
        <v>#DIV/0!</v>
      </c>
      <c r="AC670" t="e">
        <f>VLOOKUP(A670,issues_tempo!A:E,5,FALSE)</f>
        <v>#N/A</v>
      </c>
      <c r="AD670" t="e">
        <f>VLOOKUP(A670,issues_tempo!A:E,4,FALSE)</f>
        <v>#N/A</v>
      </c>
      <c r="AE670">
        <f t="shared" si="269"/>
        <v>0</v>
      </c>
      <c r="AF670">
        <f t="shared" si="269"/>
        <v>0</v>
      </c>
      <c r="AG670">
        <f t="shared" si="270"/>
        <v>0</v>
      </c>
      <c r="AH670">
        <f t="shared" si="271"/>
        <v>0</v>
      </c>
      <c r="AI670">
        <f t="shared" si="272"/>
        <v>0</v>
      </c>
      <c r="AJ670">
        <f t="shared" si="273"/>
        <v>0</v>
      </c>
    </row>
    <row r="671" spans="1:36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257"/>
        <v>100</v>
      </c>
      <c r="I671">
        <f t="shared" si="258"/>
        <v>7.54</v>
      </c>
      <c r="J671">
        <f t="shared" si="259"/>
        <v>13.262599469496021</v>
      </c>
      <c r="K671">
        <f t="shared" si="260"/>
        <v>0</v>
      </c>
      <c r="L671">
        <f t="shared" si="261"/>
        <v>13.262599469496021</v>
      </c>
      <c r="M671" t="e">
        <f t="shared" si="262"/>
        <v>#DIV/0!</v>
      </c>
      <c r="N671">
        <f t="shared" si="263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264"/>
        <v>0</v>
      </c>
      <c r="V671">
        <f t="shared" si="265"/>
        <v>0.52</v>
      </c>
      <c r="W671">
        <f t="shared" si="274"/>
        <v>0</v>
      </c>
      <c r="X671">
        <f t="shared" si="266"/>
        <v>6.8965517241379306</v>
      </c>
      <c r="Y671">
        <f>IF(ISNA(VLOOKUP(A671,issues_tempo!A:E,3,FALSE)),0,VLOOKUP(A671,issues_tempo!A:E,3,FALSE))</f>
        <v>0</v>
      </c>
      <c r="Z671">
        <f>IF(ISNA(VLOOKUP(A671,issues_tempo!A:E,2,FALSE)),0,VLOOKUP(A671,issues_tempo!A:E,2,FALSE))</f>
        <v>4</v>
      </c>
      <c r="AA671">
        <f t="shared" si="267"/>
        <v>4</v>
      </c>
      <c r="AB671">
        <f t="shared" si="268"/>
        <v>188.5</v>
      </c>
      <c r="AC671">
        <f>VLOOKUP(A671,issues_tempo!A:E,5,FALSE)</f>
        <v>0</v>
      </c>
      <c r="AD671">
        <f>VLOOKUP(A671,issues_tempo!A:E,4,FALSE)</f>
        <v>4</v>
      </c>
      <c r="AE671">
        <f t="shared" si="269"/>
        <v>0</v>
      </c>
      <c r="AF671">
        <f t="shared" si="269"/>
        <v>0.5305039787798409</v>
      </c>
      <c r="AG671">
        <f t="shared" si="270"/>
        <v>0</v>
      </c>
      <c r="AH671">
        <f t="shared" si="271"/>
        <v>1</v>
      </c>
      <c r="AI671">
        <f t="shared" si="272"/>
        <v>0</v>
      </c>
      <c r="AJ671">
        <f t="shared" si="273"/>
        <v>0.5305039787798409</v>
      </c>
    </row>
    <row r="672" spans="1:36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257"/>
        <v>#N/A</v>
      </c>
      <c r="I672" t="e">
        <f t="shared" si="258"/>
        <v>#N/A</v>
      </c>
      <c r="J672">
        <f t="shared" si="259"/>
        <v>0</v>
      </c>
      <c r="K672">
        <f t="shared" si="260"/>
        <v>0</v>
      </c>
      <c r="L672">
        <f t="shared" si="261"/>
        <v>0</v>
      </c>
      <c r="M672" t="e">
        <f t="shared" si="262"/>
        <v>#N/A</v>
      </c>
      <c r="N672" t="e">
        <f t="shared" si="263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264"/>
        <v>0</v>
      </c>
      <c r="V672">
        <f t="shared" si="265"/>
        <v>0</v>
      </c>
      <c r="W672">
        <f t="shared" si="274"/>
        <v>0</v>
      </c>
      <c r="X672">
        <f t="shared" si="266"/>
        <v>0</v>
      </c>
      <c r="Y672">
        <f>IF(ISNA(VLOOKUP(A672,issues_tempo!A:E,3,FALSE)),0,VLOOKUP(A672,issues_tempo!A:E,3,FALSE))</f>
        <v>0</v>
      </c>
      <c r="Z672">
        <f>IF(ISNA(VLOOKUP(A672,issues_tempo!A:E,2,FALSE)),0,VLOOKUP(A672,issues_tempo!A:E,2,FALSE))</f>
        <v>0</v>
      </c>
      <c r="AA672">
        <f t="shared" si="267"/>
        <v>0</v>
      </c>
      <c r="AB672" t="e">
        <f t="shared" si="268"/>
        <v>#DIV/0!</v>
      </c>
      <c r="AC672" t="e">
        <f>VLOOKUP(A672,issues_tempo!A:E,5,FALSE)</f>
        <v>#N/A</v>
      </c>
      <c r="AD672" t="e">
        <f>VLOOKUP(A672,issues_tempo!A:E,4,FALSE)</f>
        <v>#N/A</v>
      </c>
      <c r="AE672">
        <f t="shared" si="269"/>
        <v>0</v>
      </c>
      <c r="AF672">
        <f t="shared" si="269"/>
        <v>0</v>
      </c>
      <c r="AG672">
        <f t="shared" si="270"/>
        <v>0</v>
      </c>
      <c r="AH672">
        <f t="shared" si="271"/>
        <v>0</v>
      </c>
      <c r="AI672">
        <f t="shared" si="272"/>
        <v>0</v>
      </c>
      <c r="AJ672">
        <f t="shared" si="273"/>
        <v>0</v>
      </c>
    </row>
    <row r="673" spans="1:36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257"/>
        <v>#N/A</v>
      </c>
      <c r="I673" t="e">
        <f t="shared" si="258"/>
        <v>#N/A</v>
      </c>
      <c r="J673">
        <f t="shared" si="259"/>
        <v>0</v>
      </c>
      <c r="K673">
        <f t="shared" si="260"/>
        <v>0</v>
      </c>
      <c r="L673">
        <f t="shared" si="261"/>
        <v>0</v>
      </c>
      <c r="M673" t="e">
        <f t="shared" si="262"/>
        <v>#N/A</v>
      </c>
      <c r="N673" t="e">
        <f t="shared" si="263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264"/>
        <v>0</v>
      </c>
      <c r="V673">
        <f t="shared" si="265"/>
        <v>0</v>
      </c>
      <c r="W673">
        <f t="shared" si="274"/>
        <v>0</v>
      </c>
      <c r="X673">
        <f t="shared" si="266"/>
        <v>0</v>
      </c>
      <c r="Y673">
        <f>IF(ISNA(VLOOKUP(A673,issues_tempo!A:E,3,FALSE)),0,VLOOKUP(A673,issues_tempo!A:E,3,FALSE))</f>
        <v>0</v>
      </c>
      <c r="Z673">
        <f>IF(ISNA(VLOOKUP(A673,issues_tempo!A:E,2,FALSE)),0,VLOOKUP(A673,issues_tempo!A:E,2,FALSE))</f>
        <v>0</v>
      </c>
      <c r="AA673">
        <f t="shared" si="267"/>
        <v>0</v>
      </c>
      <c r="AB673" t="e">
        <f t="shared" si="268"/>
        <v>#DIV/0!</v>
      </c>
      <c r="AC673" t="e">
        <f>VLOOKUP(A673,issues_tempo!A:E,5,FALSE)</f>
        <v>#N/A</v>
      </c>
      <c r="AD673" t="e">
        <f>VLOOKUP(A673,issues_tempo!A:E,4,FALSE)</f>
        <v>#N/A</v>
      </c>
      <c r="AE673">
        <f t="shared" si="269"/>
        <v>0</v>
      </c>
      <c r="AF673">
        <f t="shared" si="269"/>
        <v>0</v>
      </c>
      <c r="AG673">
        <f t="shared" si="270"/>
        <v>0</v>
      </c>
      <c r="AH673">
        <f t="shared" si="271"/>
        <v>0</v>
      </c>
      <c r="AI673">
        <f t="shared" si="272"/>
        <v>0</v>
      </c>
      <c r="AJ673">
        <f t="shared" si="273"/>
        <v>0</v>
      </c>
    </row>
    <row r="674" spans="1:36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257"/>
        <v>1</v>
      </c>
      <c r="I674">
        <f t="shared" si="258"/>
        <v>153</v>
      </c>
      <c r="J674">
        <f t="shared" si="259"/>
        <v>0.65359477124183007</v>
      </c>
      <c r="K674">
        <f t="shared" si="260"/>
        <v>0</v>
      </c>
      <c r="L674">
        <f t="shared" si="261"/>
        <v>0.65359477124183007</v>
      </c>
      <c r="M674" t="e">
        <f t="shared" si="262"/>
        <v>#DIV/0!</v>
      </c>
      <c r="N674">
        <f t="shared" si="263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264"/>
        <v>0</v>
      </c>
      <c r="V674">
        <f t="shared" si="265"/>
        <v>0</v>
      </c>
      <c r="W674">
        <f t="shared" si="274"/>
        <v>0</v>
      </c>
      <c r="X674">
        <f t="shared" si="266"/>
        <v>0</v>
      </c>
      <c r="Y674">
        <f>IF(ISNA(VLOOKUP(A674,issues_tempo!A:E,3,FALSE)),0,VLOOKUP(A674,issues_tempo!A:E,3,FALSE))</f>
        <v>0</v>
      </c>
      <c r="Z674">
        <f>IF(ISNA(VLOOKUP(A674,issues_tempo!A:E,2,FALSE)),0,VLOOKUP(A674,issues_tempo!A:E,2,FALSE))</f>
        <v>0</v>
      </c>
      <c r="AA674">
        <f t="shared" si="267"/>
        <v>0</v>
      </c>
      <c r="AB674" t="e">
        <f t="shared" si="268"/>
        <v>#DIV/0!</v>
      </c>
      <c r="AC674" t="e">
        <f>VLOOKUP(A674,issues_tempo!A:E,5,FALSE)</f>
        <v>#N/A</v>
      </c>
      <c r="AD674" t="e">
        <f>VLOOKUP(A674,issues_tempo!A:E,4,FALSE)</f>
        <v>#N/A</v>
      </c>
      <c r="AE674">
        <f t="shared" si="269"/>
        <v>0</v>
      </c>
      <c r="AF674">
        <f t="shared" si="269"/>
        <v>0</v>
      </c>
      <c r="AG674">
        <f t="shared" si="270"/>
        <v>0</v>
      </c>
      <c r="AH674">
        <f t="shared" si="271"/>
        <v>0</v>
      </c>
      <c r="AI674">
        <f t="shared" si="272"/>
        <v>0</v>
      </c>
      <c r="AJ674">
        <f t="shared" si="273"/>
        <v>0</v>
      </c>
    </row>
    <row r="675" spans="1:36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257"/>
        <v>4</v>
      </c>
      <c r="I675">
        <f t="shared" si="258"/>
        <v>67</v>
      </c>
      <c r="J675">
        <f t="shared" si="259"/>
        <v>1.4925373134328359</v>
      </c>
      <c r="K675">
        <f t="shared" si="260"/>
        <v>0</v>
      </c>
      <c r="L675">
        <f t="shared" si="261"/>
        <v>1.4925373134328359</v>
      </c>
      <c r="M675" t="e">
        <f t="shared" si="262"/>
        <v>#DIV/0!</v>
      </c>
      <c r="N675">
        <f t="shared" si="263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264"/>
        <v>0</v>
      </c>
      <c r="V675">
        <f t="shared" si="265"/>
        <v>0</v>
      </c>
      <c r="W675">
        <f t="shared" si="274"/>
        <v>0</v>
      </c>
      <c r="X675">
        <f t="shared" si="266"/>
        <v>0</v>
      </c>
      <c r="Y675">
        <f>IF(ISNA(VLOOKUP(A675,issues_tempo!A:E,3,FALSE)),0,VLOOKUP(A675,issues_tempo!A:E,3,FALSE))</f>
        <v>0</v>
      </c>
      <c r="Z675">
        <f>IF(ISNA(VLOOKUP(A675,issues_tempo!A:E,2,FALSE)),0,VLOOKUP(A675,issues_tempo!A:E,2,FALSE))</f>
        <v>0</v>
      </c>
      <c r="AA675">
        <f t="shared" si="267"/>
        <v>0</v>
      </c>
      <c r="AB675" t="e">
        <f t="shared" si="268"/>
        <v>#DIV/0!</v>
      </c>
      <c r="AC675" t="e">
        <f>VLOOKUP(A675,issues_tempo!A:E,5,FALSE)</f>
        <v>#N/A</v>
      </c>
      <c r="AD675" t="e">
        <f>VLOOKUP(A675,issues_tempo!A:E,4,FALSE)</f>
        <v>#N/A</v>
      </c>
      <c r="AE675">
        <f t="shared" si="269"/>
        <v>0</v>
      </c>
      <c r="AF675">
        <f t="shared" si="269"/>
        <v>0</v>
      </c>
      <c r="AG675">
        <f t="shared" si="270"/>
        <v>0</v>
      </c>
      <c r="AH675">
        <f t="shared" si="271"/>
        <v>0</v>
      </c>
      <c r="AI675">
        <f t="shared" si="272"/>
        <v>0</v>
      </c>
      <c r="AJ675">
        <f t="shared" si="273"/>
        <v>0</v>
      </c>
    </row>
    <row r="676" spans="1:36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257"/>
        <v>#N/A</v>
      </c>
      <c r="I676" t="e">
        <f t="shared" si="258"/>
        <v>#N/A</v>
      </c>
      <c r="J676">
        <f t="shared" si="259"/>
        <v>0</v>
      </c>
      <c r="K676">
        <f t="shared" si="260"/>
        <v>0</v>
      </c>
      <c r="L676">
        <f t="shared" si="261"/>
        <v>0</v>
      </c>
      <c r="M676" t="e">
        <f t="shared" si="262"/>
        <v>#N/A</v>
      </c>
      <c r="N676" t="e">
        <f t="shared" si="263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264"/>
        <v>0</v>
      </c>
      <c r="V676">
        <f t="shared" si="265"/>
        <v>0</v>
      </c>
      <c r="W676">
        <f t="shared" si="274"/>
        <v>0</v>
      </c>
      <c r="X676">
        <f t="shared" si="266"/>
        <v>0</v>
      </c>
      <c r="Y676">
        <f>IF(ISNA(VLOOKUP(A676,issues_tempo!A:E,3,FALSE)),0,VLOOKUP(A676,issues_tempo!A:E,3,FALSE))</f>
        <v>0</v>
      </c>
      <c r="Z676">
        <f>IF(ISNA(VLOOKUP(A676,issues_tempo!A:E,2,FALSE)),0,VLOOKUP(A676,issues_tempo!A:E,2,FALSE))</f>
        <v>0</v>
      </c>
      <c r="AA676">
        <f t="shared" si="267"/>
        <v>0</v>
      </c>
      <c r="AB676" t="e">
        <f t="shared" si="268"/>
        <v>#DIV/0!</v>
      </c>
      <c r="AC676" t="e">
        <f>VLOOKUP(A676,issues_tempo!A:E,5,FALSE)</f>
        <v>#N/A</v>
      </c>
      <c r="AD676" t="e">
        <f>VLOOKUP(A676,issues_tempo!A:E,4,FALSE)</f>
        <v>#N/A</v>
      </c>
      <c r="AE676">
        <f t="shared" si="269"/>
        <v>0</v>
      </c>
      <c r="AF676">
        <f t="shared" si="269"/>
        <v>0</v>
      </c>
      <c r="AG676">
        <f t="shared" si="270"/>
        <v>0</v>
      </c>
      <c r="AH676">
        <f t="shared" si="271"/>
        <v>0</v>
      </c>
      <c r="AI676">
        <f t="shared" si="272"/>
        <v>0</v>
      </c>
      <c r="AJ676">
        <f t="shared" si="273"/>
        <v>0</v>
      </c>
    </row>
    <row r="677" spans="1:36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257"/>
        <v>#N/A</v>
      </c>
      <c r="I677" t="e">
        <f t="shared" si="258"/>
        <v>#N/A</v>
      </c>
      <c r="J677">
        <f t="shared" si="259"/>
        <v>0</v>
      </c>
      <c r="K677">
        <f t="shared" si="260"/>
        <v>0</v>
      </c>
      <c r="L677">
        <f t="shared" si="261"/>
        <v>0</v>
      </c>
      <c r="M677" t="e">
        <f t="shared" si="262"/>
        <v>#N/A</v>
      </c>
      <c r="N677" t="e">
        <f t="shared" si="263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264"/>
        <v>0</v>
      </c>
      <c r="V677">
        <f t="shared" si="265"/>
        <v>0</v>
      </c>
      <c r="W677">
        <f t="shared" si="274"/>
        <v>0</v>
      </c>
      <c r="X677">
        <f t="shared" si="266"/>
        <v>0</v>
      </c>
      <c r="Y677">
        <f>IF(ISNA(VLOOKUP(A677,issues_tempo!A:E,3,FALSE)),0,VLOOKUP(A677,issues_tempo!A:E,3,FALSE))</f>
        <v>0</v>
      </c>
      <c r="Z677">
        <f>IF(ISNA(VLOOKUP(A677,issues_tempo!A:E,2,FALSE)),0,VLOOKUP(A677,issues_tempo!A:E,2,FALSE))</f>
        <v>0</v>
      </c>
      <c r="AA677">
        <f t="shared" si="267"/>
        <v>0</v>
      </c>
      <c r="AB677" t="e">
        <f t="shared" si="268"/>
        <v>#DIV/0!</v>
      </c>
      <c r="AC677" t="e">
        <f>VLOOKUP(A677,issues_tempo!A:E,5,FALSE)</f>
        <v>#N/A</v>
      </c>
      <c r="AD677" t="e">
        <f>VLOOKUP(A677,issues_tempo!A:E,4,FALSE)</f>
        <v>#N/A</v>
      </c>
      <c r="AE677">
        <f t="shared" si="269"/>
        <v>0</v>
      </c>
      <c r="AF677">
        <f t="shared" si="269"/>
        <v>0</v>
      </c>
      <c r="AG677">
        <f t="shared" si="270"/>
        <v>0</v>
      </c>
      <c r="AH677">
        <f t="shared" si="271"/>
        <v>0</v>
      </c>
      <c r="AI677">
        <f t="shared" si="272"/>
        <v>0</v>
      </c>
      <c r="AJ677">
        <f t="shared" si="273"/>
        <v>0</v>
      </c>
    </row>
    <row r="678" spans="1:36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257"/>
        <v>#N/A</v>
      </c>
      <c r="I678" t="e">
        <f t="shared" si="258"/>
        <v>#N/A</v>
      </c>
      <c r="J678">
        <f t="shared" si="259"/>
        <v>0</v>
      </c>
      <c r="K678">
        <f t="shared" si="260"/>
        <v>0</v>
      </c>
      <c r="L678">
        <f t="shared" si="261"/>
        <v>0</v>
      </c>
      <c r="M678" t="e">
        <f t="shared" si="262"/>
        <v>#N/A</v>
      </c>
      <c r="N678" t="e">
        <f t="shared" si="263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264"/>
        <v>0</v>
      </c>
      <c r="V678">
        <f t="shared" si="265"/>
        <v>0</v>
      </c>
      <c r="W678">
        <f t="shared" si="274"/>
        <v>0</v>
      </c>
      <c r="X678">
        <f t="shared" si="266"/>
        <v>0</v>
      </c>
      <c r="Y678">
        <f>IF(ISNA(VLOOKUP(A678,issues_tempo!A:E,3,FALSE)),0,VLOOKUP(A678,issues_tempo!A:E,3,FALSE))</f>
        <v>0</v>
      </c>
      <c r="Z678">
        <f>IF(ISNA(VLOOKUP(A678,issues_tempo!A:E,2,FALSE)),0,VLOOKUP(A678,issues_tempo!A:E,2,FALSE))</f>
        <v>0</v>
      </c>
      <c r="AA678">
        <f t="shared" si="267"/>
        <v>0</v>
      </c>
      <c r="AB678" t="e">
        <f t="shared" si="268"/>
        <v>#DIV/0!</v>
      </c>
      <c r="AC678" t="e">
        <f>VLOOKUP(A678,issues_tempo!A:E,5,FALSE)</f>
        <v>#N/A</v>
      </c>
      <c r="AD678" t="e">
        <f>VLOOKUP(A678,issues_tempo!A:E,4,FALSE)</f>
        <v>#N/A</v>
      </c>
      <c r="AE678">
        <f t="shared" si="269"/>
        <v>0</v>
      </c>
      <c r="AF678">
        <f t="shared" si="269"/>
        <v>0</v>
      </c>
      <c r="AG678">
        <f t="shared" si="270"/>
        <v>0</v>
      </c>
      <c r="AH678">
        <f t="shared" si="271"/>
        <v>0</v>
      </c>
      <c r="AI678">
        <f t="shared" si="272"/>
        <v>0</v>
      </c>
      <c r="AJ678">
        <f t="shared" si="273"/>
        <v>0</v>
      </c>
    </row>
    <row r="679" spans="1:36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257"/>
        <v>#N/A</v>
      </c>
      <c r="I679" t="e">
        <f t="shared" si="258"/>
        <v>#N/A</v>
      </c>
      <c r="J679">
        <f t="shared" si="259"/>
        <v>0</v>
      </c>
      <c r="K679">
        <f t="shared" si="260"/>
        <v>0</v>
      </c>
      <c r="L679">
        <f t="shared" si="261"/>
        <v>0</v>
      </c>
      <c r="M679" t="e">
        <f t="shared" si="262"/>
        <v>#N/A</v>
      </c>
      <c r="N679" t="e">
        <f t="shared" si="263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264"/>
        <v>0</v>
      </c>
      <c r="V679">
        <f t="shared" si="265"/>
        <v>0</v>
      </c>
      <c r="W679">
        <f t="shared" si="274"/>
        <v>0</v>
      </c>
      <c r="X679">
        <f t="shared" si="266"/>
        <v>0</v>
      </c>
      <c r="Y679">
        <f>IF(ISNA(VLOOKUP(A679,issues_tempo!A:E,3,FALSE)),0,VLOOKUP(A679,issues_tempo!A:E,3,FALSE))</f>
        <v>0</v>
      </c>
      <c r="Z679">
        <f>IF(ISNA(VLOOKUP(A679,issues_tempo!A:E,2,FALSE)),0,VLOOKUP(A679,issues_tempo!A:E,2,FALSE))</f>
        <v>0</v>
      </c>
      <c r="AA679">
        <f t="shared" si="267"/>
        <v>0</v>
      </c>
      <c r="AB679" t="e">
        <f t="shared" si="268"/>
        <v>#DIV/0!</v>
      </c>
      <c r="AC679" t="e">
        <f>VLOOKUP(A679,issues_tempo!A:E,5,FALSE)</f>
        <v>#N/A</v>
      </c>
      <c r="AD679" t="e">
        <f>VLOOKUP(A679,issues_tempo!A:E,4,FALSE)</f>
        <v>#N/A</v>
      </c>
      <c r="AE679">
        <f t="shared" si="269"/>
        <v>0</v>
      </c>
      <c r="AF679">
        <f t="shared" si="269"/>
        <v>0</v>
      </c>
      <c r="AG679">
        <f t="shared" si="270"/>
        <v>0</v>
      </c>
      <c r="AH679">
        <f t="shared" si="271"/>
        <v>0</v>
      </c>
      <c r="AI679">
        <f t="shared" si="272"/>
        <v>0</v>
      </c>
      <c r="AJ679">
        <f t="shared" si="273"/>
        <v>0</v>
      </c>
    </row>
    <row r="680" spans="1:36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257"/>
        <v>#N/A</v>
      </c>
      <c r="I680" t="e">
        <f t="shared" si="258"/>
        <v>#N/A</v>
      </c>
      <c r="J680">
        <f t="shared" si="259"/>
        <v>0</v>
      </c>
      <c r="K680">
        <f t="shared" si="260"/>
        <v>0</v>
      </c>
      <c r="L680">
        <f t="shared" si="261"/>
        <v>0</v>
      </c>
      <c r="M680" t="e">
        <f t="shared" si="262"/>
        <v>#N/A</v>
      </c>
      <c r="N680" t="e">
        <f t="shared" si="263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264"/>
        <v>0</v>
      </c>
      <c r="V680">
        <f t="shared" si="265"/>
        <v>0</v>
      </c>
      <c r="W680">
        <f t="shared" si="274"/>
        <v>0</v>
      </c>
      <c r="X680">
        <f t="shared" si="266"/>
        <v>0</v>
      </c>
      <c r="Y680">
        <f>IF(ISNA(VLOOKUP(A680,issues_tempo!A:E,3,FALSE)),0,VLOOKUP(A680,issues_tempo!A:E,3,FALSE))</f>
        <v>0</v>
      </c>
      <c r="Z680">
        <f>IF(ISNA(VLOOKUP(A680,issues_tempo!A:E,2,FALSE)),0,VLOOKUP(A680,issues_tempo!A:E,2,FALSE))</f>
        <v>0</v>
      </c>
      <c r="AA680">
        <f t="shared" si="267"/>
        <v>0</v>
      </c>
      <c r="AB680" t="e">
        <f t="shared" si="268"/>
        <v>#DIV/0!</v>
      </c>
      <c r="AC680" t="e">
        <f>VLOOKUP(A680,issues_tempo!A:E,5,FALSE)</f>
        <v>#N/A</v>
      </c>
      <c r="AD680" t="e">
        <f>VLOOKUP(A680,issues_tempo!A:E,4,FALSE)</f>
        <v>#N/A</v>
      </c>
      <c r="AE680">
        <f t="shared" si="269"/>
        <v>0</v>
      </c>
      <c r="AF680">
        <f t="shared" si="269"/>
        <v>0</v>
      </c>
      <c r="AG680">
        <f t="shared" si="270"/>
        <v>0</v>
      </c>
      <c r="AH680">
        <f t="shared" si="271"/>
        <v>0</v>
      </c>
      <c r="AI680">
        <f t="shared" si="272"/>
        <v>0</v>
      </c>
      <c r="AJ680">
        <f t="shared" si="273"/>
        <v>0</v>
      </c>
    </row>
    <row r="681" spans="1:36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257"/>
        <v>#N/A</v>
      </c>
      <c r="I681" t="e">
        <f t="shared" si="258"/>
        <v>#N/A</v>
      </c>
      <c r="J681">
        <f t="shared" si="259"/>
        <v>0</v>
      </c>
      <c r="K681">
        <f t="shared" si="260"/>
        <v>0</v>
      </c>
      <c r="L681">
        <f t="shared" si="261"/>
        <v>0</v>
      </c>
      <c r="M681" t="e">
        <f t="shared" si="262"/>
        <v>#N/A</v>
      </c>
      <c r="N681" t="e">
        <f t="shared" si="263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264"/>
        <v>0</v>
      </c>
      <c r="V681">
        <f t="shared" si="265"/>
        <v>0</v>
      </c>
      <c r="W681">
        <f t="shared" si="274"/>
        <v>0</v>
      </c>
      <c r="X681">
        <f t="shared" si="266"/>
        <v>0</v>
      </c>
      <c r="Y681">
        <f>IF(ISNA(VLOOKUP(A681,issues_tempo!A:E,3,FALSE)),0,VLOOKUP(A681,issues_tempo!A:E,3,FALSE))</f>
        <v>0</v>
      </c>
      <c r="Z681">
        <f>IF(ISNA(VLOOKUP(A681,issues_tempo!A:E,2,FALSE)),0,VLOOKUP(A681,issues_tempo!A:E,2,FALSE))</f>
        <v>0</v>
      </c>
      <c r="AA681">
        <f t="shared" si="267"/>
        <v>0</v>
      </c>
      <c r="AB681" t="e">
        <f t="shared" si="268"/>
        <v>#DIV/0!</v>
      </c>
      <c r="AC681" t="e">
        <f>VLOOKUP(A681,issues_tempo!A:E,5,FALSE)</f>
        <v>#N/A</v>
      </c>
      <c r="AD681" t="e">
        <f>VLOOKUP(A681,issues_tempo!A:E,4,FALSE)</f>
        <v>#N/A</v>
      </c>
      <c r="AE681">
        <f t="shared" si="269"/>
        <v>0</v>
      </c>
      <c r="AF681">
        <f t="shared" si="269"/>
        <v>0</v>
      </c>
      <c r="AG681">
        <f t="shared" si="270"/>
        <v>0</v>
      </c>
      <c r="AH681">
        <f t="shared" si="271"/>
        <v>0</v>
      </c>
      <c r="AI681">
        <f t="shared" si="272"/>
        <v>0</v>
      </c>
      <c r="AJ681">
        <f t="shared" si="273"/>
        <v>0</v>
      </c>
    </row>
    <row r="682" spans="1:36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257"/>
        <v>#N/A</v>
      </c>
      <c r="I682" t="e">
        <f t="shared" si="258"/>
        <v>#N/A</v>
      </c>
      <c r="J682">
        <f t="shared" si="259"/>
        <v>0</v>
      </c>
      <c r="K682">
        <f t="shared" si="260"/>
        <v>0</v>
      </c>
      <c r="L682">
        <f t="shared" si="261"/>
        <v>0</v>
      </c>
      <c r="M682" t="e">
        <f t="shared" si="262"/>
        <v>#N/A</v>
      </c>
      <c r="N682" t="e">
        <f t="shared" si="263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264"/>
        <v>0</v>
      </c>
      <c r="V682">
        <f t="shared" si="265"/>
        <v>0</v>
      </c>
      <c r="W682">
        <f t="shared" si="274"/>
        <v>0</v>
      </c>
      <c r="X682">
        <f t="shared" si="266"/>
        <v>0</v>
      </c>
      <c r="Y682">
        <f>IF(ISNA(VLOOKUP(A682,issues_tempo!A:E,3,FALSE)),0,VLOOKUP(A682,issues_tempo!A:E,3,FALSE))</f>
        <v>0</v>
      </c>
      <c r="Z682">
        <f>IF(ISNA(VLOOKUP(A682,issues_tempo!A:E,2,FALSE)),0,VLOOKUP(A682,issues_tempo!A:E,2,FALSE))</f>
        <v>0</v>
      </c>
      <c r="AA682">
        <f t="shared" si="267"/>
        <v>0</v>
      </c>
      <c r="AB682" t="e">
        <f t="shared" si="268"/>
        <v>#DIV/0!</v>
      </c>
      <c r="AC682" t="e">
        <f>VLOOKUP(A682,issues_tempo!A:E,5,FALSE)</f>
        <v>#N/A</v>
      </c>
      <c r="AD682" t="e">
        <f>VLOOKUP(A682,issues_tempo!A:E,4,FALSE)</f>
        <v>#N/A</v>
      </c>
      <c r="AE682">
        <f t="shared" si="269"/>
        <v>0</v>
      </c>
      <c r="AF682">
        <f t="shared" si="269"/>
        <v>0</v>
      </c>
      <c r="AG682">
        <f t="shared" si="270"/>
        <v>0</v>
      </c>
      <c r="AH682">
        <f t="shared" si="271"/>
        <v>0</v>
      </c>
      <c r="AI682">
        <f t="shared" si="272"/>
        <v>0</v>
      </c>
      <c r="AJ682">
        <f t="shared" si="273"/>
        <v>0</v>
      </c>
    </row>
    <row r="683" spans="1:36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257"/>
        <v>#N/A</v>
      </c>
      <c r="I683" t="e">
        <f t="shared" si="258"/>
        <v>#N/A</v>
      </c>
      <c r="J683">
        <f t="shared" si="259"/>
        <v>0</v>
      </c>
      <c r="K683">
        <f t="shared" si="260"/>
        <v>0</v>
      </c>
      <c r="L683">
        <f t="shared" si="261"/>
        <v>0</v>
      </c>
      <c r="M683" t="e">
        <f t="shared" si="262"/>
        <v>#N/A</v>
      </c>
      <c r="N683" t="e">
        <f t="shared" si="263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264"/>
        <v>0</v>
      </c>
      <c r="V683">
        <f t="shared" si="265"/>
        <v>0</v>
      </c>
      <c r="W683">
        <f t="shared" si="274"/>
        <v>0</v>
      </c>
      <c r="X683">
        <f t="shared" si="266"/>
        <v>0</v>
      </c>
      <c r="Y683">
        <f>IF(ISNA(VLOOKUP(A683,issues_tempo!A:E,3,FALSE)),0,VLOOKUP(A683,issues_tempo!A:E,3,FALSE))</f>
        <v>0</v>
      </c>
      <c r="Z683">
        <f>IF(ISNA(VLOOKUP(A683,issues_tempo!A:E,2,FALSE)),0,VLOOKUP(A683,issues_tempo!A:E,2,FALSE))</f>
        <v>0</v>
      </c>
      <c r="AA683">
        <f t="shared" si="267"/>
        <v>0</v>
      </c>
      <c r="AB683" t="e">
        <f t="shared" si="268"/>
        <v>#DIV/0!</v>
      </c>
      <c r="AC683" t="e">
        <f>VLOOKUP(A683,issues_tempo!A:E,5,FALSE)</f>
        <v>#N/A</v>
      </c>
      <c r="AD683" t="e">
        <f>VLOOKUP(A683,issues_tempo!A:E,4,FALSE)</f>
        <v>#N/A</v>
      </c>
      <c r="AE683">
        <f t="shared" si="269"/>
        <v>0</v>
      </c>
      <c r="AF683">
        <f t="shared" si="269"/>
        <v>0</v>
      </c>
      <c r="AG683">
        <f t="shared" si="270"/>
        <v>0</v>
      </c>
      <c r="AH683">
        <f t="shared" si="271"/>
        <v>0</v>
      </c>
      <c r="AI683">
        <f t="shared" si="272"/>
        <v>0</v>
      </c>
      <c r="AJ683">
        <f t="shared" si="273"/>
        <v>0</v>
      </c>
    </row>
    <row r="684" spans="1:36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257"/>
        <v>#N/A</v>
      </c>
      <c r="I684" t="e">
        <f t="shared" si="258"/>
        <v>#N/A</v>
      </c>
      <c r="J684">
        <f t="shared" si="259"/>
        <v>0</v>
      </c>
      <c r="K684">
        <f t="shared" si="260"/>
        <v>0</v>
      </c>
      <c r="L684">
        <f t="shared" si="261"/>
        <v>0</v>
      </c>
      <c r="M684" t="e">
        <f t="shared" si="262"/>
        <v>#N/A</v>
      </c>
      <c r="N684" t="e">
        <f t="shared" si="263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264"/>
        <v>0</v>
      </c>
      <c r="V684">
        <f t="shared" si="265"/>
        <v>0</v>
      </c>
      <c r="W684">
        <f t="shared" si="274"/>
        <v>0</v>
      </c>
      <c r="X684">
        <f t="shared" si="266"/>
        <v>0</v>
      </c>
      <c r="Y684">
        <f>IF(ISNA(VLOOKUP(A684,issues_tempo!A:E,3,FALSE)),0,VLOOKUP(A684,issues_tempo!A:E,3,FALSE))</f>
        <v>0</v>
      </c>
      <c r="Z684">
        <f>IF(ISNA(VLOOKUP(A684,issues_tempo!A:E,2,FALSE)),0,VLOOKUP(A684,issues_tempo!A:E,2,FALSE))</f>
        <v>0</v>
      </c>
      <c r="AA684">
        <f t="shared" si="267"/>
        <v>0</v>
      </c>
      <c r="AB684" t="e">
        <f t="shared" si="268"/>
        <v>#DIV/0!</v>
      </c>
      <c r="AC684" t="e">
        <f>VLOOKUP(A684,issues_tempo!A:E,5,FALSE)</f>
        <v>#N/A</v>
      </c>
      <c r="AD684" t="e">
        <f>VLOOKUP(A684,issues_tempo!A:E,4,FALSE)</f>
        <v>#N/A</v>
      </c>
      <c r="AE684">
        <f t="shared" si="269"/>
        <v>0</v>
      </c>
      <c r="AF684">
        <f t="shared" si="269"/>
        <v>0</v>
      </c>
      <c r="AG684">
        <f t="shared" si="270"/>
        <v>0</v>
      </c>
      <c r="AH684">
        <f t="shared" si="271"/>
        <v>0</v>
      </c>
      <c r="AI684">
        <f t="shared" si="272"/>
        <v>0</v>
      </c>
      <c r="AJ684">
        <f t="shared" si="273"/>
        <v>0</v>
      </c>
    </row>
    <row r="685" spans="1:36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257"/>
        <v>#N/A</v>
      </c>
      <c r="I685" t="e">
        <f t="shared" si="258"/>
        <v>#N/A</v>
      </c>
      <c r="J685">
        <f t="shared" si="259"/>
        <v>0</v>
      </c>
      <c r="K685">
        <f t="shared" si="260"/>
        <v>0</v>
      </c>
      <c r="L685">
        <f t="shared" si="261"/>
        <v>0</v>
      </c>
      <c r="M685" t="e">
        <f t="shared" si="262"/>
        <v>#N/A</v>
      </c>
      <c r="N685" t="e">
        <f t="shared" si="263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264"/>
        <v>0</v>
      </c>
      <c r="V685">
        <f t="shared" si="265"/>
        <v>0</v>
      </c>
      <c r="W685">
        <f t="shared" si="274"/>
        <v>0</v>
      </c>
      <c r="X685">
        <f t="shared" si="266"/>
        <v>0</v>
      </c>
      <c r="Y685">
        <f>IF(ISNA(VLOOKUP(A685,issues_tempo!A:E,3,FALSE)),0,VLOOKUP(A685,issues_tempo!A:E,3,FALSE))</f>
        <v>0</v>
      </c>
      <c r="Z685">
        <f>IF(ISNA(VLOOKUP(A685,issues_tempo!A:E,2,FALSE)),0,VLOOKUP(A685,issues_tempo!A:E,2,FALSE))</f>
        <v>0</v>
      </c>
      <c r="AA685">
        <f t="shared" si="267"/>
        <v>0</v>
      </c>
      <c r="AB685" t="e">
        <f t="shared" si="268"/>
        <v>#DIV/0!</v>
      </c>
      <c r="AC685" t="e">
        <f>VLOOKUP(A685,issues_tempo!A:E,5,FALSE)</f>
        <v>#N/A</v>
      </c>
      <c r="AD685" t="e">
        <f>VLOOKUP(A685,issues_tempo!A:E,4,FALSE)</f>
        <v>#N/A</v>
      </c>
      <c r="AE685">
        <f t="shared" si="269"/>
        <v>0</v>
      </c>
      <c r="AF685">
        <f t="shared" si="269"/>
        <v>0</v>
      </c>
      <c r="AG685">
        <f t="shared" si="270"/>
        <v>0</v>
      </c>
      <c r="AH685">
        <f t="shared" si="271"/>
        <v>0</v>
      </c>
      <c r="AI685">
        <f t="shared" si="272"/>
        <v>0</v>
      </c>
      <c r="AJ685">
        <f t="shared" si="273"/>
        <v>0</v>
      </c>
    </row>
    <row r="686" spans="1:36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257"/>
        <v>#N/A</v>
      </c>
      <c r="I686" t="e">
        <f t="shared" si="258"/>
        <v>#N/A</v>
      </c>
      <c r="J686">
        <f t="shared" si="259"/>
        <v>0</v>
      </c>
      <c r="K686">
        <f t="shared" si="260"/>
        <v>0</v>
      </c>
      <c r="L686">
        <f t="shared" si="261"/>
        <v>0</v>
      </c>
      <c r="M686" t="e">
        <f t="shared" si="262"/>
        <v>#N/A</v>
      </c>
      <c r="N686" t="e">
        <f t="shared" si="263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264"/>
        <v>0</v>
      </c>
      <c r="V686">
        <f t="shared" si="265"/>
        <v>0</v>
      </c>
      <c r="W686">
        <f t="shared" si="274"/>
        <v>0</v>
      </c>
      <c r="X686">
        <f t="shared" si="266"/>
        <v>0</v>
      </c>
      <c r="Y686">
        <f>IF(ISNA(VLOOKUP(A686,issues_tempo!A:E,3,FALSE)),0,VLOOKUP(A686,issues_tempo!A:E,3,FALSE))</f>
        <v>0</v>
      </c>
      <c r="Z686">
        <f>IF(ISNA(VLOOKUP(A686,issues_tempo!A:E,2,FALSE)),0,VLOOKUP(A686,issues_tempo!A:E,2,FALSE))</f>
        <v>0</v>
      </c>
      <c r="AA686">
        <f t="shared" si="267"/>
        <v>0</v>
      </c>
      <c r="AB686" t="e">
        <f t="shared" si="268"/>
        <v>#DIV/0!</v>
      </c>
      <c r="AC686" t="e">
        <f>VLOOKUP(A686,issues_tempo!A:E,5,FALSE)</f>
        <v>#N/A</v>
      </c>
      <c r="AD686" t="e">
        <f>VLOOKUP(A686,issues_tempo!A:E,4,FALSE)</f>
        <v>#N/A</v>
      </c>
      <c r="AE686">
        <f t="shared" si="269"/>
        <v>0</v>
      </c>
      <c r="AF686">
        <f t="shared" si="269"/>
        <v>0</v>
      </c>
      <c r="AG686">
        <f t="shared" si="270"/>
        <v>0</v>
      </c>
      <c r="AH686">
        <f t="shared" si="271"/>
        <v>0</v>
      </c>
      <c r="AI686">
        <f t="shared" si="272"/>
        <v>0</v>
      </c>
      <c r="AJ686">
        <f t="shared" si="273"/>
        <v>0</v>
      </c>
    </row>
    <row r="687" spans="1:36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257"/>
        <v>1</v>
      </c>
      <c r="I687">
        <f t="shared" si="258"/>
        <v>55</v>
      </c>
      <c r="J687">
        <f t="shared" si="259"/>
        <v>1.8181818181818181</v>
      </c>
      <c r="K687">
        <f t="shared" si="260"/>
        <v>0</v>
      </c>
      <c r="L687">
        <f t="shared" si="261"/>
        <v>1.8181818181818181</v>
      </c>
      <c r="M687" t="e">
        <f t="shared" si="262"/>
        <v>#DIV/0!</v>
      </c>
      <c r="N687">
        <f t="shared" si="263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264"/>
        <v>0</v>
      </c>
      <c r="V687">
        <f t="shared" si="265"/>
        <v>0</v>
      </c>
      <c r="W687">
        <f t="shared" si="274"/>
        <v>0</v>
      </c>
      <c r="X687">
        <f t="shared" si="266"/>
        <v>0</v>
      </c>
      <c r="Y687">
        <f>IF(ISNA(VLOOKUP(A687,issues_tempo!A:E,3,FALSE)),0,VLOOKUP(A687,issues_tempo!A:E,3,FALSE))</f>
        <v>0</v>
      </c>
      <c r="Z687">
        <f>IF(ISNA(VLOOKUP(A687,issues_tempo!A:E,2,FALSE)),0,VLOOKUP(A687,issues_tempo!A:E,2,FALSE))</f>
        <v>0</v>
      </c>
      <c r="AA687">
        <f t="shared" si="267"/>
        <v>0</v>
      </c>
      <c r="AB687" t="e">
        <f t="shared" si="268"/>
        <v>#DIV/0!</v>
      </c>
      <c r="AC687" t="e">
        <f>VLOOKUP(A687,issues_tempo!A:E,5,FALSE)</f>
        <v>#N/A</v>
      </c>
      <c r="AD687" t="e">
        <f>VLOOKUP(A687,issues_tempo!A:E,4,FALSE)</f>
        <v>#N/A</v>
      </c>
      <c r="AE687">
        <f t="shared" si="269"/>
        <v>0</v>
      </c>
      <c r="AF687">
        <f t="shared" si="269"/>
        <v>0</v>
      </c>
      <c r="AG687">
        <f t="shared" si="270"/>
        <v>0</v>
      </c>
      <c r="AH687">
        <f t="shared" si="271"/>
        <v>0</v>
      </c>
      <c r="AI687">
        <f t="shared" si="272"/>
        <v>0</v>
      </c>
      <c r="AJ687">
        <f t="shared" si="273"/>
        <v>0</v>
      </c>
    </row>
    <row r="688" spans="1:36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257"/>
        <v>#N/A</v>
      </c>
      <c r="I688" t="e">
        <f t="shared" si="258"/>
        <v>#N/A</v>
      </c>
      <c r="J688">
        <f t="shared" si="259"/>
        <v>0</v>
      </c>
      <c r="K688">
        <f t="shared" si="260"/>
        <v>0</v>
      </c>
      <c r="L688">
        <f t="shared" si="261"/>
        <v>0</v>
      </c>
      <c r="M688" t="e">
        <f t="shared" si="262"/>
        <v>#N/A</v>
      </c>
      <c r="N688" t="e">
        <f t="shared" si="263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264"/>
        <v>0</v>
      </c>
      <c r="V688">
        <f t="shared" si="265"/>
        <v>0</v>
      </c>
      <c r="W688">
        <f t="shared" si="274"/>
        <v>0</v>
      </c>
      <c r="X688">
        <f t="shared" si="266"/>
        <v>0</v>
      </c>
      <c r="Y688">
        <f>IF(ISNA(VLOOKUP(A688,issues_tempo!A:E,3,FALSE)),0,VLOOKUP(A688,issues_tempo!A:E,3,FALSE))</f>
        <v>0</v>
      </c>
      <c r="Z688">
        <f>IF(ISNA(VLOOKUP(A688,issues_tempo!A:E,2,FALSE)),0,VLOOKUP(A688,issues_tempo!A:E,2,FALSE))</f>
        <v>0</v>
      </c>
      <c r="AA688">
        <f t="shared" si="267"/>
        <v>0</v>
      </c>
      <c r="AB688" t="e">
        <f t="shared" si="268"/>
        <v>#DIV/0!</v>
      </c>
      <c r="AC688" t="e">
        <f>VLOOKUP(A688,issues_tempo!A:E,5,FALSE)</f>
        <v>#N/A</v>
      </c>
      <c r="AD688" t="e">
        <f>VLOOKUP(A688,issues_tempo!A:E,4,FALSE)</f>
        <v>#N/A</v>
      </c>
      <c r="AE688">
        <f t="shared" si="269"/>
        <v>0</v>
      </c>
      <c r="AF688">
        <f t="shared" si="269"/>
        <v>0</v>
      </c>
      <c r="AG688">
        <f t="shared" si="270"/>
        <v>0</v>
      </c>
      <c r="AH688">
        <f t="shared" si="271"/>
        <v>0</v>
      </c>
      <c r="AI688">
        <f t="shared" si="272"/>
        <v>0</v>
      </c>
      <c r="AJ688">
        <f t="shared" si="273"/>
        <v>0</v>
      </c>
    </row>
    <row r="689" spans="1:36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257"/>
        <v>#N/A</v>
      </c>
      <c r="I689" t="e">
        <f t="shared" si="258"/>
        <v>#N/A</v>
      </c>
      <c r="J689">
        <f t="shared" si="259"/>
        <v>0</v>
      </c>
      <c r="K689">
        <f t="shared" si="260"/>
        <v>0</v>
      </c>
      <c r="L689">
        <f t="shared" si="261"/>
        <v>0</v>
      </c>
      <c r="M689" t="e">
        <f t="shared" si="262"/>
        <v>#N/A</v>
      </c>
      <c r="N689" t="e">
        <f t="shared" si="263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264"/>
        <v>0</v>
      </c>
      <c r="V689">
        <f t="shared" si="265"/>
        <v>0</v>
      </c>
      <c r="W689">
        <f t="shared" si="274"/>
        <v>0</v>
      </c>
      <c r="X689">
        <f t="shared" si="266"/>
        <v>0</v>
      </c>
      <c r="Y689">
        <f>IF(ISNA(VLOOKUP(A689,issues_tempo!A:E,3,FALSE)),0,VLOOKUP(A689,issues_tempo!A:E,3,FALSE))</f>
        <v>0</v>
      </c>
      <c r="Z689">
        <f>IF(ISNA(VLOOKUP(A689,issues_tempo!A:E,2,FALSE)),0,VLOOKUP(A689,issues_tempo!A:E,2,FALSE))</f>
        <v>0</v>
      </c>
      <c r="AA689">
        <f t="shared" si="267"/>
        <v>0</v>
      </c>
      <c r="AB689" t="e">
        <f t="shared" si="268"/>
        <v>#DIV/0!</v>
      </c>
      <c r="AC689" t="e">
        <f>VLOOKUP(A689,issues_tempo!A:E,5,FALSE)</f>
        <v>#N/A</v>
      </c>
      <c r="AD689" t="e">
        <f>VLOOKUP(A689,issues_tempo!A:E,4,FALSE)</f>
        <v>#N/A</v>
      </c>
      <c r="AE689">
        <f t="shared" si="269"/>
        <v>0</v>
      </c>
      <c r="AF689">
        <f t="shared" si="269"/>
        <v>0</v>
      </c>
      <c r="AG689">
        <f t="shared" si="270"/>
        <v>0</v>
      </c>
      <c r="AH689">
        <f t="shared" si="271"/>
        <v>0</v>
      </c>
      <c r="AI689">
        <f t="shared" si="272"/>
        <v>0</v>
      </c>
      <c r="AJ689">
        <f t="shared" si="273"/>
        <v>0</v>
      </c>
    </row>
    <row r="690" spans="1:36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257"/>
        <v>#N/A</v>
      </c>
      <c r="I690" t="e">
        <f t="shared" si="258"/>
        <v>#N/A</v>
      </c>
      <c r="J690">
        <f t="shared" si="259"/>
        <v>0</v>
      </c>
      <c r="K690">
        <f t="shared" si="260"/>
        <v>0</v>
      </c>
      <c r="L690">
        <f t="shared" si="261"/>
        <v>0</v>
      </c>
      <c r="M690" t="e">
        <f t="shared" si="262"/>
        <v>#N/A</v>
      </c>
      <c r="N690" t="e">
        <f t="shared" si="263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264"/>
        <v>0</v>
      </c>
      <c r="V690">
        <f t="shared" si="265"/>
        <v>0</v>
      </c>
      <c r="W690">
        <f t="shared" si="274"/>
        <v>0</v>
      </c>
      <c r="X690">
        <f t="shared" si="266"/>
        <v>0</v>
      </c>
      <c r="Y690">
        <f>IF(ISNA(VLOOKUP(A690,issues_tempo!A:E,3,FALSE)),0,VLOOKUP(A690,issues_tempo!A:E,3,FALSE))</f>
        <v>0</v>
      </c>
      <c r="Z690">
        <f>IF(ISNA(VLOOKUP(A690,issues_tempo!A:E,2,FALSE)),0,VLOOKUP(A690,issues_tempo!A:E,2,FALSE))</f>
        <v>0</v>
      </c>
      <c r="AA690">
        <f t="shared" si="267"/>
        <v>0</v>
      </c>
      <c r="AB690" t="e">
        <f t="shared" si="268"/>
        <v>#DIV/0!</v>
      </c>
      <c r="AC690" t="e">
        <f>VLOOKUP(A690,issues_tempo!A:E,5,FALSE)</f>
        <v>#N/A</v>
      </c>
      <c r="AD690" t="e">
        <f>VLOOKUP(A690,issues_tempo!A:E,4,FALSE)</f>
        <v>#N/A</v>
      </c>
      <c r="AE690">
        <f t="shared" si="269"/>
        <v>0</v>
      </c>
      <c r="AF690">
        <f t="shared" si="269"/>
        <v>0</v>
      </c>
      <c r="AG690">
        <f t="shared" si="270"/>
        <v>0</v>
      </c>
      <c r="AH690">
        <f t="shared" si="271"/>
        <v>0</v>
      </c>
      <c r="AI690">
        <f t="shared" si="272"/>
        <v>0</v>
      </c>
      <c r="AJ690">
        <f t="shared" si="273"/>
        <v>0</v>
      </c>
    </row>
    <row r="691" spans="1:36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257"/>
        <v>6</v>
      </c>
      <c r="I691">
        <f t="shared" si="258"/>
        <v>11.5</v>
      </c>
      <c r="J691">
        <f t="shared" si="259"/>
        <v>8.695652173913043</v>
      </c>
      <c r="K691">
        <f t="shared" si="260"/>
        <v>0</v>
      </c>
      <c r="L691">
        <f t="shared" si="261"/>
        <v>8.695652173913043</v>
      </c>
      <c r="M691" t="e">
        <f t="shared" si="262"/>
        <v>#DIV/0!</v>
      </c>
      <c r="N691">
        <f t="shared" si="263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264"/>
        <v>0</v>
      </c>
      <c r="V691">
        <f t="shared" si="265"/>
        <v>0</v>
      </c>
      <c r="W691">
        <f t="shared" si="274"/>
        <v>0</v>
      </c>
      <c r="X691">
        <f t="shared" si="266"/>
        <v>0</v>
      </c>
      <c r="Y691">
        <f>IF(ISNA(VLOOKUP(A691,issues_tempo!A:E,3,FALSE)),0,VLOOKUP(A691,issues_tempo!A:E,3,FALSE))</f>
        <v>0</v>
      </c>
      <c r="Z691">
        <f>IF(ISNA(VLOOKUP(A691,issues_tempo!A:E,2,FALSE)),0,VLOOKUP(A691,issues_tempo!A:E,2,FALSE))</f>
        <v>4</v>
      </c>
      <c r="AA691">
        <f t="shared" si="267"/>
        <v>4</v>
      </c>
      <c r="AB691">
        <f t="shared" si="268"/>
        <v>17.25</v>
      </c>
      <c r="AC691">
        <f>VLOOKUP(A691,issues_tempo!A:E,5,FALSE)</f>
        <v>0</v>
      </c>
      <c r="AD691">
        <f>VLOOKUP(A691,issues_tempo!A:E,4,FALSE)</f>
        <v>512</v>
      </c>
      <c r="AE691">
        <f t="shared" si="269"/>
        <v>0</v>
      </c>
      <c r="AF691">
        <f t="shared" si="269"/>
        <v>5.7971014492753623</v>
      </c>
      <c r="AG691">
        <f t="shared" si="270"/>
        <v>0</v>
      </c>
      <c r="AH691">
        <f t="shared" si="271"/>
        <v>128</v>
      </c>
      <c r="AI691">
        <f t="shared" si="272"/>
        <v>0</v>
      </c>
      <c r="AJ691">
        <f t="shared" si="273"/>
        <v>742.02898550724638</v>
      </c>
    </row>
    <row r="692" spans="1:36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257"/>
        <v>#N/A</v>
      </c>
      <c r="I692" t="e">
        <f t="shared" si="258"/>
        <v>#N/A</v>
      </c>
      <c r="J692">
        <f t="shared" si="259"/>
        <v>0</v>
      </c>
      <c r="K692">
        <f t="shared" si="260"/>
        <v>0</v>
      </c>
      <c r="L692">
        <f t="shared" si="261"/>
        <v>0</v>
      </c>
      <c r="M692" t="e">
        <f t="shared" si="262"/>
        <v>#N/A</v>
      </c>
      <c r="N692" t="e">
        <f t="shared" si="263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264"/>
        <v>0</v>
      </c>
      <c r="V692">
        <f t="shared" si="265"/>
        <v>0</v>
      </c>
      <c r="W692">
        <f t="shared" si="274"/>
        <v>0</v>
      </c>
      <c r="X692">
        <f t="shared" si="266"/>
        <v>0</v>
      </c>
      <c r="Y692">
        <f>IF(ISNA(VLOOKUP(A692,issues_tempo!A:E,3,FALSE)),0,VLOOKUP(A692,issues_tempo!A:E,3,FALSE))</f>
        <v>0</v>
      </c>
      <c r="Z692">
        <f>IF(ISNA(VLOOKUP(A692,issues_tempo!A:E,2,FALSE)),0,VLOOKUP(A692,issues_tempo!A:E,2,FALSE))</f>
        <v>0</v>
      </c>
      <c r="AA692">
        <f t="shared" si="267"/>
        <v>0</v>
      </c>
      <c r="AB692" t="e">
        <f t="shared" si="268"/>
        <v>#DIV/0!</v>
      </c>
      <c r="AC692" t="e">
        <f>VLOOKUP(A692,issues_tempo!A:E,5,FALSE)</f>
        <v>#N/A</v>
      </c>
      <c r="AD692" t="e">
        <f>VLOOKUP(A692,issues_tempo!A:E,4,FALSE)</f>
        <v>#N/A</v>
      </c>
      <c r="AE692">
        <f t="shared" si="269"/>
        <v>0</v>
      </c>
      <c r="AF692">
        <f t="shared" si="269"/>
        <v>0</v>
      </c>
      <c r="AG692">
        <f t="shared" si="270"/>
        <v>0</v>
      </c>
      <c r="AH692">
        <f t="shared" si="271"/>
        <v>0</v>
      </c>
      <c r="AI692">
        <f t="shared" si="272"/>
        <v>0</v>
      </c>
      <c r="AJ692">
        <f t="shared" si="273"/>
        <v>0</v>
      </c>
    </row>
    <row r="693" spans="1:36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257"/>
        <v>#N/A</v>
      </c>
      <c r="I693" t="e">
        <f t="shared" si="258"/>
        <v>#N/A</v>
      </c>
      <c r="J693">
        <f t="shared" si="259"/>
        <v>0</v>
      </c>
      <c r="K693">
        <f t="shared" si="260"/>
        <v>0</v>
      </c>
      <c r="L693">
        <f t="shared" si="261"/>
        <v>0</v>
      </c>
      <c r="M693" t="e">
        <f t="shared" si="262"/>
        <v>#N/A</v>
      </c>
      <c r="N693" t="e">
        <f t="shared" si="263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264"/>
        <v>0</v>
      </c>
      <c r="V693">
        <f t="shared" si="265"/>
        <v>0</v>
      </c>
      <c r="W693">
        <f t="shared" si="274"/>
        <v>0</v>
      </c>
      <c r="X693">
        <f t="shared" si="266"/>
        <v>0</v>
      </c>
      <c r="Y693">
        <f>IF(ISNA(VLOOKUP(A693,issues_tempo!A:E,3,FALSE)),0,VLOOKUP(A693,issues_tempo!A:E,3,FALSE))</f>
        <v>0</v>
      </c>
      <c r="Z693">
        <f>IF(ISNA(VLOOKUP(A693,issues_tempo!A:E,2,FALSE)),0,VLOOKUP(A693,issues_tempo!A:E,2,FALSE))</f>
        <v>0</v>
      </c>
      <c r="AA693">
        <f t="shared" si="267"/>
        <v>0</v>
      </c>
      <c r="AB693" t="e">
        <f t="shared" si="268"/>
        <v>#DIV/0!</v>
      </c>
      <c r="AC693" t="e">
        <f>VLOOKUP(A693,issues_tempo!A:E,5,FALSE)</f>
        <v>#N/A</v>
      </c>
      <c r="AD693" t="e">
        <f>VLOOKUP(A693,issues_tempo!A:E,4,FALSE)</f>
        <v>#N/A</v>
      </c>
      <c r="AE693">
        <f t="shared" si="269"/>
        <v>0</v>
      </c>
      <c r="AF693">
        <f t="shared" si="269"/>
        <v>0</v>
      </c>
      <c r="AG693">
        <f t="shared" si="270"/>
        <v>0</v>
      </c>
      <c r="AH693">
        <f t="shared" si="271"/>
        <v>0</v>
      </c>
      <c r="AI693">
        <f t="shared" si="272"/>
        <v>0</v>
      </c>
      <c r="AJ693">
        <f t="shared" si="273"/>
        <v>0</v>
      </c>
    </row>
    <row r="694" spans="1:36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257"/>
        <v>#N/A</v>
      </c>
      <c r="I694" t="e">
        <f t="shared" si="258"/>
        <v>#N/A</v>
      </c>
      <c r="J694">
        <f t="shared" si="259"/>
        <v>0</v>
      </c>
      <c r="K694">
        <f t="shared" si="260"/>
        <v>0</v>
      </c>
      <c r="L694">
        <f t="shared" si="261"/>
        <v>0</v>
      </c>
      <c r="M694" t="e">
        <f t="shared" si="262"/>
        <v>#N/A</v>
      </c>
      <c r="N694" t="e">
        <f t="shared" si="263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264"/>
        <v>0</v>
      </c>
      <c r="V694">
        <f t="shared" si="265"/>
        <v>0</v>
      </c>
      <c r="W694">
        <f t="shared" si="274"/>
        <v>0</v>
      </c>
      <c r="X694">
        <f t="shared" si="266"/>
        <v>0</v>
      </c>
      <c r="Y694">
        <f>IF(ISNA(VLOOKUP(A694,issues_tempo!A:E,3,FALSE)),0,VLOOKUP(A694,issues_tempo!A:E,3,FALSE))</f>
        <v>0</v>
      </c>
      <c r="Z694">
        <f>IF(ISNA(VLOOKUP(A694,issues_tempo!A:E,2,FALSE)),0,VLOOKUP(A694,issues_tempo!A:E,2,FALSE))</f>
        <v>0</v>
      </c>
      <c r="AA694">
        <f t="shared" si="267"/>
        <v>0</v>
      </c>
      <c r="AB694" t="e">
        <f t="shared" si="268"/>
        <v>#DIV/0!</v>
      </c>
      <c r="AC694" t="e">
        <f>VLOOKUP(A694,issues_tempo!A:E,5,FALSE)</f>
        <v>#N/A</v>
      </c>
      <c r="AD694" t="e">
        <f>VLOOKUP(A694,issues_tempo!A:E,4,FALSE)</f>
        <v>#N/A</v>
      </c>
      <c r="AE694">
        <f t="shared" si="269"/>
        <v>0</v>
      </c>
      <c r="AF694">
        <f t="shared" si="269"/>
        <v>0</v>
      </c>
      <c r="AG694">
        <f t="shared" si="270"/>
        <v>0</v>
      </c>
      <c r="AH694">
        <f t="shared" si="271"/>
        <v>0</v>
      </c>
      <c r="AI694">
        <f t="shared" si="272"/>
        <v>0</v>
      </c>
      <c r="AJ694">
        <f t="shared" si="273"/>
        <v>0</v>
      </c>
    </row>
    <row r="695" spans="1:36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257"/>
        <v>11</v>
      </c>
      <c r="I695">
        <f t="shared" si="258"/>
        <v>10.454545454545455</v>
      </c>
      <c r="J695">
        <f t="shared" si="259"/>
        <v>9.5652173913043477</v>
      </c>
      <c r="K695">
        <f t="shared" si="260"/>
        <v>0</v>
      </c>
      <c r="L695">
        <f t="shared" si="261"/>
        <v>9.5652173913043477</v>
      </c>
      <c r="M695" t="e">
        <f t="shared" si="262"/>
        <v>#DIV/0!</v>
      </c>
      <c r="N695">
        <f t="shared" si="263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264"/>
        <v>0</v>
      </c>
      <c r="V695">
        <f t="shared" si="265"/>
        <v>0</v>
      </c>
      <c r="W695">
        <f t="shared" si="274"/>
        <v>0</v>
      </c>
      <c r="X695">
        <f t="shared" si="266"/>
        <v>0</v>
      </c>
      <c r="Y695">
        <f>IF(ISNA(VLOOKUP(A695,issues_tempo!A:E,3,FALSE)),0,VLOOKUP(A695,issues_tempo!A:E,3,FALSE))</f>
        <v>0</v>
      </c>
      <c r="Z695">
        <f>IF(ISNA(VLOOKUP(A695,issues_tempo!A:E,2,FALSE)),0,VLOOKUP(A695,issues_tempo!A:E,2,FALSE))</f>
        <v>0</v>
      </c>
      <c r="AA695">
        <f t="shared" si="267"/>
        <v>0</v>
      </c>
      <c r="AB695" t="e">
        <f t="shared" si="268"/>
        <v>#DIV/0!</v>
      </c>
      <c r="AC695" t="e">
        <f>VLOOKUP(A695,issues_tempo!A:E,5,FALSE)</f>
        <v>#N/A</v>
      </c>
      <c r="AD695" t="e">
        <f>VLOOKUP(A695,issues_tempo!A:E,4,FALSE)</f>
        <v>#N/A</v>
      </c>
      <c r="AE695">
        <f t="shared" si="269"/>
        <v>0</v>
      </c>
      <c r="AF695">
        <f t="shared" si="269"/>
        <v>0</v>
      </c>
      <c r="AG695">
        <f t="shared" si="270"/>
        <v>0</v>
      </c>
      <c r="AH695">
        <f t="shared" si="271"/>
        <v>0</v>
      </c>
      <c r="AI695">
        <f t="shared" si="272"/>
        <v>0</v>
      </c>
      <c r="AJ695">
        <f t="shared" si="273"/>
        <v>0</v>
      </c>
    </row>
    <row r="696" spans="1:36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257"/>
        <v>#N/A</v>
      </c>
      <c r="I696" t="e">
        <f t="shared" si="258"/>
        <v>#N/A</v>
      </c>
      <c r="J696">
        <f t="shared" si="259"/>
        <v>0</v>
      </c>
      <c r="K696">
        <f t="shared" si="260"/>
        <v>0</v>
      </c>
      <c r="L696">
        <f t="shared" si="261"/>
        <v>0</v>
      </c>
      <c r="M696" t="e">
        <f t="shared" si="262"/>
        <v>#N/A</v>
      </c>
      <c r="N696" t="e">
        <f t="shared" si="263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264"/>
        <v>0</v>
      </c>
      <c r="V696">
        <f t="shared" si="265"/>
        <v>0</v>
      </c>
      <c r="W696">
        <f t="shared" si="274"/>
        <v>0</v>
      </c>
      <c r="X696">
        <f t="shared" si="266"/>
        <v>0</v>
      </c>
      <c r="Y696">
        <f>IF(ISNA(VLOOKUP(A696,issues_tempo!A:E,3,FALSE)),0,VLOOKUP(A696,issues_tempo!A:E,3,FALSE))</f>
        <v>0</v>
      </c>
      <c r="Z696">
        <f>IF(ISNA(VLOOKUP(A696,issues_tempo!A:E,2,FALSE)),0,VLOOKUP(A696,issues_tempo!A:E,2,FALSE))</f>
        <v>0</v>
      </c>
      <c r="AA696">
        <f t="shared" si="267"/>
        <v>0</v>
      </c>
      <c r="AB696" t="e">
        <f t="shared" si="268"/>
        <v>#DIV/0!</v>
      </c>
      <c r="AC696" t="e">
        <f>VLOOKUP(A696,issues_tempo!A:E,5,FALSE)</f>
        <v>#N/A</v>
      </c>
      <c r="AD696" t="e">
        <f>VLOOKUP(A696,issues_tempo!A:E,4,FALSE)</f>
        <v>#N/A</v>
      </c>
      <c r="AE696">
        <f t="shared" si="269"/>
        <v>0</v>
      </c>
      <c r="AF696">
        <f t="shared" si="269"/>
        <v>0</v>
      </c>
      <c r="AG696">
        <f t="shared" si="270"/>
        <v>0</v>
      </c>
      <c r="AH696">
        <f t="shared" si="271"/>
        <v>0</v>
      </c>
      <c r="AI696">
        <f t="shared" si="272"/>
        <v>0</v>
      </c>
      <c r="AJ696">
        <f t="shared" si="273"/>
        <v>0</v>
      </c>
    </row>
    <row r="697" spans="1:36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257"/>
        <v>#N/A</v>
      </c>
      <c r="I697" t="e">
        <f t="shared" si="258"/>
        <v>#N/A</v>
      </c>
      <c r="J697">
        <f t="shared" si="259"/>
        <v>0</v>
      </c>
      <c r="K697">
        <f t="shared" si="260"/>
        <v>0</v>
      </c>
      <c r="L697">
        <f t="shared" si="261"/>
        <v>0</v>
      </c>
      <c r="M697" t="e">
        <f t="shared" si="262"/>
        <v>#N/A</v>
      </c>
      <c r="N697" t="e">
        <f t="shared" si="263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264"/>
        <v>0</v>
      </c>
      <c r="V697">
        <f t="shared" si="265"/>
        <v>0</v>
      </c>
      <c r="W697">
        <f t="shared" si="274"/>
        <v>0</v>
      </c>
      <c r="X697">
        <f t="shared" si="266"/>
        <v>0</v>
      </c>
      <c r="Y697">
        <f>IF(ISNA(VLOOKUP(A697,issues_tempo!A:E,3,FALSE)),0,VLOOKUP(A697,issues_tempo!A:E,3,FALSE))</f>
        <v>0</v>
      </c>
      <c r="Z697">
        <f>IF(ISNA(VLOOKUP(A697,issues_tempo!A:E,2,FALSE)),0,VLOOKUP(A697,issues_tempo!A:E,2,FALSE))</f>
        <v>0</v>
      </c>
      <c r="AA697">
        <f t="shared" si="267"/>
        <v>0</v>
      </c>
      <c r="AB697" t="e">
        <f t="shared" si="268"/>
        <v>#DIV/0!</v>
      </c>
      <c r="AC697" t="e">
        <f>VLOOKUP(A697,issues_tempo!A:E,5,FALSE)</f>
        <v>#N/A</v>
      </c>
      <c r="AD697" t="e">
        <f>VLOOKUP(A697,issues_tempo!A:E,4,FALSE)</f>
        <v>#N/A</v>
      </c>
      <c r="AE697">
        <f t="shared" si="269"/>
        <v>0</v>
      </c>
      <c r="AF697">
        <f t="shared" si="269"/>
        <v>0</v>
      </c>
      <c r="AG697">
        <f t="shared" si="270"/>
        <v>0</v>
      </c>
      <c r="AH697">
        <f t="shared" si="271"/>
        <v>0</v>
      </c>
      <c r="AI697">
        <f t="shared" si="272"/>
        <v>0</v>
      </c>
      <c r="AJ697">
        <f t="shared" si="273"/>
        <v>0</v>
      </c>
    </row>
    <row r="698" spans="1:36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257"/>
        <v>#N/A</v>
      </c>
      <c r="I698" t="e">
        <f t="shared" si="258"/>
        <v>#N/A</v>
      </c>
      <c r="J698">
        <f t="shared" si="259"/>
        <v>0</v>
      </c>
      <c r="K698">
        <f t="shared" si="260"/>
        <v>0</v>
      </c>
      <c r="L698">
        <f t="shared" si="261"/>
        <v>0</v>
      </c>
      <c r="M698" t="e">
        <f t="shared" si="262"/>
        <v>#N/A</v>
      </c>
      <c r="N698" t="e">
        <f t="shared" si="263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264"/>
        <v>0</v>
      </c>
      <c r="V698">
        <f t="shared" si="265"/>
        <v>0</v>
      </c>
      <c r="W698">
        <f t="shared" si="274"/>
        <v>0</v>
      </c>
      <c r="X698">
        <f t="shared" si="266"/>
        <v>0</v>
      </c>
      <c r="Y698">
        <f>IF(ISNA(VLOOKUP(A698,issues_tempo!A:E,3,FALSE)),0,VLOOKUP(A698,issues_tempo!A:E,3,FALSE))</f>
        <v>0</v>
      </c>
      <c r="Z698">
        <f>IF(ISNA(VLOOKUP(A698,issues_tempo!A:E,2,FALSE)),0,VLOOKUP(A698,issues_tempo!A:E,2,FALSE))</f>
        <v>2</v>
      </c>
      <c r="AA698">
        <f t="shared" si="267"/>
        <v>2</v>
      </c>
      <c r="AB698">
        <f t="shared" si="268"/>
        <v>2.5</v>
      </c>
      <c r="AC698">
        <f>VLOOKUP(A698,issues_tempo!A:E,5,FALSE)</f>
        <v>0</v>
      </c>
      <c r="AD698">
        <f>VLOOKUP(A698,issues_tempo!A:E,4,FALSE)</f>
        <v>9</v>
      </c>
      <c r="AE698">
        <f t="shared" si="269"/>
        <v>0</v>
      </c>
      <c r="AF698">
        <f t="shared" si="269"/>
        <v>40</v>
      </c>
      <c r="AG698">
        <f t="shared" si="270"/>
        <v>0</v>
      </c>
      <c r="AH698">
        <f t="shared" si="271"/>
        <v>4.5</v>
      </c>
      <c r="AI698">
        <f t="shared" si="272"/>
        <v>0</v>
      </c>
      <c r="AJ698">
        <f t="shared" si="273"/>
        <v>180</v>
      </c>
    </row>
    <row r="699" spans="1:36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257"/>
        <v>#N/A</v>
      </c>
      <c r="I699" t="e">
        <f t="shared" si="258"/>
        <v>#N/A</v>
      </c>
      <c r="J699">
        <f t="shared" si="259"/>
        <v>0</v>
      </c>
      <c r="K699">
        <f t="shared" si="260"/>
        <v>0</v>
      </c>
      <c r="L699">
        <f t="shared" si="261"/>
        <v>0</v>
      </c>
      <c r="M699" t="e">
        <f t="shared" si="262"/>
        <v>#N/A</v>
      </c>
      <c r="N699" t="e">
        <f t="shared" si="263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264"/>
        <v>0</v>
      </c>
      <c r="V699">
        <f t="shared" si="265"/>
        <v>0</v>
      </c>
      <c r="W699">
        <f t="shared" si="274"/>
        <v>0</v>
      </c>
      <c r="X699">
        <f t="shared" si="266"/>
        <v>0</v>
      </c>
      <c r="Y699">
        <f>IF(ISNA(VLOOKUP(A699,issues_tempo!A:E,3,FALSE)),0,VLOOKUP(A699,issues_tempo!A:E,3,FALSE))</f>
        <v>0</v>
      </c>
      <c r="Z699">
        <f>IF(ISNA(VLOOKUP(A699,issues_tempo!A:E,2,FALSE)),0,VLOOKUP(A699,issues_tempo!A:E,2,FALSE))</f>
        <v>1</v>
      </c>
      <c r="AA699">
        <f t="shared" si="267"/>
        <v>1</v>
      </c>
      <c r="AB699">
        <f t="shared" si="268"/>
        <v>5</v>
      </c>
      <c r="AC699">
        <f>VLOOKUP(A699,issues_tempo!A:E,5,FALSE)</f>
        <v>0</v>
      </c>
      <c r="AD699">
        <f>VLOOKUP(A699,issues_tempo!A:E,4,FALSE)</f>
        <v>0</v>
      </c>
      <c r="AE699">
        <f t="shared" si="269"/>
        <v>0</v>
      </c>
      <c r="AF699">
        <f t="shared" si="269"/>
        <v>20</v>
      </c>
      <c r="AG699">
        <f t="shared" si="270"/>
        <v>0</v>
      </c>
      <c r="AH699">
        <f t="shared" si="271"/>
        <v>0</v>
      </c>
      <c r="AI699">
        <f t="shared" si="272"/>
        <v>0</v>
      </c>
      <c r="AJ699">
        <f t="shared" si="273"/>
        <v>0</v>
      </c>
    </row>
    <row r="700" spans="1:36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257"/>
        <v>#N/A</v>
      </c>
      <c r="I700" t="e">
        <f t="shared" si="258"/>
        <v>#N/A</v>
      </c>
      <c r="J700">
        <f t="shared" si="259"/>
        <v>0</v>
      </c>
      <c r="K700">
        <f t="shared" si="260"/>
        <v>0</v>
      </c>
      <c r="L700">
        <f t="shared" si="261"/>
        <v>0</v>
      </c>
      <c r="M700" t="e">
        <f t="shared" si="262"/>
        <v>#N/A</v>
      </c>
      <c r="N700" t="e">
        <f t="shared" si="263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264"/>
        <v>0</v>
      </c>
      <c r="V700">
        <f t="shared" si="265"/>
        <v>0</v>
      </c>
      <c r="W700">
        <f t="shared" si="274"/>
        <v>0</v>
      </c>
      <c r="X700">
        <f t="shared" si="266"/>
        <v>0</v>
      </c>
      <c r="Y700">
        <f>IF(ISNA(VLOOKUP(A700,issues_tempo!A:E,3,FALSE)),0,VLOOKUP(A700,issues_tempo!A:E,3,FALSE))</f>
        <v>0</v>
      </c>
      <c r="Z700">
        <f>IF(ISNA(VLOOKUP(A700,issues_tempo!A:E,2,FALSE)),0,VLOOKUP(A700,issues_tempo!A:E,2,FALSE))</f>
        <v>0</v>
      </c>
      <c r="AA700">
        <f t="shared" si="267"/>
        <v>0</v>
      </c>
      <c r="AB700" t="e">
        <f t="shared" si="268"/>
        <v>#DIV/0!</v>
      </c>
      <c r="AC700" t="e">
        <f>VLOOKUP(A700,issues_tempo!A:E,5,FALSE)</f>
        <v>#N/A</v>
      </c>
      <c r="AD700" t="e">
        <f>VLOOKUP(A700,issues_tempo!A:E,4,FALSE)</f>
        <v>#N/A</v>
      </c>
      <c r="AE700">
        <f t="shared" si="269"/>
        <v>0</v>
      </c>
      <c r="AF700">
        <f t="shared" si="269"/>
        <v>0</v>
      </c>
      <c r="AG700">
        <f t="shared" si="270"/>
        <v>0</v>
      </c>
      <c r="AH700">
        <f t="shared" si="271"/>
        <v>0</v>
      </c>
      <c r="AI700">
        <f t="shared" si="272"/>
        <v>0</v>
      </c>
      <c r="AJ700">
        <f t="shared" si="273"/>
        <v>0</v>
      </c>
    </row>
    <row r="701" spans="1:36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257"/>
        <v>#N/A</v>
      </c>
      <c r="I701" t="e">
        <f t="shared" si="258"/>
        <v>#N/A</v>
      </c>
      <c r="J701">
        <f t="shared" si="259"/>
        <v>0</v>
      </c>
      <c r="K701">
        <f t="shared" si="260"/>
        <v>0</v>
      </c>
      <c r="L701">
        <f t="shared" si="261"/>
        <v>0</v>
      </c>
      <c r="M701" t="e">
        <f t="shared" si="262"/>
        <v>#N/A</v>
      </c>
      <c r="N701" t="e">
        <f t="shared" si="263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264"/>
        <v>0</v>
      </c>
      <c r="V701">
        <f t="shared" si="265"/>
        <v>0</v>
      </c>
      <c r="W701">
        <f t="shared" si="274"/>
        <v>0</v>
      </c>
      <c r="X701">
        <f t="shared" si="266"/>
        <v>0</v>
      </c>
      <c r="Y701">
        <f>IF(ISNA(VLOOKUP(A701,issues_tempo!A:E,3,FALSE)),0,VLOOKUP(A701,issues_tempo!A:E,3,FALSE))</f>
        <v>0</v>
      </c>
      <c r="Z701">
        <f>IF(ISNA(VLOOKUP(A701,issues_tempo!A:E,2,FALSE)),0,VLOOKUP(A701,issues_tempo!A:E,2,FALSE))</f>
        <v>0</v>
      </c>
      <c r="AA701">
        <f t="shared" si="267"/>
        <v>0</v>
      </c>
      <c r="AB701" t="e">
        <f t="shared" si="268"/>
        <v>#DIV/0!</v>
      </c>
      <c r="AC701" t="e">
        <f>VLOOKUP(A701,issues_tempo!A:E,5,FALSE)</f>
        <v>#N/A</v>
      </c>
      <c r="AD701" t="e">
        <f>VLOOKUP(A701,issues_tempo!A:E,4,FALSE)</f>
        <v>#N/A</v>
      </c>
      <c r="AE701">
        <f t="shared" si="269"/>
        <v>0</v>
      </c>
      <c r="AF701">
        <f t="shared" si="269"/>
        <v>0</v>
      </c>
      <c r="AG701">
        <f t="shared" si="270"/>
        <v>0</v>
      </c>
      <c r="AH701">
        <f t="shared" si="271"/>
        <v>0</v>
      </c>
      <c r="AI701">
        <f t="shared" si="272"/>
        <v>0</v>
      </c>
      <c r="AJ701">
        <f t="shared" si="273"/>
        <v>0</v>
      </c>
    </row>
    <row r="702" spans="1:36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257"/>
        <v>4</v>
      </c>
      <c r="I702">
        <f t="shared" si="258"/>
        <v>24</v>
      </c>
      <c r="J702">
        <f t="shared" si="259"/>
        <v>4.166666666666667</v>
      </c>
      <c r="K702">
        <f t="shared" si="260"/>
        <v>0</v>
      </c>
      <c r="L702">
        <f t="shared" si="261"/>
        <v>4.166666666666667</v>
      </c>
      <c r="M702" t="e">
        <f t="shared" si="262"/>
        <v>#DIV/0!</v>
      </c>
      <c r="N702">
        <f t="shared" si="263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264"/>
        <v>0</v>
      </c>
      <c r="V702">
        <f t="shared" si="265"/>
        <v>0</v>
      </c>
      <c r="W702">
        <f t="shared" si="274"/>
        <v>0</v>
      </c>
      <c r="X702">
        <f t="shared" si="266"/>
        <v>0</v>
      </c>
      <c r="Y702">
        <f>IF(ISNA(VLOOKUP(A702,issues_tempo!A:E,3,FALSE)),0,VLOOKUP(A702,issues_tempo!A:E,3,FALSE))</f>
        <v>0</v>
      </c>
      <c r="Z702">
        <f>IF(ISNA(VLOOKUP(A702,issues_tempo!A:E,2,FALSE)),0,VLOOKUP(A702,issues_tempo!A:E,2,FALSE))</f>
        <v>22</v>
      </c>
      <c r="AA702">
        <f t="shared" si="267"/>
        <v>22</v>
      </c>
      <c r="AB702">
        <f t="shared" si="268"/>
        <v>4.3636363636363633</v>
      </c>
      <c r="AC702">
        <f>VLOOKUP(A702,issues_tempo!A:E,5,FALSE)</f>
        <v>0</v>
      </c>
      <c r="AD702">
        <f>VLOOKUP(A702,issues_tempo!A:E,4,FALSE)</f>
        <v>420</v>
      </c>
      <c r="AE702">
        <f t="shared" si="269"/>
        <v>0</v>
      </c>
      <c r="AF702">
        <f t="shared" si="269"/>
        <v>22.916666666666668</v>
      </c>
      <c r="AG702">
        <f t="shared" si="270"/>
        <v>0</v>
      </c>
      <c r="AH702">
        <f t="shared" si="271"/>
        <v>19.09090909090909</v>
      </c>
      <c r="AI702">
        <f t="shared" si="272"/>
        <v>0</v>
      </c>
      <c r="AJ702">
        <f t="shared" si="273"/>
        <v>437.5</v>
      </c>
    </row>
    <row r="703" spans="1:36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257"/>
        <v>#N/A</v>
      </c>
      <c r="I703" t="e">
        <f t="shared" si="258"/>
        <v>#N/A</v>
      </c>
      <c r="J703">
        <f t="shared" si="259"/>
        <v>0</v>
      </c>
      <c r="K703">
        <f t="shared" si="260"/>
        <v>0</v>
      </c>
      <c r="L703">
        <f t="shared" si="261"/>
        <v>0</v>
      </c>
      <c r="M703" t="e">
        <f t="shared" si="262"/>
        <v>#N/A</v>
      </c>
      <c r="N703" t="e">
        <f t="shared" si="263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264"/>
        <v>0</v>
      </c>
      <c r="V703">
        <f t="shared" si="265"/>
        <v>0</v>
      </c>
      <c r="W703">
        <f t="shared" si="274"/>
        <v>0</v>
      </c>
      <c r="X703">
        <f t="shared" si="266"/>
        <v>0</v>
      </c>
      <c r="Y703">
        <f>IF(ISNA(VLOOKUP(A703,issues_tempo!A:E,3,FALSE)),0,VLOOKUP(A703,issues_tempo!A:E,3,FALSE))</f>
        <v>0</v>
      </c>
      <c r="Z703">
        <f>IF(ISNA(VLOOKUP(A703,issues_tempo!A:E,2,FALSE)),0,VLOOKUP(A703,issues_tempo!A:E,2,FALSE))</f>
        <v>0</v>
      </c>
      <c r="AA703">
        <f t="shared" si="267"/>
        <v>0</v>
      </c>
      <c r="AB703" t="e">
        <f t="shared" si="268"/>
        <v>#DIV/0!</v>
      </c>
      <c r="AC703" t="e">
        <f>VLOOKUP(A703,issues_tempo!A:E,5,FALSE)</f>
        <v>#N/A</v>
      </c>
      <c r="AD703" t="e">
        <f>VLOOKUP(A703,issues_tempo!A:E,4,FALSE)</f>
        <v>#N/A</v>
      </c>
      <c r="AE703">
        <f t="shared" si="269"/>
        <v>0</v>
      </c>
      <c r="AF703">
        <f t="shared" si="269"/>
        <v>0</v>
      </c>
      <c r="AG703">
        <f t="shared" si="270"/>
        <v>0</v>
      </c>
      <c r="AH703">
        <f t="shared" si="271"/>
        <v>0</v>
      </c>
      <c r="AI703">
        <f t="shared" si="272"/>
        <v>0</v>
      </c>
      <c r="AJ703">
        <f t="shared" si="273"/>
        <v>0</v>
      </c>
    </row>
    <row r="704" spans="1:36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257"/>
        <v>#N/A</v>
      </c>
      <c r="I704" t="e">
        <f t="shared" si="258"/>
        <v>#N/A</v>
      </c>
      <c r="J704">
        <f t="shared" si="259"/>
        <v>0</v>
      </c>
      <c r="K704">
        <f t="shared" si="260"/>
        <v>0</v>
      </c>
      <c r="L704">
        <f t="shared" si="261"/>
        <v>0</v>
      </c>
      <c r="M704" t="e">
        <f t="shared" si="262"/>
        <v>#N/A</v>
      </c>
      <c r="N704" t="e">
        <f t="shared" si="263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264"/>
        <v>0</v>
      </c>
      <c r="V704">
        <f t="shared" si="265"/>
        <v>0</v>
      </c>
      <c r="W704">
        <f t="shared" si="274"/>
        <v>0</v>
      </c>
      <c r="X704">
        <f t="shared" si="266"/>
        <v>0</v>
      </c>
      <c r="Y704">
        <f>IF(ISNA(VLOOKUP(A704,issues_tempo!A:E,3,FALSE)),0,VLOOKUP(A704,issues_tempo!A:E,3,FALSE))</f>
        <v>0</v>
      </c>
      <c r="Z704">
        <f>IF(ISNA(VLOOKUP(A704,issues_tempo!A:E,2,FALSE)),0,VLOOKUP(A704,issues_tempo!A:E,2,FALSE))</f>
        <v>0</v>
      </c>
      <c r="AA704">
        <f t="shared" si="267"/>
        <v>0</v>
      </c>
      <c r="AB704" t="e">
        <f t="shared" si="268"/>
        <v>#DIV/0!</v>
      </c>
      <c r="AC704" t="e">
        <f>VLOOKUP(A704,issues_tempo!A:E,5,FALSE)</f>
        <v>#N/A</v>
      </c>
      <c r="AD704" t="e">
        <f>VLOOKUP(A704,issues_tempo!A:E,4,FALSE)</f>
        <v>#N/A</v>
      </c>
      <c r="AE704">
        <f t="shared" si="269"/>
        <v>0</v>
      </c>
      <c r="AF704">
        <f t="shared" si="269"/>
        <v>0</v>
      </c>
      <c r="AG704">
        <f t="shared" si="270"/>
        <v>0</v>
      </c>
      <c r="AH704">
        <f t="shared" si="271"/>
        <v>0</v>
      </c>
      <c r="AI704">
        <f t="shared" si="272"/>
        <v>0</v>
      </c>
      <c r="AJ704">
        <f t="shared" si="273"/>
        <v>0</v>
      </c>
    </row>
    <row r="705" spans="1:36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257"/>
        <v>#N/A</v>
      </c>
      <c r="I705" t="e">
        <f t="shared" si="258"/>
        <v>#N/A</v>
      </c>
      <c r="J705">
        <f t="shared" si="259"/>
        <v>0</v>
      </c>
      <c r="K705">
        <f t="shared" si="260"/>
        <v>0</v>
      </c>
      <c r="L705">
        <f t="shared" si="261"/>
        <v>0</v>
      </c>
      <c r="M705" t="e">
        <f t="shared" si="262"/>
        <v>#N/A</v>
      </c>
      <c r="N705" t="e">
        <f t="shared" si="263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264"/>
        <v>0</v>
      </c>
      <c r="V705">
        <f t="shared" si="265"/>
        <v>0</v>
      </c>
      <c r="W705">
        <f t="shared" si="274"/>
        <v>0</v>
      </c>
      <c r="X705">
        <f t="shared" si="266"/>
        <v>0</v>
      </c>
      <c r="Y705">
        <f>IF(ISNA(VLOOKUP(A705,issues_tempo!A:E,3,FALSE)),0,VLOOKUP(A705,issues_tempo!A:E,3,FALSE))</f>
        <v>0</v>
      </c>
      <c r="Z705">
        <f>IF(ISNA(VLOOKUP(A705,issues_tempo!A:E,2,FALSE)),0,VLOOKUP(A705,issues_tempo!A:E,2,FALSE))</f>
        <v>0</v>
      </c>
      <c r="AA705">
        <f t="shared" si="267"/>
        <v>0</v>
      </c>
      <c r="AB705" t="e">
        <f t="shared" si="268"/>
        <v>#DIV/0!</v>
      </c>
      <c r="AC705" t="e">
        <f>VLOOKUP(A705,issues_tempo!A:E,5,FALSE)</f>
        <v>#N/A</v>
      </c>
      <c r="AD705" t="e">
        <f>VLOOKUP(A705,issues_tempo!A:E,4,FALSE)</f>
        <v>#N/A</v>
      </c>
      <c r="AE705">
        <f t="shared" si="269"/>
        <v>0</v>
      </c>
      <c r="AF705">
        <f t="shared" si="269"/>
        <v>0</v>
      </c>
      <c r="AG705">
        <f t="shared" si="270"/>
        <v>0</v>
      </c>
      <c r="AH705">
        <f t="shared" si="271"/>
        <v>0</v>
      </c>
      <c r="AI705">
        <f t="shared" si="272"/>
        <v>0</v>
      </c>
      <c r="AJ705">
        <f t="shared" si="273"/>
        <v>0</v>
      </c>
    </row>
    <row r="706" spans="1:36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257"/>
        <v>#N/A</v>
      </c>
      <c r="I706" t="e">
        <f t="shared" si="258"/>
        <v>#N/A</v>
      </c>
      <c r="J706">
        <f t="shared" si="259"/>
        <v>0</v>
      </c>
      <c r="K706">
        <f t="shared" si="260"/>
        <v>0</v>
      </c>
      <c r="L706">
        <f t="shared" si="261"/>
        <v>0</v>
      </c>
      <c r="M706" t="e">
        <f t="shared" si="262"/>
        <v>#N/A</v>
      </c>
      <c r="N706" t="e">
        <f t="shared" si="263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264"/>
        <v>0</v>
      </c>
      <c r="V706">
        <f t="shared" si="265"/>
        <v>0</v>
      </c>
      <c r="W706">
        <f t="shared" si="274"/>
        <v>0</v>
      </c>
      <c r="X706">
        <f t="shared" si="266"/>
        <v>0</v>
      </c>
      <c r="Y706">
        <f>IF(ISNA(VLOOKUP(A706,issues_tempo!A:E,3,FALSE)),0,VLOOKUP(A706,issues_tempo!A:E,3,FALSE))</f>
        <v>0</v>
      </c>
      <c r="Z706">
        <f>IF(ISNA(VLOOKUP(A706,issues_tempo!A:E,2,FALSE)),0,VLOOKUP(A706,issues_tempo!A:E,2,FALSE))</f>
        <v>0</v>
      </c>
      <c r="AA706">
        <f t="shared" si="267"/>
        <v>0</v>
      </c>
      <c r="AB706" t="e">
        <f t="shared" si="268"/>
        <v>#DIV/0!</v>
      </c>
      <c r="AC706" t="e">
        <f>VLOOKUP(A706,issues_tempo!A:E,5,FALSE)</f>
        <v>#N/A</v>
      </c>
      <c r="AD706" t="e">
        <f>VLOOKUP(A706,issues_tempo!A:E,4,FALSE)</f>
        <v>#N/A</v>
      </c>
      <c r="AE706">
        <f t="shared" si="269"/>
        <v>0</v>
      </c>
      <c r="AF706">
        <f t="shared" si="269"/>
        <v>0</v>
      </c>
      <c r="AG706">
        <f t="shared" si="270"/>
        <v>0</v>
      </c>
      <c r="AH706">
        <f t="shared" si="271"/>
        <v>0</v>
      </c>
      <c r="AI706">
        <f t="shared" si="272"/>
        <v>0</v>
      </c>
      <c r="AJ706">
        <f t="shared" si="273"/>
        <v>0</v>
      </c>
    </row>
    <row r="707" spans="1:36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277">F707+G707</f>
        <v>#N/A</v>
      </c>
      <c r="I707" t="e">
        <f t="shared" ref="I707:I770" si="278">E707/H707</f>
        <v>#N/A</v>
      </c>
      <c r="J707">
        <f t="shared" ref="J707:J770" si="279">IF(ISNA(H707),0,IF(E707&gt;0,(H707*100)/E707,0))</f>
        <v>0</v>
      </c>
      <c r="K707">
        <f t="shared" ref="K707:K770" si="280">IF(ISNA(F707),0,IF(C707&gt;0,(F707*100)/C707,0))</f>
        <v>0</v>
      </c>
      <c r="L707">
        <f t="shared" ref="L707:L770" si="281">IF(ISNA(F707),0,IF(D707&gt;0,(G707*100)/D707,0))</f>
        <v>0</v>
      </c>
      <c r="M707" t="e">
        <f t="shared" ref="M707:N770" si="282">C707/F707</f>
        <v>#N/A</v>
      </c>
      <c r="N707" t="e">
        <f t="shared" si="282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283">IF(ISNA(F707),0,IF(F707&gt;0,S707/F707,0))</f>
        <v>0</v>
      </c>
      <c r="V707">
        <f t="shared" ref="V707:V770" si="284">IF(ISNA(G707),0,IF(G707&gt;0,T707/G707,0))</f>
        <v>0</v>
      </c>
      <c r="W707">
        <f t="shared" si="274"/>
        <v>0</v>
      </c>
      <c r="X707">
        <f t="shared" ref="X707:X770" si="285">V707*L707</f>
        <v>0</v>
      </c>
      <c r="Y707">
        <f>IF(ISNA(VLOOKUP(A707,issues_tempo!A:E,3,FALSE)),0,VLOOKUP(A707,issues_tempo!A:E,3,FALSE))</f>
        <v>0</v>
      </c>
      <c r="Z707">
        <f>IF(ISNA(VLOOKUP(A707,issues_tempo!A:E,2,FALSE)),0,VLOOKUP(A707,issues_tempo!A:E,2,FALSE))</f>
        <v>0</v>
      </c>
      <c r="AA707">
        <f t="shared" ref="AA707:AA770" si="286">Y707+Z707</f>
        <v>0</v>
      </c>
      <c r="AB707" t="e">
        <f t="shared" ref="AB707:AB770" si="287">E707/AA707</f>
        <v>#DIV/0!</v>
      </c>
      <c r="AC707" t="e">
        <f>VLOOKUP(A707,issues_tempo!A:E,5,FALSE)</f>
        <v>#N/A</v>
      </c>
      <c r="AD707" t="e">
        <f>VLOOKUP(A707,issues_tempo!A:E,4,FALSE)</f>
        <v>#N/A</v>
      </c>
      <c r="AE707">
        <f t="shared" ref="AE707:AF770" si="288">IF(ISNA(Y707),0,IF(C707&gt;0,(Y707*100)/C707,0))</f>
        <v>0</v>
      </c>
      <c r="AF707">
        <f t="shared" si="288"/>
        <v>0</v>
      </c>
      <c r="AG707">
        <f t="shared" ref="AG707:AG770" si="289">IF(Y707&gt;0,AC707/Y707,0)</f>
        <v>0</v>
      </c>
      <c r="AH707">
        <f t="shared" ref="AH707:AH770" si="290">IF(Z707&gt;0,AD707/Z707,0)</f>
        <v>0</v>
      </c>
      <c r="AI707">
        <f t="shared" ref="AI707:AI770" si="291">AG707*AE707</f>
        <v>0</v>
      </c>
      <c r="AJ707">
        <f t="shared" ref="AJ707:AJ770" si="292">AH707*AF707</f>
        <v>0</v>
      </c>
    </row>
    <row r="708" spans="1:36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277"/>
        <v>5</v>
      </c>
      <c r="I708">
        <f t="shared" si="278"/>
        <v>8.1999999999999993</v>
      </c>
      <c r="J708">
        <f t="shared" si="279"/>
        <v>12.195121951219512</v>
      </c>
      <c r="K708">
        <f t="shared" si="280"/>
        <v>0</v>
      </c>
      <c r="L708">
        <f t="shared" si="281"/>
        <v>12.195121951219512</v>
      </c>
      <c r="M708" t="e">
        <f t="shared" si="282"/>
        <v>#DIV/0!</v>
      </c>
      <c r="N708">
        <f t="shared" si="282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283"/>
        <v>0</v>
      </c>
      <c r="V708">
        <f t="shared" si="284"/>
        <v>0</v>
      </c>
      <c r="W708">
        <f t="shared" ref="W708:W771" si="293">U708*K708</f>
        <v>0</v>
      </c>
      <c r="X708">
        <f t="shared" si="285"/>
        <v>0</v>
      </c>
      <c r="Y708">
        <f>IF(ISNA(VLOOKUP(A708,issues_tempo!A:E,3,FALSE)),0,VLOOKUP(A708,issues_tempo!A:E,3,FALSE))</f>
        <v>0</v>
      </c>
      <c r="Z708">
        <f>IF(ISNA(VLOOKUP(A708,issues_tempo!A:E,2,FALSE)),0,VLOOKUP(A708,issues_tempo!A:E,2,FALSE))</f>
        <v>1</v>
      </c>
      <c r="AA708">
        <f t="shared" si="286"/>
        <v>1</v>
      </c>
      <c r="AB708">
        <f t="shared" si="287"/>
        <v>41</v>
      </c>
      <c r="AC708">
        <f>VLOOKUP(A708,issues_tempo!A:E,5,FALSE)</f>
        <v>0</v>
      </c>
      <c r="AD708">
        <f>VLOOKUP(A708,issues_tempo!A:E,4,FALSE)</f>
        <v>46</v>
      </c>
      <c r="AE708">
        <f t="shared" si="288"/>
        <v>0</v>
      </c>
      <c r="AF708">
        <f t="shared" si="288"/>
        <v>2.4390243902439024</v>
      </c>
      <c r="AG708">
        <f t="shared" si="289"/>
        <v>0</v>
      </c>
      <c r="AH708">
        <f t="shared" si="290"/>
        <v>46</v>
      </c>
      <c r="AI708">
        <f t="shared" si="291"/>
        <v>0</v>
      </c>
      <c r="AJ708">
        <f t="shared" si="292"/>
        <v>112.19512195121951</v>
      </c>
    </row>
    <row r="709" spans="1:36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277"/>
        <v>1</v>
      </c>
      <c r="I709">
        <f t="shared" si="278"/>
        <v>69</v>
      </c>
      <c r="J709">
        <f t="shared" si="279"/>
        <v>1.4492753623188406</v>
      </c>
      <c r="K709">
        <f t="shared" si="280"/>
        <v>0</v>
      </c>
      <c r="L709">
        <f t="shared" si="281"/>
        <v>1.4492753623188406</v>
      </c>
      <c r="M709" t="e">
        <f t="shared" si="282"/>
        <v>#DIV/0!</v>
      </c>
      <c r="N709">
        <f t="shared" si="282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283"/>
        <v>0</v>
      </c>
      <c r="V709">
        <f t="shared" si="284"/>
        <v>0</v>
      </c>
      <c r="W709">
        <f t="shared" si="293"/>
        <v>0</v>
      </c>
      <c r="X709">
        <f t="shared" si="285"/>
        <v>0</v>
      </c>
      <c r="Y709">
        <f>IF(ISNA(VLOOKUP(A709,issues_tempo!A:E,3,FALSE)),0,VLOOKUP(A709,issues_tempo!A:E,3,FALSE))</f>
        <v>1</v>
      </c>
      <c r="Z709">
        <f>IF(ISNA(VLOOKUP(A709,issues_tempo!A:E,2,FALSE)),0,VLOOKUP(A709,issues_tempo!A:E,2,FALSE))</f>
        <v>6</v>
      </c>
      <c r="AA709">
        <f t="shared" si="286"/>
        <v>7</v>
      </c>
      <c r="AB709">
        <f t="shared" si="287"/>
        <v>9.8571428571428577</v>
      </c>
      <c r="AC709">
        <f>VLOOKUP(A709,issues_tempo!A:E,5,FALSE)</f>
        <v>249</v>
      </c>
      <c r="AD709">
        <f>VLOOKUP(A709,issues_tempo!A:E,4,FALSE)</f>
        <v>106</v>
      </c>
      <c r="AE709">
        <f t="shared" si="288"/>
        <v>0</v>
      </c>
      <c r="AF709">
        <f t="shared" si="288"/>
        <v>8.695652173913043</v>
      </c>
      <c r="AG709">
        <f t="shared" si="289"/>
        <v>249</v>
      </c>
      <c r="AH709">
        <f t="shared" si="290"/>
        <v>17.666666666666668</v>
      </c>
      <c r="AI709">
        <f t="shared" si="291"/>
        <v>0</v>
      </c>
      <c r="AJ709">
        <f t="shared" si="292"/>
        <v>153.62318840579709</v>
      </c>
    </row>
    <row r="710" spans="1:36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277"/>
        <v>5</v>
      </c>
      <c r="I710">
        <f t="shared" si="278"/>
        <v>12</v>
      </c>
      <c r="J710">
        <f t="shared" si="279"/>
        <v>8.3333333333333339</v>
      </c>
      <c r="K710">
        <f t="shared" si="280"/>
        <v>0</v>
      </c>
      <c r="L710">
        <f t="shared" si="281"/>
        <v>8.3333333333333339</v>
      </c>
      <c r="M710" t="e">
        <f t="shared" si="282"/>
        <v>#DIV/0!</v>
      </c>
      <c r="N710">
        <f t="shared" si="282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283"/>
        <v>0</v>
      </c>
      <c r="V710">
        <f t="shared" si="284"/>
        <v>0</v>
      </c>
      <c r="W710">
        <f t="shared" si="293"/>
        <v>0</v>
      </c>
      <c r="X710">
        <f t="shared" si="285"/>
        <v>0</v>
      </c>
      <c r="Y710">
        <f>IF(ISNA(VLOOKUP(A710,issues_tempo!A:E,3,FALSE)),0,VLOOKUP(A710,issues_tempo!A:E,3,FALSE))</f>
        <v>0</v>
      </c>
      <c r="Z710">
        <f>IF(ISNA(VLOOKUP(A710,issues_tempo!A:E,2,FALSE)),0,VLOOKUP(A710,issues_tempo!A:E,2,FALSE))</f>
        <v>17</v>
      </c>
      <c r="AA710">
        <f t="shared" si="286"/>
        <v>17</v>
      </c>
      <c r="AB710">
        <f t="shared" si="287"/>
        <v>3.5294117647058822</v>
      </c>
      <c r="AC710">
        <f>VLOOKUP(A710,issues_tempo!A:E,5,FALSE)</f>
        <v>0</v>
      </c>
      <c r="AD710">
        <f>VLOOKUP(A710,issues_tempo!A:E,4,FALSE)</f>
        <v>1328</v>
      </c>
      <c r="AE710">
        <f t="shared" si="288"/>
        <v>0</v>
      </c>
      <c r="AF710">
        <f t="shared" si="288"/>
        <v>28.333333333333332</v>
      </c>
      <c r="AG710">
        <f t="shared" si="289"/>
        <v>0</v>
      </c>
      <c r="AH710">
        <f t="shared" si="290"/>
        <v>78.117647058823536</v>
      </c>
      <c r="AI710">
        <f t="shared" si="291"/>
        <v>0</v>
      </c>
      <c r="AJ710">
        <f t="shared" si="292"/>
        <v>2213.3333333333335</v>
      </c>
    </row>
    <row r="711" spans="1:36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277"/>
        <v>#N/A</v>
      </c>
      <c r="I711" t="e">
        <f t="shared" si="278"/>
        <v>#N/A</v>
      </c>
      <c r="J711">
        <f t="shared" si="279"/>
        <v>0</v>
      </c>
      <c r="K711">
        <f t="shared" si="280"/>
        <v>0</v>
      </c>
      <c r="L711">
        <f t="shared" si="281"/>
        <v>0</v>
      </c>
      <c r="M711" t="e">
        <f t="shared" si="282"/>
        <v>#N/A</v>
      </c>
      <c r="N711" t="e">
        <f t="shared" si="282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283"/>
        <v>0</v>
      </c>
      <c r="V711">
        <f t="shared" si="284"/>
        <v>0</v>
      </c>
      <c r="W711">
        <f t="shared" si="293"/>
        <v>0</v>
      </c>
      <c r="X711">
        <f t="shared" si="285"/>
        <v>0</v>
      </c>
      <c r="Y711">
        <f>IF(ISNA(VLOOKUP(A711,issues_tempo!A:E,3,FALSE)),0,VLOOKUP(A711,issues_tempo!A:E,3,FALSE))</f>
        <v>0</v>
      </c>
      <c r="Z711">
        <f>IF(ISNA(VLOOKUP(A711,issues_tempo!A:E,2,FALSE)),0,VLOOKUP(A711,issues_tempo!A:E,2,FALSE))</f>
        <v>0</v>
      </c>
      <c r="AA711">
        <f t="shared" si="286"/>
        <v>0</v>
      </c>
      <c r="AB711" t="e">
        <f t="shared" si="287"/>
        <v>#DIV/0!</v>
      </c>
      <c r="AC711" t="e">
        <f>VLOOKUP(A711,issues_tempo!A:E,5,FALSE)</f>
        <v>#N/A</v>
      </c>
      <c r="AD711" t="e">
        <f>VLOOKUP(A711,issues_tempo!A:E,4,FALSE)</f>
        <v>#N/A</v>
      </c>
      <c r="AE711">
        <f t="shared" si="288"/>
        <v>0</v>
      </c>
      <c r="AF711">
        <f t="shared" si="288"/>
        <v>0</v>
      </c>
      <c r="AG711">
        <f t="shared" si="289"/>
        <v>0</v>
      </c>
      <c r="AH711">
        <f t="shared" si="290"/>
        <v>0</v>
      </c>
      <c r="AI711">
        <f t="shared" si="291"/>
        <v>0</v>
      </c>
      <c r="AJ711">
        <f t="shared" si="292"/>
        <v>0</v>
      </c>
    </row>
    <row r="712" spans="1:36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277"/>
        <v>#N/A</v>
      </c>
      <c r="I712" t="e">
        <f t="shared" si="278"/>
        <v>#N/A</v>
      </c>
      <c r="J712">
        <f t="shared" si="279"/>
        <v>0</v>
      </c>
      <c r="K712">
        <f t="shared" si="280"/>
        <v>0</v>
      </c>
      <c r="L712">
        <f t="shared" si="281"/>
        <v>0</v>
      </c>
      <c r="M712" t="e">
        <f t="shared" si="282"/>
        <v>#N/A</v>
      </c>
      <c r="N712" t="e">
        <f t="shared" si="282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283"/>
        <v>0</v>
      </c>
      <c r="V712">
        <f t="shared" si="284"/>
        <v>0</v>
      </c>
      <c r="W712">
        <f t="shared" si="293"/>
        <v>0</v>
      </c>
      <c r="X712">
        <f t="shared" si="285"/>
        <v>0</v>
      </c>
      <c r="Y712">
        <f>IF(ISNA(VLOOKUP(A712,issues_tempo!A:E,3,FALSE)),0,VLOOKUP(A712,issues_tempo!A:E,3,FALSE))</f>
        <v>0</v>
      </c>
      <c r="Z712">
        <f>IF(ISNA(VLOOKUP(A712,issues_tempo!A:E,2,FALSE)),0,VLOOKUP(A712,issues_tempo!A:E,2,FALSE))</f>
        <v>0</v>
      </c>
      <c r="AA712">
        <f t="shared" si="286"/>
        <v>0</v>
      </c>
      <c r="AB712" t="e">
        <f t="shared" si="287"/>
        <v>#DIV/0!</v>
      </c>
      <c r="AC712" t="e">
        <f>VLOOKUP(A712,issues_tempo!A:E,5,FALSE)</f>
        <v>#N/A</v>
      </c>
      <c r="AD712" t="e">
        <f>VLOOKUP(A712,issues_tempo!A:E,4,FALSE)</f>
        <v>#N/A</v>
      </c>
      <c r="AE712">
        <f t="shared" si="288"/>
        <v>0</v>
      </c>
      <c r="AF712">
        <f t="shared" si="288"/>
        <v>0</v>
      </c>
      <c r="AG712">
        <f t="shared" si="289"/>
        <v>0</v>
      </c>
      <c r="AH712">
        <f t="shared" si="290"/>
        <v>0</v>
      </c>
      <c r="AI712">
        <f t="shared" si="291"/>
        <v>0</v>
      </c>
      <c r="AJ712">
        <f t="shared" si="292"/>
        <v>0</v>
      </c>
    </row>
    <row r="713" spans="1:36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277"/>
        <v>#N/A</v>
      </c>
      <c r="I713" t="e">
        <f t="shared" si="278"/>
        <v>#N/A</v>
      </c>
      <c r="J713">
        <f t="shared" si="279"/>
        <v>0</v>
      </c>
      <c r="K713">
        <f t="shared" si="280"/>
        <v>0</v>
      </c>
      <c r="L713">
        <f t="shared" si="281"/>
        <v>0</v>
      </c>
      <c r="M713" t="e">
        <f t="shared" si="282"/>
        <v>#N/A</v>
      </c>
      <c r="N713" t="e">
        <f t="shared" si="282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283"/>
        <v>0</v>
      </c>
      <c r="V713">
        <f t="shared" si="284"/>
        <v>0</v>
      </c>
      <c r="W713">
        <f t="shared" si="293"/>
        <v>0</v>
      </c>
      <c r="X713">
        <f t="shared" si="285"/>
        <v>0</v>
      </c>
      <c r="Y713">
        <f>IF(ISNA(VLOOKUP(A713,issues_tempo!A:E,3,FALSE)),0,VLOOKUP(A713,issues_tempo!A:E,3,FALSE))</f>
        <v>0</v>
      </c>
      <c r="Z713">
        <f>IF(ISNA(VLOOKUP(A713,issues_tempo!A:E,2,FALSE)),0,VLOOKUP(A713,issues_tempo!A:E,2,FALSE))</f>
        <v>0</v>
      </c>
      <c r="AA713">
        <f t="shared" si="286"/>
        <v>0</v>
      </c>
      <c r="AB713" t="e">
        <f t="shared" si="287"/>
        <v>#DIV/0!</v>
      </c>
      <c r="AC713" t="e">
        <f>VLOOKUP(A713,issues_tempo!A:E,5,FALSE)</f>
        <v>#N/A</v>
      </c>
      <c r="AD713" t="e">
        <f>VLOOKUP(A713,issues_tempo!A:E,4,FALSE)</f>
        <v>#N/A</v>
      </c>
      <c r="AE713">
        <f t="shared" si="288"/>
        <v>0</v>
      </c>
      <c r="AF713">
        <f t="shared" si="288"/>
        <v>0</v>
      </c>
      <c r="AG713">
        <f t="shared" si="289"/>
        <v>0</v>
      </c>
      <c r="AH713">
        <f t="shared" si="290"/>
        <v>0</v>
      </c>
      <c r="AI713">
        <f t="shared" si="291"/>
        <v>0</v>
      </c>
      <c r="AJ713">
        <f t="shared" si="292"/>
        <v>0</v>
      </c>
    </row>
    <row r="714" spans="1:36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277"/>
        <v>119</v>
      </c>
      <c r="I714">
        <f t="shared" si="278"/>
        <v>4.7815126050420167</v>
      </c>
      <c r="J714">
        <f t="shared" si="279"/>
        <v>20.913884007029878</v>
      </c>
      <c r="K714">
        <f t="shared" si="280"/>
        <v>0</v>
      </c>
      <c r="L714">
        <f t="shared" si="281"/>
        <v>20.913884007029878</v>
      </c>
      <c r="M714" t="e">
        <f t="shared" si="282"/>
        <v>#DIV/0!</v>
      </c>
      <c r="N714">
        <f t="shared" si="282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283"/>
        <v>0</v>
      </c>
      <c r="V714">
        <f t="shared" si="284"/>
        <v>0</v>
      </c>
      <c r="W714">
        <f t="shared" si="293"/>
        <v>0</v>
      </c>
      <c r="X714">
        <f t="shared" si="285"/>
        <v>0</v>
      </c>
      <c r="Y714">
        <f>IF(ISNA(VLOOKUP(A714,issues_tempo!A:E,3,FALSE)),0,VLOOKUP(A714,issues_tempo!A:E,3,FALSE))</f>
        <v>0</v>
      </c>
      <c r="Z714">
        <f>IF(ISNA(VLOOKUP(A714,issues_tempo!A:E,2,FALSE)),0,VLOOKUP(A714,issues_tempo!A:E,2,FALSE))</f>
        <v>0</v>
      </c>
      <c r="AA714">
        <f t="shared" si="286"/>
        <v>0</v>
      </c>
      <c r="AB714" t="e">
        <f t="shared" si="287"/>
        <v>#DIV/0!</v>
      </c>
      <c r="AC714" t="e">
        <f>VLOOKUP(A714,issues_tempo!A:E,5,FALSE)</f>
        <v>#N/A</v>
      </c>
      <c r="AD714" t="e">
        <f>VLOOKUP(A714,issues_tempo!A:E,4,FALSE)</f>
        <v>#N/A</v>
      </c>
      <c r="AE714">
        <f t="shared" si="288"/>
        <v>0</v>
      </c>
      <c r="AF714">
        <f t="shared" si="288"/>
        <v>0</v>
      </c>
      <c r="AG714">
        <f t="shared" si="289"/>
        <v>0</v>
      </c>
      <c r="AH714">
        <f t="shared" si="290"/>
        <v>0</v>
      </c>
      <c r="AI714">
        <f t="shared" si="291"/>
        <v>0</v>
      </c>
      <c r="AJ714">
        <f t="shared" si="292"/>
        <v>0</v>
      </c>
    </row>
    <row r="715" spans="1:36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277"/>
        <v>#N/A</v>
      </c>
      <c r="I715" t="e">
        <f t="shared" si="278"/>
        <v>#N/A</v>
      </c>
      <c r="J715">
        <f t="shared" si="279"/>
        <v>0</v>
      </c>
      <c r="K715">
        <f t="shared" si="280"/>
        <v>0</v>
      </c>
      <c r="L715">
        <f t="shared" si="281"/>
        <v>0</v>
      </c>
      <c r="M715" t="e">
        <f t="shared" si="282"/>
        <v>#N/A</v>
      </c>
      <c r="N715" t="e">
        <f t="shared" si="282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283"/>
        <v>0</v>
      </c>
      <c r="V715">
        <f t="shared" si="284"/>
        <v>0</v>
      </c>
      <c r="W715">
        <f t="shared" si="293"/>
        <v>0</v>
      </c>
      <c r="X715">
        <f t="shared" si="285"/>
        <v>0</v>
      </c>
      <c r="Y715">
        <f>IF(ISNA(VLOOKUP(A715,issues_tempo!A:E,3,FALSE)),0,VLOOKUP(A715,issues_tempo!A:E,3,FALSE))</f>
        <v>0</v>
      </c>
      <c r="Z715">
        <f>IF(ISNA(VLOOKUP(A715,issues_tempo!A:E,2,FALSE)),0,VLOOKUP(A715,issues_tempo!A:E,2,FALSE))</f>
        <v>0</v>
      </c>
      <c r="AA715">
        <f t="shared" si="286"/>
        <v>0</v>
      </c>
      <c r="AB715" t="e">
        <f t="shared" si="287"/>
        <v>#DIV/0!</v>
      </c>
      <c r="AC715" t="e">
        <f>VLOOKUP(A715,issues_tempo!A:E,5,FALSE)</f>
        <v>#N/A</v>
      </c>
      <c r="AD715" t="e">
        <f>VLOOKUP(A715,issues_tempo!A:E,4,FALSE)</f>
        <v>#N/A</v>
      </c>
      <c r="AE715">
        <f t="shared" si="288"/>
        <v>0</v>
      </c>
      <c r="AF715">
        <f t="shared" si="288"/>
        <v>0</v>
      </c>
      <c r="AG715">
        <f t="shared" si="289"/>
        <v>0</v>
      </c>
      <c r="AH715">
        <f t="shared" si="290"/>
        <v>0</v>
      </c>
      <c r="AI715">
        <f t="shared" si="291"/>
        <v>0</v>
      </c>
      <c r="AJ715">
        <f t="shared" si="292"/>
        <v>0</v>
      </c>
    </row>
    <row r="716" spans="1:36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277"/>
        <v>35</v>
      </c>
      <c r="I716">
        <f t="shared" si="278"/>
        <v>4.2857142857142856</v>
      </c>
      <c r="J716">
        <f t="shared" si="279"/>
        <v>23.333333333333332</v>
      </c>
      <c r="K716">
        <f t="shared" si="280"/>
        <v>0</v>
      </c>
      <c r="L716">
        <f t="shared" si="281"/>
        <v>23.333333333333332</v>
      </c>
      <c r="M716" t="e">
        <f t="shared" si="282"/>
        <v>#DIV/0!</v>
      </c>
      <c r="N716">
        <f t="shared" si="282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283"/>
        <v>0</v>
      </c>
      <c r="V716">
        <f t="shared" si="284"/>
        <v>0</v>
      </c>
      <c r="W716">
        <f t="shared" si="293"/>
        <v>0</v>
      </c>
      <c r="X716">
        <f t="shared" si="285"/>
        <v>0</v>
      </c>
      <c r="Y716">
        <f>IF(ISNA(VLOOKUP(A716,issues_tempo!A:E,3,FALSE)),0,VLOOKUP(A716,issues_tempo!A:E,3,FALSE))</f>
        <v>0</v>
      </c>
      <c r="Z716">
        <f>IF(ISNA(VLOOKUP(A716,issues_tempo!A:E,2,FALSE)),0,VLOOKUP(A716,issues_tempo!A:E,2,FALSE))</f>
        <v>19</v>
      </c>
      <c r="AA716">
        <f t="shared" si="286"/>
        <v>19</v>
      </c>
      <c r="AB716">
        <f t="shared" si="287"/>
        <v>7.8947368421052628</v>
      </c>
      <c r="AC716">
        <f>VLOOKUP(A716,issues_tempo!A:E,5,FALSE)</f>
        <v>0</v>
      </c>
      <c r="AD716">
        <f>VLOOKUP(A716,issues_tempo!A:E,4,FALSE)</f>
        <v>834</v>
      </c>
      <c r="AE716">
        <f t="shared" si="288"/>
        <v>0</v>
      </c>
      <c r="AF716">
        <f t="shared" si="288"/>
        <v>12.666666666666666</v>
      </c>
      <c r="AG716">
        <f t="shared" si="289"/>
        <v>0</v>
      </c>
      <c r="AH716">
        <f t="shared" si="290"/>
        <v>43.89473684210526</v>
      </c>
      <c r="AI716">
        <f t="shared" si="291"/>
        <v>0</v>
      </c>
      <c r="AJ716">
        <f t="shared" si="292"/>
        <v>555.99999999999989</v>
      </c>
    </row>
    <row r="717" spans="1:36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277"/>
        <v>#N/A</v>
      </c>
      <c r="I717" t="e">
        <f t="shared" si="278"/>
        <v>#N/A</v>
      </c>
      <c r="J717">
        <f t="shared" si="279"/>
        <v>0</v>
      </c>
      <c r="K717">
        <f t="shared" si="280"/>
        <v>0</v>
      </c>
      <c r="L717">
        <f t="shared" si="281"/>
        <v>0</v>
      </c>
      <c r="M717" t="e">
        <f t="shared" si="282"/>
        <v>#N/A</v>
      </c>
      <c r="N717" t="e">
        <f t="shared" si="282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283"/>
        <v>0</v>
      </c>
      <c r="V717">
        <f t="shared" si="284"/>
        <v>0</v>
      </c>
      <c r="W717">
        <f t="shared" si="293"/>
        <v>0</v>
      </c>
      <c r="X717">
        <f t="shared" si="285"/>
        <v>0</v>
      </c>
      <c r="Y717">
        <f>IF(ISNA(VLOOKUP(A717,issues_tempo!A:E,3,FALSE)),0,VLOOKUP(A717,issues_tempo!A:E,3,FALSE))</f>
        <v>0</v>
      </c>
      <c r="Z717">
        <f>IF(ISNA(VLOOKUP(A717,issues_tempo!A:E,2,FALSE)),0,VLOOKUP(A717,issues_tempo!A:E,2,FALSE))</f>
        <v>0</v>
      </c>
      <c r="AA717">
        <f t="shared" si="286"/>
        <v>0</v>
      </c>
      <c r="AB717" t="e">
        <f t="shared" si="287"/>
        <v>#DIV/0!</v>
      </c>
      <c r="AC717" t="e">
        <f>VLOOKUP(A717,issues_tempo!A:E,5,FALSE)</f>
        <v>#N/A</v>
      </c>
      <c r="AD717" t="e">
        <f>VLOOKUP(A717,issues_tempo!A:E,4,FALSE)</f>
        <v>#N/A</v>
      </c>
      <c r="AE717">
        <f t="shared" si="288"/>
        <v>0</v>
      </c>
      <c r="AF717">
        <f t="shared" si="288"/>
        <v>0</v>
      </c>
      <c r="AG717">
        <f t="shared" si="289"/>
        <v>0</v>
      </c>
      <c r="AH717">
        <f t="shared" si="290"/>
        <v>0</v>
      </c>
      <c r="AI717">
        <f t="shared" si="291"/>
        <v>0</v>
      </c>
      <c r="AJ717">
        <f t="shared" si="292"/>
        <v>0</v>
      </c>
    </row>
    <row r="718" spans="1:36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277"/>
        <v>#N/A</v>
      </c>
      <c r="I718" t="e">
        <f t="shared" si="278"/>
        <v>#N/A</v>
      </c>
      <c r="J718">
        <f t="shared" si="279"/>
        <v>0</v>
      </c>
      <c r="K718">
        <f t="shared" si="280"/>
        <v>0</v>
      </c>
      <c r="L718">
        <f t="shared" si="281"/>
        <v>0</v>
      </c>
      <c r="M718" t="e">
        <f t="shared" si="282"/>
        <v>#N/A</v>
      </c>
      <c r="N718" t="e">
        <f t="shared" si="282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283"/>
        <v>0</v>
      </c>
      <c r="V718">
        <f t="shared" si="284"/>
        <v>0</v>
      </c>
      <c r="W718">
        <f t="shared" si="293"/>
        <v>0</v>
      </c>
      <c r="X718">
        <f t="shared" si="285"/>
        <v>0</v>
      </c>
      <c r="Y718">
        <f>IF(ISNA(VLOOKUP(A718,issues_tempo!A:E,3,FALSE)),0,VLOOKUP(A718,issues_tempo!A:E,3,FALSE))</f>
        <v>0</v>
      </c>
      <c r="Z718">
        <f>IF(ISNA(VLOOKUP(A718,issues_tempo!A:E,2,FALSE)),0,VLOOKUP(A718,issues_tempo!A:E,2,FALSE))</f>
        <v>0</v>
      </c>
      <c r="AA718">
        <f t="shared" si="286"/>
        <v>0</v>
      </c>
      <c r="AB718" t="e">
        <f t="shared" si="287"/>
        <v>#DIV/0!</v>
      </c>
      <c r="AC718" t="e">
        <f>VLOOKUP(A718,issues_tempo!A:E,5,FALSE)</f>
        <v>#N/A</v>
      </c>
      <c r="AD718" t="e">
        <f>VLOOKUP(A718,issues_tempo!A:E,4,FALSE)</f>
        <v>#N/A</v>
      </c>
      <c r="AE718">
        <f t="shared" si="288"/>
        <v>0</v>
      </c>
      <c r="AF718">
        <f t="shared" si="288"/>
        <v>0</v>
      </c>
      <c r="AG718">
        <f t="shared" si="289"/>
        <v>0</v>
      </c>
      <c r="AH718">
        <f t="shared" si="290"/>
        <v>0</v>
      </c>
      <c r="AI718">
        <f t="shared" si="291"/>
        <v>0</v>
      </c>
      <c r="AJ718">
        <f t="shared" si="292"/>
        <v>0</v>
      </c>
    </row>
    <row r="719" spans="1:36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277"/>
        <v>#N/A</v>
      </c>
      <c r="I719" t="e">
        <f t="shared" si="278"/>
        <v>#N/A</v>
      </c>
      <c r="J719">
        <f t="shared" si="279"/>
        <v>0</v>
      </c>
      <c r="K719">
        <f t="shared" si="280"/>
        <v>0</v>
      </c>
      <c r="L719">
        <f t="shared" si="281"/>
        <v>0</v>
      </c>
      <c r="M719" t="e">
        <f t="shared" si="282"/>
        <v>#N/A</v>
      </c>
      <c r="N719" t="e">
        <f t="shared" si="282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283"/>
        <v>0</v>
      </c>
      <c r="V719">
        <f t="shared" si="284"/>
        <v>0</v>
      </c>
      <c r="W719">
        <f t="shared" si="293"/>
        <v>0</v>
      </c>
      <c r="X719">
        <f t="shared" si="285"/>
        <v>0</v>
      </c>
      <c r="Y719">
        <f>IF(ISNA(VLOOKUP(A719,issues_tempo!A:E,3,FALSE)),0,VLOOKUP(A719,issues_tempo!A:E,3,FALSE))</f>
        <v>0</v>
      </c>
      <c r="Z719">
        <f>IF(ISNA(VLOOKUP(A719,issues_tempo!A:E,2,FALSE)),0,VLOOKUP(A719,issues_tempo!A:E,2,FALSE))</f>
        <v>0</v>
      </c>
      <c r="AA719">
        <f t="shared" si="286"/>
        <v>0</v>
      </c>
      <c r="AB719" t="e">
        <f t="shared" si="287"/>
        <v>#DIV/0!</v>
      </c>
      <c r="AC719" t="e">
        <f>VLOOKUP(A719,issues_tempo!A:E,5,FALSE)</f>
        <v>#N/A</v>
      </c>
      <c r="AD719" t="e">
        <f>VLOOKUP(A719,issues_tempo!A:E,4,FALSE)</f>
        <v>#N/A</v>
      </c>
      <c r="AE719">
        <f t="shared" si="288"/>
        <v>0</v>
      </c>
      <c r="AF719">
        <f t="shared" si="288"/>
        <v>0</v>
      </c>
      <c r="AG719">
        <f t="shared" si="289"/>
        <v>0</v>
      </c>
      <c r="AH719">
        <f t="shared" si="290"/>
        <v>0</v>
      </c>
      <c r="AI719">
        <f t="shared" si="291"/>
        <v>0</v>
      </c>
      <c r="AJ719">
        <f t="shared" si="292"/>
        <v>0</v>
      </c>
    </row>
    <row r="720" spans="1:36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277"/>
        <v>1</v>
      </c>
      <c r="I720">
        <f t="shared" si="278"/>
        <v>33</v>
      </c>
      <c r="J720">
        <f t="shared" si="279"/>
        <v>3.0303030303030303</v>
      </c>
      <c r="K720">
        <f t="shared" si="280"/>
        <v>0</v>
      </c>
      <c r="L720">
        <f t="shared" si="281"/>
        <v>3.0303030303030303</v>
      </c>
      <c r="M720" t="e">
        <f t="shared" si="282"/>
        <v>#DIV/0!</v>
      </c>
      <c r="N720">
        <f t="shared" si="282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283"/>
        <v>0</v>
      </c>
      <c r="V720">
        <f t="shared" si="284"/>
        <v>0</v>
      </c>
      <c r="W720">
        <f t="shared" si="293"/>
        <v>0</v>
      </c>
      <c r="X720">
        <f t="shared" si="285"/>
        <v>0</v>
      </c>
      <c r="Y720">
        <f>IF(ISNA(VLOOKUP(A720,issues_tempo!A:E,3,FALSE)),0,VLOOKUP(A720,issues_tempo!A:E,3,FALSE))</f>
        <v>0</v>
      </c>
      <c r="Z720">
        <f>IF(ISNA(VLOOKUP(A720,issues_tempo!A:E,2,FALSE)),0,VLOOKUP(A720,issues_tempo!A:E,2,FALSE))</f>
        <v>0</v>
      </c>
      <c r="AA720">
        <f t="shared" si="286"/>
        <v>0</v>
      </c>
      <c r="AB720" t="e">
        <f t="shared" si="287"/>
        <v>#DIV/0!</v>
      </c>
      <c r="AC720" t="e">
        <f>VLOOKUP(A720,issues_tempo!A:E,5,FALSE)</f>
        <v>#N/A</v>
      </c>
      <c r="AD720" t="e">
        <f>VLOOKUP(A720,issues_tempo!A:E,4,FALSE)</f>
        <v>#N/A</v>
      </c>
      <c r="AE720">
        <f t="shared" si="288"/>
        <v>0</v>
      </c>
      <c r="AF720">
        <f t="shared" si="288"/>
        <v>0</v>
      </c>
      <c r="AG720">
        <f t="shared" si="289"/>
        <v>0</v>
      </c>
      <c r="AH720">
        <f t="shared" si="290"/>
        <v>0</v>
      </c>
      <c r="AI720">
        <f t="shared" si="291"/>
        <v>0</v>
      </c>
      <c r="AJ720">
        <f t="shared" si="292"/>
        <v>0</v>
      </c>
    </row>
    <row r="721" spans="1:36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277"/>
        <v>#N/A</v>
      </c>
      <c r="I721" t="e">
        <f t="shared" si="278"/>
        <v>#N/A</v>
      </c>
      <c r="J721">
        <f t="shared" si="279"/>
        <v>0</v>
      </c>
      <c r="K721">
        <f t="shared" si="280"/>
        <v>0</v>
      </c>
      <c r="L721">
        <f t="shared" si="281"/>
        <v>0</v>
      </c>
      <c r="M721" t="e">
        <f t="shared" si="282"/>
        <v>#N/A</v>
      </c>
      <c r="N721" t="e">
        <f t="shared" si="282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283"/>
        <v>0</v>
      </c>
      <c r="V721">
        <f t="shared" si="284"/>
        <v>0</v>
      </c>
      <c r="W721">
        <f t="shared" si="293"/>
        <v>0</v>
      </c>
      <c r="X721">
        <f t="shared" si="285"/>
        <v>0</v>
      </c>
      <c r="Y721">
        <f>IF(ISNA(VLOOKUP(A721,issues_tempo!A:E,3,FALSE)),0,VLOOKUP(A721,issues_tempo!A:E,3,FALSE))</f>
        <v>0</v>
      </c>
      <c r="Z721">
        <f>IF(ISNA(VLOOKUP(A721,issues_tempo!A:E,2,FALSE)),0,VLOOKUP(A721,issues_tempo!A:E,2,FALSE))</f>
        <v>0</v>
      </c>
      <c r="AA721">
        <f t="shared" si="286"/>
        <v>0</v>
      </c>
      <c r="AB721" t="e">
        <f t="shared" si="287"/>
        <v>#DIV/0!</v>
      </c>
      <c r="AC721" t="e">
        <f>VLOOKUP(A721,issues_tempo!A:E,5,FALSE)</f>
        <v>#N/A</v>
      </c>
      <c r="AD721" t="e">
        <f>VLOOKUP(A721,issues_tempo!A:E,4,FALSE)</f>
        <v>#N/A</v>
      </c>
      <c r="AE721">
        <f t="shared" si="288"/>
        <v>0</v>
      </c>
      <c r="AF721">
        <f t="shared" si="288"/>
        <v>0</v>
      </c>
      <c r="AG721">
        <f t="shared" si="289"/>
        <v>0</v>
      </c>
      <c r="AH721">
        <f t="shared" si="290"/>
        <v>0</v>
      </c>
      <c r="AI721">
        <f t="shared" si="291"/>
        <v>0</v>
      </c>
      <c r="AJ721">
        <f t="shared" si="292"/>
        <v>0</v>
      </c>
    </row>
    <row r="722" spans="1:36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277"/>
        <v>#N/A</v>
      </c>
      <c r="I722" t="e">
        <f t="shared" si="278"/>
        <v>#N/A</v>
      </c>
      <c r="J722">
        <f t="shared" si="279"/>
        <v>0</v>
      </c>
      <c r="K722">
        <f t="shared" si="280"/>
        <v>0</v>
      </c>
      <c r="L722">
        <f t="shared" si="281"/>
        <v>0</v>
      </c>
      <c r="M722" t="e">
        <f t="shared" si="282"/>
        <v>#N/A</v>
      </c>
      <c r="N722" t="e">
        <f t="shared" si="282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283"/>
        <v>0</v>
      </c>
      <c r="V722">
        <f t="shared" si="284"/>
        <v>0</v>
      </c>
      <c r="W722">
        <f t="shared" si="293"/>
        <v>0</v>
      </c>
      <c r="X722">
        <f t="shared" si="285"/>
        <v>0</v>
      </c>
      <c r="Y722">
        <f>IF(ISNA(VLOOKUP(A722,issues_tempo!A:E,3,FALSE)),0,VLOOKUP(A722,issues_tempo!A:E,3,FALSE))</f>
        <v>0</v>
      </c>
      <c r="Z722">
        <f>IF(ISNA(VLOOKUP(A722,issues_tempo!A:E,2,FALSE)),0,VLOOKUP(A722,issues_tempo!A:E,2,FALSE))</f>
        <v>0</v>
      </c>
      <c r="AA722">
        <f t="shared" si="286"/>
        <v>0</v>
      </c>
      <c r="AB722" t="e">
        <f t="shared" si="287"/>
        <v>#DIV/0!</v>
      </c>
      <c r="AC722" t="e">
        <f>VLOOKUP(A722,issues_tempo!A:E,5,FALSE)</f>
        <v>#N/A</v>
      </c>
      <c r="AD722" t="e">
        <f>VLOOKUP(A722,issues_tempo!A:E,4,FALSE)</f>
        <v>#N/A</v>
      </c>
      <c r="AE722">
        <f t="shared" si="288"/>
        <v>0</v>
      </c>
      <c r="AF722">
        <f t="shared" si="288"/>
        <v>0</v>
      </c>
      <c r="AG722">
        <f t="shared" si="289"/>
        <v>0</v>
      </c>
      <c r="AH722">
        <f t="shared" si="290"/>
        <v>0</v>
      </c>
      <c r="AI722">
        <f t="shared" si="291"/>
        <v>0</v>
      </c>
      <c r="AJ722">
        <f t="shared" si="292"/>
        <v>0</v>
      </c>
    </row>
    <row r="723" spans="1:36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277"/>
        <v>#N/A</v>
      </c>
      <c r="I723" t="e">
        <f t="shared" si="278"/>
        <v>#N/A</v>
      </c>
      <c r="J723">
        <f t="shared" si="279"/>
        <v>0</v>
      </c>
      <c r="K723">
        <f t="shared" si="280"/>
        <v>0</v>
      </c>
      <c r="L723">
        <f t="shared" si="281"/>
        <v>0</v>
      </c>
      <c r="M723" t="e">
        <f t="shared" si="282"/>
        <v>#N/A</v>
      </c>
      <c r="N723" t="e">
        <f t="shared" si="282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283"/>
        <v>0</v>
      </c>
      <c r="V723">
        <f t="shared" si="284"/>
        <v>0</v>
      </c>
      <c r="W723">
        <f t="shared" si="293"/>
        <v>0</v>
      </c>
      <c r="X723">
        <f t="shared" si="285"/>
        <v>0</v>
      </c>
      <c r="Y723">
        <f>IF(ISNA(VLOOKUP(A723,issues_tempo!A:E,3,FALSE)),0,VLOOKUP(A723,issues_tempo!A:E,3,FALSE))</f>
        <v>0</v>
      </c>
      <c r="Z723">
        <f>IF(ISNA(VLOOKUP(A723,issues_tempo!A:E,2,FALSE)),0,VLOOKUP(A723,issues_tempo!A:E,2,FALSE))</f>
        <v>0</v>
      </c>
      <c r="AA723">
        <f t="shared" si="286"/>
        <v>0</v>
      </c>
      <c r="AB723" t="e">
        <f t="shared" si="287"/>
        <v>#DIV/0!</v>
      </c>
      <c r="AC723" t="e">
        <f>VLOOKUP(A723,issues_tempo!A:E,5,FALSE)</f>
        <v>#N/A</v>
      </c>
      <c r="AD723" t="e">
        <f>VLOOKUP(A723,issues_tempo!A:E,4,FALSE)</f>
        <v>#N/A</v>
      </c>
      <c r="AE723">
        <f t="shared" si="288"/>
        <v>0</v>
      </c>
      <c r="AF723">
        <f t="shared" si="288"/>
        <v>0</v>
      </c>
      <c r="AG723">
        <f t="shared" si="289"/>
        <v>0</v>
      </c>
      <c r="AH723">
        <f t="shared" si="290"/>
        <v>0</v>
      </c>
      <c r="AI723">
        <f t="shared" si="291"/>
        <v>0</v>
      </c>
      <c r="AJ723">
        <f t="shared" si="292"/>
        <v>0</v>
      </c>
    </row>
    <row r="724" spans="1:36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277"/>
        <v>#N/A</v>
      </c>
      <c r="I724" t="e">
        <f t="shared" si="278"/>
        <v>#N/A</v>
      </c>
      <c r="J724">
        <f t="shared" si="279"/>
        <v>0</v>
      </c>
      <c r="K724">
        <f t="shared" si="280"/>
        <v>0</v>
      </c>
      <c r="L724">
        <f t="shared" si="281"/>
        <v>0</v>
      </c>
      <c r="M724" t="e">
        <f t="shared" si="282"/>
        <v>#N/A</v>
      </c>
      <c r="N724" t="e">
        <f t="shared" si="282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283"/>
        <v>0</v>
      </c>
      <c r="V724">
        <f t="shared" si="284"/>
        <v>0</v>
      </c>
      <c r="W724">
        <f t="shared" si="293"/>
        <v>0</v>
      </c>
      <c r="X724">
        <f t="shared" si="285"/>
        <v>0</v>
      </c>
      <c r="Y724">
        <f>IF(ISNA(VLOOKUP(A724,issues_tempo!A:E,3,FALSE)),0,VLOOKUP(A724,issues_tempo!A:E,3,FALSE))</f>
        <v>0</v>
      </c>
      <c r="Z724">
        <f>IF(ISNA(VLOOKUP(A724,issues_tempo!A:E,2,FALSE)),0,VLOOKUP(A724,issues_tempo!A:E,2,FALSE))</f>
        <v>0</v>
      </c>
      <c r="AA724">
        <f t="shared" si="286"/>
        <v>0</v>
      </c>
      <c r="AB724" t="e">
        <f t="shared" si="287"/>
        <v>#DIV/0!</v>
      </c>
      <c r="AC724" t="e">
        <f>VLOOKUP(A724,issues_tempo!A:E,5,FALSE)</f>
        <v>#N/A</v>
      </c>
      <c r="AD724" t="e">
        <f>VLOOKUP(A724,issues_tempo!A:E,4,FALSE)</f>
        <v>#N/A</v>
      </c>
      <c r="AE724">
        <f t="shared" si="288"/>
        <v>0</v>
      </c>
      <c r="AF724">
        <f t="shared" si="288"/>
        <v>0</v>
      </c>
      <c r="AG724">
        <f t="shared" si="289"/>
        <v>0</v>
      </c>
      <c r="AH724">
        <f t="shared" si="290"/>
        <v>0</v>
      </c>
      <c r="AI724">
        <f t="shared" si="291"/>
        <v>0</v>
      </c>
      <c r="AJ724">
        <f t="shared" si="292"/>
        <v>0</v>
      </c>
    </row>
    <row r="725" spans="1:36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277"/>
        <v>#N/A</v>
      </c>
      <c r="I725" t="e">
        <f t="shared" si="278"/>
        <v>#N/A</v>
      </c>
      <c r="J725">
        <f t="shared" si="279"/>
        <v>0</v>
      </c>
      <c r="K725">
        <f t="shared" si="280"/>
        <v>0</v>
      </c>
      <c r="L725">
        <f t="shared" si="281"/>
        <v>0</v>
      </c>
      <c r="M725" t="e">
        <f t="shared" si="282"/>
        <v>#N/A</v>
      </c>
      <c r="N725" t="e">
        <f t="shared" si="282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283"/>
        <v>0</v>
      </c>
      <c r="V725">
        <f t="shared" si="284"/>
        <v>0</v>
      </c>
      <c r="W725">
        <f t="shared" si="293"/>
        <v>0</v>
      </c>
      <c r="X725">
        <f t="shared" si="285"/>
        <v>0</v>
      </c>
      <c r="Y725">
        <f>IF(ISNA(VLOOKUP(A725,issues_tempo!A:E,3,FALSE)),0,VLOOKUP(A725,issues_tempo!A:E,3,FALSE))</f>
        <v>0</v>
      </c>
      <c r="Z725">
        <f>IF(ISNA(VLOOKUP(A725,issues_tempo!A:E,2,FALSE)),0,VLOOKUP(A725,issues_tempo!A:E,2,FALSE))</f>
        <v>0</v>
      </c>
      <c r="AA725">
        <f t="shared" si="286"/>
        <v>0</v>
      </c>
      <c r="AB725" t="e">
        <f t="shared" si="287"/>
        <v>#DIV/0!</v>
      </c>
      <c r="AC725" t="e">
        <f>VLOOKUP(A725,issues_tempo!A:E,5,FALSE)</f>
        <v>#N/A</v>
      </c>
      <c r="AD725" t="e">
        <f>VLOOKUP(A725,issues_tempo!A:E,4,FALSE)</f>
        <v>#N/A</v>
      </c>
      <c r="AE725">
        <f t="shared" si="288"/>
        <v>0</v>
      </c>
      <c r="AF725">
        <f t="shared" si="288"/>
        <v>0</v>
      </c>
      <c r="AG725">
        <f t="shared" si="289"/>
        <v>0</v>
      </c>
      <c r="AH725">
        <f t="shared" si="290"/>
        <v>0</v>
      </c>
      <c r="AI725">
        <f t="shared" si="291"/>
        <v>0</v>
      </c>
      <c r="AJ725">
        <f t="shared" si="292"/>
        <v>0</v>
      </c>
    </row>
    <row r="726" spans="1:36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277"/>
        <v>#N/A</v>
      </c>
      <c r="I726" t="e">
        <f t="shared" si="278"/>
        <v>#N/A</v>
      </c>
      <c r="J726">
        <f t="shared" si="279"/>
        <v>0</v>
      </c>
      <c r="K726">
        <f t="shared" si="280"/>
        <v>0</v>
      </c>
      <c r="L726">
        <f t="shared" si="281"/>
        <v>0</v>
      </c>
      <c r="M726" t="e">
        <f t="shared" si="282"/>
        <v>#N/A</v>
      </c>
      <c r="N726" t="e">
        <f t="shared" si="282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283"/>
        <v>0</v>
      </c>
      <c r="V726">
        <f t="shared" si="284"/>
        <v>0</v>
      </c>
      <c r="W726">
        <f t="shared" si="293"/>
        <v>0</v>
      </c>
      <c r="X726">
        <f t="shared" si="285"/>
        <v>0</v>
      </c>
      <c r="Y726">
        <f>IF(ISNA(VLOOKUP(A726,issues_tempo!A:E,3,FALSE)),0,VLOOKUP(A726,issues_tempo!A:E,3,FALSE))</f>
        <v>0</v>
      </c>
      <c r="Z726">
        <f>IF(ISNA(VLOOKUP(A726,issues_tempo!A:E,2,FALSE)),0,VLOOKUP(A726,issues_tempo!A:E,2,FALSE))</f>
        <v>0</v>
      </c>
      <c r="AA726">
        <f t="shared" si="286"/>
        <v>0</v>
      </c>
      <c r="AB726" t="e">
        <f t="shared" si="287"/>
        <v>#DIV/0!</v>
      </c>
      <c r="AC726" t="e">
        <f>VLOOKUP(A726,issues_tempo!A:E,5,FALSE)</f>
        <v>#N/A</v>
      </c>
      <c r="AD726" t="e">
        <f>VLOOKUP(A726,issues_tempo!A:E,4,FALSE)</f>
        <v>#N/A</v>
      </c>
      <c r="AE726">
        <f t="shared" si="288"/>
        <v>0</v>
      </c>
      <c r="AF726">
        <f t="shared" si="288"/>
        <v>0</v>
      </c>
      <c r="AG726">
        <f t="shared" si="289"/>
        <v>0</v>
      </c>
      <c r="AH726">
        <f t="shared" si="290"/>
        <v>0</v>
      </c>
      <c r="AI726">
        <f t="shared" si="291"/>
        <v>0</v>
      </c>
      <c r="AJ726">
        <f t="shared" si="292"/>
        <v>0</v>
      </c>
    </row>
    <row r="727" spans="1:36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277"/>
        <v>#N/A</v>
      </c>
      <c r="I727" t="e">
        <f t="shared" si="278"/>
        <v>#N/A</v>
      </c>
      <c r="J727">
        <f t="shared" si="279"/>
        <v>0</v>
      </c>
      <c r="K727">
        <f t="shared" si="280"/>
        <v>0</v>
      </c>
      <c r="L727">
        <f t="shared" si="281"/>
        <v>0</v>
      </c>
      <c r="M727" t="e">
        <f t="shared" si="282"/>
        <v>#N/A</v>
      </c>
      <c r="N727" t="e">
        <f t="shared" si="282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283"/>
        <v>0</v>
      </c>
      <c r="V727">
        <f t="shared" si="284"/>
        <v>0</v>
      </c>
      <c r="W727">
        <f t="shared" si="293"/>
        <v>0</v>
      </c>
      <c r="X727">
        <f t="shared" si="285"/>
        <v>0</v>
      </c>
      <c r="Y727">
        <f>IF(ISNA(VLOOKUP(A727,issues_tempo!A:E,3,FALSE)),0,VLOOKUP(A727,issues_tempo!A:E,3,FALSE))</f>
        <v>0</v>
      </c>
      <c r="Z727">
        <f>IF(ISNA(VLOOKUP(A727,issues_tempo!A:E,2,FALSE)),0,VLOOKUP(A727,issues_tempo!A:E,2,FALSE))</f>
        <v>0</v>
      </c>
      <c r="AA727">
        <f t="shared" si="286"/>
        <v>0</v>
      </c>
      <c r="AB727" t="e">
        <f t="shared" si="287"/>
        <v>#DIV/0!</v>
      </c>
      <c r="AC727" t="e">
        <f>VLOOKUP(A727,issues_tempo!A:E,5,FALSE)</f>
        <v>#N/A</v>
      </c>
      <c r="AD727" t="e">
        <f>VLOOKUP(A727,issues_tempo!A:E,4,FALSE)</f>
        <v>#N/A</v>
      </c>
      <c r="AE727">
        <f t="shared" si="288"/>
        <v>0</v>
      </c>
      <c r="AF727">
        <f t="shared" si="288"/>
        <v>0</v>
      </c>
      <c r="AG727">
        <f t="shared" si="289"/>
        <v>0</v>
      </c>
      <c r="AH727">
        <f t="shared" si="290"/>
        <v>0</v>
      </c>
      <c r="AI727">
        <f t="shared" si="291"/>
        <v>0</v>
      </c>
      <c r="AJ727">
        <f t="shared" si="292"/>
        <v>0</v>
      </c>
    </row>
    <row r="728" spans="1:36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277"/>
        <v>#N/A</v>
      </c>
      <c r="I728" t="e">
        <f t="shared" si="278"/>
        <v>#N/A</v>
      </c>
      <c r="J728">
        <f t="shared" si="279"/>
        <v>0</v>
      </c>
      <c r="K728">
        <f t="shared" si="280"/>
        <v>0</v>
      </c>
      <c r="L728">
        <f t="shared" si="281"/>
        <v>0</v>
      </c>
      <c r="M728" t="e">
        <f t="shared" si="282"/>
        <v>#N/A</v>
      </c>
      <c r="N728" t="e">
        <f t="shared" si="282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283"/>
        <v>0</v>
      </c>
      <c r="V728">
        <f t="shared" si="284"/>
        <v>0</v>
      </c>
      <c r="W728">
        <f t="shared" si="293"/>
        <v>0</v>
      </c>
      <c r="X728">
        <f t="shared" si="285"/>
        <v>0</v>
      </c>
      <c r="Y728">
        <f>IF(ISNA(VLOOKUP(A728,issues_tempo!A:E,3,FALSE)),0,VLOOKUP(A728,issues_tempo!A:E,3,FALSE))</f>
        <v>0</v>
      </c>
      <c r="Z728">
        <f>IF(ISNA(VLOOKUP(A728,issues_tempo!A:E,2,FALSE)),0,VLOOKUP(A728,issues_tempo!A:E,2,FALSE))</f>
        <v>0</v>
      </c>
      <c r="AA728">
        <f t="shared" si="286"/>
        <v>0</v>
      </c>
      <c r="AB728" t="e">
        <f t="shared" si="287"/>
        <v>#DIV/0!</v>
      </c>
      <c r="AC728" t="e">
        <f>VLOOKUP(A728,issues_tempo!A:E,5,FALSE)</f>
        <v>#N/A</v>
      </c>
      <c r="AD728" t="e">
        <f>VLOOKUP(A728,issues_tempo!A:E,4,FALSE)</f>
        <v>#N/A</v>
      </c>
      <c r="AE728">
        <f t="shared" si="288"/>
        <v>0</v>
      </c>
      <c r="AF728">
        <f t="shared" si="288"/>
        <v>0</v>
      </c>
      <c r="AG728">
        <f t="shared" si="289"/>
        <v>0</v>
      </c>
      <c r="AH728">
        <f t="shared" si="290"/>
        <v>0</v>
      </c>
      <c r="AI728">
        <f t="shared" si="291"/>
        <v>0</v>
      </c>
      <c r="AJ728">
        <f t="shared" si="292"/>
        <v>0</v>
      </c>
    </row>
    <row r="729" spans="1:36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277"/>
        <v>#N/A</v>
      </c>
      <c r="I729" t="e">
        <f t="shared" si="278"/>
        <v>#N/A</v>
      </c>
      <c r="J729">
        <f t="shared" si="279"/>
        <v>0</v>
      </c>
      <c r="K729">
        <f t="shared" si="280"/>
        <v>0</v>
      </c>
      <c r="L729">
        <f t="shared" si="281"/>
        <v>0</v>
      </c>
      <c r="M729" t="e">
        <f t="shared" si="282"/>
        <v>#N/A</v>
      </c>
      <c r="N729" t="e">
        <f t="shared" si="282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283"/>
        <v>0</v>
      </c>
      <c r="V729">
        <f t="shared" si="284"/>
        <v>0</v>
      </c>
      <c r="W729">
        <f t="shared" si="293"/>
        <v>0</v>
      </c>
      <c r="X729">
        <f t="shared" si="285"/>
        <v>0</v>
      </c>
      <c r="Y729">
        <f>IF(ISNA(VLOOKUP(A729,issues_tempo!A:E,3,FALSE)),0,VLOOKUP(A729,issues_tempo!A:E,3,FALSE))</f>
        <v>0</v>
      </c>
      <c r="Z729">
        <f>IF(ISNA(VLOOKUP(A729,issues_tempo!A:E,2,FALSE)),0,VLOOKUP(A729,issues_tempo!A:E,2,FALSE))</f>
        <v>0</v>
      </c>
      <c r="AA729">
        <f t="shared" si="286"/>
        <v>0</v>
      </c>
      <c r="AB729" t="e">
        <f t="shared" si="287"/>
        <v>#DIV/0!</v>
      </c>
      <c r="AC729" t="e">
        <f>VLOOKUP(A729,issues_tempo!A:E,5,FALSE)</f>
        <v>#N/A</v>
      </c>
      <c r="AD729" t="e">
        <f>VLOOKUP(A729,issues_tempo!A:E,4,FALSE)</f>
        <v>#N/A</v>
      </c>
      <c r="AE729">
        <f t="shared" si="288"/>
        <v>0</v>
      </c>
      <c r="AF729">
        <f t="shared" si="288"/>
        <v>0</v>
      </c>
      <c r="AG729">
        <f t="shared" si="289"/>
        <v>0</v>
      </c>
      <c r="AH729">
        <f t="shared" si="290"/>
        <v>0</v>
      </c>
      <c r="AI729">
        <f t="shared" si="291"/>
        <v>0</v>
      </c>
      <c r="AJ729">
        <f t="shared" si="292"/>
        <v>0</v>
      </c>
    </row>
    <row r="730" spans="1:36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277"/>
        <v>#N/A</v>
      </c>
      <c r="I730" t="e">
        <f t="shared" si="278"/>
        <v>#N/A</v>
      </c>
      <c r="J730">
        <f t="shared" si="279"/>
        <v>0</v>
      </c>
      <c r="K730">
        <f t="shared" si="280"/>
        <v>0</v>
      </c>
      <c r="L730">
        <f t="shared" si="281"/>
        <v>0</v>
      </c>
      <c r="M730" t="e">
        <f t="shared" si="282"/>
        <v>#N/A</v>
      </c>
      <c r="N730" t="e">
        <f t="shared" si="282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283"/>
        <v>0</v>
      </c>
      <c r="V730">
        <f t="shared" si="284"/>
        <v>0</v>
      </c>
      <c r="W730">
        <f t="shared" si="293"/>
        <v>0</v>
      </c>
      <c r="X730">
        <f t="shared" si="285"/>
        <v>0</v>
      </c>
      <c r="Y730">
        <f>IF(ISNA(VLOOKUP(A730,issues_tempo!A:E,3,FALSE)),0,VLOOKUP(A730,issues_tempo!A:E,3,FALSE))</f>
        <v>0</v>
      </c>
      <c r="Z730">
        <f>IF(ISNA(VLOOKUP(A730,issues_tempo!A:E,2,FALSE)),0,VLOOKUP(A730,issues_tempo!A:E,2,FALSE))</f>
        <v>0</v>
      </c>
      <c r="AA730">
        <f t="shared" si="286"/>
        <v>0</v>
      </c>
      <c r="AB730" t="e">
        <f t="shared" si="287"/>
        <v>#DIV/0!</v>
      </c>
      <c r="AC730" t="e">
        <f>VLOOKUP(A730,issues_tempo!A:E,5,FALSE)</f>
        <v>#N/A</v>
      </c>
      <c r="AD730" t="e">
        <f>VLOOKUP(A730,issues_tempo!A:E,4,FALSE)</f>
        <v>#N/A</v>
      </c>
      <c r="AE730">
        <f t="shared" si="288"/>
        <v>0</v>
      </c>
      <c r="AF730">
        <f t="shared" si="288"/>
        <v>0</v>
      </c>
      <c r="AG730">
        <f t="shared" si="289"/>
        <v>0</v>
      </c>
      <c r="AH730">
        <f t="shared" si="290"/>
        <v>0</v>
      </c>
      <c r="AI730">
        <f t="shared" si="291"/>
        <v>0</v>
      </c>
      <c r="AJ730">
        <f t="shared" si="292"/>
        <v>0</v>
      </c>
    </row>
    <row r="731" spans="1:36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277"/>
        <v>#N/A</v>
      </c>
      <c r="I731" t="e">
        <f t="shared" si="278"/>
        <v>#N/A</v>
      </c>
      <c r="J731">
        <f t="shared" si="279"/>
        <v>0</v>
      </c>
      <c r="K731">
        <f t="shared" si="280"/>
        <v>0</v>
      </c>
      <c r="L731">
        <f t="shared" si="281"/>
        <v>0</v>
      </c>
      <c r="M731" t="e">
        <f t="shared" si="282"/>
        <v>#N/A</v>
      </c>
      <c r="N731" t="e">
        <f t="shared" si="282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283"/>
        <v>0</v>
      </c>
      <c r="V731">
        <f t="shared" si="284"/>
        <v>0</v>
      </c>
      <c r="W731">
        <f t="shared" si="293"/>
        <v>0</v>
      </c>
      <c r="X731">
        <f t="shared" si="285"/>
        <v>0</v>
      </c>
      <c r="Y731">
        <f>IF(ISNA(VLOOKUP(A731,issues_tempo!A:E,3,FALSE)),0,VLOOKUP(A731,issues_tempo!A:E,3,FALSE))</f>
        <v>0</v>
      </c>
      <c r="Z731">
        <f>IF(ISNA(VLOOKUP(A731,issues_tempo!A:E,2,FALSE)),0,VLOOKUP(A731,issues_tempo!A:E,2,FALSE))</f>
        <v>0</v>
      </c>
      <c r="AA731">
        <f t="shared" si="286"/>
        <v>0</v>
      </c>
      <c r="AB731" t="e">
        <f t="shared" si="287"/>
        <v>#DIV/0!</v>
      </c>
      <c r="AC731" t="e">
        <f>VLOOKUP(A731,issues_tempo!A:E,5,FALSE)</f>
        <v>#N/A</v>
      </c>
      <c r="AD731" t="e">
        <f>VLOOKUP(A731,issues_tempo!A:E,4,FALSE)</f>
        <v>#N/A</v>
      </c>
      <c r="AE731">
        <f t="shared" si="288"/>
        <v>0</v>
      </c>
      <c r="AF731">
        <f t="shared" si="288"/>
        <v>0</v>
      </c>
      <c r="AG731">
        <f t="shared" si="289"/>
        <v>0</v>
      </c>
      <c r="AH731">
        <f t="shared" si="290"/>
        <v>0</v>
      </c>
      <c r="AI731">
        <f t="shared" si="291"/>
        <v>0</v>
      </c>
      <c r="AJ731">
        <f t="shared" si="292"/>
        <v>0</v>
      </c>
    </row>
    <row r="732" spans="1:36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277"/>
        <v>#N/A</v>
      </c>
      <c r="I732" t="e">
        <f t="shared" si="278"/>
        <v>#N/A</v>
      </c>
      <c r="J732">
        <f t="shared" si="279"/>
        <v>0</v>
      </c>
      <c r="K732">
        <f t="shared" si="280"/>
        <v>0</v>
      </c>
      <c r="L732">
        <f t="shared" si="281"/>
        <v>0</v>
      </c>
      <c r="M732" t="e">
        <f t="shared" si="282"/>
        <v>#N/A</v>
      </c>
      <c r="N732" t="e">
        <f t="shared" si="282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283"/>
        <v>0</v>
      </c>
      <c r="V732">
        <f t="shared" si="284"/>
        <v>0</v>
      </c>
      <c r="W732">
        <f t="shared" si="293"/>
        <v>0</v>
      </c>
      <c r="X732">
        <f t="shared" si="285"/>
        <v>0</v>
      </c>
      <c r="Y732">
        <f>IF(ISNA(VLOOKUP(A732,issues_tempo!A:E,3,FALSE)),0,VLOOKUP(A732,issues_tempo!A:E,3,FALSE))</f>
        <v>0</v>
      </c>
      <c r="Z732">
        <f>IF(ISNA(VLOOKUP(A732,issues_tempo!A:E,2,FALSE)),0,VLOOKUP(A732,issues_tempo!A:E,2,FALSE))</f>
        <v>0</v>
      </c>
      <c r="AA732">
        <f t="shared" si="286"/>
        <v>0</v>
      </c>
      <c r="AB732" t="e">
        <f t="shared" si="287"/>
        <v>#DIV/0!</v>
      </c>
      <c r="AC732" t="e">
        <f>VLOOKUP(A732,issues_tempo!A:E,5,FALSE)</f>
        <v>#N/A</v>
      </c>
      <c r="AD732" t="e">
        <f>VLOOKUP(A732,issues_tempo!A:E,4,FALSE)</f>
        <v>#N/A</v>
      </c>
      <c r="AE732">
        <f t="shared" si="288"/>
        <v>0</v>
      </c>
      <c r="AF732">
        <f t="shared" si="288"/>
        <v>0</v>
      </c>
      <c r="AG732">
        <f t="shared" si="289"/>
        <v>0</v>
      </c>
      <c r="AH732">
        <f t="shared" si="290"/>
        <v>0</v>
      </c>
      <c r="AI732">
        <f t="shared" si="291"/>
        <v>0</v>
      </c>
      <c r="AJ732">
        <f t="shared" si="292"/>
        <v>0</v>
      </c>
    </row>
    <row r="733" spans="1:36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277"/>
        <v>#N/A</v>
      </c>
      <c r="I733" t="e">
        <f t="shared" si="278"/>
        <v>#N/A</v>
      </c>
      <c r="J733">
        <f t="shared" si="279"/>
        <v>0</v>
      </c>
      <c r="K733">
        <f t="shared" si="280"/>
        <v>0</v>
      </c>
      <c r="L733">
        <f t="shared" si="281"/>
        <v>0</v>
      </c>
      <c r="M733" t="e">
        <f t="shared" si="282"/>
        <v>#N/A</v>
      </c>
      <c r="N733" t="e">
        <f t="shared" si="282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283"/>
        <v>0</v>
      </c>
      <c r="V733">
        <f t="shared" si="284"/>
        <v>0</v>
      </c>
      <c r="W733">
        <f t="shared" si="293"/>
        <v>0</v>
      </c>
      <c r="X733">
        <f t="shared" si="285"/>
        <v>0</v>
      </c>
      <c r="Y733">
        <f>IF(ISNA(VLOOKUP(A733,issues_tempo!A:E,3,FALSE)),0,VLOOKUP(A733,issues_tempo!A:E,3,FALSE))</f>
        <v>0</v>
      </c>
      <c r="Z733">
        <f>IF(ISNA(VLOOKUP(A733,issues_tempo!A:E,2,FALSE)),0,VLOOKUP(A733,issues_tempo!A:E,2,FALSE))</f>
        <v>0</v>
      </c>
      <c r="AA733">
        <f t="shared" si="286"/>
        <v>0</v>
      </c>
      <c r="AB733" t="e">
        <f t="shared" si="287"/>
        <v>#DIV/0!</v>
      </c>
      <c r="AC733" t="e">
        <f>VLOOKUP(A733,issues_tempo!A:E,5,FALSE)</f>
        <v>#N/A</v>
      </c>
      <c r="AD733" t="e">
        <f>VLOOKUP(A733,issues_tempo!A:E,4,FALSE)</f>
        <v>#N/A</v>
      </c>
      <c r="AE733">
        <f t="shared" si="288"/>
        <v>0</v>
      </c>
      <c r="AF733">
        <f t="shared" si="288"/>
        <v>0</v>
      </c>
      <c r="AG733">
        <f t="shared" si="289"/>
        <v>0</v>
      </c>
      <c r="AH733">
        <f t="shared" si="290"/>
        <v>0</v>
      </c>
      <c r="AI733">
        <f t="shared" si="291"/>
        <v>0</v>
      </c>
      <c r="AJ733">
        <f t="shared" si="292"/>
        <v>0</v>
      </c>
    </row>
    <row r="734" spans="1:36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277"/>
        <v>#N/A</v>
      </c>
      <c r="I734" t="e">
        <f t="shared" si="278"/>
        <v>#N/A</v>
      </c>
      <c r="J734">
        <f t="shared" si="279"/>
        <v>0</v>
      </c>
      <c r="K734">
        <f t="shared" si="280"/>
        <v>0</v>
      </c>
      <c r="L734">
        <f t="shared" si="281"/>
        <v>0</v>
      </c>
      <c r="M734" t="e">
        <f t="shared" si="282"/>
        <v>#N/A</v>
      </c>
      <c r="N734" t="e">
        <f t="shared" si="282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283"/>
        <v>0</v>
      </c>
      <c r="V734">
        <f t="shared" si="284"/>
        <v>0</v>
      </c>
      <c r="W734">
        <f t="shared" si="293"/>
        <v>0</v>
      </c>
      <c r="X734">
        <f t="shared" si="285"/>
        <v>0</v>
      </c>
      <c r="Y734">
        <f>IF(ISNA(VLOOKUP(A734,issues_tempo!A:E,3,FALSE)),0,VLOOKUP(A734,issues_tempo!A:E,3,FALSE))</f>
        <v>0</v>
      </c>
      <c r="Z734">
        <f>IF(ISNA(VLOOKUP(A734,issues_tempo!A:E,2,FALSE)),0,VLOOKUP(A734,issues_tempo!A:E,2,FALSE))</f>
        <v>0</v>
      </c>
      <c r="AA734">
        <f t="shared" si="286"/>
        <v>0</v>
      </c>
      <c r="AB734" t="e">
        <f t="shared" si="287"/>
        <v>#DIV/0!</v>
      </c>
      <c r="AC734" t="e">
        <f>VLOOKUP(A734,issues_tempo!A:E,5,FALSE)</f>
        <v>#N/A</v>
      </c>
      <c r="AD734" t="e">
        <f>VLOOKUP(A734,issues_tempo!A:E,4,FALSE)</f>
        <v>#N/A</v>
      </c>
      <c r="AE734">
        <f t="shared" si="288"/>
        <v>0</v>
      </c>
      <c r="AF734">
        <f t="shared" si="288"/>
        <v>0</v>
      </c>
      <c r="AG734">
        <f t="shared" si="289"/>
        <v>0</v>
      </c>
      <c r="AH734">
        <f t="shared" si="290"/>
        <v>0</v>
      </c>
      <c r="AI734">
        <f t="shared" si="291"/>
        <v>0</v>
      </c>
      <c r="AJ734">
        <f t="shared" si="292"/>
        <v>0</v>
      </c>
    </row>
    <row r="735" spans="1:36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277"/>
        <v>#N/A</v>
      </c>
      <c r="I735" t="e">
        <f t="shared" si="278"/>
        <v>#N/A</v>
      </c>
      <c r="J735">
        <f t="shared" si="279"/>
        <v>0</v>
      </c>
      <c r="K735">
        <f t="shared" si="280"/>
        <v>0</v>
      </c>
      <c r="L735">
        <f t="shared" si="281"/>
        <v>0</v>
      </c>
      <c r="M735" t="e">
        <f t="shared" si="282"/>
        <v>#N/A</v>
      </c>
      <c r="N735" t="e">
        <f t="shared" si="282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283"/>
        <v>0</v>
      </c>
      <c r="V735">
        <f t="shared" si="284"/>
        <v>0</v>
      </c>
      <c r="W735">
        <f t="shared" si="293"/>
        <v>0</v>
      </c>
      <c r="X735">
        <f t="shared" si="285"/>
        <v>0</v>
      </c>
      <c r="Y735">
        <f>IF(ISNA(VLOOKUP(A735,issues_tempo!A:E,3,FALSE)),0,VLOOKUP(A735,issues_tempo!A:E,3,FALSE))</f>
        <v>0</v>
      </c>
      <c r="Z735">
        <f>IF(ISNA(VLOOKUP(A735,issues_tempo!A:E,2,FALSE)),0,VLOOKUP(A735,issues_tempo!A:E,2,FALSE))</f>
        <v>0</v>
      </c>
      <c r="AA735">
        <f t="shared" si="286"/>
        <v>0</v>
      </c>
      <c r="AB735" t="e">
        <f t="shared" si="287"/>
        <v>#DIV/0!</v>
      </c>
      <c r="AC735" t="e">
        <f>VLOOKUP(A735,issues_tempo!A:E,5,FALSE)</f>
        <v>#N/A</v>
      </c>
      <c r="AD735" t="e">
        <f>VLOOKUP(A735,issues_tempo!A:E,4,FALSE)</f>
        <v>#N/A</v>
      </c>
      <c r="AE735">
        <f t="shared" si="288"/>
        <v>0</v>
      </c>
      <c r="AF735">
        <f t="shared" si="288"/>
        <v>0</v>
      </c>
      <c r="AG735">
        <f t="shared" si="289"/>
        <v>0</v>
      </c>
      <c r="AH735">
        <f t="shared" si="290"/>
        <v>0</v>
      </c>
      <c r="AI735">
        <f t="shared" si="291"/>
        <v>0</v>
      </c>
      <c r="AJ735">
        <f t="shared" si="292"/>
        <v>0</v>
      </c>
    </row>
    <row r="736" spans="1:36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277"/>
        <v>#N/A</v>
      </c>
      <c r="I736" t="e">
        <f t="shared" si="278"/>
        <v>#N/A</v>
      </c>
      <c r="J736">
        <f t="shared" si="279"/>
        <v>0</v>
      </c>
      <c r="K736">
        <f t="shared" si="280"/>
        <v>0</v>
      </c>
      <c r="L736">
        <f t="shared" si="281"/>
        <v>0</v>
      </c>
      <c r="M736" t="e">
        <f t="shared" si="282"/>
        <v>#N/A</v>
      </c>
      <c r="N736" t="e">
        <f t="shared" si="282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283"/>
        <v>0</v>
      </c>
      <c r="V736">
        <f t="shared" si="284"/>
        <v>0</v>
      </c>
      <c r="W736">
        <f t="shared" si="293"/>
        <v>0</v>
      </c>
      <c r="X736">
        <f t="shared" si="285"/>
        <v>0</v>
      </c>
      <c r="Y736">
        <f>IF(ISNA(VLOOKUP(A736,issues_tempo!A:E,3,FALSE)),0,VLOOKUP(A736,issues_tempo!A:E,3,FALSE))</f>
        <v>0</v>
      </c>
      <c r="Z736">
        <f>IF(ISNA(VLOOKUP(A736,issues_tempo!A:E,2,FALSE)),0,VLOOKUP(A736,issues_tempo!A:E,2,FALSE))</f>
        <v>0</v>
      </c>
      <c r="AA736">
        <f t="shared" si="286"/>
        <v>0</v>
      </c>
      <c r="AB736" t="e">
        <f t="shared" si="287"/>
        <v>#DIV/0!</v>
      </c>
      <c r="AC736" t="e">
        <f>VLOOKUP(A736,issues_tempo!A:E,5,FALSE)</f>
        <v>#N/A</v>
      </c>
      <c r="AD736" t="e">
        <f>VLOOKUP(A736,issues_tempo!A:E,4,FALSE)</f>
        <v>#N/A</v>
      </c>
      <c r="AE736">
        <f t="shared" si="288"/>
        <v>0</v>
      </c>
      <c r="AF736">
        <f t="shared" si="288"/>
        <v>0</v>
      </c>
      <c r="AG736">
        <f t="shared" si="289"/>
        <v>0</v>
      </c>
      <c r="AH736">
        <f t="shared" si="290"/>
        <v>0</v>
      </c>
      <c r="AI736">
        <f t="shared" si="291"/>
        <v>0</v>
      </c>
      <c r="AJ736">
        <f t="shared" si="292"/>
        <v>0</v>
      </c>
    </row>
    <row r="737" spans="1:36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277"/>
        <v>#N/A</v>
      </c>
      <c r="I737" t="e">
        <f t="shared" si="278"/>
        <v>#N/A</v>
      </c>
      <c r="J737">
        <f t="shared" si="279"/>
        <v>0</v>
      </c>
      <c r="K737">
        <f t="shared" si="280"/>
        <v>0</v>
      </c>
      <c r="L737">
        <f t="shared" si="281"/>
        <v>0</v>
      </c>
      <c r="M737" t="e">
        <f t="shared" si="282"/>
        <v>#N/A</v>
      </c>
      <c r="N737" t="e">
        <f t="shared" si="282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283"/>
        <v>0</v>
      </c>
      <c r="V737">
        <f t="shared" si="284"/>
        <v>0</v>
      </c>
      <c r="W737">
        <f t="shared" si="293"/>
        <v>0</v>
      </c>
      <c r="X737">
        <f t="shared" si="285"/>
        <v>0</v>
      </c>
      <c r="Y737">
        <f>IF(ISNA(VLOOKUP(A737,issues_tempo!A:E,3,FALSE)),0,VLOOKUP(A737,issues_tempo!A:E,3,FALSE))</f>
        <v>0</v>
      </c>
      <c r="Z737">
        <f>IF(ISNA(VLOOKUP(A737,issues_tempo!A:E,2,FALSE)),0,VLOOKUP(A737,issues_tempo!A:E,2,FALSE))</f>
        <v>0</v>
      </c>
      <c r="AA737">
        <f t="shared" si="286"/>
        <v>0</v>
      </c>
      <c r="AB737" t="e">
        <f t="shared" si="287"/>
        <v>#DIV/0!</v>
      </c>
      <c r="AC737" t="e">
        <f>VLOOKUP(A737,issues_tempo!A:E,5,FALSE)</f>
        <v>#N/A</v>
      </c>
      <c r="AD737" t="e">
        <f>VLOOKUP(A737,issues_tempo!A:E,4,FALSE)</f>
        <v>#N/A</v>
      </c>
      <c r="AE737">
        <f t="shared" si="288"/>
        <v>0</v>
      </c>
      <c r="AF737">
        <f t="shared" si="288"/>
        <v>0</v>
      </c>
      <c r="AG737">
        <f t="shared" si="289"/>
        <v>0</v>
      </c>
      <c r="AH737">
        <f t="shared" si="290"/>
        <v>0</v>
      </c>
      <c r="AI737">
        <f t="shared" si="291"/>
        <v>0</v>
      </c>
      <c r="AJ737">
        <f t="shared" si="292"/>
        <v>0</v>
      </c>
    </row>
    <row r="738" spans="1:36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277"/>
        <v>#N/A</v>
      </c>
      <c r="I738" t="e">
        <f t="shared" si="278"/>
        <v>#N/A</v>
      </c>
      <c r="J738">
        <f t="shared" si="279"/>
        <v>0</v>
      </c>
      <c r="K738">
        <f t="shared" si="280"/>
        <v>0</v>
      </c>
      <c r="L738">
        <f t="shared" si="281"/>
        <v>0</v>
      </c>
      <c r="M738" t="e">
        <f t="shared" si="282"/>
        <v>#N/A</v>
      </c>
      <c r="N738" t="e">
        <f t="shared" si="282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283"/>
        <v>0</v>
      </c>
      <c r="V738">
        <f t="shared" si="284"/>
        <v>0</v>
      </c>
      <c r="W738">
        <f t="shared" si="293"/>
        <v>0</v>
      </c>
      <c r="X738">
        <f t="shared" si="285"/>
        <v>0</v>
      </c>
      <c r="Y738">
        <f>IF(ISNA(VLOOKUP(A738,issues_tempo!A:E,3,FALSE)),0,VLOOKUP(A738,issues_tempo!A:E,3,FALSE))</f>
        <v>0</v>
      </c>
      <c r="Z738">
        <f>IF(ISNA(VLOOKUP(A738,issues_tempo!A:E,2,FALSE)),0,VLOOKUP(A738,issues_tempo!A:E,2,FALSE))</f>
        <v>0</v>
      </c>
      <c r="AA738">
        <f t="shared" si="286"/>
        <v>0</v>
      </c>
      <c r="AB738" t="e">
        <f t="shared" si="287"/>
        <v>#DIV/0!</v>
      </c>
      <c r="AC738" t="e">
        <f>VLOOKUP(A738,issues_tempo!A:E,5,FALSE)</f>
        <v>#N/A</v>
      </c>
      <c r="AD738" t="e">
        <f>VLOOKUP(A738,issues_tempo!A:E,4,FALSE)</f>
        <v>#N/A</v>
      </c>
      <c r="AE738">
        <f t="shared" si="288"/>
        <v>0</v>
      </c>
      <c r="AF738">
        <f t="shared" si="288"/>
        <v>0</v>
      </c>
      <c r="AG738">
        <f t="shared" si="289"/>
        <v>0</v>
      </c>
      <c r="AH738">
        <f t="shared" si="290"/>
        <v>0</v>
      </c>
      <c r="AI738">
        <f t="shared" si="291"/>
        <v>0</v>
      </c>
      <c r="AJ738">
        <f t="shared" si="292"/>
        <v>0</v>
      </c>
    </row>
    <row r="739" spans="1:36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277"/>
        <v>#N/A</v>
      </c>
      <c r="I739" t="e">
        <f t="shared" si="278"/>
        <v>#N/A</v>
      </c>
      <c r="J739">
        <f t="shared" si="279"/>
        <v>0</v>
      </c>
      <c r="K739">
        <f t="shared" si="280"/>
        <v>0</v>
      </c>
      <c r="L739">
        <f t="shared" si="281"/>
        <v>0</v>
      </c>
      <c r="M739" t="e">
        <f t="shared" si="282"/>
        <v>#N/A</v>
      </c>
      <c r="N739" t="e">
        <f t="shared" si="282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283"/>
        <v>0</v>
      </c>
      <c r="V739">
        <f t="shared" si="284"/>
        <v>0</v>
      </c>
      <c r="W739">
        <f t="shared" si="293"/>
        <v>0</v>
      </c>
      <c r="X739">
        <f t="shared" si="285"/>
        <v>0</v>
      </c>
      <c r="Y739">
        <f>IF(ISNA(VLOOKUP(A739,issues_tempo!A:E,3,FALSE)),0,VLOOKUP(A739,issues_tempo!A:E,3,FALSE))</f>
        <v>0</v>
      </c>
      <c r="Z739">
        <f>IF(ISNA(VLOOKUP(A739,issues_tempo!A:E,2,FALSE)),0,VLOOKUP(A739,issues_tempo!A:E,2,FALSE))</f>
        <v>0</v>
      </c>
      <c r="AA739">
        <f t="shared" si="286"/>
        <v>0</v>
      </c>
      <c r="AB739" t="e">
        <f t="shared" si="287"/>
        <v>#DIV/0!</v>
      </c>
      <c r="AC739" t="e">
        <f>VLOOKUP(A739,issues_tempo!A:E,5,FALSE)</f>
        <v>#N/A</v>
      </c>
      <c r="AD739" t="e">
        <f>VLOOKUP(A739,issues_tempo!A:E,4,FALSE)</f>
        <v>#N/A</v>
      </c>
      <c r="AE739">
        <f t="shared" si="288"/>
        <v>0</v>
      </c>
      <c r="AF739">
        <f t="shared" si="288"/>
        <v>0</v>
      </c>
      <c r="AG739">
        <f t="shared" si="289"/>
        <v>0</v>
      </c>
      <c r="AH739">
        <f t="shared" si="290"/>
        <v>0</v>
      </c>
      <c r="AI739">
        <f t="shared" si="291"/>
        <v>0</v>
      </c>
      <c r="AJ739">
        <f t="shared" si="292"/>
        <v>0</v>
      </c>
    </row>
    <row r="740" spans="1:36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277"/>
        <v>#N/A</v>
      </c>
      <c r="I740" t="e">
        <f t="shared" si="278"/>
        <v>#N/A</v>
      </c>
      <c r="J740">
        <f t="shared" si="279"/>
        <v>0</v>
      </c>
      <c r="K740">
        <f t="shared" si="280"/>
        <v>0</v>
      </c>
      <c r="L740">
        <f t="shared" si="281"/>
        <v>0</v>
      </c>
      <c r="M740" t="e">
        <f t="shared" si="282"/>
        <v>#N/A</v>
      </c>
      <c r="N740" t="e">
        <f t="shared" si="282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283"/>
        <v>0</v>
      </c>
      <c r="V740">
        <f t="shared" si="284"/>
        <v>0</v>
      </c>
      <c r="W740">
        <f t="shared" si="293"/>
        <v>0</v>
      </c>
      <c r="X740">
        <f t="shared" si="285"/>
        <v>0</v>
      </c>
      <c r="Y740">
        <f>IF(ISNA(VLOOKUP(A740,issues_tempo!A:E,3,FALSE)),0,VLOOKUP(A740,issues_tempo!A:E,3,FALSE))</f>
        <v>0</v>
      </c>
      <c r="Z740">
        <f>IF(ISNA(VLOOKUP(A740,issues_tempo!A:E,2,FALSE)),0,VLOOKUP(A740,issues_tempo!A:E,2,FALSE))</f>
        <v>0</v>
      </c>
      <c r="AA740">
        <f t="shared" si="286"/>
        <v>0</v>
      </c>
      <c r="AB740" t="e">
        <f t="shared" si="287"/>
        <v>#DIV/0!</v>
      </c>
      <c r="AC740" t="e">
        <f>VLOOKUP(A740,issues_tempo!A:E,5,FALSE)</f>
        <v>#N/A</v>
      </c>
      <c r="AD740" t="e">
        <f>VLOOKUP(A740,issues_tempo!A:E,4,FALSE)</f>
        <v>#N/A</v>
      </c>
      <c r="AE740">
        <f t="shared" si="288"/>
        <v>0</v>
      </c>
      <c r="AF740">
        <f t="shared" si="288"/>
        <v>0</v>
      </c>
      <c r="AG740">
        <f t="shared" si="289"/>
        <v>0</v>
      </c>
      <c r="AH740">
        <f t="shared" si="290"/>
        <v>0</v>
      </c>
      <c r="AI740">
        <f t="shared" si="291"/>
        <v>0</v>
      </c>
      <c r="AJ740">
        <f t="shared" si="292"/>
        <v>0</v>
      </c>
    </row>
    <row r="741" spans="1:36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277"/>
        <v>#N/A</v>
      </c>
      <c r="I741" t="e">
        <f t="shared" si="278"/>
        <v>#N/A</v>
      </c>
      <c r="J741">
        <f t="shared" si="279"/>
        <v>0</v>
      </c>
      <c r="K741">
        <f t="shared" si="280"/>
        <v>0</v>
      </c>
      <c r="L741">
        <f t="shared" si="281"/>
        <v>0</v>
      </c>
      <c r="M741" t="e">
        <f t="shared" si="282"/>
        <v>#N/A</v>
      </c>
      <c r="N741" t="e">
        <f t="shared" si="282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283"/>
        <v>0</v>
      </c>
      <c r="V741">
        <f t="shared" si="284"/>
        <v>0</v>
      </c>
      <c r="W741">
        <f t="shared" si="293"/>
        <v>0</v>
      </c>
      <c r="X741">
        <f t="shared" si="285"/>
        <v>0</v>
      </c>
      <c r="Y741">
        <f>IF(ISNA(VLOOKUP(A741,issues_tempo!A:E,3,FALSE)),0,VLOOKUP(A741,issues_tempo!A:E,3,FALSE))</f>
        <v>0</v>
      </c>
      <c r="Z741">
        <f>IF(ISNA(VLOOKUP(A741,issues_tempo!A:E,2,FALSE)),0,VLOOKUP(A741,issues_tempo!A:E,2,FALSE))</f>
        <v>0</v>
      </c>
      <c r="AA741">
        <f t="shared" si="286"/>
        <v>0</v>
      </c>
      <c r="AB741" t="e">
        <f t="shared" si="287"/>
        <v>#DIV/0!</v>
      </c>
      <c r="AC741" t="e">
        <f>VLOOKUP(A741,issues_tempo!A:E,5,FALSE)</f>
        <v>#N/A</v>
      </c>
      <c r="AD741" t="e">
        <f>VLOOKUP(A741,issues_tempo!A:E,4,FALSE)</f>
        <v>#N/A</v>
      </c>
      <c r="AE741">
        <f t="shared" si="288"/>
        <v>0</v>
      </c>
      <c r="AF741">
        <f t="shared" si="288"/>
        <v>0</v>
      </c>
      <c r="AG741">
        <f t="shared" si="289"/>
        <v>0</v>
      </c>
      <c r="AH741">
        <f t="shared" si="290"/>
        <v>0</v>
      </c>
      <c r="AI741">
        <f t="shared" si="291"/>
        <v>0</v>
      </c>
      <c r="AJ741">
        <f t="shared" si="292"/>
        <v>0</v>
      </c>
    </row>
    <row r="742" spans="1:36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277"/>
        <v>#N/A</v>
      </c>
      <c r="I742" t="e">
        <f t="shared" si="278"/>
        <v>#N/A</v>
      </c>
      <c r="J742">
        <f t="shared" si="279"/>
        <v>0</v>
      </c>
      <c r="K742">
        <f t="shared" si="280"/>
        <v>0</v>
      </c>
      <c r="L742">
        <f t="shared" si="281"/>
        <v>0</v>
      </c>
      <c r="M742" t="e">
        <f t="shared" si="282"/>
        <v>#N/A</v>
      </c>
      <c r="N742" t="e">
        <f t="shared" si="282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283"/>
        <v>0</v>
      </c>
      <c r="V742">
        <f t="shared" si="284"/>
        <v>0</v>
      </c>
      <c r="W742">
        <f t="shared" si="293"/>
        <v>0</v>
      </c>
      <c r="X742">
        <f t="shared" si="285"/>
        <v>0</v>
      </c>
      <c r="Y742">
        <f>IF(ISNA(VLOOKUP(A742,issues_tempo!A:E,3,FALSE)),0,VLOOKUP(A742,issues_tempo!A:E,3,FALSE))</f>
        <v>0</v>
      </c>
      <c r="Z742">
        <f>IF(ISNA(VLOOKUP(A742,issues_tempo!A:E,2,FALSE)),0,VLOOKUP(A742,issues_tempo!A:E,2,FALSE))</f>
        <v>0</v>
      </c>
      <c r="AA742">
        <f t="shared" si="286"/>
        <v>0</v>
      </c>
      <c r="AB742" t="e">
        <f t="shared" si="287"/>
        <v>#DIV/0!</v>
      </c>
      <c r="AC742" t="e">
        <f>VLOOKUP(A742,issues_tempo!A:E,5,FALSE)</f>
        <v>#N/A</v>
      </c>
      <c r="AD742" t="e">
        <f>VLOOKUP(A742,issues_tempo!A:E,4,FALSE)</f>
        <v>#N/A</v>
      </c>
      <c r="AE742">
        <f t="shared" si="288"/>
        <v>0</v>
      </c>
      <c r="AF742">
        <f t="shared" si="288"/>
        <v>0</v>
      </c>
      <c r="AG742">
        <f t="shared" si="289"/>
        <v>0</v>
      </c>
      <c r="AH742">
        <f t="shared" si="290"/>
        <v>0</v>
      </c>
      <c r="AI742">
        <f t="shared" si="291"/>
        <v>0</v>
      </c>
      <c r="AJ742">
        <f t="shared" si="292"/>
        <v>0</v>
      </c>
    </row>
    <row r="743" spans="1:36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277"/>
        <v>#N/A</v>
      </c>
      <c r="I743" t="e">
        <f t="shared" si="278"/>
        <v>#N/A</v>
      </c>
      <c r="J743">
        <f t="shared" si="279"/>
        <v>0</v>
      </c>
      <c r="K743">
        <f t="shared" si="280"/>
        <v>0</v>
      </c>
      <c r="L743">
        <f t="shared" si="281"/>
        <v>0</v>
      </c>
      <c r="M743" t="e">
        <f t="shared" si="282"/>
        <v>#N/A</v>
      </c>
      <c r="N743" t="e">
        <f t="shared" si="282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283"/>
        <v>0</v>
      </c>
      <c r="V743">
        <f t="shared" si="284"/>
        <v>0</v>
      </c>
      <c r="W743">
        <f t="shared" si="293"/>
        <v>0</v>
      </c>
      <c r="X743">
        <f t="shared" si="285"/>
        <v>0</v>
      </c>
      <c r="Y743">
        <f>IF(ISNA(VLOOKUP(A743,issues_tempo!A:E,3,FALSE)),0,VLOOKUP(A743,issues_tempo!A:E,3,FALSE))</f>
        <v>0</v>
      </c>
      <c r="Z743">
        <f>IF(ISNA(VLOOKUP(A743,issues_tempo!A:E,2,FALSE)),0,VLOOKUP(A743,issues_tempo!A:E,2,FALSE))</f>
        <v>0</v>
      </c>
      <c r="AA743">
        <f t="shared" si="286"/>
        <v>0</v>
      </c>
      <c r="AB743" t="e">
        <f t="shared" si="287"/>
        <v>#DIV/0!</v>
      </c>
      <c r="AC743" t="e">
        <f>VLOOKUP(A743,issues_tempo!A:E,5,FALSE)</f>
        <v>#N/A</v>
      </c>
      <c r="AD743" t="e">
        <f>VLOOKUP(A743,issues_tempo!A:E,4,FALSE)</f>
        <v>#N/A</v>
      </c>
      <c r="AE743">
        <f t="shared" si="288"/>
        <v>0</v>
      </c>
      <c r="AF743">
        <f t="shared" si="288"/>
        <v>0</v>
      </c>
      <c r="AG743">
        <f t="shared" si="289"/>
        <v>0</v>
      </c>
      <c r="AH743">
        <f t="shared" si="290"/>
        <v>0</v>
      </c>
      <c r="AI743">
        <f t="shared" si="291"/>
        <v>0</v>
      </c>
      <c r="AJ743">
        <f t="shared" si="292"/>
        <v>0</v>
      </c>
    </row>
    <row r="744" spans="1:36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277"/>
        <v>#N/A</v>
      </c>
      <c r="I744" t="e">
        <f t="shared" si="278"/>
        <v>#N/A</v>
      </c>
      <c r="J744">
        <f t="shared" si="279"/>
        <v>0</v>
      </c>
      <c r="K744">
        <f t="shared" si="280"/>
        <v>0</v>
      </c>
      <c r="L744">
        <f t="shared" si="281"/>
        <v>0</v>
      </c>
      <c r="M744" t="e">
        <f t="shared" si="282"/>
        <v>#N/A</v>
      </c>
      <c r="N744" t="e">
        <f t="shared" si="282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283"/>
        <v>0</v>
      </c>
      <c r="V744">
        <f t="shared" si="284"/>
        <v>0</v>
      </c>
      <c r="W744">
        <f t="shared" si="293"/>
        <v>0</v>
      </c>
      <c r="X744">
        <f t="shared" si="285"/>
        <v>0</v>
      </c>
      <c r="Y744">
        <f>IF(ISNA(VLOOKUP(A744,issues_tempo!A:E,3,FALSE)),0,VLOOKUP(A744,issues_tempo!A:E,3,FALSE))</f>
        <v>0</v>
      </c>
      <c r="Z744">
        <f>IF(ISNA(VLOOKUP(A744,issues_tempo!A:E,2,FALSE)),0,VLOOKUP(A744,issues_tempo!A:E,2,FALSE))</f>
        <v>0</v>
      </c>
      <c r="AA744">
        <f t="shared" si="286"/>
        <v>0</v>
      </c>
      <c r="AB744" t="e">
        <f t="shared" si="287"/>
        <v>#DIV/0!</v>
      </c>
      <c r="AC744" t="e">
        <f>VLOOKUP(A744,issues_tempo!A:E,5,FALSE)</f>
        <v>#N/A</v>
      </c>
      <c r="AD744" t="e">
        <f>VLOOKUP(A744,issues_tempo!A:E,4,FALSE)</f>
        <v>#N/A</v>
      </c>
      <c r="AE744">
        <f t="shared" si="288"/>
        <v>0</v>
      </c>
      <c r="AF744">
        <f t="shared" si="288"/>
        <v>0</v>
      </c>
      <c r="AG744">
        <f t="shared" si="289"/>
        <v>0</v>
      </c>
      <c r="AH744">
        <f t="shared" si="290"/>
        <v>0</v>
      </c>
      <c r="AI744">
        <f t="shared" si="291"/>
        <v>0</v>
      </c>
      <c r="AJ744">
        <f t="shared" si="292"/>
        <v>0</v>
      </c>
    </row>
    <row r="745" spans="1:36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277"/>
        <v>3</v>
      </c>
      <c r="I745">
        <f t="shared" si="278"/>
        <v>161.66666666666666</v>
      </c>
      <c r="J745">
        <f t="shared" si="279"/>
        <v>0.61855670103092786</v>
      </c>
      <c r="K745">
        <f t="shared" si="280"/>
        <v>0</v>
      </c>
      <c r="L745">
        <f t="shared" si="281"/>
        <v>0.61855670103092786</v>
      </c>
      <c r="M745" t="e">
        <f t="shared" si="282"/>
        <v>#DIV/0!</v>
      </c>
      <c r="N745">
        <f t="shared" si="282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283"/>
        <v>0</v>
      </c>
      <c r="V745">
        <f t="shared" si="284"/>
        <v>0</v>
      </c>
      <c r="W745">
        <f t="shared" si="293"/>
        <v>0</v>
      </c>
      <c r="X745">
        <f t="shared" si="285"/>
        <v>0</v>
      </c>
      <c r="Y745">
        <f>IF(ISNA(VLOOKUP(A745,issues_tempo!A:E,3,FALSE)),0,VLOOKUP(A745,issues_tempo!A:E,3,FALSE))</f>
        <v>0</v>
      </c>
      <c r="Z745">
        <f>IF(ISNA(VLOOKUP(A745,issues_tempo!A:E,2,FALSE)),0,VLOOKUP(A745,issues_tempo!A:E,2,FALSE))</f>
        <v>17</v>
      </c>
      <c r="AA745">
        <f t="shared" si="286"/>
        <v>17</v>
      </c>
      <c r="AB745">
        <f t="shared" si="287"/>
        <v>28.529411764705884</v>
      </c>
      <c r="AC745">
        <f>VLOOKUP(A745,issues_tempo!A:E,5,FALSE)</f>
        <v>0</v>
      </c>
      <c r="AD745">
        <f>VLOOKUP(A745,issues_tempo!A:E,4,FALSE)</f>
        <v>51</v>
      </c>
      <c r="AE745">
        <f t="shared" si="288"/>
        <v>0</v>
      </c>
      <c r="AF745">
        <f t="shared" si="288"/>
        <v>3.5051546391752577</v>
      </c>
      <c r="AG745">
        <f t="shared" si="289"/>
        <v>0</v>
      </c>
      <c r="AH745">
        <f t="shared" si="290"/>
        <v>3</v>
      </c>
      <c r="AI745">
        <f t="shared" si="291"/>
        <v>0</v>
      </c>
      <c r="AJ745">
        <f t="shared" si="292"/>
        <v>10.515463917525773</v>
      </c>
    </row>
    <row r="746" spans="1:36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277"/>
        <v>#N/A</v>
      </c>
      <c r="I746" t="e">
        <f t="shared" si="278"/>
        <v>#N/A</v>
      </c>
      <c r="J746">
        <f t="shared" si="279"/>
        <v>0</v>
      </c>
      <c r="K746">
        <f t="shared" si="280"/>
        <v>0</v>
      </c>
      <c r="L746">
        <f t="shared" si="281"/>
        <v>0</v>
      </c>
      <c r="M746" t="e">
        <f t="shared" si="282"/>
        <v>#N/A</v>
      </c>
      <c r="N746" t="e">
        <f t="shared" si="282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283"/>
        <v>0</v>
      </c>
      <c r="V746">
        <f t="shared" si="284"/>
        <v>0</v>
      </c>
      <c r="W746">
        <f t="shared" si="293"/>
        <v>0</v>
      </c>
      <c r="X746">
        <f t="shared" si="285"/>
        <v>0</v>
      </c>
      <c r="Y746">
        <f>IF(ISNA(VLOOKUP(A746,issues_tempo!A:E,3,FALSE)),0,VLOOKUP(A746,issues_tempo!A:E,3,FALSE))</f>
        <v>0</v>
      </c>
      <c r="Z746">
        <f>IF(ISNA(VLOOKUP(A746,issues_tempo!A:E,2,FALSE)),0,VLOOKUP(A746,issues_tempo!A:E,2,FALSE))</f>
        <v>0</v>
      </c>
      <c r="AA746">
        <f t="shared" si="286"/>
        <v>0</v>
      </c>
      <c r="AB746" t="e">
        <f t="shared" si="287"/>
        <v>#DIV/0!</v>
      </c>
      <c r="AC746" t="e">
        <f>VLOOKUP(A746,issues_tempo!A:E,5,FALSE)</f>
        <v>#N/A</v>
      </c>
      <c r="AD746" t="e">
        <f>VLOOKUP(A746,issues_tempo!A:E,4,FALSE)</f>
        <v>#N/A</v>
      </c>
      <c r="AE746">
        <f t="shared" si="288"/>
        <v>0</v>
      </c>
      <c r="AF746">
        <f t="shared" si="288"/>
        <v>0</v>
      </c>
      <c r="AG746">
        <f t="shared" si="289"/>
        <v>0</v>
      </c>
      <c r="AH746">
        <f t="shared" si="290"/>
        <v>0</v>
      </c>
      <c r="AI746">
        <f t="shared" si="291"/>
        <v>0</v>
      </c>
      <c r="AJ746">
        <f t="shared" si="292"/>
        <v>0</v>
      </c>
    </row>
    <row r="747" spans="1:36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277"/>
        <v>8</v>
      </c>
      <c r="I747">
        <f t="shared" si="278"/>
        <v>6.625</v>
      </c>
      <c r="J747">
        <f t="shared" si="279"/>
        <v>15.09433962264151</v>
      </c>
      <c r="K747">
        <f t="shared" si="280"/>
        <v>0</v>
      </c>
      <c r="L747">
        <f t="shared" si="281"/>
        <v>15.09433962264151</v>
      </c>
      <c r="M747" t="e">
        <f t="shared" si="282"/>
        <v>#DIV/0!</v>
      </c>
      <c r="N747">
        <f t="shared" si="282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283"/>
        <v>0</v>
      </c>
      <c r="V747">
        <f t="shared" si="284"/>
        <v>0</v>
      </c>
      <c r="W747">
        <f t="shared" si="293"/>
        <v>0</v>
      </c>
      <c r="X747">
        <f t="shared" si="285"/>
        <v>0</v>
      </c>
      <c r="Y747">
        <f>IF(ISNA(VLOOKUP(A747,issues_tempo!A:E,3,FALSE)),0,VLOOKUP(A747,issues_tempo!A:E,3,FALSE))</f>
        <v>0</v>
      </c>
      <c r="Z747">
        <f>IF(ISNA(VLOOKUP(A747,issues_tempo!A:E,2,FALSE)),0,VLOOKUP(A747,issues_tempo!A:E,2,FALSE))</f>
        <v>0</v>
      </c>
      <c r="AA747">
        <f t="shared" si="286"/>
        <v>0</v>
      </c>
      <c r="AB747" t="e">
        <f t="shared" si="287"/>
        <v>#DIV/0!</v>
      </c>
      <c r="AC747" t="e">
        <f>VLOOKUP(A747,issues_tempo!A:E,5,FALSE)</f>
        <v>#N/A</v>
      </c>
      <c r="AD747" t="e">
        <f>VLOOKUP(A747,issues_tempo!A:E,4,FALSE)</f>
        <v>#N/A</v>
      </c>
      <c r="AE747">
        <f t="shared" si="288"/>
        <v>0</v>
      </c>
      <c r="AF747">
        <f t="shared" si="288"/>
        <v>0</v>
      </c>
      <c r="AG747">
        <f t="shared" si="289"/>
        <v>0</v>
      </c>
      <c r="AH747">
        <f t="shared" si="290"/>
        <v>0</v>
      </c>
      <c r="AI747">
        <f t="shared" si="291"/>
        <v>0</v>
      </c>
      <c r="AJ747">
        <f t="shared" si="292"/>
        <v>0</v>
      </c>
    </row>
    <row r="748" spans="1:36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277"/>
        <v>2</v>
      </c>
      <c r="I748">
        <f t="shared" si="278"/>
        <v>17.5</v>
      </c>
      <c r="J748">
        <f t="shared" si="279"/>
        <v>5.7142857142857144</v>
      </c>
      <c r="K748">
        <f t="shared" si="280"/>
        <v>0</v>
      </c>
      <c r="L748">
        <f t="shared" si="281"/>
        <v>5.7142857142857144</v>
      </c>
      <c r="M748" t="e">
        <f t="shared" si="282"/>
        <v>#DIV/0!</v>
      </c>
      <c r="N748">
        <f t="shared" si="282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283"/>
        <v>0</v>
      </c>
      <c r="V748">
        <f t="shared" si="284"/>
        <v>0.5</v>
      </c>
      <c r="W748">
        <f t="shared" si="293"/>
        <v>0</v>
      </c>
      <c r="X748">
        <f t="shared" si="285"/>
        <v>2.8571428571428572</v>
      </c>
      <c r="Y748">
        <f>IF(ISNA(VLOOKUP(A748,issues_tempo!A:E,3,FALSE)),0,VLOOKUP(A748,issues_tempo!A:E,3,FALSE))</f>
        <v>0</v>
      </c>
      <c r="Z748">
        <f>IF(ISNA(VLOOKUP(A748,issues_tempo!A:E,2,FALSE)),0,VLOOKUP(A748,issues_tempo!A:E,2,FALSE))</f>
        <v>0</v>
      </c>
      <c r="AA748">
        <f t="shared" si="286"/>
        <v>0</v>
      </c>
      <c r="AB748" t="e">
        <f t="shared" si="287"/>
        <v>#DIV/0!</v>
      </c>
      <c r="AC748" t="e">
        <f>VLOOKUP(A748,issues_tempo!A:E,5,FALSE)</f>
        <v>#N/A</v>
      </c>
      <c r="AD748" t="e">
        <f>VLOOKUP(A748,issues_tempo!A:E,4,FALSE)</f>
        <v>#N/A</v>
      </c>
      <c r="AE748">
        <f t="shared" si="288"/>
        <v>0</v>
      </c>
      <c r="AF748">
        <f t="shared" si="288"/>
        <v>0</v>
      </c>
      <c r="AG748">
        <f t="shared" si="289"/>
        <v>0</v>
      </c>
      <c r="AH748">
        <f t="shared" si="290"/>
        <v>0</v>
      </c>
      <c r="AI748">
        <f t="shared" si="291"/>
        <v>0</v>
      </c>
      <c r="AJ748">
        <f t="shared" si="292"/>
        <v>0</v>
      </c>
    </row>
    <row r="749" spans="1:36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277"/>
        <v>5</v>
      </c>
      <c r="I749">
        <f t="shared" si="278"/>
        <v>7.4</v>
      </c>
      <c r="J749">
        <f t="shared" si="279"/>
        <v>13.513513513513514</v>
      </c>
      <c r="K749">
        <f t="shared" si="280"/>
        <v>0</v>
      </c>
      <c r="L749">
        <f t="shared" si="281"/>
        <v>13.513513513513514</v>
      </c>
      <c r="M749" t="e">
        <f t="shared" si="282"/>
        <v>#DIV/0!</v>
      </c>
      <c r="N749">
        <f t="shared" si="282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283"/>
        <v>0</v>
      </c>
      <c r="V749">
        <f t="shared" si="284"/>
        <v>0</v>
      </c>
      <c r="W749">
        <f t="shared" si="293"/>
        <v>0</v>
      </c>
      <c r="X749">
        <f t="shared" si="285"/>
        <v>0</v>
      </c>
      <c r="Y749">
        <f>IF(ISNA(VLOOKUP(A749,issues_tempo!A:E,3,FALSE)),0,VLOOKUP(A749,issues_tempo!A:E,3,FALSE))</f>
        <v>0</v>
      </c>
      <c r="Z749">
        <f>IF(ISNA(VLOOKUP(A749,issues_tempo!A:E,2,FALSE)),0,VLOOKUP(A749,issues_tempo!A:E,2,FALSE))</f>
        <v>1</v>
      </c>
      <c r="AA749">
        <f t="shared" si="286"/>
        <v>1</v>
      </c>
      <c r="AB749">
        <f t="shared" si="287"/>
        <v>37</v>
      </c>
      <c r="AC749">
        <f>VLOOKUP(A749,issues_tempo!A:E,5,FALSE)</f>
        <v>0</v>
      </c>
      <c r="AD749">
        <f>VLOOKUP(A749,issues_tempo!A:E,4,FALSE)</f>
        <v>0</v>
      </c>
      <c r="AE749">
        <f t="shared" si="288"/>
        <v>0</v>
      </c>
      <c r="AF749">
        <f t="shared" si="288"/>
        <v>2.7027027027027026</v>
      </c>
      <c r="AG749">
        <f t="shared" si="289"/>
        <v>0</v>
      </c>
      <c r="AH749">
        <f t="shared" si="290"/>
        <v>0</v>
      </c>
      <c r="AI749">
        <f t="shared" si="291"/>
        <v>0</v>
      </c>
      <c r="AJ749">
        <f t="shared" si="292"/>
        <v>0</v>
      </c>
    </row>
    <row r="750" spans="1:36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277"/>
        <v>#N/A</v>
      </c>
      <c r="I750" t="e">
        <f t="shared" si="278"/>
        <v>#N/A</v>
      </c>
      <c r="J750">
        <f t="shared" si="279"/>
        <v>0</v>
      </c>
      <c r="K750">
        <f t="shared" si="280"/>
        <v>0</v>
      </c>
      <c r="L750">
        <f t="shared" si="281"/>
        <v>0</v>
      </c>
      <c r="M750" t="e">
        <f t="shared" si="282"/>
        <v>#N/A</v>
      </c>
      <c r="N750" t="e">
        <f t="shared" si="282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283"/>
        <v>0</v>
      </c>
      <c r="V750">
        <f t="shared" si="284"/>
        <v>0</v>
      </c>
      <c r="W750">
        <f t="shared" si="293"/>
        <v>0</v>
      </c>
      <c r="X750">
        <f t="shared" si="285"/>
        <v>0</v>
      </c>
      <c r="Y750">
        <f>IF(ISNA(VLOOKUP(A750,issues_tempo!A:E,3,FALSE)),0,VLOOKUP(A750,issues_tempo!A:E,3,FALSE))</f>
        <v>0</v>
      </c>
      <c r="Z750">
        <f>IF(ISNA(VLOOKUP(A750,issues_tempo!A:E,2,FALSE)),0,VLOOKUP(A750,issues_tempo!A:E,2,FALSE))</f>
        <v>0</v>
      </c>
      <c r="AA750">
        <f t="shared" si="286"/>
        <v>0</v>
      </c>
      <c r="AB750" t="e">
        <f t="shared" si="287"/>
        <v>#DIV/0!</v>
      </c>
      <c r="AC750" t="e">
        <f>VLOOKUP(A750,issues_tempo!A:E,5,FALSE)</f>
        <v>#N/A</v>
      </c>
      <c r="AD750" t="e">
        <f>VLOOKUP(A750,issues_tempo!A:E,4,FALSE)</f>
        <v>#N/A</v>
      </c>
      <c r="AE750">
        <f t="shared" si="288"/>
        <v>0</v>
      </c>
      <c r="AF750">
        <f t="shared" si="288"/>
        <v>0</v>
      </c>
      <c r="AG750">
        <f t="shared" si="289"/>
        <v>0</v>
      </c>
      <c r="AH750">
        <f t="shared" si="290"/>
        <v>0</v>
      </c>
      <c r="AI750">
        <f t="shared" si="291"/>
        <v>0</v>
      </c>
      <c r="AJ750">
        <f t="shared" si="292"/>
        <v>0</v>
      </c>
    </row>
    <row r="751" spans="1:36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277"/>
        <v>#N/A</v>
      </c>
      <c r="I751" t="e">
        <f t="shared" si="278"/>
        <v>#N/A</v>
      </c>
      <c r="J751">
        <f t="shared" si="279"/>
        <v>0</v>
      </c>
      <c r="K751">
        <f t="shared" si="280"/>
        <v>0</v>
      </c>
      <c r="L751">
        <f t="shared" si="281"/>
        <v>0</v>
      </c>
      <c r="M751" t="e">
        <f t="shared" si="282"/>
        <v>#N/A</v>
      </c>
      <c r="N751" t="e">
        <f t="shared" si="282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283"/>
        <v>0</v>
      </c>
      <c r="V751">
        <f t="shared" si="284"/>
        <v>0</v>
      </c>
      <c r="W751">
        <f t="shared" si="293"/>
        <v>0</v>
      </c>
      <c r="X751">
        <f t="shared" si="285"/>
        <v>0</v>
      </c>
      <c r="Y751">
        <f>IF(ISNA(VLOOKUP(A751,issues_tempo!A:E,3,FALSE)),0,VLOOKUP(A751,issues_tempo!A:E,3,FALSE))</f>
        <v>0</v>
      </c>
      <c r="Z751">
        <f>IF(ISNA(VLOOKUP(A751,issues_tempo!A:E,2,FALSE)),0,VLOOKUP(A751,issues_tempo!A:E,2,FALSE))</f>
        <v>0</v>
      </c>
      <c r="AA751">
        <f t="shared" si="286"/>
        <v>0</v>
      </c>
      <c r="AB751" t="e">
        <f t="shared" si="287"/>
        <v>#DIV/0!</v>
      </c>
      <c r="AC751" t="e">
        <f>VLOOKUP(A751,issues_tempo!A:E,5,FALSE)</f>
        <v>#N/A</v>
      </c>
      <c r="AD751" t="e">
        <f>VLOOKUP(A751,issues_tempo!A:E,4,FALSE)</f>
        <v>#N/A</v>
      </c>
      <c r="AE751">
        <f t="shared" si="288"/>
        <v>0</v>
      </c>
      <c r="AF751">
        <f t="shared" si="288"/>
        <v>0</v>
      </c>
      <c r="AG751">
        <f t="shared" si="289"/>
        <v>0</v>
      </c>
      <c r="AH751">
        <f t="shared" si="290"/>
        <v>0</v>
      </c>
      <c r="AI751">
        <f t="shared" si="291"/>
        <v>0</v>
      </c>
      <c r="AJ751">
        <f t="shared" si="292"/>
        <v>0</v>
      </c>
    </row>
    <row r="752" spans="1:36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277"/>
        <v>#N/A</v>
      </c>
      <c r="I752" t="e">
        <f t="shared" si="278"/>
        <v>#N/A</v>
      </c>
      <c r="J752">
        <f t="shared" si="279"/>
        <v>0</v>
      </c>
      <c r="K752">
        <f t="shared" si="280"/>
        <v>0</v>
      </c>
      <c r="L752">
        <f t="shared" si="281"/>
        <v>0</v>
      </c>
      <c r="M752" t="e">
        <f t="shared" si="282"/>
        <v>#N/A</v>
      </c>
      <c r="N752" t="e">
        <f t="shared" si="282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283"/>
        <v>0</v>
      </c>
      <c r="V752">
        <f t="shared" si="284"/>
        <v>0</v>
      </c>
      <c r="W752">
        <f t="shared" si="293"/>
        <v>0</v>
      </c>
      <c r="X752">
        <f t="shared" si="285"/>
        <v>0</v>
      </c>
      <c r="Y752">
        <f>IF(ISNA(VLOOKUP(A752,issues_tempo!A:E,3,FALSE)),0,VLOOKUP(A752,issues_tempo!A:E,3,FALSE))</f>
        <v>0</v>
      </c>
      <c r="Z752">
        <f>IF(ISNA(VLOOKUP(A752,issues_tempo!A:E,2,FALSE)),0,VLOOKUP(A752,issues_tempo!A:E,2,FALSE))</f>
        <v>0</v>
      </c>
      <c r="AA752">
        <f t="shared" si="286"/>
        <v>0</v>
      </c>
      <c r="AB752" t="e">
        <f t="shared" si="287"/>
        <v>#DIV/0!</v>
      </c>
      <c r="AC752" t="e">
        <f>VLOOKUP(A752,issues_tempo!A:E,5,FALSE)</f>
        <v>#N/A</v>
      </c>
      <c r="AD752" t="e">
        <f>VLOOKUP(A752,issues_tempo!A:E,4,FALSE)</f>
        <v>#N/A</v>
      </c>
      <c r="AE752">
        <f t="shared" si="288"/>
        <v>0</v>
      </c>
      <c r="AF752">
        <f t="shared" si="288"/>
        <v>0</v>
      </c>
      <c r="AG752">
        <f t="shared" si="289"/>
        <v>0</v>
      </c>
      <c r="AH752">
        <f t="shared" si="290"/>
        <v>0</v>
      </c>
      <c r="AI752">
        <f t="shared" si="291"/>
        <v>0</v>
      </c>
      <c r="AJ752">
        <f t="shared" si="292"/>
        <v>0</v>
      </c>
    </row>
    <row r="753" spans="1:36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277"/>
        <v>4</v>
      </c>
      <c r="I753">
        <f t="shared" si="278"/>
        <v>23.75</v>
      </c>
      <c r="J753">
        <f t="shared" si="279"/>
        <v>4.2105263157894735</v>
      </c>
      <c r="K753">
        <f t="shared" si="280"/>
        <v>0</v>
      </c>
      <c r="L753">
        <f t="shared" si="281"/>
        <v>4.2105263157894735</v>
      </c>
      <c r="M753" t="e">
        <f t="shared" si="282"/>
        <v>#DIV/0!</v>
      </c>
      <c r="N753">
        <f t="shared" si="282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283"/>
        <v>0</v>
      </c>
      <c r="V753">
        <f t="shared" si="284"/>
        <v>1.25</v>
      </c>
      <c r="W753">
        <f t="shared" si="293"/>
        <v>0</v>
      </c>
      <c r="X753">
        <f t="shared" si="285"/>
        <v>5.2631578947368416</v>
      </c>
      <c r="Y753">
        <f>IF(ISNA(VLOOKUP(A753,issues_tempo!A:E,3,FALSE)),0,VLOOKUP(A753,issues_tempo!A:E,3,FALSE))</f>
        <v>0</v>
      </c>
      <c r="Z753">
        <f>IF(ISNA(VLOOKUP(A753,issues_tempo!A:E,2,FALSE)),0,VLOOKUP(A753,issues_tempo!A:E,2,FALSE))</f>
        <v>0</v>
      </c>
      <c r="AA753">
        <f t="shared" si="286"/>
        <v>0</v>
      </c>
      <c r="AB753" t="e">
        <f t="shared" si="287"/>
        <v>#DIV/0!</v>
      </c>
      <c r="AC753" t="e">
        <f>VLOOKUP(A753,issues_tempo!A:E,5,FALSE)</f>
        <v>#N/A</v>
      </c>
      <c r="AD753" t="e">
        <f>VLOOKUP(A753,issues_tempo!A:E,4,FALSE)</f>
        <v>#N/A</v>
      </c>
      <c r="AE753">
        <f t="shared" si="288"/>
        <v>0</v>
      </c>
      <c r="AF753">
        <f t="shared" si="288"/>
        <v>0</v>
      </c>
      <c r="AG753">
        <f t="shared" si="289"/>
        <v>0</v>
      </c>
      <c r="AH753">
        <f t="shared" si="290"/>
        <v>0</v>
      </c>
      <c r="AI753">
        <f t="shared" si="291"/>
        <v>0</v>
      </c>
      <c r="AJ753">
        <f t="shared" si="292"/>
        <v>0</v>
      </c>
    </row>
    <row r="754" spans="1:36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277"/>
        <v>#N/A</v>
      </c>
      <c r="I754" t="e">
        <f t="shared" si="278"/>
        <v>#N/A</v>
      </c>
      <c r="J754">
        <f t="shared" si="279"/>
        <v>0</v>
      </c>
      <c r="K754">
        <f t="shared" si="280"/>
        <v>0</v>
      </c>
      <c r="L754">
        <f t="shared" si="281"/>
        <v>0</v>
      </c>
      <c r="M754" t="e">
        <f t="shared" si="282"/>
        <v>#N/A</v>
      </c>
      <c r="N754" t="e">
        <f t="shared" si="282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283"/>
        <v>0</v>
      </c>
      <c r="V754">
        <f t="shared" si="284"/>
        <v>0</v>
      </c>
      <c r="W754">
        <f t="shared" si="293"/>
        <v>0</v>
      </c>
      <c r="X754">
        <f t="shared" si="285"/>
        <v>0</v>
      </c>
      <c r="Y754">
        <f>IF(ISNA(VLOOKUP(A754,issues_tempo!A:E,3,FALSE)),0,VLOOKUP(A754,issues_tempo!A:E,3,FALSE))</f>
        <v>0</v>
      </c>
      <c r="Z754">
        <f>IF(ISNA(VLOOKUP(A754,issues_tempo!A:E,2,FALSE)),0,VLOOKUP(A754,issues_tempo!A:E,2,FALSE))</f>
        <v>0</v>
      </c>
      <c r="AA754">
        <f t="shared" si="286"/>
        <v>0</v>
      </c>
      <c r="AB754" t="e">
        <f t="shared" si="287"/>
        <v>#DIV/0!</v>
      </c>
      <c r="AC754" t="e">
        <f>VLOOKUP(A754,issues_tempo!A:E,5,FALSE)</f>
        <v>#N/A</v>
      </c>
      <c r="AD754" t="e">
        <f>VLOOKUP(A754,issues_tempo!A:E,4,FALSE)</f>
        <v>#N/A</v>
      </c>
      <c r="AE754">
        <f t="shared" si="288"/>
        <v>0</v>
      </c>
      <c r="AF754">
        <f t="shared" si="288"/>
        <v>0</v>
      </c>
      <c r="AG754">
        <f t="shared" si="289"/>
        <v>0</v>
      </c>
      <c r="AH754">
        <f t="shared" si="290"/>
        <v>0</v>
      </c>
      <c r="AI754">
        <f t="shared" si="291"/>
        <v>0</v>
      </c>
      <c r="AJ754">
        <f t="shared" si="292"/>
        <v>0</v>
      </c>
    </row>
    <row r="755" spans="1:36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277"/>
        <v>#N/A</v>
      </c>
      <c r="I755" t="e">
        <f t="shared" si="278"/>
        <v>#N/A</v>
      </c>
      <c r="J755">
        <f t="shared" si="279"/>
        <v>0</v>
      </c>
      <c r="K755">
        <f t="shared" si="280"/>
        <v>0</v>
      </c>
      <c r="L755">
        <f t="shared" si="281"/>
        <v>0</v>
      </c>
      <c r="M755" t="e">
        <f t="shared" si="282"/>
        <v>#N/A</v>
      </c>
      <c r="N755" t="e">
        <f t="shared" si="282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283"/>
        <v>0</v>
      </c>
      <c r="V755">
        <f t="shared" si="284"/>
        <v>0</v>
      </c>
      <c r="W755">
        <f t="shared" si="293"/>
        <v>0</v>
      </c>
      <c r="X755">
        <f t="shared" si="285"/>
        <v>0</v>
      </c>
      <c r="Y755">
        <f>IF(ISNA(VLOOKUP(A755,issues_tempo!A:E,3,FALSE)),0,VLOOKUP(A755,issues_tempo!A:E,3,FALSE))</f>
        <v>0</v>
      </c>
      <c r="Z755">
        <f>IF(ISNA(VLOOKUP(A755,issues_tempo!A:E,2,FALSE)),0,VLOOKUP(A755,issues_tempo!A:E,2,FALSE))</f>
        <v>0</v>
      </c>
      <c r="AA755">
        <f t="shared" si="286"/>
        <v>0</v>
      </c>
      <c r="AB755" t="e">
        <f t="shared" si="287"/>
        <v>#DIV/0!</v>
      </c>
      <c r="AC755" t="e">
        <f>VLOOKUP(A755,issues_tempo!A:E,5,FALSE)</f>
        <v>#N/A</v>
      </c>
      <c r="AD755" t="e">
        <f>VLOOKUP(A755,issues_tempo!A:E,4,FALSE)</f>
        <v>#N/A</v>
      </c>
      <c r="AE755">
        <f t="shared" si="288"/>
        <v>0</v>
      </c>
      <c r="AF755">
        <f t="shared" si="288"/>
        <v>0</v>
      </c>
      <c r="AG755">
        <f t="shared" si="289"/>
        <v>0</v>
      </c>
      <c r="AH755">
        <f t="shared" si="290"/>
        <v>0</v>
      </c>
      <c r="AI755">
        <f t="shared" si="291"/>
        <v>0</v>
      </c>
      <c r="AJ755">
        <f t="shared" si="292"/>
        <v>0</v>
      </c>
    </row>
    <row r="756" spans="1:36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277"/>
        <v>#N/A</v>
      </c>
      <c r="I756" t="e">
        <f t="shared" si="278"/>
        <v>#N/A</v>
      </c>
      <c r="J756">
        <f t="shared" si="279"/>
        <v>0</v>
      </c>
      <c r="K756">
        <f t="shared" si="280"/>
        <v>0</v>
      </c>
      <c r="L756">
        <f t="shared" si="281"/>
        <v>0</v>
      </c>
      <c r="M756" t="e">
        <f t="shared" si="282"/>
        <v>#N/A</v>
      </c>
      <c r="N756" t="e">
        <f t="shared" si="282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283"/>
        <v>0</v>
      </c>
      <c r="V756">
        <f t="shared" si="284"/>
        <v>0</v>
      </c>
      <c r="W756">
        <f t="shared" si="293"/>
        <v>0</v>
      </c>
      <c r="X756">
        <f t="shared" si="285"/>
        <v>0</v>
      </c>
      <c r="Y756">
        <f>IF(ISNA(VLOOKUP(A756,issues_tempo!A:E,3,FALSE)),0,VLOOKUP(A756,issues_tempo!A:E,3,FALSE))</f>
        <v>0</v>
      </c>
      <c r="Z756">
        <f>IF(ISNA(VLOOKUP(A756,issues_tempo!A:E,2,FALSE)),0,VLOOKUP(A756,issues_tempo!A:E,2,FALSE))</f>
        <v>0</v>
      </c>
      <c r="AA756">
        <f t="shared" si="286"/>
        <v>0</v>
      </c>
      <c r="AB756" t="e">
        <f t="shared" si="287"/>
        <v>#DIV/0!</v>
      </c>
      <c r="AC756" t="e">
        <f>VLOOKUP(A756,issues_tempo!A:E,5,FALSE)</f>
        <v>#N/A</v>
      </c>
      <c r="AD756" t="e">
        <f>VLOOKUP(A756,issues_tempo!A:E,4,FALSE)</f>
        <v>#N/A</v>
      </c>
      <c r="AE756">
        <f t="shared" si="288"/>
        <v>0</v>
      </c>
      <c r="AF756">
        <f t="shared" si="288"/>
        <v>0</v>
      </c>
      <c r="AG756">
        <f t="shared" si="289"/>
        <v>0</v>
      </c>
      <c r="AH756">
        <f t="shared" si="290"/>
        <v>0</v>
      </c>
      <c r="AI756">
        <f t="shared" si="291"/>
        <v>0</v>
      </c>
      <c r="AJ756">
        <f t="shared" si="292"/>
        <v>0</v>
      </c>
    </row>
    <row r="757" spans="1:36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277"/>
        <v>#N/A</v>
      </c>
      <c r="I757" t="e">
        <f t="shared" si="278"/>
        <v>#N/A</v>
      </c>
      <c r="J757">
        <f t="shared" si="279"/>
        <v>0</v>
      </c>
      <c r="K757">
        <f t="shared" si="280"/>
        <v>0</v>
      </c>
      <c r="L757">
        <f t="shared" si="281"/>
        <v>0</v>
      </c>
      <c r="M757" t="e">
        <f t="shared" si="282"/>
        <v>#N/A</v>
      </c>
      <c r="N757" t="e">
        <f t="shared" si="282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283"/>
        <v>0</v>
      </c>
      <c r="V757">
        <f t="shared" si="284"/>
        <v>0</v>
      </c>
      <c r="W757">
        <f t="shared" si="293"/>
        <v>0</v>
      </c>
      <c r="X757">
        <f t="shared" si="285"/>
        <v>0</v>
      </c>
      <c r="Y757">
        <f>IF(ISNA(VLOOKUP(A757,issues_tempo!A:E,3,FALSE)),0,VLOOKUP(A757,issues_tempo!A:E,3,FALSE))</f>
        <v>0</v>
      </c>
      <c r="Z757">
        <f>IF(ISNA(VLOOKUP(A757,issues_tempo!A:E,2,FALSE)),0,VLOOKUP(A757,issues_tempo!A:E,2,FALSE))</f>
        <v>0</v>
      </c>
      <c r="AA757">
        <f t="shared" si="286"/>
        <v>0</v>
      </c>
      <c r="AB757" t="e">
        <f t="shared" si="287"/>
        <v>#DIV/0!</v>
      </c>
      <c r="AC757" t="e">
        <f>VLOOKUP(A757,issues_tempo!A:E,5,FALSE)</f>
        <v>#N/A</v>
      </c>
      <c r="AD757" t="e">
        <f>VLOOKUP(A757,issues_tempo!A:E,4,FALSE)</f>
        <v>#N/A</v>
      </c>
      <c r="AE757">
        <f t="shared" si="288"/>
        <v>0</v>
      </c>
      <c r="AF757">
        <f t="shared" si="288"/>
        <v>0</v>
      </c>
      <c r="AG757">
        <f t="shared" si="289"/>
        <v>0</v>
      </c>
      <c r="AH757">
        <f t="shared" si="290"/>
        <v>0</v>
      </c>
      <c r="AI757">
        <f t="shared" si="291"/>
        <v>0</v>
      </c>
      <c r="AJ757">
        <f t="shared" si="292"/>
        <v>0</v>
      </c>
    </row>
    <row r="758" spans="1:36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277"/>
        <v>#N/A</v>
      </c>
      <c r="I758" t="e">
        <f t="shared" si="278"/>
        <v>#N/A</v>
      </c>
      <c r="J758">
        <f t="shared" si="279"/>
        <v>0</v>
      </c>
      <c r="K758">
        <f t="shared" si="280"/>
        <v>0</v>
      </c>
      <c r="L758">
        <f t="shared" si="281"/>
        <v>0</v>
      </c>
      <c r="M758" t="e">
        <f t="shared" si="282"/>
        <v>#N/A</v>
      </c>
      <c r="N758" t="e">
        <f t="shared" si="282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283"/>
        <v>0</v>
      </c>
      <c r="V758">
        <f t="shared" si="284"/>
        <v>0</v>
      </c>
      <c r="W758">
        <f t="shared" si="293"/>
        <v>0</v>
      </c>
      <c r="X758">
        <f t="shared" si="285"/>
        <v>0</v>
      </c>
      <c r="Y758">
        <f>IF(ISNA(VLOOKUP(A758,issues_tempo!A:E,3,FALSE)),0,VLOOKUP(A758,issues_tempo!A:E,3,FALSE))</f>
        <v>0</v>
      </c>
      <c r="Z758">
        <f>IF(ISNA(VLOOKUP(A758,issues_tempo!A:E,2,FALSE)),0,VLOOKUP(A758,issues_tempo!A:E,2,FALSE))</f>
        <v>1</v>
      </c>
      <c r="AA758">
        <f t="shared" si="286"/>
        <v>1</v>
      </c>
      <c r="AB758">
        <f t="shared" si="287"/>
        <v>3</v>
      </c>
      <c r="AC758">
        <f>VLOOKUP(A758,issues_tempo!A:E,5,FALSE)</f>
        <v>0</v>
      </c>
      <c r="AD758">
        <f>VLOOKUP(A758,issues_tempo!A:E,4,FALSE)</f>
        <v>0</v>
      </c>
      <c r="AE758">
        <f t="shared" si="288"/>
        <v>0</v>
      </c>
      <c r="AF758">
        <f t="shared" si="288"/>
        <v>33.333333333333336</v>
      </c>
      <c r="AG758">
        <f t="shared" si="289"/>
        <v>0</v>
      </c>
      <c r="AH758">
        <f t="shared" si="290"/>
        <v>0</v>
      </c>
      <c r="AI758">
        <f t="shared" si="291"/>
        <v>0</v>
      </c>
      <c r="AJ758">
        <f t="shared" si="292"/>
        <v>0</v>
      </c>
    </row>
    <row r="759" spans="1:36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277"/>
        <v>#N/A</v>
      </c>
      <c r="I759" t="e">
        <f t="shared" si="278"/>
        <v>#N/A</v>
      </c>
      <c r="J759">
        <f t="shared" si="279"/>
        <v>0</v>
      </c>
      <c r="K759">
        <f t="shared" si="280"/>
        <v>0</v>
      </c>
      <c r="L759">
        <f t="shared" si="281"/>
        <v>0</v>
      </c>
      <c r="M759" t="e">
        <f t="shared" si="282"/>
        <v>#N/A</v>
      </c>
      <c r="N759" t="e">
        <f t="shared" si="282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283"/>
        <v>0</v>
      </c>
      <c r="V759">
        <f t="shared" si="284"/>
        <v>0</v>
      </c>
      <c r="W759">
        <f t="shared" si="293"/>
        <v>0</v>
      </c>
      <c r="X759">
        <f t="shared" si="285"/>
        <v>0</v>
      </c>
      <c r="Y759">
        <f>IF(ISNA(VLOOKUP(A759,issues_tempo!A:E,3,FALSE)),0,VLOOKUP(A759,issues_tempo!A:E,3,FALSE))</f>
        <v>0</v>
      </c>
      <c r="Z759">
        <f>IF(ISNA(VLOOKUP(A759,issues_tempo!A:E,2,FALSE)),0,VLOOKUP(A759,issues_tempo!A:E,2,FALSE))</f>
        <v>0</v>
      </c>
      <c r="AA759">
        <f t="shared" si="286"/>
        <v>0</v>
      </c>
      <c r="AB759" t="e">
        <f t="shared" si="287"/>
        <v>#DIV/0!</v>
      </c>
      <c r="AC759" t="e">
        <f>VLOOKUP(A759,issues_tempo!A:E,5,FALSE)</f>
        <v>#N/A</v>
      </c>
      <c r="AD759" t="e">
        <f>VLOOKUP(A759,issues_tempo!A:E,4,FALSE)</f>
        <v>#N/A</v>
      </c>
      <c r="AE759">
        <f t="shared" si="288"/>
        <v>0</v>
      </c>
      <c r="AF759">
        <f t="shared" si="288"/>
        <v>0</v>
      </c>
      <c r="AG759">
        <f t="shared" si="289"/>
        <v>0</v>
      </c>
      <c r="AH759">
        <f t="shared" si="290"/>
        <v>0</v>
      </c>
      <c r="AI759">
        <f t="shared" si="291"/>
        <v>0</v>
      </c>
      <c r="AJ759">
        <f t="shared" si="292"/>
        <v>0</v>
      </c>
    </row>
    <row r="760" spans="1:36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277"/>
        <v>#N/A</v>
      </c>
      <c r="I760" t="e">
        <f t="shared" si="278"/>
        <v>#N/A</v>
      </c>
      <c r="J760">
        <f t="shared" si="279"/>
        <v>0</v>
      </c>
      <c r="K760">
        <f t="shared" si="280"/>
        <v>0</v>
      </c>
      <c r="L760">
        <f t="shared" si="281"/>
        <v>0</v>
      </c>
      <c r="M760" t="e">
        <f t="shared" si="282"/>
        <v>#N/A</v>
      </c>
      <c r="N760" t="e">
        <f t="shared" si="282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283"/>
        <v>0</v>
      </c>
      <c r="V760">
        <f t="shared" si="284"/>
        <v>0</v>
      </c>
      <c r="W760">
        <f t="shared" si="293"/>
        <v>0</v>
      </c>
      <c r="X760">
        <f t="shared" si="285"/>
        <v>0</v>
      </c>
      <c r="Y760">
        <f>IF(ISNA(VLOOKUP(A760,issues_tempo!A:E,3,FALSE)),0,VLOOKUP(A760,issues_tempo!A:E,3,FALSE))</f>
        <v>0</v>
      </c>
      <c r="Z760">
        <f>IF(ISNA(VLOOKUP(A760,issues_tempo!A:E,2,FALSE)),0,VLOOKUP(A760,issues_tempo!A:E,2,FALSE))</f>
        <v>0</v>
      </c>
      <c r="AA760">
        <f t="shared" si="286"/>
        <v>0</v>
      </c>
      <c r="AB760" t="e">
        <f t="shared" si="287"/>
        <v>#DIV/0!</v>
      </c>
      <c r="AC760" t="e">
        <f>VLOOKUP(A760,issues_tempo!A:E,5,FALSE)</f>
        <v>#N/A</v>
      </c>
      <c r="AD760" t="e">
        <f>VLOOKUP(A760,issues_tempo!A:E,4,FALSE)</f>
        <v>#N/A</v>
      </c>
      <c r="AE760">
        <f t="shared" si="288"/>
        <v>0</v>
      </c>
      <c r="AF760">
        <f t="shared" si="288"/>
        <v>0</v>
      </c>
      <c r="AG760">
        <f t="shared" si="289"/>
        <v>0</v>
      </c>
      <c r="AH760">
        <f t="shared" si="290"/>
        <v>0</v>
      </c>
      <c r="AI760">
        <f t="shared" si="291"/>
        <v>0</v>
      </c>
      <c r="AJ760">
        <f t="shared" si="292"/>
        <v>0</v>
      </c>
    </row>
    <row r="761" spans="1:36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277"/>
        <v>5</v>
      </c>
      <c r="I761">
        <f t="shared" si="278"/>
        <v>5.6</v>
      </c>
      <c r="J761">
        <f t="shared" si="279"/>
        <v>17.857142857142858</v>
      </c>
      <c r="K761">
        <f t="shared" si="280"/>
        <v>0</v>
      </c>
      <c r="L761">
        <f t="shared" si="281"/>
        <v>17.857142857142858</v>
      </c>
      <c r="M761" t="e">
        <f t="shared" si="282"/>
        <v>#DIV/0!</v>
      </c>
      <c r="N761">
        <f t="shared" si="282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283"/>
        <v>0</v>
      </c>
      <c r="V761">
        <f t="shared" si="284"/>
        <v>2</v>
      </c>
      <c r="W761">
        <f t="shared" si="293"/>
        <v>0</v>
      </c>
      <c r="X761">
        <f t="shared" si="285"/>
        <v>35.714285714285715</v>
      </c>
      <c r="Y761">
        <f>IF(ISNA(VLOOKUP(A761,issues_tempo!A:E,3,FALSE)),0,VLOOKUP(A761,issues_tempo!A:E,3,FALSE))</f>
        <v>0</v>
      </c>
      <c r="Z761">
        <f>IF(ISNA(VLOOKUP(A761,issues_tempo!A:E,2,FALSE)),0,VLOOKUP(A761,issues_tempo!A:E,2,FALSE))</f>
        <v>0</v>
      </c>
      <c r="AA761">
        <f t="shared" si="286"/>
        <v>0</v>
      </c>
      <c r="AB761" t="e">
        <f t="shared" si="287"/>
        <v>#DIV/0!</v>
      </c>
      <c r="AC761" t="e">
        <f>VLOOKUP(A761,issues_tempo!A:E,5,FALSE)</f>
        <v>#N/A</v>
      </c>
      <c r="AD761" t="e">
        <f>VLOOKUP(A761,issues_tempo!A:E,4,FALSE)</f>
        <v>#N/A</v>
      </c>
      <c r="AE761">
        <f t="shared" si="288"/>
        <v>0</v>
      </c>
      <c r="AF761">
        <f t="shared" si="288"/>
        <v>0</v>
      </c>
      <c r="AG761">
        <f t="shared" si="289"/>
        <v>0</v>
      </c>
      <c r="AH761">
        <f t="shared" si="290"/>
        <v>0</v>
      </c>
      <c r="AI761">
        <f t="shared" si="291"/>
        <v>0</v>
      </c>
      <c r="AJ761">
        <f t="shared" si="292"/>
        <v>0</v>
      </c>
    </row>
    <row r="762" spans="1:36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277"/>
        <v>#N/A</v>
      </c>
      <c r="I762" t="e">
        <f t="shared" si="278"/>
        <v>#N/A</v>
      </c>
      <c r="J762">
        <f t="shared" si="279"/>
        <v>0</v>
      </c>
      <c r="K762">
        <f t="shared" si="280"/>
        <v>0</v>
      </c>
      <c r="L762">
        <f t="shared" si="281"/>
        <v>0</v>
      </c>
      <c r="M762" t="e">
        <f t="shared" si="282"/>
        <v>#N/A</v>
      </c>
      <c r="N762" t="e">
        <f t="shared" si="282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283"/>
        <v>0</v>
      </c>
      <c r="V762">
        <f t="shared" si="284"/>
        <v>0</v>
      </c>
      <c r="W762">
        <f t="shared" si="293"/>
        <v>0</v>
      </c>
      <c r="X762">
        <f t="shared" si="285"/>
        <v>0</v>
      </c>
      <c r="Y762">
        <f>IF(ISNA(VLOOKUP(A762,issues_tempo!A:E,3,FALSE)),0,VLOOKUP(A762,issues_tempo!A:E,3,FALSE))</f>
        <v>0</v>
      </c>
      <c r="Z762">
        <f>IF(ISNA(VLOOKUP(A762,issues_tempo!A:E,2,FALSE)),0,VLOOKUP(A762,issues_tempo!A:E,2,FALSE))</f>
        <v>0</v>
      </c>
      <c r="AA762">
        <f t="shared" si="286"/>
        <v>0</v>
      </c>
      <c r="AB762" t="e">
        <f t="shared" si="287"/>
        <v>#DIV/0!</v>
      </c>
      <c r="AC762" t="e">
        <f>VLOOKUP(A762,issues_tempo!A:E,5,FALSE)</f>
        <v>#N/A</v>
      </c>
      <c r="AD762" t="e">
        <f>VLOOKUP(A762,issues_tempo!A:E,4,FALSE)</f>
        <v>#N/A</v>
      </c>
      <c r="AE762">
        <f t="shared" si="288"/>
        <v>0</v>
      </c>
      <c r="AF762">
        <f t="shared" si="288"/>
        <v>0</v>
      </c>
      <c r="AG762">
        <f t="shared" si="289"/>
        <v>0</v>
      </c>
      <c r="AH762">
        <f t="shared" si="290"/>
        <v>0</v>
      </c>
      <c r="AI762">
        <f t="shared" si="291"/>
        <v>0</v>
      </c>
      <c r="AJ762">
        <f t="shared" si="292"/>
        <v>0</v>
      </c>
    </row>
    <row r="763" spans="1:36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277"/>
        <v>#N/A</v>
      </c>
      <c r="I763" t="e">
        <f t="shared" si="278"/>
        <v>#N/A</v>
      </c>
      <c r="J763">
        <f t="shared" si="279"/>
        <v>0</v>
      </c>
      <c r="K763">
        <f t="shared" si="280"/>
        <v>0</v>
      </c>
      <c r="L763">
        <f t="shared" si="281"/>
        <v>0</v>
      </c>
      <c r="M763" t="e">
        <f t="shared" si="282"/>
        <v>#N/A</v>
      </c>
      <c r="N763" t="e">
        <f t="shared" si="282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283"/>
        <v>0</v>
      </c>
      <c r="V763">
        <f t="shared" si="284"/>
        <v>0</v>
      </c>
      <c r="W763">
        <f t="shared" si="293"/>
        <v>0</v>
      </c>
      <c r="X763">
        <f t="shared" si="285"/>
        <v>0</v>
      </c>
      <c r="Y763">
        <f>IF(ISNA(VLOOKUP(A763,issues_tempo!A:E,3,FALSE)),0,VLOOKUP(A763,issues_tempo!A:E,3,FALSE))</f>
        <v>0</v>
      </c>
      <c r="Z763">
        <f>IF(ISNA(VLOOKUP(A763,issues_tempo!A:E,2,FALSE)),0,VLOOKUP(A763,issues_tempo!A:E,2,FALSE))</f>
        <v>0</v>
      </c>
      <c r="AA763">
        <f t="shared" si="286"/>
        <v>0</v>
      </c>
      <c r="AB763" t="e">
        <f t="shared" si="287"/>
        <v>#DIV/0!</v>
      </c>
      <c r="AC763" t="e">
        <f>VLOOKUP(A763,issues_tempo!A:E,5,FALSE)</f>
        <v>#N/A</v>
      </c>
      <c r="AD763" t="e">
        <f>VLOOKUP(A763,issues_tempo!A:E,4,FALSE)</f>
        <v>#N/A</v>
      </c>
      <c r="AE763">
        <f t="shared" si="288"/>
        <v>0</v>
      </c>
      <c r="AF763">
        <f t="shared" si="288"/>
        <v>0</v>
      </c>
      <c r="AG763">
        <f t="shared" si="289"/>
        <v>0</v>
      </c>
      <c r="AH763">
        <f t="shared" si="290"/>
        <v>0</v>
      </c>
      <c r="AI763">
        <f t="shared" si="291"/>
        <v>0</v>
      </c>
      <c r="AJ763">
        <f t="shared" si="292"/>
        <v>0</v>
      </c>
    </row>
    <row r="764" spans="1:36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277"/>
        <v>#N/A</v>
      </c>
      <c r="I764" t="e">
        <f t="shared" si="278"/>
        <v>#N/A</v>
      </c>
      <c r="J764">
        <f t="shared" si="279"/>
        <v>0</v>
      </c>
      <c r="K764">
        <f t="shared" si="280"/>
        <v>0</v>
      </c>
      <c r="L764">
        <f t="shared" si="281"/>
        <v>0</v>
      </c>
      <c r="M764" t="e">
        <f t="shared" si="282"/>
        <v>#N/A</v>
      </c>
      <c r="N764" t="e">
        <f t="shared" si="282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283"/>
        <v>0</v>
      </c>
      <c r="V764">
        <f t="shared" si="284"/>
        <v>0</v>
      </c>
      <c r="W764">
        <f t="shared" si="293"/>
        <v>0</v>
      </c>
      <c r="X764">
        <f t="shared" si="285"/>
        <v>0</v>
      </c>
      <c r="Y764">
        <f>IF(ISNA(VLOOKUP(A764,issues_tempo!A:E,3,FALSE)),0,VLOOKUP(A764,issues_tempo!A:E,3,FALSE))</f>
        <v>0</v>
      </c>
      <c r="Z764">
        <f>IF(ISNA(VLOOKUP(A764,issues_tempo!A:E,2,FALSE)),0,VLOOKUP(A764,issues_tempo!A:E,2,FALSE))</f>
        <v>0</v>
      </c>
      <c r="AA764">
        <f t="shared" si="286"/>
        <v>0</v>
      </c>
      <c r="AB764" t="e">
        <f t="shared" si="287"/>
        <v>#DIV/0!</v>
      </c>
      <c r="AC764" t="e">
        <f>VLOOKUP(A764,issues_tempo!A:E,5,FALSE)</f>
        <v>#N/A</v>
      </c>
      <c r="AD764" t="e">
        <f>VLOOKUP(A764,issues_tempo!A:E,4,FALSE)</f>
        <v>#N/A</v>
      </c>
      <c r="AE764">
        <f t="shared" si="288"/>
        <v>0</v>
      </c>
      <c r="AF764">
        <f t="shared" si="288"/>
        <v>0</v>
      </c>
      <c r="AG764">
        <f t="shared" si="289"/>
        <v>0</v>
      </c>
      <c r="AH764">
        <f t="shared" si="290"/>
        <v>0</v>
      </c>
      <c r="AI764">
        <f t="shared" si="291"/>
        <v>0</v>
      </c>
      <c r="AJ764">
        <f t="shared" si="292"/>
        <v>0</v>
      </c>
    </row>
    <row r="765" spans="1:36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277"/>
        <v>#N/A</v>
      </c>
      <c r="I765" t="e">
        <f t="shared" si="278"/>
        <v>#N/A</v>
      </c>
      <c r="J765">
        <f t="shared" si="279"/>
        <v>0</v>
      </c>
      <c r="K765">
        <f t="shared" si="280"/>
        <v>0</v>
      </c>
      <c r="L765">
        <f t="shared" si="281"/>
        <v>0</v>
      </c>
      <c r="M765" t="e">
        <f t="shared" si="282"/>
        <v>#N/A</v>
      </c>
      <c r="N765" t="e">
        <f t="shared" si="282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283"/>
        <v>0</v>
      </c>
      <c r="V765">
        <f t="shared" si="284"/>
        <v>0</v>
      </c>
      <c r="W765">
        <f t="shared" si="293"/>
        <v>0</v>
      </c>
      <c r="X765">
        <f t="shared" si="285"/>
        <v>0</v>
      </c>
      <c r="Y765">
        <f>IF(ISNA(VLOOKUP(A765,issues_tempo!A:E,3,FALSE)),0,VLOOKUP(A765,issues_tempo!A:E,3,FALSE))</f>
        <v>0</v>
      </c>
      <c r="Z765">
        <f>IF(ISNA(VLOOKUP(A765,issues_tempo!A:E,2,FALSE)),0,VLOOKUP(A765,issues_tempo!A:E,2,FALSE))</f>
        <v>0</v>
      </c>
      <c r="AA765">
        <f t="shared" si="286"/>
        <v>0</v>
      </c>
      <c r="AB765" t="e">
        <f t="shared" si="287"/>
        <v>#DIV/0!</v>
      </c>
      <c r="AC765" t="e">
        <f>VLOOKUP(A765,issues_tempo!A:E,5,FALSE)</f>
        <v>#N/A</v>
      </c>
      <c r="AD765" t="e">
        <f>VLOOKUP(A765,issues_tempo!A:E,4,FALSE)</f>
        <v>#N/A</v>
      </c>
      <c r="AE765">
        <f t="shared" si="288"/>
        <v>0</v>
      </c>
      <c r="AF765">
        <f t="shared" si="288"/>
        <v>0</v>
      </c>
      <c r="AG765">
        <f t="shared" si="289"/>
        <v>0</v>
      </c>
      <c r="AH765">
        <f t="shared" si="290"/>
        <v>0</v>
      </c>
      <c r="AI765">
        <f t="shared" si="291"/>
        <v>0</v>
      </c>
      <c r="AJ765">
        <f t="shared" si="292"/>
        <v>0</v>
      </c>
    </row>
    <row r="766" spans="1:36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277"/>
        <v>#N/A</v>
      </c>
      <c r="I766" t="e">
        <f t="shared" si="278"/>
        <v>#N/A</v>
      </c>
      <c r="J766">
        <f t="shared" si="279"/>
        <v>0</v>
      </c>
      <c r="K766">
        <f t="shared" si="280"/>
        <v>0</v>
      </c>
      <c r="L766">
        <f t="shared" si="281"/>
        <v>0</v>
      </c>
      <c r="M766" t="e">
        <f t="shared" si="282"/>
        <v>#N/A</v>
      </c>
      <c r="N766" t="e">
        <f t="shared" si="282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283"/>
        <v>0</v>
      </c>
      <c r="V766">
        <f t="shared" si="284"/>
        <v>0</v>
      </c>
      <c r="W766">
        <f t="shared" si="293"/>
        <v>0</v>
      </c>
      <c r="X766">
        <f t="shared" si="285"/>
        <v>0</v>
      </c>
      <c r="Y766">
        <f>IF(ISNA(VLOOKUP(A766,issues_tempo!A:E,3,FALSE)),0,VLOOKUP(A766,issues_tempo!A:E,3,FALSE))</f>
        <v>0</v>
      </c>
      <c r="Z766">
        <f>IF(ISNA(VLOOKUP(A766,issues_tempo!A:E,2,FALSE)),0,VLOOKUP(A766,issues_tempo!A:E,2,FALSE))</f>
        <v>0</v>
      </c>
      <c r="AA766">
        <f t="shared" si="286"/>
        <v>0</v>
      </c>
      <c r="AB766" t="e">
        <f t="shared" si="287"/>
        <v>#DIV/0!</v>
      </c>
      <c r="AC766" t="e">
        <f>VLOOKUP(A766,issues_tempo!A:E,5,FALSE)</f>
        <v>#N/A</v>
      </c>
      <c r="AD766" t="e">
        <f>VLOOKUP(A766,issues_tempo!A:E,4,FALSE)</f>
        <v>#N/A</v>
      </c>
      <c r="AE766">
        <f t="shared" si="288"/>
        <v>0</v>
      </c>
      <c r="AF766">
        <f t="shared" si="288"/>
        <v>0</v>
      </c>
      <c r="AG766">
        <f t="shared" si="289"/>
        <v>0</v>
      </c>
      <c r="AH766">
        <f t="shared" si="290"/>
        <v>0</v>
      </c>
      <c r="AI766">
        <f t="shared" si="291"/>
        <v>0</v>
      </c>
      <c r="AJ766">
        <f t="shared" si="292"/>
        <v>0</v>
      </c>
    </row>
    <row r="767" spans="1:36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277"/>
        <v>#N/A</v>
      </c>
      <c r="I767" t="e">
        <f t="shared" si="278"/>
        <v>#N/A</v>
      </c>
      <c r="J767">
        <f t="shared" si="279"/>
        <v>0</v>
      </c>
      <c r="K767">
        <f t="shared" si="280"/>
        <v>0</v>
      </c>
      <c r="L767">
        <f t="shared" si="281"/>
        <v>0</v>
      </c>
      <c r="M767" t="e">
        <f t="shared" si="282"/>
        <v>#N/A</v>
      </c>
      <c r="N767" t="e">
        <f t="shared" si="282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283"/>
        <v>0</v>
      </c>
      <c r="V767">
        <f t="shared" si="284"/>
        <v>0</v>
      </c>
      <c r="W767">
        <f t="shared" si="293"/>
        <v>0</v>
      </c>
      <c r="X767">
        <f t="shared" si="285"/>
        <v>0</v>
      </c>
      <c r="Y767">
        <f>IF(ISNA(VLOOKUP(A767,issues_tempo!A:E,3,FALSE)),0,VLOOKUP(A767,issues_tempo!A:E,3,FALSE))</f>
        <v>0</v>
      </c>
      <c r="Z767">
        <f>IF(ISNA(VLOOKUP(A767,issues_tempo!A:E,2,FALSE)),0,VLOOKUP(A767,issues_tempo!A:E,2,FALSE))</f>
        <v>0</v>
      </c>
      <c r="AA767">
        <f t="shared" si="286"/>
        <v>0</v>
      </c>
      <c r="AB767" t="e">
        <f t="shared" si="287"/>
        <v>#DIV/0!</v>
      </c>
      <c r="AC767" t="e">
        <f>VLOOKUP(A767,issues_tempo!A:E,5,FALSE)</f>
        <v>#N/A</v>
      </c>
      <c r="AD767" t="e">
        <f>VLOOKUP(A767,issues_tempo!A:E,4,FALSE)</f>
        <v>#N/A</v>
      </c>
      <c r="AE767">
        <f t="shared" si="288"/>
        <v>0</v>
      </c>
      <c r="AF767">
        <f t="shared" si="288"/>
        <v>0</v>
      </c>
      <c r="AG767">
        <f t="shared" si="289"/>
        <v>0</v>
      </c>
      <c r="AH767">
        <f t="shared" si="290"/>
        <v>0</v>
      </c>
      <c r="AI767">
        <f t="shared" si="291"/>
        <v>0</v>
      </c>
      <c r="AJ767">
        <f t="shared" si="292"/>
        <v>0</v>
      </c>
    </row>
    <row r="768" spans="1:36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277"/>
        <v>#N/A</v>
      </c>
      <c r="I768" t="e">
        <f t="shared" si="278"/>
        <v>#N/A</v>
      </c>
      <c r="J768">
        <f t="shared" si="279"/>
        <v>0</v>
      </c>
      <c r="K768">
        <f t="shared" si="280"/>
        <v>0</v>
      </c>
      <c r="L768">
        <f t="shared" si="281"/>
        <v>0</v>
      </c>
      <c r="M768" t="e">
        <f t="shared" si="282"/>
        <v>#N/A</v>
      </c>
      <c r="N768" t="e">
        <f t="shared" si="282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283"/>
        <v>0</v>
      </c>
      <c r="V768">
        <f t="shared" si="284"/>
        <v>0</v>
      </c>
      <c r="W768">
        <f t="shared" si="293"/>
        <v>0</v>
      </c>
      <c r="X768">
        <f t="shared" si="285"/>
        <v>0</v>
      </c>
      <c r="Y768">
        <f>IF(ISNA(VLOOKUP(A768,issues_tempo!A:E,3,FALSE)),0,VLOOKUP(A768,issues_tempo!A:E,3,FALSE))</f>
        <v>0</v>
      </c>
      <c r="Z768">
        <f>IF(ISNA(VLOOKUP(A768,issues_tempo!A:E,2,FALSE)),0,VLOOKUP(A768,issues_tempo!A:E,2,FALSE))</f>
        <v>0</v>
      </c>
      <c r="AA768">
        <f t="shared" si="286"/>
        <v>0</v>
      </c>
      <c r="AB768" t="e">
        <f t="shared" si="287"/>
        <v>#DIV/0!</v>
      </c>
      <c r="AC768" t="e">
        <f>VLOOKUP(A768,issues_tempo!A:E,5,FALSE)</f>
        <v>#N/A</v>
      </c>
      <c r="AD768" t="e">
        <f>VLOOKUP(A768,issues_tempo!A:E,4,FALSE)</f>
        <v>#N/A</v>
      </c>
      <c r="AE768">
        <f t="shared" si="288"/>
        <v>0</v>
      </c>
      <c r="AF768">
        <f t="shared" si="288"/>
        <v>0</v>
      </c>
      <c r="AG768">
        <f t="shared" si="289"/>
        <v>0</v>
      </c>
      <c r="AH768">
        <f t="shared" si="290"/>
        <v>0</v>
      </c>
      <c r="AI768">
        <f t="shared" si="291"/>
        <v>0</v>
      </c>
      <c r="AJ768">
        <f t="shared" si="292"/>
        <v>0</v>
      </c>
    </row>
    <row r="769" spans="1:36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277"/>
        <v>#N/A</v>
      </c>
      <c r="I769" t="e">
        <f t="shared" si="278"/>
        <v>#N/A</v>
      </c>
      <c r="J769">
        <f t="shared" si="279"/>
        <v>0</v>
      </c>
      <c r="K769">
        <f t="shared" si="280"/>
        <v>0</v>
      </c>
      <c r="L769">
        <f t="shared" si="281"/>
        <v>0</v>
      </c>
      <c r="M769" t="e">
        <f t="shared" si="282"/>
        <v>#N/A</v>
      </c>
      <c r="N769" t="e">
        <f t="shared" si="282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283"/>
        <v>0</v>
      </c>
      <c r="V769">
        <f t="shared" si="284"/>
        <v>0</v>
      </c>
      <c r="W769">
        <f t="shared" si="293"/>
        <v>0</v>
      </c>
      <c r="X769">
        <f t="shared" si="285"/>
        <v>0</v>
      </c>
      <c r="Y769">
        <f>IF(ISNA(VLOOKUP(A769,issues_tempo!A:E,3,FALSE)),0,VLOOKUP(A769,issues_tempo!A:E,3,FALSE))</f>
        <v>0</v>
      </c>
      <c r="Z769">
        <f>IF(ISNA(VLOOKUP(A769,issues_tempo!A:E,2,FALSE)),0,VLOOKUP(A769,issues_tempo!A:E,2,FALSE))</f>
        <v>0</v>
      </c>
      <c r="AA769">
        <f t="shared" si="286"/>
        <v>0</v>
      </c>
      <c r="AB769" t="e">
        <f t="shared" si="287"/>
        <v>#DIV/0!</v>
      </c>
      <c r="AC769" t="e">
        <f>VLOOKUP(A769,issues_tempo!A:E,5,FALSE)</f>
        <v>#N/A</v>
      </c>
      <c r="AD769" t="e">
        <f>VLOOKUP(A769,issues_tempo!A:E,4,FALSE)</f>
        <v>#N/A</v>
      </c>
      <c r="AE769">
        <f t="shared" si="288"/>
        <v>0</v>
      </c>
      <c r="AF769">
        <f t="shared" si="288"/>
        <v>0</v>
      </c>
      <c r="AG769">
        <f t="shared" si="289"/>
        <v>0</v>
      </c>
      <c r="AH769">
        <f t="shared" si="290"/>
        <v>0</v>
      </c>
      <c r="AI769">
        <f t="shared" si="291"/>
        <v>0</v>
      </c>
      <c r="AJ769">
        <f t="shared" si="292"/>
        <v>0</v>
      </c>
    </row>
    <row r="770" spans="1:36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277"/>
        <v>#N/A</v>
      </c>
      <c r="I770" t="e">
        <f t="shared" si="278"/>
        <v>#N/A</v>
      </c>
      <c r="J770">
        <f t="shared" si="279"/>
        <v>0</v>
      </c>
      <c r="K770">
        <f t="shared" si="280"/>
        <v>0</v>
      </c>
      <c r="L770">
        <f t="shared" si="281"/>
        <v>0</v>
      </c>
      <c r="M770" t="e">
        <f t="shared" si="282"/>
        <v>#N/A</v>
      </c>
      <c r="N770" t="e">
        <f t="shared" si="282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283"/>
        <v>0</v>
      </c>
      <c r="V770">
        <f t="shared" si="284"/>
        <v>0</v>
      </c>
      <c r="W770">
        <f t="shared" si="293"/>
        <v>0</v>
      </c>
      <c r="X770">
        <f t="shared" si="285"/>
        <v>0</v>
      </c>
      <c r="Y770">
        <f>IF(ISNA(VLOOKUP(A770,issues_tempo!A:E,3,FALSE)),0,VLOOKUP(A770,issues_tempo!A:E,3,FALSE))</f>
        <v>0</v>
      </c>
      <c r="Z770">
        <f>IF(ISNA(VLOOKUP(A770,issues_tempo!A:E,2,FALSE)),0,VLOOKUP(A770,issues_tempo!A:E,2,FALSE))</f>
        <v>0</v>
      </c>
      <c r="AA770">
        <f t="shared" si="286"/>
        <v>0</v>
      </c>
      <c r="AB770" t="e">
        <f t="shared" si="287"/>
        <v>#DIV/0!</v>
      </c>
      <c r="AC770" t="e">
        <f>VLOOKUP(A770,issues_tempo!A:E,5,FALSE)</f>
        <v>#N/A</v>
      </c>
      <c r="AD770" t="e">
        <f>VLOOKUP(A770,issues_tempo!A:E,4,FALSE)</f>
        <v>#N/A</v>
      </c>
      <c r="AE770">
        <f t="shared" si="288"/>
        <v>0</v>
      </c>
      <c r="AF770">
        <f t="shared" si="288"/>
        <v>0</v>
      </c>
      <c r="AG770">
        <f t="shared" si="289"/>
        <v>0</v>
      </c>
      <c r="AH770">
        <f t="shared" si="290"/>
        <v>0</v>
      </c>
      <c r="AI770">
        <f t="shared" si="291"/>
        <v>0</v>
      </c>
      <c r="AJ770">
        <f t="shared" si="292"/>
        <v>0</v>
      </c>
    </row>
    <row r="771" spans="1:36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294">F771+G771</f>
        <v>#N/A</v>
      </c>
      <c r="I771" t="e">
        <f t="shared" ref="I771:I834" si="295">E771/H771</f>
        <v>#N/A</v>
      </c>
      <c r="J771">
        <f t="shared" ref="J771:J834" si="296">IF(ISNA(H771),0,IF(E771&gt;0,(H771*100)/E771,0))</f>
        <v>0</v>
      </c>
      <c r="K771">
        <f t="shared" ref="K771:K834" si="297">IF(ISNA(F771),0,IF(C771&gt;0,(F771*100)/C771,0))</f>
        <v>0</v>
      </c>
      <c r="L771">
        <f t="shared" ref="L771:L834" si="298">IF(ISNA(F771),0,IF(D771&gt;0,(G771*100)/D771,0))</f>
        <v>0</v>
      </c>
      <c r="M771" t="e">
        <f t="shared" ref="M771:N834" si="299">C771/F771</f>
        <v>#N/A</v>
      </c>
      <c r="N771" t="e">
        <f t="shared" si="299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300">IF(ISNA(F771),0,IF(F771&gt;0,S771/F771,0))</f>
        <v>0</v>
      </c>
      <c r="V771">
        <f t="shared" ref="V771:V834" si="301">IF(ISNA(G771),0,IF(G771&gt;0,T771/G771,0))</f>
        <v>0</v>
      </c>
      <c r="W771">
        <f t="shared" si="293"/>
        <v>0</v>
      </c>
      <c r="X771">
        <f t="shared" ref="X771:X834" si="302">V771*L771</f>
        <v>0</v>
      </c>
      <c r="Y771">
        <f>IF(ISNA(VLOOKUP(A771,issues_tempo!A:E,3,FALSE)),0,VLOOKUP(A771,issues_tempo!A:E,3,FALSE))</f>
        <v>0</v>
      </c>
      <c r="Z771">
        <f>IF(ISNA(VLOOKUP(A771,issues_tempo!A:E,2,FALSE)),0,VLOOKUP(A771,issues_tempo!A:E,2,FALSE))</f>
        <v>0</v>
      </c>
      <c r="AA771">
        <f t="shared" ref="AA771:AA834" si="303">Y771+Z771</f>
        <v>0</v>
      </c>
      <c r="AB771" t="e">
        <f t="shared" ref="AB771:AB834" si="304">E771/AA771</f>
        <v>#DIV/0!</v>
      </c>
      <c r="AC771" t="e">
        <f>VLOOKUP(A771,issues_tempo!A:E,5,FALSE)</f>
        <v>#N/A</v>
      </c>
      <c r="AD771" t="e">
        <f>VLOOKUP(A771,issues_tempo!A:E,4,FALSE)</f>
        <v>#N/A</v>
      </c>
      <c r="AE771">
        <f t="shared" ref="AE771:AF834" si="305">IF(ISNA(Y771),0,IF(C771&gt;0,(Y771*100)/C771,0))</f>
        <v>0</v>
      </c>
      <c r="AF771">
        <f t="shared" si="305"/>
        <v>0</v>
      </c>
      <c r="AG771">
        <f t="shared" ref="AG771:AG834" si="306">IF(Y771&gt;0,AC771/Y771,0)</f>
        <v>0</v>
      </c>
      <c r="AH771">
        <f t="shared" ref="AH771:AH834" si="307">IF(Z771&gt;0,AD771/Z771,0)</f>
        <v>0</v>
      </c>
      <c r="AI771">
        <f t="shared" ref="AI771:AI834" si="308">AG771*AE771</f>
        <v>0</v>
      </c>
      <c r="AJ771">
        <f t="shared" ref="AJ771:AJ834" si="309">AH771*AF771</f>
        <v>0</v>
      </c>
    </row>
    <row r="772" spans="1:36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294"/>
        <v>1</v>
      </c>
      <c r="I772">
        <f t="shared" si="295"/>
        <v>11</v>
      </c>
      <c r="J772">
        <f t="shared" si="296"/>
        <v>9.0909090909090917</v>
      </c>
      <c r="K772">
        <f t="shared" si="297"/>
        <v>0</v>
      </c>
      <c r="L772">
        <f t="shared" si="298"/>
        <v>9.0909090909090917</v>
      </c>
      <c r="M772" t="e">
        <f t="shared" si="299"/>
        <v>#DIV/0!</v>
      </c>
      <c r="N772">
        <f t="shared" si="299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300"/>
        <v>0</v>
      </c>
      <c r="V772">
        <f t="shared" si="301"/>
        <v>0</v>
      </c>
      <c r="W772">
        <f t="shared" ref="W772:W835" si="310">U772*K772</f>
        <v>0</v>
      </c>
      <c r="X772">
        <f t="shared" si="302"/>
        <v>0</v>
      </c>
      <c r="Y772">
        <f>IF(ISNA(VLOOKUP(A772,issues_tempo!A:E,3,FALSE)),0,VLOOKUP(A772,issues_tempo!A:E,3,FALSE))</f>
        <v>0</v>
      </c>
      <c r="Z772">
        <f>IF(ISNA(VLOOKUP(A772,issues_tempo!A:E,2,FALSE)),0,VLOOKUP(A772,issues_tempo!A:E,2,FALSE))</f>
        <v>0</v>
      </c>
      <c r="AA772">
        <f t="shared" si="303"/>
        <v>0</v>
      </c>
      <c r="AB772" t="e">
        <f t="shared" si="304"/>
        <v>#DIV/0!</v>
      </c>
      <c r="AC772" t="e">
        <f>VLOOKUP(A772,issues_tempo!A:E,5,FALSE)</f>
        <v>#N/A</v>
      </c>
      <c r="AD772" t="e">
        <f>VLOOKUP(A772,issues_tempo!A:E,4,FALSE)</f>
        <v>#N/A</v>
      </c>
      <c r="AE772">
        <f t="shared" si="305"/>
        <v>0</v>
      </c>
      <c r="AF772">
        <f t="shared" si="305"/>
        <v>0</v>
      </c>
      <c r="AG772">
        <f t="shared" si="306"/>
        <v>0</v>
      </c>
      <c r="AH772">
        <f t="shared" si="307"/>
        <v>0</v>
      </c>
      <c r="AI772">
        <f t="shared" si="308"/>
        <v>0</v>
      </c>
      <c r="AJ772">
        <f t="shared" si="309"/>
        <v>0</v>
      </c>
    </row>
    <row r="773" spans="1:36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294"/>
        <v>#N/A</v>
      </c>
      <c r="I773" t="e">
        <f t="shared" si="295"/>
        <v>#N/A</v>
      </c>
      <c r="J773">
        <f t="shared" si="296"/>
        <v>0</v>
      </c>
      <c r="K773">
        <f t="shared" si="297"/>
        <v>0</v>
      </c>
      <c r="L773">
        <f t="shared" si="298"/>
        <v>0</v>
      </c>
      <c r="M773" t="e">
        <f t="shared" si="299"/>
        <v>#N/A</v>
      </c>
      <c r="N773" t="e">
        <f t="shared" si="299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300"/>
        <v>0</v>
      </c>
      <c r="V773">
        <f t="shared" si="301"/>
        <v>0</v>
      </c>
      <c r="W773">
        <f t="shared" si="310"/>
        <v>0</v>
      </c>
      <c r="X773">
        <f t="shared" si="302"/>
        <v>0</v>
      </c>
      <c r="Y773">
        <f>IF(ISNA(VLOOKUP(A773,issues_tempo!A:E,3,FALSE)),0,VLOOKUP(A773,issues_tempo!A:E,3,FALSE))</f>
        <v>0</v>
      </c>
      <c r="Z773">
        <f>IF(ISNA(VLOOKUP(A773,issues_tempo!A:E,2,FALSE)),0,VLOOKUP(A773,issues_tempo!A:E,2,FALSE))</f>
        <v>0</v>
      </c>
      <c r="AA773">
        <f t="shared" si="303"/>
        <v>0</v>
      </c>
      <c r="AB773" t="e">
        <f t="shared" si="304"/>
        <v>#DIV/0!</v>
      </c>
      <c r="AC773" t="e">
        <f>VLOOKUP(A773,issues_tempo!A:E,5,FALSE)</f>
        <v>#N/A</v>
      </c>
      <c r="AD773" t="e">
        <f>VLOOKUP(A773,issues_tempo!A:E,4,FALSE)</f>
        <v>#N/A</v>
      </c>
      <c r="AE773">
        <f t="shared" si="305"/>
        <v>0</v>
      </c>
      <c r="AF773">
        <f t="shared" si="305"/>
        <v>0</v>
      </c>
      <c r="AG773">
        <f t="shared" si="306"/>
        <v>0</v>
      </c>
      <c r="AH773">
        <f t="shared" si="307"/>
        <v>0</v>
      </c>
      <c r="AI773">
        <f t="shared" si="308"/>
        <v>0</v>
      </c>
      <c r="AJ773">
        <f t="shared" si="309"/>
        <v>0</v>
      </c>
    </row>
    <row r="774" spans="1:36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294"/>
        <v>#N/A</v>
      </c>
      <c r="I774" t="e">
        <f t="shared" si="295"/>
        <v>#N/A</v>
      </c>
      <c r="J774">
        <f t="shared" si="296"/>
        <v>0</v>
      </c>
      <c r="K774">
        <f t="shared" si="297"/>
        <v>0</v>
      </c>
      <c r="L774">
        <f t="shared" si="298"/>
        <v>0</v>
      </c>
      <c r="M774" t="e">
        <f t="shared" si="299"/>
        <v>#N/A</v>
      </c>
      <c r="N774" t="e">
        <f t="shared" si="299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300"/>
        <v>0</v>
      </c>
      <c r="V774">
        <f t="shared" si="301"/>
        <v>0</v>
      </c>
      <c r="W774">
        <f t="shared" si="310"/>
        <v>0</v>
      </c>
      <c r="X774">
        <f t="shared" si="302"/>
        <v>0</v>
      </c>
      <c r="Y774">
        <f>IF(ISNA(VLOOKUP(A774,issues_tempo!A:E,3,FALSE)),0,VLOOKUP(A774,issues_tempo!A:E,3,FALSE))</f>
        <v>0</v>
      </c>
      <c r="Z774">
        <f>IF(ISNA(VLOOKUP(A774,issues_tempo!A:E,2,FALSE)),0,VLOOKUP(A774,issues_tempo!A:E,2,FALSE))</f>
        <v>0</v>
      </c>
      <c r="AA774">
        <f t="shared" si="303"/>
        <v>0</v>
      </c>
      <c r="AB774" t="e">
        <f t="shared" si="304"/>
        <v>#DIV/0!</v>
      </c>
      <c r="AC774" t="e">
        <f>VLOOKUP(A774,issues_tempo!A:E,5,FALSE)</f>
        <v>#N/A</v>
      </c>
      <c r="AD774" t="e">
        <f>VLOOKUP(A774,issues_tempo!A:E,4,FALSE)</f>
        <v>#N/A</v>
      </c>
      <c r="AE774">
        <f t="shared" si="305"/>
        <v>0</v>
      </c>
      <c r="AF774">
        <f t="shared" si="305"/>
        <v>0</v>
      </c>
      <c r="AG774">
        <f t="shared" si="306"/>
        <v>0</v>
      </c>
      <c r="AH774">
        <f t="shared" si="307"/>
        <v>0</v>
      </c>
      <c r="AI774">
        <f t="shared" si="308"/>
        <v>0</v>
      </c>
      <c r="AJ774">
        <f t="shared" si="309"/>
        <v>0</v>
      </c>
    </row>
    <row r="775" spans="1:36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294"/>
        <v>#N/A</v>
      </c>
      <c r="I775" t="e">
        <f t="shared" si="295"/>
        <v>#N/A</v>
      </c>
      <c r="J775">
        <f t="shared" si="296"/>
        <v>0</v>
      </c>
      <c r="K775">
        <f t="shared" si="297"/>
        <v>0</v>
      </c>
      <c r="L775">
        <f t="shared" si="298"/>
        <v>0</v>
      </c>
      <c r="M775" t="e">
        <f t="shared" si="299"/>
        <v>#N/A</v>
      </c>
      <c r="N775" t="e">
        <f t="shared" si="299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300"/>
        <v>0</v>
      </c>
      <c r="V775">
        <f t="shared" si="301"/>
        <v>0</v>
      </c>
      <c r="W775">
        <f t="shared" si="310"/>
        <v>0</v>
      </c>
      <c r="X775">
        <f t="shared" si="302"/>
        <v>0</v>
      </c>
      <c r="Y775">
        <f>IF(ISNA(VLOOKUP(A775,issues_tempo!A:E,3,FALSE)),0,VLOOKUP(A775,issues_tempo!A:E,3,FALSE))</f>
        <v>0</v>
      </c>
      <c r="Z775">
        <f>IF(ISNA(VLOOKUP(A775,issues_tempo!A:E,2,FALSE)),0,VLOOKUP(A775,issues_tempo!A:E,2,FALSE))</f>
        <v>0</v>
      </c>
      <c r="AA775">
        <f t="shared" si="303"/>
        <v>0</v>
      </c>
      <c r="AB775" t="e">
        <f t="shared" si="304"/>
        <v>#DIV/0!</v>
      </c>
      <c r="AC775" t="e">
        <f>VLOOKUP(A775,issues_tempo!A:E,5,FALSE)</f>
        <v>#N/A</v>
      </c>
      <c r="AD775" t="e">
        <f>VLOOKUP(A775,issues_tempo!A:E,4,FALSE)</f>
        <v>#N/A</v>
      </c>
      <c r="AE775">
        <f t="shared" si="305"/>
        <v>0</v>
      </c>
      <c r="AF775">
        <f t="shared" si="305"/>
        <v>0</v>
      </c>
      <c r="AG775">
        <f t="shared" si="306"/>
        <v>0</v>
      </c>
      <c r="AH775">
        <f t="shared" si="307"/>
        <v>0</v>
      </c>
      <c r="AI775">
        <f t="shared" si="308"/>
        <v>0</v>
      </c>
      <c r="AJ775">
        <f t="shared" si="309"/>
        <v>0</v>
      </c>
    </row>
    <row r="776" spans="1:36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294"/>
        <v>#N/A</v>
      </c>
      <c r="I776" t="e">
        <f t="shared" si="295"/>
        <v>#N/A</v>
      </c>
      <c r="J776">
        <f t="shared" si="296"/>
        <v>0</v>
      </c>
      <c r="K776">
        <f t="shared" si="297"/>
        <v>0</v>
      </c>
      <c r="L776">
        <f t="shared" si="298"/>
        <v>0</v>
      </c>
      <c r="M776" t="e">
        <f t="shared" si="299"/>
        <v>#N/A</v>
      </c>
      <c r="N776" t="e">
        <f t="shared" si="299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300"/>
        <v>0</v>
      </c>
      <c r="V776">
        <f t="shared" si="301"/>
        <v>0</v>
      </c>
      <c r="W776">
        <f t="shared" si="310"/>
        <v>0</v>
      </c>
      <c r="X776">
        <f t="shared" si="302"/>
        <v>0</v>
      </c>
      <c r="Y776">
        <f>IF(ISNA(VLOOKUP(A776,issues_tempo!A:E,3,FALSE)),0,VLOOKUP(A776,issues_tempo!A:E,3,FALSE))</f>
        <v>0</v>
      </c>
      <c r="Z776">
        <f>IF(ISNA(VLOOKUP(A776,issues_tempo!A:E,2,FALSE)),0,VLOOKUP(A776,issues_tempo!A:E,2,FALSE))</f>
        <v>0</v>
      </c>
      <c r="AA776">
        <f t="shared" si="303"/>
        <v>0</v>
      </c>
      <c r="AB776" t="e">
        <f t="shared" si="304"/>
        <v>#DIV/0!</v>
      </c>
      <c r="AC776" t="e">
        <f>VLOOKUP(A776,issues_tempo!A:E,5,FALSE)</f>
        <v>#N/A</v>
      </c>
      <c r="AD776" t="e">
        <f>VLOOKUP(A776,issues_tempo!A:E,4,FALSE)</f>
        <v>#N/A</v>
      </c>
      <c r="AE776">
        <f t="shared" si="305"/>
        <v>0</v>
      </c>
      <c r="AF776">
        <f t="shared" si="305"/>
        <v>0</v>
      </c>
      <c r="AG776">
        <f t="shared" si="306"/>
        <v>0</v>
      </c>
      <c r="AH776">
        <f t="shared" si="307"/>
        <v>0</v>
      </c>
      <c r="AI776">
        <f t="shared" si="308"/>
        <v>0</v>
      </c>
      <c r="AJ776">
        <f t="shared" si="309"/>
        <v>0</v>
      </c>
    </row>
    <row r="777" spans="1:36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294"/>
        <v>#N/A</v>
      </c>
      <c r="I777" t="e">
        <f t="shared" si="295"/>
        <v>#N/A</v>
      </c>
      <c r="J777">
        <f t="shared" si="296"/>
        <v>0</v>
      </c>
      <c r="K777">
        <f t="shared" si="297"/>
        <v>0</v>
      </c>
      <c r="L777">
        <f t="shared" si="298"/>
        <v>0</v>
      </c>
      <c r="M777" t="e">
        <f t="shared" si="299"/>
        <v>#N/A</v>
      </c>
      <c r="N777" t="e">
        <f t="shared" si="299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300"/>
        <v>0</v>
      </c>
      <c r="V777">
        <f t="shared" si="301"/>
        <v>0</v>
      </c>
      <c r="W777">
        <f t="shared" si="310"/>
        <v>0</v>
      </c>
      <c r="X777">
        <f t="shared" si="302"/>
        <v>0</v>
      </c>
      <c r="Y777">
        <f>IF(ISNA(VLOOKUP(A777,issues_tempo!A:E,3,FALSE)),0,VLOOKUP(A777,issues_tempo!A:E,3,FALSE))</f>
        <v>0</v>
      </c>
      <c r="Z777">
        <f>IF(ISNA(VLOOKUP(A777,issues_tempo!A:E,2,FALSE)),0,VLOOKUP(A777,issues_tempo!A:E,2,FALSE))</f>
        <v>0</v>
      </c>
      <c r="AA777">
        <f t="shared" si="303"/>
        <v>0</v>
      </c>
      <c r="AB777" t="e">
        <f t="shared" si="304"/>
        <v>#DIV/0!</v>
      </c>
      <c r="AC777" t="e">
        <f>VLOOKUP(A777,issues_tempo!A:E,5,FALSE)</f>
        <v>#N/A</v>
      </c>
      <c r="AD777" t="e">
        <f>VLOOKUP(A777,issues_tempo!A:E,4,FALSE)</f>
        <v>#N/A</v>
      </c>
      <c r="AE777">
        <f t="shared" si="305"/>
        <v>0</v>
      </c>
      <c r="AF777">
        <f t="shared" si="305"/>
        <v>0</v>
      </c>
      <c r="AG777">
        <f t="shared" si="306"/>
        <v>0</v>
      </c>
      <c r="AH777">
        <f t="shared" si="307"/>
        <v>0</v>
      </c>
      <c r="AI777">
        <f t="shared" si="308"/>
        <v>0</v>
      </c>
      <c r="AJ777">
        <f t="shared" si="309"/>
        <v>0</v>
      </c>
    </row>
    <row r="778" spans="1:36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294"/>
        <v>#N/A</v>
      </c>
      <c r="I778" t="e">
        <f t="shared" si="295"/>
        <v>#N/A</v>
      </c>
      <c r="J778">
        <f t="shared" si="296"/>
        <v>0</v>
      </c>
      <c r="K778">
        <f t="shared" si="297"/>
        <v>0</v>
      </c>
      <c r="L778">
        <f t="shared" si="298"/>
        <v>0</v>
      </c>
      <c r="M778" t="e">
        <f t="shared" si="299"/>
        <v>#N/A</v>
      </c>
      <c r="N778" t="e">
        <f t="shared" si="299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300"/>
        <v>0</v>
      </c>
      <c r="V778">
        <f t="shared" si="301"/>
        <v>0</v>
      </c>
      <c r="W778">
        <f t="shared" si="310"/>
        <v>0</v>
      </c>
      <c r="X778">
        <f t="shared" si="302"/>
        <v>0</v>
      </c>
      <c r="Y778">
        <f>IF(ISNA(VLOOKUP(A778,issues_tempo!A:E,3,FALSE)),0,VLOOKUP(A778,issues_tempo!A:E,3,FALSE))</f>
        <v>0</v>
      </c>
      <c r="Z778">
        <f>IF(ISNA(VLOOKUP(A778,issues_tempo!A:E,2,FALSE)),0,VLOOKUP(A778,issues_tempo!A:E,2,FALSE))</f>
        <v>0</v>
      </c>
      <c r="AA778">
        <f t="shared" si="303"/>
        <v>0</v>
      </c>
      <c r="AB778" t="e">
        <f t="shared" si="304"/>
        <v>#DIV/0!</v>
      </c>
      <c r="AC778" t="e">
        <f>VLOOKUP(A778,issues_tempo!A:E,5,FALSE)</f>
        <v>#N/A</v>
      </c>
      <c r="AD778" t="e">
        <f>VLOOKUP(A778,issues_tempo!A:E,4,FALSE)</f>
        <v>#N/A</v>
      </c>
      <c r="AE778">
        <f t="shared" si="305"/>
        <v>0</v>
      </c>
      <c r="AF778">
        <f t="shared" si="305"/>
        <v>0</v>
      </c>
      <c r="AG778">
        <f t="shared" si="306"/>
        <v>0</v>
      </c>
      <c r="AH778">
        <f t="shared" si="307"/>
        <v>0</v>
      </c>
      <c r="AI778">
        <f t="shared" si="308"/>
        <v>0</v>
      </c>
      <c r="AJ778">
        <f t="shared" si="309"/>
        <v>0</v>
      </c>
    </row>
    <row r="779" spans="1:36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294"/>
        <v>#N/A</v>
      </c>
      <c r="I779" t="e">
        <f t="shared" si="295"/>
        <v>#N/A</v>
      </c>
      <c r="J779">
        <f t="shared" si="296"/>
        <v>0</v>
      </c>
      <c r="K779">
        <f t="shared" si="297"/>
        <v>0</v>
      </c>
      <c r="L779">
        <f t="shared" si="298"/>
        <v>0</v>
      </c>
      <c r="M779" t="e">
        <f t="shared" si="299"/>
        <v>#N/A</v>
      </c>
      <c r="N779" t="e">
        <f t="shared" si="299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300"/>
        <v>0</v>
      </c>
      <c r="V779">
        <f t="shared" si="301"/>
        <v>0</v>
      </c>
      <c r="W779">
        <f t="shared" si="310"/>
        <v>0</v>
      </c>
      <c r="X779">
        <f t="shared" si="302"/>
        <v>0</v>
      </c>
      <c r="Y779">
        <f>IF(ISNA(VLOOKUP(A779,issues_tempo!A:E,3,FALSE)),0,VLOOKUP(A779,issues_tempo!A:E,3,FALSE))</f>
        <v>0</v>
      </c>
      <c r="Z779">
        <f>IF(ISNA(VLOOKUP(A779,issues_tempo!A:E,2,FALSE)),0,VLOOKUP(A779,issues_tempo!A:E,2,FALSE))</f>
        <v>0</v>
      </c>
      <c r="AA779">
        <f t="shared" si="303"/>
        <v>0</v>
      </c>
      <c r="AB779" t="e">
        <f t="shared" si="304"/>
        <v>#DIV/0!</v>
      </c>
      <c r="AC779" t="e">
        <f>VLOOKUP(A779,issues_tempo!A:E,5,FALSE)</f>
        <v>#N/A</v>
      </c>
      <c r="AD779" t="e">
        <f>VLOOKUP(A779,issues_tempo!A:E,4,FALSE)</f>
        <v>#N/A</v>
      </c>
      <c r="AE779">
        <f t="shared" si="305"/>
        <v>0</v>
      </c>
      <c r="AF779">
        <f t="shared" si="305"/>
        <v>0</v>
      </c>
      <c r="AG779">
        <f t="shared" si="306"/>
        <v>0</v>
      </c>
      <c r="AH779">
        <f t="shared" si="307"/>
        <v>0</v>
      </c>
      <c r="AI779">
        <f t="shared" si="308"/>
        <v>0</v>
      </c>
      <c r="AJ779">
        <f t="shared" si="309"/>
        <v>0</v>
      </c>
    </row>
    <row r="780" spans="1:36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294"/>
        <v>#N/A</v>
      </c>
      <c r="I780" t="e">
        <f t="shared" si="295"/>
        <v>#N/A</v>
      </c>
      <c r="J780">
        <f t="shared" si="296"/>
        <v>0</v>
      </c>
      <c r="K780">
        <f t="shared" si="297"/>
        <v>0</v>
      </c>
      <c r="L780">
        <f t="shared" si="298"/>
        <v>0</v>
      </c>
      <c r="M780" t="e">
        <f t="shared" si="299"/>
        <v>#N/A</v>
      </c>
      <c r="N780" t="e">
        <f t="shared" si="299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300"/>
        <v>0</v>
      </c>
      <c r="V780">
        <f t="shared" si="301"/>
        <v>0</v>
      </c>
      <c r="W780">
        <f t="shared" si="310"/>
        <v>0</v>
      </c>
      <c r="X780">
        <f t="shared" si="302"/>
        <v>0</v>
      </c>
      <c r="Y780">
        <f>IF(ISNA(VLOOKUP(A780,issues_tempo!A:E,3,FALSE)),0,VLOOKUP(A780,issues_tempo!A:E,3,FALSE))</f>
        <v>0</v>
      </c>
      <c r="Z780">
        <f>IF(ISNA(VLOOKUP(A780,issues_tempo!A:E,2,FALSE)),0,VLOOKUP(A780,issues_tempo!A:E,2,FALSE))</f>
        <v>0</v>
      </c>
      <c r="AA780">
        <f t="shared" si="303"/>
        <v>0</v>
      </c>
      <c r="AB780" t="e">
        <f t="shared" si="304"/>
        <v>#DIV/0!</v>
      </c>
      <c r="AC780" t="e">
        <f>VLOOKUP(A780,issues_tempo!A:E,5,FALSE)</f>
        <v>#N/A</v>
      </c>
      <c r="AD780" t="e">
        <f>VLOOKUP(A780,issues_tempo!A:E,4,FALSE)</f>
        <v>#N/A</v>
      </c>
      <c r="AE780">
        <f t="shared" si="305"/>
        <v>0</v>
      </c>
      <c r="AF780">
        <f t="shared" si="305"/>
        <v>0</v>
      </c>
      <c r="AG780">
        <f t="shared" si="306"/>
        <v>0</v>
      </c>
      <c r="AH780">
        <f t="shared" si="307"/>
        <v>0</v>
      </c>
      <c r="AI780">
        <f t="shared" si="308"/>
        <v>0</v>
      </c>
      <c r="AJ780">
        <f t="shared" si="309"/>
        <v>0</v>
      </c>
    </row>
    <row r="781" spans="1:36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294"/>
        <v>#N/A</v>
      </c>
      <c r="I781" t="e">
        <f t="shared" si="295"/>
        <v>#N/A</v>
      </c>
      <c r="J781">
        <f t="shared" si="296"/>
        <v>0</v>
      </c>
      <c r="K781">
        <f t="shared" si="297"/>
        <v>0</v>
      </c>
      <c r="L781">
        <f t="shared" si="298"/>
        <v>0</v>
      </c>
      <c r="M781" t="e">
        <f t="shared" si="299"/>
        <v>#N/A</v>
      </c>
      <c r="N781" t="e">
        <f t="shared" si="299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300"/>
        <v>0</v>
      </c>
      <c r="V781">
        <f t="shared" si="301"/>
        <v>0</v>
      </c>
      <c r="W781">
        <f t="shared" si="310"/>
        <v>0</v>
      </c>
      <c r="X781">
        <f t="shared" si="302"/>
        <v>0</v>
      </c>
      <c r="Y781">
        <f>IF(ISNA(VLOOKUP(A781,issues_tempo!A:E,3,FALSE)),0,VLOOKUP(A781,issues_tempo!A:E,3,FALSE))</f>
        <v>0</v>
      </c>
      <c r="Z781">
        <f>IF(ISNA(VLOOKUP(A781,issues_tempo!A:E,2,FALSE)),0,VLOOKUP(A781,issues_tempo!A:E,2,FALSE))</f>
        <v>0</v>
      </c>
      <c r="AA781">
        <f t="shared" si="303"/>
        <v>0</v>
      </c>
      <c r="AB781" t="e">
        <f t="shared" si="304"/>
        <v>#DIV/0!</v>
      </c>
      <c r="AC781" t="e">
        <f>VLOOKUP(A781,issues_tempo!A:E,5,FALSE)</f>
        <v>#N/A</v>
      </c>
      <c r="AD781" t="e">
        <f>VLOOKUP(A781,issues_tempo!A:E,4,FALSE)</f>
        <v>#N/A</v>
      </c>
      <c r="AE781">
        <f t="shared" si="305"/>
        <v>0</v>
      </c>
      <c r="AF781">
        <f t="shared" si="305"/>
        <v>0</v>
      </c>
      <c r="AG781">
        <f t="shared" si="306"/>
        <v>0</v>
      </c>
      <c r="AH781">
        <f t="shared" si="307"/>
        <v>0</v>
      </c>
      <c r="AI781">
        <f t="shared" si="308"/>
        <v>0</v>
      </c>
      <c r="AJ781">
        <f t="shared" si="309"/>
        <v>0</v>
      </c>
    </row>
    <row r="782" spans="1:36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294"/>
        <v>#N/A</v>
      </c>
      <c r="I782" t="e">
        <f t="shared" si="295"/>
        <v>#N/A</v>
      </c>
      <c r="J782">
        <f t="shared" si="296"/>
        <v>0</v>
      </c>
      <c r="K782">
        <f t="shared" si="297"/>
        <v>0</v>
      </c>
      <c r="L782">
        <f t="shared" si="298"/>
        <v>0</v>
      </c>
      <c r="M782" t="e">
        <f t="shared" si="299"/>
        <v>#N/A</v>
      </c>
      <c r="N782" t="e">
        <f t="shared" si="299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300"/>
        <v>0</v>
      </c>
      <c r="V782">
        <f t="shared" si="301"/>
        <v>0</v>
      </c>
      <c r="W782">
        <f t="shared" si="310"/>
        <v>0</v>
      </c>
      <c r="X782">
        <f t="shared" si="302"/>
        <v>0</v>
      </c>
      <c r="Y782">
        <f>IF(ISNA(VLOOKUP(A782,issues_tempo!A:E,3,FALSE)),0,VLOOKUP(A782,issues_tempo!A:E,3,FALSE))</f>
        <v>0</v>
      </c>
      <c r="Z782">
        <f>IF(ISNA(VLOOKUP(A782,issues_tempo!A:E,2,FALSE)),0,VLOOKUP(A782,issues_tempo!A:E,2,FALSE))</f>
        <v>0</v>
      </c>
      <c r="AA782">
        <f t="shared" si="303"/>
        <v>0</v>
      </c>
      <c r="AB782" t="e">
        <f t="shared" si="304"/>
        <v>#DIV/0!</v>
      </c>
      <c r="AC782" t="e">
        <f>VLOOKUP(A782,issues_tempo!A:E,5,FALSE)</f>
        <v>#N/A</v>
      </c>
      <c r="AD782" t="e">
        <f>VLOOKUP(A782,issues_tempo!A:E,4,FALSE)</f>
        <v>#N/A</v>
      </c>
      <c r="AE782">
        <f t="shared" si="305"/>
        <v>0</v>
      </c>
      <c r="AF782">
        <f t="shared" si="305"/>
        <v>0</v>
      </c>
      <c r="AG782">
        <f t="shared" si="306"/>
        <v>0</v>
      </c>
      <c r="AH782">
        <f t="shared" si="307"/>
        <v>0</v>
      </c>
      <c r="AI782">
        <f t="shared" si="308"/>
        <v>0</v>
      </c>
      <c r="AJ782">
        <f t="shared" si="309"/>
        <v>0</v>
      </c>
    </row>
    <row r="783" spans="1:36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294"/>
        <v>#N/A</v>
      </c>
      <c r="I783" t="e">
        <f t="shared" si="295"/>
        <v>#N/A</v>
      </c>
      <c r="J783">
        <f t="shared" si="296"/>
        <v>0</v>
      </c>
      <c r="K783">
        <f t="shared" si="297"/>
        <v>0</v>
      </c>
      <c r="L783">
        <f t="shared" si="298"/>
        <v>0</v>
      </c>
      <c r="M783" t="e">
        <f t="shared" si="299"/>
        <v>#N/A</v>
      </c>
      <c r="N783" t="e">
        <f t="shared" si="299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300"/>
        <v>0</v>
      </c>
      <c r="V783">
        <f t="shared" si="301"/>
        <v>0</v>
      </c>
      <c r="W783">
        <f t="shared" si="310"/>
        <v>0</v>
      </c>
      <c r="X783">
        <f t="shared" si="302"/>
        <v>0</v>
      </c>
      <c r="Y783">
        <f>IF(ISNA(VLOOKUP(A783,issues_tempo!A:E,3,FALSE)),0,VLOOKUP(A783,issues_tempo!A:E,3,FALSE))</f>
        <v>0</v>
      </c>
      <c r="Z783">
        <f>IF(ISNA(VLOOKUP(A783,issues_tempo!A:E,2,FALSE)),0,VLOOKUP(A783,issues_tempo!A:E,2,FALSE))</f>
        <v>0</v>
      </c>
      <c r="AA783">
        <f t="shared" si="303"/>
        <v>0</v>
      </c>
      <c r="AB783" t="e">
        <f t="shared" si="304"/>
        <v>#DIV/0!</v>
      </c>
      <c r="AC783" t="e">
        <f>VLOOKUP(A783,issues_tempo!A:E,5,FALSE)</f>
        <v>#N/A</v>
      </c>
      <c r="AD783" t="e">
        <f>VLOOKUP(A783,issues_tempo!A:E,4,FALSE)</f>
        <v>#N/A</v>
      </c>
      <c r="AE783">
        <f t="shared" si="305"/>
        <v>0</v>
      </c>
      <c r="AF783">
        <f t="shared" si="305"/>
        <v>0</v>
      </c>
      <c r="AG783">
        <f t="shared" si="306"/>
        <v>0</v>
      </c>
      <c r="AH783">
        <f t="shared" si="307"/>
        <v>0</v>
      </c>
      <c r="AI783">
        <f t="shared" si="308"/>
        <v>0</v>
      </c>
      <c r="AJ783">
        <f t="shared" si="309"/>
        <v>0</v>
      </c>
    </row>
    <row r="784" spans="1:36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294"/>
        <v>1</v>
      </c>
      <c r="I784">
        <f t="shared" si="295"/>
        <v>124</v>
      </c>
      <c r="J784">
        <f t="shared" si="296"/>
        <v>0.80645161290322576</v>
      </c>
      <c r="K784">
        <f t="shared" si="297"/>
        <v>0</v>
      </c>
      <c r="L784">
        <f t="shared" si="298"/>
        <v>0.80645161290322576</v>
      </c>
      <c r="M784" t="e">
        <f t="shared" si="299"/>
        <v>#DIV/0!</v>
      </c>
      <c r="N784">
        <f t="shared" si="299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300"/>
        <v>0</v>
      </c>
      <c r="V784">
        <f t="shared" si="301"/>
        <v>2</v>
      </c>
      <c r="W784">
        <f t="shared" si="310"/>
        <v>0</v>
      </c>
      <c r="X784">
        <f t="shared" si="302"/>
        <v>1.6129032258064515</v>
      </c>
      <c r="Y784">
        <f>IF(ISNA(VLOOKUP(A784,issues_tempo!A:E,3,FALSE)),0,VLOOKUP(A784,issues_tempo!A:E,3,FALSE))</f>
        <v>0</v>
      </c>
      <c r="Z784">
        <f>IF(ISNA(VLOOKUP(A784,issues_tempo!A:E,2,FALSE)),0,VLOOKUP(A784,issues_tempo!A:E,2,FALSE))</f>
        <v>0</v>
      </c>
      <c r="AA784">
        <f t="shared" si="303"/>
        <v>0</v>
      </c>
      <c r="AB784" t="e">
        <f t="shared" si="304"/>
        <v>#DIV/0!</v>
      </c>
      <c r="AC784" t="e">
        <f>VLOOKUP(A784,issues_tempo!A:E,5,FALSE)</f>
        <v>#N/A</v>
      </c>
      <c r="AD784" t="e">
        <f>VLOOKUP(A784,issues_tempo!A:E,4,FALSE)</f>
        <v>#N/A</v>
      </c>
      <c r="AE784">
        <f t="shared" si="305"/>
        <v>0</v>
      </c>
      <c r="AF784">
        <f t="shared" si="305"/>
        <v>0</v>
      </c>
      <c r="AG784">
        <f t="shared" si="306"/>
        <v>0</v>
      </c>
      <c r="AH784">
        <f t="shared" si="307"/>
        <v>0</v>
      </c>
      <c r="AI784">
        <f t="shared" si="308"/>
        <v>0</v>
      </c>
      <c r="AJ784">
        <f t="shared" si="309"/>
        <v>0</v>
      </c>
    </row>
    <row r="785" spans="1:36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294"/>
        <v>19</v>
      </c>
      <c r="I785">
        <f t="shared" si="295"/>
        <v>11.368421052631579</v>
      </c>
      <c r="J785">
        <f t="shared" si="296"/>
        <v>8.7962962962962958</v>
      </c>
      <c r="K785">
        <f t="shared" si="297"/>
        <v>0</v>
      </c>
      <c r="L785">
        <f t="shared" si="298"/>
        <v>8.7962962962962958</v>
      </c>
      <c r="M785" t="e">
        <f t="shared" si="299"/>
        <v>#DIV/0!</v>
      </c>
      <c r="N785">
        <f t="shared" si="299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300"/>
        <v>0</v>
      </c>
      <c r="V785">
        <f t="shared" si="301"/>
        <v>0</v>
      </c>
      <c r="W785">
        <f t="shared" si="310"/>
        <v>0</v>
      </c>
      <c r="X785">
        <f t="shared" si="302"/>
        <v>0</v>
      </c>
      <c r="Y785">
        <f>IF(ISNA(VLOOKUP(A785,issues_tempo!A:E,3,FALSE)),0,VLOOKUP(A785,issues_tempo!A:E,3,FALSE))</f>
        <v>0</v>
      </c>
      <c r="Z785">
        <f>IF(ISNA(VLOOKUP(A785,issues_tempo!A:E,2,FALSE)),0,VLOOKUP(A785,issues_tempo!A:E,2,FALSE))</f>
        <v>0</v>
      </c>
      <c r="AA785">
        <f t="shared" si="303"/>
        <v>0</v>
      </c>
      <c r="AB785" t="e">
        <f t="shared" si="304"/>
        <v>#DIV/0!</v>
      </c>
      <c r="AC785" t="e">
        <f>VLOOKUP(A785,issues_tempo!A:E,5,FALSE)</f>
        <v>#N/A</v>
      </c>
      <c r="AD785" t="e">
        <f>VLOOKUP(A785,issues_tempo!A:E,4,FALSE)</f>
        <v>#N/A</v>
      </c>
      <c r="AE785">
        <f t="shared" si="305"/>
        <v>0</v>
      </c>
      <c r="AF785">
        <f t="shared" si="305"/>
        <v>0</v>
      </c>
      <c r="AG785">
        <f t="shared" si="306"/>
        <v>0</v>
      </c>
      <c r="AH785">
        <f t="shared" si="307"/>
        <v>0</v>
      </c>
      <c r="AI785">
        <f t="shared" si="308"/>
        <v>0</v>
      </c>
      <c r="AJ785">
        <f t="shared" si="309"/>
        <v>0</v>
      </c>
    </row>
    <row r="786" spans="1:36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294"/>
        <v>#N/A</v>
      </c>
      <c r="I786" t="e">
        <f t="shared" si="295"/>
        <v>#N/A</v>
      </c>
      <c r="J786">
        <f t="shared" si="296"/>
        <v>0</v>
      </c>
      <c r="K786">
        <f t="shared" si="297"/>
        <v>0</v>
      </c>
      <c r="L786">
        <f t="shared" si="298"/>
        <v>0</v>
      </c>
      <c r="M786" t="e">
        <f t="shared" si="299"/>
        <v>#N/A</v>
      </c>
      <c r="N786" t="e">
        <f t="shared" si="299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300"/>
        <v>0</v>
      </c>
      <c r="V786">
        <f t="shared" si="301"/>
        <v>0</v>
      </c>
      <c r="W786">
        <f t="shared" si="310"/>
        <v>0</v>
      </c>
      <c r="X786">
        <f t="shared" si="302"/>
        <v>0</v>
      </c>
      <c r="Y786">
        <f>IF(ISNA(VLOOKUP(A786,issues_tempo!A:E,3,FALSE)),0,VLOOKUP(A786,issues_tempo!A:E,3,FALSE))</f>
        <v>0</v>
      </c>
      <c r="Z786">
        <f>IF(ISNA(VLOOKUP(A786,issues_tempo!A:E,2,FALSE)),0,VLOOKUP(A786,issues_tempo!A:E,2,FALSE))</f>
        <v>0</v>
      </c>
      <c r="AA786">
        <f t="shared" si="303"/>
        <v>0</v>
      </c>
      <c r="AB786" t="e">
        <f t="shared" si="304"/>
        <v>#DIV/0!</v>
      </c>
      <c r="AC786" t="e">
        <f>VLOOKUP(A786,issues_tempo!A:E,5,FALSE)</f>
        <v>#N/A</v>
      </c>
      <c r="AD786" t="e">
        <f>VLOOKUP(A786,issues_tempo!A:E,4,FALSE)</f>
        <v>#N/A</v>
      </c>
      <c r="AE786">
        <f t="shared" si="305"/>
        <v>0</v>
      </c>
      <c r="AF786">
        <f t="shared" si="305"/>
        <v>0</v>
      </c>
      <c r="AG786">
        <f t="shared" si="306"/>
        <v>0</v>
      </c>
      <c r="AH786">
        <f t="shared" si="307"/>
        <v>0</v>
      </c>
      <c r="AI786">
        <f t="shared" si="308"/>
        <v>0</v>
      </c>
      <c r="AJ786">
        <f t="shared" si="309"/>
        <v>0</v>
      </c>
    </row>
    <row r="787" spans="1:36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294"/>
        <v>#N/A</v>
      </c>
      <c r="I787" t="e">
        <f t="shared" si="295"/>
        <v>#N/A</v>
      </c>
      <c r="J787">
        <f t="shared" si="296"/>
        <v>0</v>
      </c>
      <c r="K787">
        <f t="shared" si="297"/>
        <v>0</v>
      </c>
      <c r="L787">
        <f t="shared" si="298"/>
        <v>0</v>
      </c>
      <c r="M787" t="e">
        <f t="shared" si="299"/>
        <v>#N/A</v>
      </c>
      <c r="N787" t="e">
        <f t="shared" si="299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300"/>
        <v>0</v>
      </c>
      <c r="V787">
        <f t="shared" si="301"/>
        <v>0</v>
      </c>
      <c r="W787">
        <f t="shared" si="310"/>
        <v>0</v>
      </c>
      <c r="X787">
        <f t="shared" si="302"/>
        <v>0</v>
      </c>
      <c r="Y787">
        <f>IF(ISNA(VLOOKUP(A787,issues_tempo!A:E,3,FALSE)),0,VLOOKUP(A787,issues_tempo!A:E,3,FALSE))</f>
        <v>0</v>
      </c>
      <c r="Z787">
        <f>IF(ISNA(VLOOKUP(A787,issues_tempo!A:E,2,FALSE)),0,VLOOKUP(A787,issues_tempo!A:E,2,FALSE))</f>
        <v>0</v>
      </c>
      <c r="AA787">
        <f t="shared" si="303"/>
        <v>0</v>
      </c>
      <c r="AB787" t="e">
        <f t="shared" si="304"/>
        <v>#DIV/0!</v>
      </c>
      <c r="AC787" t="e">
        <f>VLOOKUP(A787,issues_tempo!A:E,5,FALSE)</f>
        <v>#N/A</v>
      </c>
      <c r="AD787" t="e">
        <f>VLOOKUP(A787,issues_tempo!A:E,4,FALSE)</f>
        <v>#N/A</v>
      </c>
      <c r="AE787">
        <f t="shared" si="305"/>
        <v>0</v>
      </c>
      <c r="AF787">
        <f t="shared" si="305"/>
        <v>0</v>
      </c>
      <c r="AG787">
        <f t="shared" si="306"/>
        <v>0</v>
      </c>
      <c r="AH787">
        <f t="shared" si="307"/>
        <v>0</v>
      </c>
      <c r="AI787">
        <f t="shared" si="308"/>
        <v>0</v>
      </c>
      <c r="AJ787">
        <f t="shared" si="309"/>
        <v>0</v>
      </c>
    </row>
    <row r="788" spans="1:36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294"/>
        <v>2</v>
      </c>
      <c r="I788">
        <f t="shared" si="295"/>
        <v>18.5</v>
      </c>
      <c r="J788">
        <f t="shared" si="296"/>
        <v>5.4054054054054053</v>
      </c>
      <c r="K788">
        <f t="shared" si="297"/>
        <v>0</v>
      </c>
      <c r="L788">
        <f t="shared" si="298"/>
        <v>5.4054054054054053</v>
      </c>
      <c r="M788" t="e">
        <f t="shared" si="299"/>
        <v>#DIV/0!</v>
      </c>
      <c r="N788">
        <f t="shared" si="299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300"/>
        <v>0</v>
      </c>
      <c r="V788">
        <f t="shared" si="301"/>
        <v>0</v>
      </c>
      <c r="W788">
        <f t="shared" si="310"/>
        <v>0</v>
      </c>
      <c r="X788">
        <f t="shared" si="302"/>
        <v>0</v>
      </c>
      <c r="Y788">
        <f>IF(ISNA(VLOOKUP(A788,issues_tempo!A:E,3,FALSE)),0,VLOOKUP(A788,issues_tempo!A:E,3,FALSE))</f>
        <v>0</v>
      </c>
      <c r="Z788">
        <f>IF(ISNA(VLOOKUP(A788,issues_tempo!A:E,2,FALSE)),0,VLOOKUP(A788,issues_tempo!A:E,2,FALSE))</f>
        <v>0</v>
      </c>
      <c r="AA788">
        <f t="shared" si="303"/>
        <v>0</v>
      </c>
      <c r="AB788" t="e">
        <f t="shared" si="304"/>
        <v>#DIV/0!</v>
      </c>
      <c r="AC788" t="e">
        <f>VLOOKUP(A788,issues_tempo!A:E,5,FALSE)</f>
        <v>#N/A</v>
      </c>
      <c r="AD788" t="e">
        <f>VLOOKUP(A788,issues_tempo!A:E,4,FALSE)</f>
        <v>#N/A</v>
      </c>
      <c r="AE788">
        <f t="shared" si="305"/>
        <v>0</v>
      </c>
      <c r="AF788">
        <f t="shared" si="305"/>
        <v>0</v>
      </c>
      <c r="AG788">
        <f t="shared" si="306"/>
        <v>0</v>
      </c>
      <c r="AH788">
        <f t="shared" si="307"/>
        <v>0</v>
      </c>
      <c r="AI788">
        <f t="shared" si="308"/>
        <v>0</v>
      </c>
      <c r="AJ788">
        <f t="shared" si="309"/>
        <v>0</v>
      </c>
    </row>
    <row r="789" spans="1:36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294"/>
        <v>#N/A</v>
      </c>
      <c r="I789" t="e">
        <f t="shared" si="295"/>
        <v>#N/A</v>
      </c>
      <c r="J789">
        <f t="shared" si="296"/>
        <v>0</v>
      </c>
      <c r="K789">
        <f t="shared" si="297"/>
        <v>0</v>
      </c>
      <c r="L789">
        <f t="shared" si="298"/>
        <v>0</v>
      </c>
      <c r="M789" t="e">
        <f t="shared" si="299"/>
        <v>#N/A</v>
      </c>
      <c r="N789" t="e">
        <f t="shared" si="299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300"/>
        <v>0</v>
      </c>
      <c r="V789">
        <f t="shared" si="301"/>
        <v>0</v>
      </c>
      <c r="W789">
        <f t="shared" si="310"/>
        <v>0</v>
      </c>
      <c r="X789">
        <f t="shared" si="302"/>
        <v>0</v>
      </c>
      <c r="Y789">
        <f>IF(ISNA(VLOOKUP(A789,issues_tempo!A:E,3,FALSE)),0,VLOOKUP(A789,issues_tempo!A:E,3,FALSE))</f>
        <v>0</v>
      </c>
      <c r="Z789">
        <f>IF(ISNA(VLOOKUP(A789,issues_tempo!A:E,2,FALSE)),0,VLOOKUP(A789,issues_tempo!A:E,2,FALSE))</f>
        <v>0</v>
      </c>
      <c r="AA789">
        <f t="shared" si="303"/>
        <v>0</v>
      </c>
      <c r="AB789" t="e">
        <f t="shared" si="304"/>
        <v>#DIV/0!</v>
      </c>
      <c r="AC789" t="e">
        <f>VLOOKUP(A789,issues_tempo!A:E,5,FALSE)</f>
        <v>#N/A</v>
      </c>
      <c r="AD789" t="e">
        <f>VLOOKUP(A789,issues_tempo!A:E,4,FALSE)</f>
        <v>#N/A</v>
      </c>
      <c r="AE789">
        <f t="shared" si="305"/>
        <v>0</v>
      </c>
      <c r="AF789">
        <f t="shared" si="305"/>
        <v>0</v>
      </c>
      <c r="AG789">
        <f t="shared" si="306"/>
        <v>0</v>
      </c>
      <c r="AH789">
        <f t="shared" si="307"/>
        <v>0</v>
      </c>
      <c r="AI789">
        <f t="shared" si="308"/>
        <v>0</v>
      </c>
      <c r="AJ789">
        <f t="shared" si="309"/>
        <v>0</v>
      </c>
    </row>
    <row r="790" spans="1:36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294"/>
        <v>6</v>
      </c>
      <c r="I790">
        <f t="shared" si="295"/>
        <v>42.833333333333336</v>
      </c>
      <c r="J790">
        <f t="shared" si="296"/>
        <v>2.3346303501945527</v>
      </c>
      <c r="K790">
        <f t="shared" si="297"/>
        <v>0</v>
      </c>
      <c r="L790">
        <f t="shared" si="298"/>
        <v>2.3346303501945527</v>
      </c>
      <c r="M790" t="e">
        <f t="shared" si="299"/>
        <v>#DIV/0!</v>
      </c>
      <c r="N790">
        <f t="shared" si="299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300"/>
        <v>0</v>
      </c>
      <c r="V790">
        <f t="shared" si="301"/>
        <v>0</v>
      </c>
      <c r="W790">
        <f t="shared" si="310"/>
        <v>0</v>
      </c>
      <c r="X790">
        <f t="shared" si="302"/>
        <v>0</v>
      </c>
      <c r="Y790">
        <f>IF(ISNA(VLOOKUP(A790,issues_tempo!A:E,3,FALSE)),0,VLOOKUP(A790,issues_tempo!A:E,3,FALSE))</f>
        <v>0</v>
      </c>
      <c r="Z790">
        <f>IF(ISNA(VLOOKUP(A790,issues_tempo!A:E,2,FALSE)),0,VLOOKUP(A790,issues_tempo!A:E,2,FALSE))</f>
        <v>0</v>
      </c>
      <c r="AA790">
        <f t="shared" si="303"/>
        <v>0</v>
      </c>
      <c r="AB790" t="e">
        <f t="shared" si="304"/>
        <v>#DIV/0!</v>
      </c>
      <c r="AC790" t="e">
        <f>VLOOKUP(A790,issues_tempo!A:E,5,FALSE)</f>
        <v>#N/A</v>
      </c>
      <c r="AD790" t="e">
        <f>VLOOKUP(A790,issues_tempo!A:E,4,FALSE)</f>
        <v>#N/A</v>
      </c>
      <c r="AE790">
        <f t="shared" si="305"/>
        <v>0</v>
      </c>
      <c r="AF790">
        <f t="shared" si="305"/>
        <v>0</v>
      </c>
      <c r="AG790">
        <f t="shared" si="306"/>
        <v>0</v>
      </c>
      <c r="AH790">
        <f t="shared" si="307"/>
        <v>0</v>
      </c>
      <c r="AI790">
        <f t="shared" si="308"/>
        <v>0</v>
      </c>
      <c r="AJ790">
        <f t="shared" si="309"/>
        <v>0</v>
      </c>
    </row>
    <row r="791" spans="1:36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294"/>
        <v>1</v>
      </c>
      <c r="I791">
        <f t="shared" si="295"/>
        <v>209</v>
      </c>
      <c r="J791">
        <f t="shared" si="296"/>
        <v>0.4784688995215311</v>
      </c>
      <c r="K791">
        <f t="shared" si="297"/>
        <v>0</v>
      </c>
      <c r="L791">
        <f t="shared" si="298"/>
        <v>0.4784688995215311</v>
      </c>
      <c r="M791" t="e">
        <f t="shared" si="299"/>
        <v>#DIV/0!</v>
      </c>
      <c r="N791">
        <f t="shared" si="299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300"/>
        <v>0</v>
      </c>
      <c r="V791">
        <f t="shared" si="301"/>
        <v>1</v>
      </c>
      <c r="W791">
        <f t="shared" si="310"/>
        <v>0</v>
      </c>
      <c r="X791">
        <f t="shared" si="302"/>
        <v>0.4784688995215311</v>
      </c>
      <c r="Y791">
        <f>IF(ISNA(VLOOKUP(A791,issues_tempo!A:E,3,FALSE)),0,VLOOKUP(A791,issues_tempo!A:E,3,FALSE))</f>
        <v>0</v>
      </c>
      <c r="Z791">
        <f>IF(ISNA(VLOOKUP(A791,issues_tempo!A:E,2,FALSE)),0,VLOOKUP(A791,issues_tempo!A:E,2,FALSE))</f>
        <v>0</v>
      </c>
      <c r="AA791">
        <f t="shared" si="303"/>
        <v>0</v>
      </c>
      <c r="AB791" t="e">
        <f t="shared" si="304"/>
        <v>#DIV/0!</v>
      </c>
      <c r="AC791" t="e">
        <f>VLOOKUP(A791,issues_tempo!A:E,5,FALSE)</f>
        <v>#N/A</v>
      </c>
      <c r="AD791" t="e">
        <f>VLOOKUP(A791,issues_tempo!A:E,4,FALSE)</f>
        <v>#N/A</v>
      </c>
      <c r="AE791">
        <f t="shared" si="305"/>
        <v>0</v>
      </c>
      <c r="AF791">
        <f t="shared" si="305"/>
        <v>0</v>
      </c>
      <c r="AG791">
        <f t="shared" si="306"/>
        <v>0</v>
      </c>
      <c r="AH791">
        <f t="shared" si="307"/>
        <v>0</v>
      </c>
      <c r="AI791">
        <f t="shared" si="308"/>
        <v>0</v>
      </c>
      <c r="AJ791">
        <f t="shared" si="309"/>
        <v>0</v>
      </c>
    </row>
    <row r="792" spans="1:36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294"/>
        <v>#N/A</v>
      </c>
      <c r="I792" t="e">
        <f t="shared" si="295"/>
        <v>#N/A</v>
      </c>
      <c r="J792">
        <f t="shared" si="296"/>
        <v>0</v>
      </c>
      <c r="K792">
        <f t="shared" si="297"/>
        <v>0</v>
      </c>
      <c r="L792">
        <f t="shared" si="298"/>
        <v>0</v>
      </c>
      <c r="M792" t="e">
        <f t="shared" si="299"/>
        <v>#N/A</v>
      </c>
      <c r="N792" t="e">
        <f t="shared" si="299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300"/>
        <v>0</v>
      </c>
      <c r="V792">
        <f t="shared" si="301"/>
        <v>0</v>
      </c>
      <c r="W792">
        <f t="shared" si="310"/>
        <v>0</v>
      </c>
      <c r="X792">
        <f t="shared" si="302"/>
        <v>0</v>
      </c>
      <c r="Y792">
        <f>IF(ISNA(VLOOKUP(A792,issues_tempo!A:E,3,FALSE)),0,VLOOKUP(A792,issues_tempo!A:E,3,FALSE))</f>
        <v>0</v>
      </c>
      <c r="Z792">
        <f>IF(ISNA(VLOOKUP(A792,issues_tempo!A:E,2,FALSE)),0,VLOOKUP(A792,issues_tempo!A:E,2,FALSE))</f>
        <v>0</v>
      </c>
      <c r="AA792">
        <f t="shared" si="303"/>
        <v>0</v>
      </c>
      <c r="AB792" t="e">
        <f t="shared" si="304"/>
        <v>#DIV/0!</v>
      </c>
      <c r="AC792" t="e">
        <f>VLOOKUP(A792,issues_tempo!A:E,5,FALSE)</f>
        <v>#N/A</v>
      </c>
      <c r="AD792" t="e">
        <f>VLOOKUP(A792,issues_tempo!A:E,4,FALSE)</f>
        <v>#N/A</v>
      </c>
      <c r="AE792">
        <f t="shared" si="305"/>
        <v>0</v>
      </c>
      <c r="AF792">
        <f t="shared" si="305"/>
        <v>0</v>
      </c>
      <c r="AG792">
        <f t="shared" si="306"/>
        <v>0</v>
      </c>
      <c r="AH792">
        <f t="shared" si="307"/>
        <v>0</v>
      </c>
      <c r="AI792">
        <f t="shared" si="308"/>
        <v>0</v>
      </c>
      <c r="AJ792">
        <f t="shared" si="309"/>
        <v>0</v>
      </c>
    </row>
    <row r="793" spans="1:36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294"/>
        <v>#N/A</v>
      </c>
      <c r="I793" t="e">
        <f t="shared" si="295"/>
        <v>#N/A</v>
      </c>
      <c r="J793">
        <f t="shared" si="296"/>
        <v>0</v>
      </c>
      <c r="K793">
        <f t="shared" si="297"/>
        <v>0</v>
      </c>
      <c r="L793">
        <f t="shared" si="298"/>
        <v>0</v>
      </c>
      <c r="M793" t="e">
        <f t="shared" si="299"/>
        <v>#N/A</v>
      </c>
      <c r="N793" t="e">
        <f t="shared" si="299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300"/>
        <v>0</v>
      </c>
      <c r="V793">
        <f t="shared" si="301"/>
        <v>0</v>
      </c>
      <c r="W793">
        <f t="shared" si="310"/>
        <v>0</v>
      </c>
      <c r="X793">
        <f t="shared" si="302"/>
        <v>0</v>
      </c>
      <c r="Y793">
        <f>IF(ISNA(VLOOKUP(A793,issues_tempo!A:E,3,FALSE)),0,VLOOKUP(A793,issues_tempo!A:E,3,FALSE))</f>
        <v>0</v>
      </c>
      <c r="Z793">
        <f>IF(ISNA(VLOOKUP(A793,issues_tempo!A:E,2,FALSE)),0,VLOOKUP(A793,issues_tempo!A:E,2,FALSE))</f>
        <v>0</v>
      </c>
      <c r="AA793">
        <f t="shared" si="303"/>
        <v>0</v>
      </c>
      <c r="AB793" t="e">
        <f t="shared" si="304"/>
        <v>#DIV/0!</v>
      </c>
      <c r="AC793" t="e">
        <f>VLOOKUP(A793,issues_tempo!A:E,5,FALSE)</f>
        <v>#N/A</v>
      </c>
      <c r="AD793" t="e">
        <f>VLOOKUP(A793,issues_tempo!A:E,4,FALSE)</f>
        <v>#N/A</v>
      </c>
      <c r="AE793">
        <f t="shared" si="305"/>
        <v>0</v>
      </c>
      <c r="AF793">
        <f t="shared" si="305"/>
        <v>0</v>
      </c>
      <c r="AG793">
        <f t="shared" si="306"/>
        <v>0</v>
      </c>
      <c r="AH793">
        <f t="shared" si="307"/>
        <v>0</v>
      </c>
      <c r="AI793">
        <f t="shared" si="308"/>
        <v>0</v>
      </c>
      <c r="AJ793">
        <f t="shared" si="309"/>
        <v>0</v>
      </c>
    </row>
    <row r="794" spans="1:36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294"/>
        <v>#N/A</v>
      </c>
      <c r="I794" t="e">
        <f t="shared" si="295"/>
        <v>#N/A</v>
      </c>
      <c r="J794">
        <f t="shared" si="296"/>
        <v>0</v>
      </c>
      <c r="K794">
        <f t="shared" si="297"/>
        <v>0</v>
      </c>
      <c r="L794">
        <f t="shared" si="298"/>
        <v>0</v>
      </c>
      <c r="M794" t="e">
        <f t="shared" si="299"/>
        <v>#N/A</v>
      </c>
      <c r="N794" t="e">
        <f t="shared" si="299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300"/>
        <v>0</v>
      </c>
      <c r="V794">
        <f t="shared" si="301"/>
        <v>0</v>
      </c>
      <c r="W794">
        <f t="shared" si="310"/>
        <v>0</v>
      </c>
      <c r="X794">
        <f t="shared" si="302"/>
        <v>0</v>
      </c>
      <c r="Y794">
        <f>IF(ISNA(VLOOKUP(A794,issues_tempo!A:E,3,FALSE)),0,VLOOKUP(A794,issues_tempo!A:E,3,FALSE))</f>
        <v>0</v>
      </c>
      <c r="Z794">
        <f>IF(ISNA(VLOOKUP(A794,issues_tempo!A:E,2,FALSE)),0,VLOOKUP(A794,issues_tempo!A:E,2,FALSE))</f>
        <v>0</v>
      </c>
      <c r="AA794">
        <f t="shared" si="303"/>
        <v>0</v>
      </c>
      <c r="AB794" t="e">
        <f t="shared" si="304"/>
        <v>#DIV/0!</v>
      </c>
      <c r="AC794" t="e">
        <f>VLOOKUP(A794,issues_tempo!A:E,5,FALSE)</f>
        <v>#N/A</v>
      </c>
      <c r="AD794" t="e">
        <f>VLOOKUP(A794,issues_tempo!A:E,4,FALSE)</f>
        <v>#N/A</v>
      </c>
      <c r="AE794">
        <f t="shared" si="305"/>
        <v>0</v>
      </c>
      <c r="AF794">
        <f t="shared" si="305"/>
        <v>0</v>
      </c>
      <c r="AG794">
        <f t="shared" si="306"/>
        <v>0</v>
      </c>
      <c r="AH794">
        <f t="shared" si="307"/>
        <v>0</v>
      </c>
      <c r="AI794">
        <f t="shared" si="308"/>
        <v>0</v>
      </c>
      <c r="AJ794">
        <f t="shared" si="309"/>
        <v>0</v>
      </c>
    </row>
    <row r="795" spans="1:36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294"/>
        <v>#N/A</v>
      </c>
      <c r="I795" t="e">
        <f t="shared" si="295"/>
        <v>#N/A</v>
      </c>
      <c r="J795">
        <f t="shared" si="296"/>
        <v>0</v>
      </c>
      <c r="K795">
        <f t="shared" si="297"/>
        <v>0</v>
      </c>
      <c r="L795">
        <f t="shared" si="298"/>
        <v>0</v>
      </c>
      <c r="M795" t="e">
        <f t="shared" si="299"/>
        <v>#N/A</v>
      </c>
      <c r="N795" t="e">
        <f t="shared" si="299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300"/>
        <v>0</v>
      </c>
      <c r="V795">
        <f t="shared" si="301"/>
        <v>0</v>
      </c>
      <c r="W795">
        <f t="shared" si="310"/>
        <v>0</v>
      </c>
      <c r="X795">
        <f t="shared" si="302"/>
        <v>0</v>
      </c>
      <c r="Y795">
        <f>IF(ISNA(VLOOKUP(A795,issues_tempo!A:E,3,FALSE)),0,VLOOKUP(A795,issues_tempo!A:E,3,FALSE))</f>
        <v>0</v>
      </c>
      <c r="Z795">
        <f>IF(ISNA(VLOOKUP(A795,issues_tempo!A:E,2,FALSE)),0,VLOOKUP(A795,issues_tempo!A:E,2,FALSE))</f>
        <v>0</v>
      </c>
      <c r="AA795">
        <f t="shared" si="303"/>
        <v>0</v>
      </c>
      <c r="AB795" t="e">
        <f t="shared" si="304"/>
        <v>#DIV/0!</v>
      </c>
      <c r="AC795" t="e">
        <f>VLOOKUP(A795,issues_tempo!A:E,5,FALSE)</f>
        <v>#N/A</v>
      </c>
      <c r="AD795" t="e">
        <f>VLOOKUP(A795,issues_tempo!A:E,4,FALSE)</f>
        <v>#N/A</v>
      </c>
      <c r="AE795">
        <f t="shared" si="305"/>
        <v>0</v>
      </c>
      <c r="AF795">
        <f t="shared" si="305"/>
        <v>0</v>
      </c>
      <c r="AG795">
        <f t="shared" si="306"/>
        <v>0</v>
      </c>
      <c r="AH795">
        <f t="shared" si="307"/>
        <v>0</v>
      </c>
      <c r="AI795">
        <f t="shared" si="308"/>
        <v>0</v>
      </c>
      <c r="AJ795">
        <f t="shared" si="309"/>
        <v>0</v>
      </c>
    </row>
    <row r="796" spans="1:36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294"/>
        <v>#N/A</v>
      </c>
      <c r="I796" t="e">
        <f t="shared" si="295"/>
        <v>#N/A</v>
      </c>
      <c r="J796">
        <f t="shared" si="296"/>
        <v>0</v>
      </c>
      <c r="K796">
        <f t="shared" si="297"/>
        <v>0</v>
      </c>
      <c r="L796">
        <f t="shared" si="298"/>
        <v>0</v>
      </c>
      <c r="M796" t="e">
        <f t="shared" si="299"/>
        <v>#N/A</v>
      </c>
      <c r="N796" t="e">
        <f t="shared" si="299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300"/>
        <v>0</v>
      </c>
      <c r="V796">
        <f t="shared" si="301"/>
        <v>0</v>
      </c>
      <c r="W796">
        <f t="shared" si="310"/>
        <v>0</v>
      </c>
      <c r="X796">
        <f t="shared" si="302"/>
        <v>0</v>
      </c>
      <c r="Y796">
        <f>IF(ISNA(VLOOKUP(A796,issues_tempo!A:E,3,FALSE)),0,VLOOKUP(A796,issues_tempo!A:E,3,FALSE))</f>
        <v>0</v>
      </c>
      <c r="Z796">
        <f>IF(ISNA(VLOOKUP(A796,issues_tempo!A:E,2,FALSE)),0,VLOOKUP(A796,issues_tempo!A:E,2,FALSE))</f>
        <v>0</v>
      </c>
      <c r="AA796">
        <f t="shared" si="303"/>
        <v>0</v>
      </c>
      <c r="AB796" t="e">
        <f t="shared" si="304"/>
        <v>#DIV/0!</v>
      </c>
      <c r="AC796" t="e">
        <f>VLOOKUP(A796,issues_tempo!A:E,5,FALSE)</f>
        <v>#N/A</v>
      </c>
      <c r="AD796" t="e">
        <f>VLOOKUP(A796,issues_tempo!A:E,4,FALSE)</f>
        <v>#N/A</v>
      </c>
      <c r="AE796">
        <f t="shared" si="305"/>
        <v>0</v>
      </c>
      <c r="AF796">
        <f t="shared" si="305"/>
        <v>0</v>
      </c>
      <c r="AG796">
        <f t="shared" si="306"/>
        <v>0</v>
      </c>
      <c r="AH796">
        <f t="shared" si="307"/>
        <v>0</v>
      </c>
      <c r="AI796">
        <f t="shared" si="308"/>
        <v>0</v>
      </c>
      <c r="AJ796">
        <f t="shared" si="309"/>
        <v>0</v>
      </c>
    </row>
    <row r="797" spans="1:36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294"/>
        <v>#N/A</v>
      </c>
      <c r="I797" t="e">
        <f t="shared" si="295"/>
        <v>#N/A</v>
      </c>
      <c r="J797">
        <f t="shared" si="296"/>
        <v>0</v>
      </c>
      <c r="K797">
        <f t="shared" si="297"/>
        <v>0</v>
      </c>
      <c r="L797">
        <f t="shared" si="298"/>
        <v>0</v>
      </c>
      <c r="M797" t="e">
        <f t="shared" si="299"/>
        <v>#N/A</v>
      </c>
      <c r="N797" t="e">
        <f t="shared" si="299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300"/>
        <v>0</v>
      </c>
      <c r="V797">
        <f t="shared" si="301"/>
        <v>0</v>
      </c>
      <c r="W797">
        <f t="shared" si="310"/>
        <v>0</v>
      </c>
      <c r="X797">
        <f t="shared" si="302"/>
        <v>0</v>
      </c>
      <c r="Y797">
        <f>IF(ISNA(VLOOKUP(A797,issues_tempo!A:E,3,FALSE)),0,VLOOKUP(A797,issues_tempo!A:E,3,FALSE))</f>
        <v>0</v>
      </c>
      <c r="Z797">
        <f>IF(ISNA(VLOOKUP(A797,issues_tempo!A:E,2,FALSE)),0,VLOOKUP(A797,issues_tempo!A:E,2,FALSE))</f>
        <v>0</v>
      </c>
      <c r="AA797">
        <f t="shared" si="303"/>
        <v>0</v>
      </c>
      <c r="AB797" t="e">
        <f t="shared" si="304"/>
        <v>#DIV/0!</v>
      </c>
      <c r="AC797" t="e">
        <f>VLOOKUP(A797,issues_tempo!A:E,5,FALSE)</f>
        <v>#N/A</v>
      </c>
      <c r="AD797" t="e">
        <f>VLOOKUP(A797,issues_tempo!A:E,4,FALSE)</f>
        <v>#N/A</v>
      </c>
      <c r="AE797">
        <f t="shared" si="305"/>
        <v>0</v>
      </c>
      <c r="AF797">
        <f t="shared" si="305"/>
        <v>0</v>
      </c>
      <c r="AG797">
        <f t="shared" si="306"/>
        <v>0</v>
      </c>
      <c r="AH797">
        <f t="shared" si="307"/>
        <v>0</v>
      </c>
      <c r="AI797">
        <f t="shared" si="308"/>
        <v>0</v>
      </c>
      <c r="AJ797">
        <f t="shared" si="309"/>
        <v>0</v>
      </c>
    </row>
    <row r="798" spans="1:36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294"/>
        <v>#N/A</v>
      </c>
      <c r="I798" t="e">
        <f t="shared" si="295"/>
        <v>#N/A</v>
      </c>
      <c r="J798">
        <f t="shared" si="296"/>
        <v>0</v>
      </c>
      <c r="K798">
        <f t="shared" si="297"/>
        <v>0</v>
      </c>
      <c r="L798">
        <f t="shared" si="298"/>
        <v>0</v>
      </c>
      <c r="M798" t="e">
        <f t="shared" si="299"/>
        <v>#N/A</v>
      </c>
      <c r="N798" t="e">
        <f t="shared" si="299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300"/>
        <v>0</v>
      </c>
      <c r="V798">
        <f t="shared" si="301"/>
        <v>0</v>
      </c>
      <c r="W798">
        <f t="shared" si="310"/>
        <v>0</v>
      </c>
      <c r="X798">
        <f t="shared" si="302"/>
        <v>0</v>
      </c>
      <c r="Y798">
        <f>IF(ISNA(VLOOKUP(A798,issues_tempo!A:E,3,FALSE)),0,VLOOKUP(A798,issues_tempo!A:E,3,FALSE))</f>
        <v>0</v>
      </c>
      <c r="Z798">
        <f>IF(ISNA(VLOOKUP(A798,issues_tempo!A:E,2,FALSE)),0,VLOOKUP(A798,issues_tempo!A:E,2,FALSE))</f>
        <v>0</v>
      </c>
      <c r="AA798">
        <f t="shared" si="303"/>
        <v>0</v>
      </c>
      <c r="AB798" t="e">
        <f t="shared" si="304"/>
        <v>#DIV/0!</v>
      </c>
      <c r="AC798" t="e">
        <f>VLOOKUP(A798,issues_tempo!A:E,5,FALSE)</f>
        <v>#N/A</v>
      </c>
      <c r="AD798" t="e">
        <f>VLOOKUP(A798,issues_tempo!A:E,4,FALSE)</f>
        <v>#N/A</v>
      </c>
      <c r="AE798">
        <f t="shared" si="305"/>
        <v>0</v>
      </c>
      <c r="AF798">
        <f t="shared" si="305"/>
        <v>0</v>
      </c>
      <c r="AG798">
        <f t="shared" si="306"/>
        <v>0</v>
      </c>
      <c r="AH798">
        <f t="shared" si="307"/>
        <v>0</v>
      </c>
      <c r="AI798">
        <f t="shared" si="308"/>
        <v>0</v>
      </c>
      <c r="AJ798">
        <f t="shared" si="309"/>
        <v>0</v>
      </c>
    </row>
    <row r="799" spans="1:36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294"/>
        <v>#N/A</v>
      </c>
      <c r="I799" t="e">
        <f t="shared" si="295"/>
        <v>#N/A</v>
      </c>
      <c r="J799">
        <f t="shared" si="296"/>
        <v>0</v>
      </c>
      <c r="K799">
        <f t="shared" si="297"/>
        <v>0</v>
      </c>
      <c r="L799">
        <f t="shared" si="298"/>
        <v>0</v>
      </c>
      <c r="M799" t="e">
        <f t="shared" si="299"/>
        <v>#N/A</v>
      </c>
      <c r="N799" t="e">
        <f t="shared" si="299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300"/>
        <v>0</v>
      </c>
      <c r="V799">
        <f t="shared" si="301"/>
        <v>0</v>
      </c>
      <c r="W799">
        <f t="shared" si="310"/>
        <v>0</v>
      </c>
      <c r="X799">
        <f t="shared" si="302"/>
        <v>0</v>
      </c>
      <c r="Y799">
        <f>IF(ISNA(VLOOKUP(A799,issues_tempo!A:E,3,FALSE)),0,VLOOKUP(A799,issues_tempo!A:E,3,FALSE))</f>
        <v>0</v>
      </c>
      <c r="Z799">
        <f>IF(ISNA(VLOOKUP(A799,issues_tempo!A:E,2,FALSE)),0,VLOOKUP(A799,issues_tempo!A:E,2,FALSE))</f>
        <v>0</v>
      </c>
      <c r="AA799">
        <f t="shared" si="303"/>
        <v>0</v>
      </c>
      <c r="AB799" t="e">
        <f t="shared" si="304"/>
        <v>#DIV/0!</v>
      </c>
      <c r="AC799" t="e">
        <f>VLOOKUP(A799,issues_tempo!A:E,5,FALSE)</f>
        <v>#N/A</v>
      </c>
      <c r="AD799" t="e">
        <f>VLOOKUP(A799,issues_tempo!A:E,4,FALSE)</f>
        <v>#N/A</v>
      </c>
      <c r="AE799">
        <f t="shared" si="305"/>
        <v>0</v>
      </c>
      <c r="AF799">
        <f t="shared" si="305"/>
        <v>0</v>
      </c>
      <c r="AG799">
        <f t="shared" si="306"/>
        <v>0</v>
      </c>
      <c r="AH799">
        <f t="shared" si="307"/>
        <v>0</v>
      </c>
      <c r="AI799">
        <f t="shared" si="308"/>
        <v>0</v>
      </c>
      <c r="AJ799">
        <f t="shared" si="309"/>
        <v>0</v>
      </c>
    </row>
    <row r="800" spans="1:36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294"/>
        <v>#N/A</v>
      </c>
      <c r="I800" t="e">
        <f t="shared" si="295"/>
        <v>#N/A</v>
      </c>
      <c r="J800">
        <f t="shared" si="296"/>
        <v>0</v>
      </c>
      <c r="K800">
        <f t="shared" si="297"/>
        <v>0</v>
      </c>
      <c r="L800">
        <f t="shared" si="298"/>
        <v>0</v>
      </c>
      <c r="M800" t="e">
        <f t="shared" si="299"/>
        <v>#N/A</v>
      </c>
      <c r="N800" t="e">
        <f t="shared" si="299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300"/>
        <v>0</v>
      </c>
      <c r="V800">
        <f t="shared" si="301"/>
        <v>0</v>
      </c>
      <c r="W800">
        <f t="shared" si="310"/>
        <v>0</v>
      </c>
      <c r="X800">
        <f t="shared" si="302"/>
        <v>0</v>
      </c>
      <c r="Y800">
        <f>IF(ISNA(VLOOKUP(A800,issues_tempo!A:E,3,FALSE)),0,VLOOKUP(A800,issues_tempo!A:E,3,FALSE))</f>
        <v>0</v>
      </c>
      <c r="Z800">
        <f>IF(ISNA(VLOOKUP(A800,issues_tempo!A:E,2,FALSE)),0,VLOOKUP(A800,issues_tempo!A:E,2,FALSE))</f>
        <v>0</v>
      </c>
      <c r="AA800">
        <f t="shared" si="303"/>
        <v>0</v>
      </c>
      <c r="AB800" t="e">
        <f t="shared" si="304"/>
        <v>#DIV/0!</v>
      </c>
      <c r="AC800" t="e">
        <f>VLOOKUP(A800,issues_tempo!A:E,5,FALSE)</f>
        <v>#N/A</v>
      </c>
      <c r="AD800" t="e">
        <f>VLOOKUP(A800,issues_tempo!A:E,4,FALSE)</f>
        <v>#N/A</v>
      </c>
      <c r="AE800">
        <f t="shared" si="305"/>
        <v>0</v>
      </c>
      <c r="AF800">
        <f t="shared" si="305"/>
        <v>0</v>
      </c>
      <c r="AG800">
        <f t="shared" si="306"/>
        <v>0</v>
      </c>
      <c r="AH800">
        <f t="shared" si="307"/>
        <v>0</v>
      </c>
      <c r="AI800">
        <f t="shared" si="308"/>
        <v>0</v>
      </c>
      <c r="AJ800">
        <f t="shared" si="309"/>
        <v>0</v>
      </c>
    </row>
    <row r="801" spans="1:36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294"/>
        <v>#N/A</v>
      </c>
      <c r="I801" t="e">
        <f t="shared" si="295"/>
        <v>#N/A</v>
      </c>
      <c r="J801">
        <f t="shared" si="296"/>
        <v>0</v>
      </c>
      <c r="K801">
        <f t="shared" si="297"/>
        <v>0</v>
      </c>
      <c r="L801">
        <f t="shared" si="298"/>
        <v>0</v>
      </c>
      <c r="M801" t="e">
        <f t="shared" si="299"/>
        <v>#N/A</v>
      </c>
      <c r="N801" t="e">
        <f t="shared" si="299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300"/>
        <v>0</v>
      </c>
      <c r="V801">
        <f t="shared" si="301"/>
        <v>0</v>
      </c>
      <c r="W801">
        <f t="shared" si="310"/>
        <v>0</v>
      </c>
      <c r="X801">
        <f t="shared" si="302"/>
        <v>0</v>
      </c>
      <c r="Y801">
        <f>IF(ISNA(VLOOKUP(A801,issues_tempo!A:E,3,FALSE)),0,VLOOKUP(A801,issues_tempo!A:E,3,FALSE))</f>
        <v>0</v>
      </c>
      <c r="Z801">
        <f>IF(ISNA(VLOOKUP(A801,issues_tempo!A:E,2,FALSE)),0,VLOOKUP(A801,issues_tempo!A:E,2,FALSE))</f>
        <v>0</v>
      </c>
      <c r="AA801">
        <f t="shared" si="303"/>
        <v>0</v>
      </c>
      <c r="AB801" t="e">
        <f t="shared" si="304"/>
        <v>#DIV/0!</v>
      </c>
      <c r="AC801" t="e">
        <f>VLOOKUP(A801,issues_tempo!A:E,5,FALSE)</f>
        <v>#N/A</v>
      </c>
      <c r="AD801" t="e">
        <f>VLOOKUP(A801,issues_tempo!A:E,4,FALSE)</f>
        <v>#N/A</v>
      </c>
      <c r="AE801">
        <f t="shared" si="305"/>
        <v>0</v>
      </c>
      <c r="AF801">
        <f t="shared" si="305"/>
        <v>0</v>
      </c>
      <c r="AG801">
        <f t="shared" si="306"/>
        <v>0</v>
      </c>
      <c r="AH801">
        <f t="shared" si="307"/>
        <v>0</v>
      </c>
      <c r="AI801">
        <f t="shared" si="308"/>
        <v>0</v>
      </c>
      <c r="AJ801">
        <f t="shared" si="309"/>
        <v>0</v>
      </c>
    </row>
    <row r="802" spans="1:36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294"/>
        <v>#N/A</v>
      </c>
      <c r="I802" t="e">
        <f t="shared" si="295"/>
        <v>#N/A</v>
      </c>
      <c r="J802">
        <f t="shared" si="296"/>
        <v>0</v>
      </c>
      <c r="K802">
        <f t="shared" si="297"/>
        <v>0</v>
      </c>
      <c r="L802">
        <f t="shared" si="298"/>
        <v>0</v>
      </c>
      <c r="M802" t="e">
        <f t="shared" si="299"/>
        <v>#N/A</v>
      </c>
      <c r="N802" t="e">
        <f t="shared" si="299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300"/>
        <v>0</v>
      </c>
      <c r="V802">
        <f t="shared" si="301"/>
        <v>0</v>
      </c>
      <c r="W802">
        <f t="shared" si="310"/>
        <v>0</v>
      </c>
      <c r="X802">
        <f t="shared" si="302"/>
        <v>0</v>
      </c>
      <c r="Y802">
        <f>IF(ISNA(VLOOKUP(A802,issues_tempo!A:E,3,FALSE)),0,VLOOKUP(A802,issues_tempo!A:E,3,FALSE))</f>
        <v>0</v>
      </c>
      <c r="Z802">
        <f>IF(ISNA(VLOOKUP(A802,issues_tempo!A:E,2,FALSE)),0,VLOOKUP(A802,issues_tempo!A:E,2,FALSE))</f>
        <v>0</v>
      </c>
      <c r="AA802">
        <f t="shared" si="303"/>
        <v>0</v>
      </c>
      <c r="AB802" t="e">
        <f t="shared" si="304"/>
        <v>#DIV/0!</v>
      </c>
      <c r="AC802" t="e">
        <f>VLOOKUP(A802,issues_tempo!A:E,5,FALSE)</f>
        <v>#N/A</v>
      </c>
      <c r="AD802" t="e">
        <f>VLOOKUP(A802,issues_tempo!A:E,4,FALSE)</f>
        <v>#N/A</v>
      </c>
      <c r="AE802">
        <f t="shared" si="305"/>
        <v>0</v>
      </c>
      <c r="AF802">
        <f t="shared" si="305"/>
        <v>0</v>
      </c>
      <c r="AG802">
        <f t="shared" si="306"/>
        <v>0</v>
      </c>
      <c r="AH802">
        <f t="shared" si="307"/>
        <v>0</v>
      </c>
      <c r="AI802">
        <f t="shared" si="308"/>
        <v>0</v>
      </c>
      <c r="AJ802">
        <f t="shared" si="309"/>
        <v>0</v>
      </c>
    </row>
    <row r="803" spans="1:36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294"/>
        <v>#N/A</v>
      </c>
      <c r="I803" t="e">
        <f t="shared" si="295"/>
        <v>#N/A</v>
      </c>
      <c r="J803">
        <f t="shared" si="296"/>
        <v>0</v>
      </c>
      <c r="K803">
        <f t="shared" si="297"/>
        <v>0</v>
      </c>
      <c r="L803">
        <f t="shared" si="298"/>
        <v>0</v>
      </c>
      <c r="M803" t="e">
        <f t="shared" si="299"/>
        <v>#N/A</v>
      </c>
      <c r="N803" t="e">
        <f t="shared" si="299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300"/>
        <v>0</v>
      </c>
      <c r="V803">
        <f t="shared" si="301"/>
        <v>0</v>
      </c>
      <c r="W803">
        <f t="shared" si="310"/>
        <v>0</v>
      </c>
      <c r="X803">
        <f t="shared" si="302"/>
        <v>0</v>
      </c>
      <c r="Y803">
        <f>IF(ISNA(VLOOKUP(A803,issues_tempo!A:E,3,FALSE)),0,VLOOKUP(A803,issues_tempo!A:E,3,FALSE))</f>
        <v>0</v>
      </c>
      <c r="Z803">
        <f>IF(ISNA(VLOOKUP(A803,issues_tempo!A:E,2,FALSE)),0,VLOOKUP(A803,issues_tempo!A:E,2,FALSE))</f>
        <v>0</v>
      </c>
      <c r="AA803">
        <f t="shared" si="303"/>
        <v>0</v>
      </c>
      <c r="AB803" t="e">
        <f t="shared" si="304"/>
        <v>#DIV/0!</v>
      </c>
      <c r="AC803" t="e">
        <f>VLOOKUP(A803,issues_tempo!A:E,5,FALSE)</f>
        <v>#N/A</v>
      </c>
      <c r="AD803" t="e">
        <f>VLOOKUP(A803,issues_tempo!A:E,4,FALSE)</f>
        <v>#N/A</v>
      </c>
      <c r="AE803">
        <f t="shared" si="305"/>
        <v>0</v>
      </c>
      <c r="AF803">
        <f t="shared" si="305"/>
        <v>0</v>
      </c>
      <c r="AG803">
        <f t="shared" si="306"/>
        <v>0</v>
      </c>
      <c r="AH803">
        <f t="shared" si="307"/>
        <v>0</v>
      </c>
      <c r="AI803">
        <f t="shared" si="308"/>
        <v>0</v>
      </c>
      <c r="AJ803">
        <f t="shared" si="309"/>
        <v>0</v>
      </c>
    </row>
    <row r="804" spans="1:36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294"/>
        <v>#N/A</v>
      </c>
      <c r="I804" t="e">
        <f t="shared" si="295"/>
        <v>#N/A</v>
      </c>
      <c r="J804">
        <f t="shared" si="296"/>
        <v>0</v>
      </c>
      <c r="K804">
        <f t="shared" si="297"/>
        <v>0</v>
      </c>
      <c r="L804">
        <f t="shared" si="298"/>
        <v>0</v>
      </c>
      <c r="M804" t="e">
        <f t="shared" si="299"/>
        <v>#N/A</v>
      </c>
      <c r="N804" t="e">
        <f t="shared" si="299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300"/>
        <v>0</v>
      </c>
      <c r="V804">
        <f t="shared" si="301"/>
        <v>0</v>
      </c>
      <c r="W804">
        <f t="shared" si="310"/>
        <v>0</v>
      </c>
      <c r="X804">
        <f t="shared" si="302"/>
        <v>0</v>
      </c>
      <c r="Y804">
        <f>IF(ISNA(VLOOKUP(A804,issues_tempo!A:E,3,FALSE)),0,VLOOKUP(A804,issues_tempo!A:E,3,FALSE))</f>
        <v>0</v>
      </c>
      <c r="Z804">
        <f>IF(ISNA(VLOOKUP(A804,issues_tempo!A:E,2,FALSE)),0,VLOOKUP(A804,issues_tempo!A:E,2,FALSE))</f>
        <v>0</v>
      </c>
      <c r="AA804">
        <f t="shared" si="303"/>
        <v>0</v>
      </c>
      <c r="AB804" t="e">
        <f t="shared" si="304"/>
        <v>#DIV/0!</v>
      </c>
      <c r="AC804" t="e">
        <f>VLOOKUP(A804,issues_tempo!A:E,5,FALSE)</f>
        <v>#N/A</v>
      </c>
      <c r="AD804" t="e">
        <f>VLOOKUP(A804,issues_tempo!A:E,4,FALSE)</f>
        <v>#N/A</v>
      </c>
      <c r="AE804">
        <f t="shared" si="305"/>
        <v>0</v>
      </c>
      <c r="AF804">
        <f t="shared" si="305"/>
        <v>0</v>
      </c>
      <c r="AG804">
        <f t="shared" si="306"/>
        <v>0</v>
      </c>
      <c r="AH804">
        <f t="shared" si="307"/>
        <v>0</v>
      </c>
      <c r="AI804">
        <f t="shared" si="308"/>
        <v>0</v>
      </c>
      <c r="AJ804">
        <f t="shared" si="309"/>
        <v>0</v>
      </c>
    </row>
    <row r="805" spans="1:36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294"/>
        <v>#N/A</v>
      </c>
      <c r="I805" t="e">
        <f t="shared" si="295"/>
        <v>#N/A</v>
      </c>
      <c r="J805">
        <f t="shared" si="296"/>
        <v>0</v>
      </c>
      <c r="K805">
        <f t="shared" si="297"/>
        <v>0</v>
      </c>
      <c r="L805">
        <f t="shared" si="298"/>
        <v>0</v>
      </c>
      <c r="M805" t="e">
        <f t="shared" si="299"/>
        <v>#N/A</v>
      </c>
      <c r="N805" t="e">
        <f t="shared" si="299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300"/>
        <v>0</v>
      </c>
      <c r="V805">
        <f t="shared" si="301"/>
        <v>0</v>
      </c>
      <c r="W805">
        <f t="shared" si="310"/>
        <v>0</v>
      </c>
      <c r="X805">
        <f t="shared" si="302"/>
        <v>0</v>
      </c>
      <c r="Y805">
        <f>IF(ISNA(VLOOKUP(A805,issues_tempo!A:E,3,FALSE)),0,VLOOKUP(A805,issues_tempo!A:E,3,FALSE))</f>
        <v>0</v>
      </c>
      <c r="Z805">
        <f>IF(ISNA(VLOOKUP(A805,issues_tempo!A:E,2,FALSE)),0,VLOOKUP(A805,issues_tempo!A:E,2,FALSE))</f>
        <v>0</v>
      </c>
      <c r="AA805">
        <f t="shared" si="303"/>
        <v>0</v>
      </c>
      <c r="AB805" t="e">
        <f t="shared" si="304"/>
        <v>#DIV/0!</v>
      </c>
      <c r="AC805" t="e">
        <f>VLOOKUP(A805,issues_tempo!A:E,5,FALSE)</f>
        <v>#N/A</v>
      </c>
      <c r="AD805" t="e">
        <f>VLOOKUP(A805,issues_tempo!A:E,4,FALSE)</f>
        <v>#N/A</v>
      </c>
      <c r="AE805">
        <f t="shared" si="305"/>
        <v>0</v>
      </c>
      <c r="AF805">
        <f t="shared" si="305"/>
        <v>0</v>
      </c>
      <c r="AG805">
        <f t="shared" si="306"/>
        <v>0</v>
      </c>
      <c r="AH805">
        <f t="shared" si="307"/>
        <v>0</v>
      </c>
      <c r="AI805">
        <f t="shared" si="308"/>
        <v>0</v>
      </c>
      <c r="AJ805">
        <f t="shared" si="309"/>
        <v>0</v>
      </c>
    </row>
    <row r="806" spans="1:36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294"/>
        <v>#N/A</v>
      </c>
      <c r="I806" t="e">
        <f t="shared" si="295"/>
        <v>#N/A</v>
      </c>
      <c r="J806">
        <f t="shared" si="296"/>
        <v>0</v>
      </c>
      <c r="K806">
        <f t="shared" si="297"/>
        <v>0</v>
      </c>
      <c r="L806">
        <f t="shared" si="298"/>
        <v>0</v>
      </c>
      <c r="M806" t="e">
        <f t="shared" si="299"/>
        <v>#N/A</v>
      </c>
      <c r="N806" t="e">
        <f t="shared" si="299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300"/>
        <v>0</v>
      </c>
      <c r="V806">
        <f t="shared" si="301"/>
        <v>0</v>
      </c>
      <c r="W806">
        <f t="shared" si="310"/>
        <v>0</v>
      </c>
      <c r="X806">
        <f t="shared" si="302"/>
        <v>0</v>
      </c>
      <c r="Y806">
        <f>IF(ISNA(VLOOKUP(A806,issues_tempo!A:E,3,FALSE)),0,VLOOKUP(A806,issues_tempo!A:E,3,FALSE))</f>
        <v>0</v>
      </c>
      <c r="Z806">
        <f>IF(ISNA(VLOOKUP(A806,issues_tempo!A:E,2,FALSE)),0,VLOOKUP(A806,issues_tempo!A:E,2,FALSE))</f>
        <v>0</v>
      </c>
      <c r="AA806">
        <f t="shared" si="303"/>
        <v>0</v>
      </c>
      <c r="AB806" t="e">
        <f t="shared" si="304"/>
        <v>#DIV/0!</v>
      </c>
      <c r="AC806" t="e">
        <f>VLOOKUP(A806,issues_tempo!A:E,5,FALSE)</f>
        <v>#N/A</v>
      </c>
      <c r="AD806" t="e">
        <f>VLOOKUP(A806,issues_tempo!A:E,4,FALSE)</f>
        <v>#N/A</v>
      </c>
      <c r="AE806">
        <f t="shared" si="305"/>
        <v>0</v>
      </c>
      <c r="AF806">
        <f t="shared" si="305"/>
        <v>0</v>
      </c>
      <c r="AG806">
        <f t="shared" si="306"/>
        <v>0</v>
      </c>
      <c r="AH806">
        <f t="shared" si="307"/>
        <v>0</v>
      </c>
      <c r="AI806">
        <f t="shared" si="308"/>
        <v>0</v>
      </c>
      <c r="AJ806">
        <f t="shared" si="309"/>
        <v>0</v>
      </c>
    </row>
    <row r="807" spans="1:36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294"/>
        <v>#N/A</v>
      </c>
      <c r="I807" t="e">
        <f t="shared" si="295"/>
        <v>#N/A</v>
      </c>
      <c r="J807">
        <f t="shared" si="296"/>
        <v>0</v>
      </c>
      <c r="K807">
        <f t="shared" si="297"/>
        <v>0</v>
      </c>
      <c r="L807">
        <f t="shared" si="298"/>
        <v>0</v>
      </c>
      <c r="M807" t="e">
        <f t="shared" si="299"/>
        <v>#N/A</v>
      </c>
      <c r="N807" t="e">
        <f t="shared" si="299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300"/>
        <v>0</v>
      </c>
      <c r="V807">
        <f t="shared" si="301"/>
        <v>0</v>
      </c>
      <c r="W807">
        <f t="shared" si="310"/>
        <v>0</v>
      </c>
      <c r="X807">
        <f t="shared" si="302"/>
        <v>0</v>
      </c>
      <c r="Y807">
        <f>IF(ISNA(VLOOKUP(A807,issues_tempo!A:E,3,FALSE)),0,VLOOKUP(A807,issues_tempo!A:E,3,FALSE))</f>
        <v>0</v>
      </c>
      <c r="Z807">
        <f>IF(ISNA(VLOOKUP(A807,issues_tempo!A:E,2,FALSE)),0,VLOOKUP(A807,issues_tempo!A:E,2,FALSE))</f>
        <v>0</v>
      </c>
      <c r="AA807">
        <f t="shared" si="303"/>
        <v>0</v>
      </c>
      <c r="AB807" t="e">
        <f t="shared" si="304"/>
        <v>#DIV/0!</v>
      </c>
      <c r="AC807" t="e">
        <f>VLOOKUP(A807,issues_tempo!A:E,5,FALSE)</f>
        <v>#N/A</v>
      </c>
      <c r="AD807" t="e">
        <f>VLOOKUP(A807,issues_tempo!A:E,4,FALSE)</f>
        <v>#N/A</v>
      </c>
      <c r="AE807">
        <f t="shared" si="305"/>
        <v>0</v>
      </c>
      <c r="AF807">
        <f t="shared" si="305"/>
        <v>0</v>
      </c>
      <c r="AG807">
        <f t="shared" si="306"/>
        <v>0</v>
      </c>
      <c r="AH807">
        <f t="shared" si="307"/>
        <v>0</v>
      </c>
      <c r="AI807">
        <f t="shared" si="308"/>
        <v>0</v>
      </c>
      <c r="AJ807">
        <f t="shared" si="309"/>
        <v>0</v>
      </c>
    </row>
    <row r="808" spans="1:36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294"/>
        <v>#N/A</v>
      </c>
      <c r="I808" t="e">
        <f t="shared" si="295"/>
        <v>#N/A</v>
      </c>
      <c r="J808">
        <f t="shared" si="296"/>
        <v>0</v>
      </c>
      <c r="K808">
        <f t="shared" si="297"/>
        <v>0</v>
      </c>
      <c r="L808">
        <f t="shared" si="298"/>
        <v>0</v>
      </c>
      <c r="M808" t="e">
        <f t="shared" si="299"/>
        <v>#N/A</v>
      </c>
      <c r="N808" t="e">
        <f t="shared" si="299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300"/>
        <v>0</v>
      </c>
      <c r="V808">
        <f t="shared" si="301"/>
        <v>0</v>
      </c>
      <c r="W808">
        <f t="shared" si="310"/>
        <v>0</v>
      </c>
      <c r="X808">
        <f t="shared" si="302"/>
        <v>0</v>
      </c>
      <c r="Y808">
        <f>IF(ISNA(VLOOKUP(A808,issues_tempo!A:E,3,FALSE)),0,VLOOKUP(A808,issues_tempo!A:E,3,FALSE))</f>
        <v>0</v>
      </c>
      <c r="Z808">
        <f>IF(ISNA(VLOOKUP(A808,issues_tempo!A:E,2,FALSE)),0,VLOOKUP(A808,issues_tempo!A:E,2,FALSE))</f>
        <v>0</v>
      </c>
      <c r="AA808">
        <f t="shared" si="303"/>
        <v>0</v>
      </c>
      <c r="AB808" t="e">
        <f t="shared" si="304"/>
        <v>#DIV/0!</v>
      </c>
      <c r="AC808" t="e">
        <f>VLOOKUP(A808,issues_tempo!A:E,5,FALSE)</f>
        <v>#N/A</v>
      </c>
      <c r="AD808" t="e">
        <f>VLOOKUP(A808,issues_tempo!A:E,4,FALSE)</f>
        <v>#N/A</v>
      </c>
      <c r="AE808">
        <f t="shared" si="305"/>
        <v>0</v>
      </c>
      <c r="AF808">
        <f t="shared" si="305"/>
        <v>0</v>
      </c>
      <c r="AG808">
        <f t="shared" si="306"/>
        <v>0</v>
      </c>
      <c r="AH808">
        <f t="shared" si="307"/>
        <v>0</v>
      </c>
      <c r="AI808">
        <f t="shared" si="308"/>
        <v>0</v>
      </c>
      <c r="AJ808">
        <f t="shared" si="309"/>
        <v>0</v>
      </c>
    </row>
    <row r="809" spans="1:36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294"/>
        <v>#N/A</v>
      </c>
      <c r="I809" t="e">
        <f t="shared" si="295"/>
        <v>#N/A</v>
      </c>
      <c r="J809">
        <f t="shared" si="296"/>
        <v>0</v>
      </c>
      <c r="K809">
        <f t="shared" si="297"/>
        <v>0</v>
      </c>
      <c r="L809">
        <f t="shared" si="298"/>
        <v>0</v>
      </c>
      <c r="M809" t="e">
        <f t="shared" si="299"/>
        <v>#N/A</v>
      </c>
      <c r="N809" t="e">
        <f t="shared" si="299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300"/>
        <v>0</v>
      </c>
      <c r="V809">
        <f t="shared" si="301"/>
        <v>0</v>
      </c>
      <c r="W809">
        <f t="shared" si="310"/>
        <v>0</v>
      </c>
      <c r="X809">
        <f t="shared" si="302"/>
        <v>0</v>
      </c>
      <c r="Y809">
        <f>IF(ISNA(VLOOKUP(A809,issues_tempo!A:E,3,FALSE)),0,VLOOKUP(A809,issues_tempo!A:E,3,FALSE))</f>
        <v>0</v>
      </c>
      <c r="Z809">
        <f>IF(ISNA(VLOOKUP(A809,issues_tempo!A:E,2,FALSE)),0,VLOOKUP(A809,issues_tempo!A:E,2,FALSE))</f>
        <v>0</v>
      </c>
      <c r="AA809">
        <f t="shared" si="303"/>
        <v>0</v>
      </c>
      <c r="AB809" t="e">
        <f t="shared" si="304"/>
        <v>#DIV/0!</v>
      </c>
      <c r="AC809" t="e">
        <f>VLOOKUP(A809,issues_tempo!A:E,5,FALSE)</f>
        <v>#N/A</v>
      </c>
      <c r="AD809" t="e">
        <f>VLOOKUP(A809,issues_tempo!A:E,4,FALSE)</f>
        <v>#N/A</v>
      </c>
      <c r="AE809">
        <f t="shared" si="305"/>
        <v>0</v>
      </c>
      <c r="AF809">
        <f t="shared" si="305"/>
        <v>0</v>
      </c>
      <c r="AG809">
        <f t="shared" si="306"/>
        <v>0</v>
      </c>
      <c r="AH809">
        <f t="shared" si="307"/>
        <v>0</v>
      </c>
      <c r="AI809">
        <f t="shared" si="308"/>
        <v>0</v>
      </c>
      <c r="AJ809">
        <f t="shared" si="309"/>
        <v>0</v>
      </c>
    </row>
    <row r="810" spans="1:36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294"/>
        <v>#N/A</v>
      </c>
      <c r="I810" t="e">
        <f t="shared" si="295"/>
        <v>#N/A</v>
      </c>
      <c r="J810">
        <f t="shared" si="296"/>
        <v>0</v>
      </c>
      <c r="K810">
        <f t="shared" si="297"/>
        <v>0</v>
      </c>
      <c r="L810">
        <f t="shared" si="298"/>
        <v>0</v>
      </c>
      <c r="M810" t="e">
        <f t="shared" si="299"/>
        <v>#N/A</v>
      </c>
      <c r="N810" t="e">
        <f t="shared" si="299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300"/>
        <v>0</v>
      </c>
      <c r="V810">
        <f t="shared" si="301"/>
        <v>0</v>
      </c>
      <c r="W810">
        <f t="shared" si="310"/>
        <v>0</v>
      </c>
      <c r="X810">
        <f t="shared" si="302"/>
        <v>0</v>
      </c>
      <c r="Y810">
        <f>IF(ISNA(VLOOKUP(A810,issues_tempo!A:E,3,FALSE)),0,VLOOKUP(A810,issues_tempo!A:E,3,FALSE))</f>
        <v>0</v>
      </c>
      <c r="Z810">
        <f>IF(ISNA(VLOOKUP(A810,issues_tempo!A:E,2,FALSE)),0,VLOOKUP(A810,issues_tempo!A:E,2,FALSE))</f>
        <v>0</v>
      </c>
      <c r="AA810">
        <f t="shared" si="303"/>
        <v>0</v>
      </c>
      <c r="AB810" t="e">
        <f t="shared" si="304"/>
        <v>#DIV/0!</v>
      </c>
      <c r="AC810" t="e">
        <f>VLOOKUP(A810,issues_tempo!A:E,5,FALSE)</f>
        <v>#N/A</v>
      </c>
      <c r="AD810" t="e">
        <f>VLOOKUP(A810,issues_tempo!A:E,4,FALSE)</f>
        <v>#N/A</v>
      </c>
      <c r="AE810">
        <f t="shared" si="305"/>
        <v>0</v>
      </c>
      <c r="AF810">
        <f t="shared" si="305"/>
        <v>0</v>
      </c>
      <c r="AG810">
        <f t="shared" si="306"/>
        <v>0</v>
      </c>
      <c r="AH810">
        <f t="shared" si="307"/>
        <v>0</v>
      </c>
      <c r="AI810">
        <f t="shared" si="308"/>
        <v>0</v>
      </c>
      <c r="AJ810">
        <f t="shared" si="309"/>
        <v>0</v>
      </c>
    </row>
    <row r="811" spans="1:36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294"/>
        <v>#N/A</v>
      </c>
      <c r="I811" t="e">
        <f t="shared" si="295"/>
        <v>#N/A</v>
      </c>
      <c r="J811">
        <f t="shared" si="296"/>
        <v>0</v>
      </c>
      <c r="K811">
        <f t="shared" si="297"/>
        <v>0</v>
      </c>
      <c r="L811">
        <f t="shared" si="298"/>
        <v>0</v>
      </c>
      <c r="M811" t="e">
        <f t="shared" si="299"/>
        <v>#N/A</v>
      </c>
      <c r="N811" t="e">
        <f t="shared" si="299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300"/>
        <v>0</v>
      </c>
      <c r="V811">
        <f t="shared" si="301"/>
        <v>0</v>
      </c>
      <c r="W811">
        <f t="shared" si="310"/>
        <v>0</v>
      </c>
      <c r="X811">
        <f t="shared" si="302"/>
        <v>0</v>
      </c>
      <c r="Y811">
        <f>IF(ISNA(VLOOKUP(A811,issues_tempo!A:E,3,FALSE)),0,VLOOKUP(A811,issues_tempo!A:E,3,FALSE))</f>
        <v>0</v>
      </c>
      <c r="Z811">
        <f>IF(ISNA(VLOOKUP(A811,issues_tempo!A:E,2,FALSE)),0,VLOOKUP(A811,issues_tempo!A:E,2,FALSE))</f>
        <v>0</v>
      </c>
      <c r="AA811">
        <f t="shared" si="303"/>
        <v>0</v>
      </c>
      <c r="AB811" t="e">
        <f t="shared" si="304"/>
        <v>#DIV/0!</v>
      </c>
      <c r="AC811" t="e">
        <f>VLOOKUP(A811,issues_tempo!A:E,5,FALSE)</f>
        <v>#N/A</v>
      </c>
      <c r="AD811" t="e">
        <f>VLOOKUP(A811,issues_tempo!A:E,4,FALSE)</f>
        <v>#N/A</v>
      </c>
      <c r="AE811">
        <f t="shared" si="305"/>
        <v>0</v>
      </c>
      <c r="AF811">
        <f t="shared" si="305"/>
        <v>0</v>
      </c>
      <c r="AG811">
        <f t="shared" si="306"/>
        <v>0</v>
      </c>
      <c r="AH811">
        <f t="shared" si="307"/>
        <v>0</v>
      </c>
      <c r="AI811">
        <f t="shared" si="308"/>
        <v>0</v>
      </c>
      <c r="AJ811">
        <f t="shared" si="309"/>
        <v>0</v>
      </c>
    </row>
    <row r="812" spans="1:36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294"/>
        <v>#N/A</v>
      </c>
      <c r="I812" t="e">
        <f t="shared" si="295"/>
        <v>#N/A</v>
      </c>
      <c r="J812">
        <f t="shared" si="296"/>
        <v>0</v>
      </c>
      <c r="K812">
        <f t="shared" si="297"/>
        <v>0</v>
      </c>
      <c r="L812">
        <f t="shared" si="298"/>
        <v>0</v>
      </c>
      <c r="M812" t="e">
        <f t="shared" si="299"/>
        <v>#N/A</v>
      </c>
      <c r="N812" t="e">
        <f t="shared" si="299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300"/>
        <v>0</v>
      </c>
      <c r="V812">
        <f t="shared" si="301"/>
        <v>0</v>
      </c>
      <c r="W812">
        <f t="shared" si="310"/>
        <v>0</v>
      </c>
      <c r="X812">
        <f t="shared" si="302"/>
        <v>0</v>
      </c>
      <c r="Y812">
        <f>IF(ISNA(VLOOKUP(A812,issues_tempo!A:E,3,FALSE)),0,VLOOKUP(A812,issues_tempo!A:E,3,FALSE))</f>
        <v>0</v>
      </c>
      <c r="Z812">
        <f>IF(ISNA(VLOOKUP(A812,issues_tempo!A:E,2,FALSE)),0,VLOOKUP(A812,issues_tempo!A:E,2,FALSE))</f>
        <v>0</v>
      </c>
      <c r="AA812">
        <f t="shared" si="303"/>
        <v>0</v>
      </c>
      <c r="AB812" t="e">
        <f t="shared" si="304"/>
        <v>#DIV/0!</v>
      </c>
      <c r="AC812" t="e">
        <f>VLOOKUP(A812,issues_tempo!A:E,5,FALSE)</f>
        <v>#N/A</v>
      </c>
      <c r="AD812" t="e">
        <f>VLOOKUP(A812,issues_tempo!A:E,4,FALSE)</f>
        <v>#N/A</v>
      </c>
      <c r="AE812">
        <f t="shared" si="305"/>
        <v>0</v>
      </c>
      <c r="AF812">
        <f t="shared" si="305"/>
        <v>0</v>
      </c>
      <c r="AG812">
        <f t="shared" si="306"/>
        <v>0</v>
      </c>
      <c r="AH812">
        <f t="shared" si="307"/>
        <v>0</v>
      </c>
      <c r="AI812">
        <f t="shared" si="308"/>
        <v>0</v>
      </c>
      <c r="AJ812">
        <f t="shared" si="309"/>
        <v>0</v>
      </c>
    </row>
    <row r="813" spans="1:36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294"/>
        <v>#N/A</v>
      </c>
      <c r="I813" t="e">
        <f t="shared" si="295"/>
        <v>#N/A</v>
      </c>
      <c r="J813">
        <f t="shared" si="296"/>
        <v>0</v>
      </c>
      <c r="K813">
        <f t="shared" si="297"/>
        <v>0</v>
      </c>
      <c r="L813">
        <f t="shared" si="298"/>
        <v>0</v>
      </c>
      <c r="M813" t="e">
        <f t="shared" si="299"/>
        <v>#N/A</v>
      </c>
      <c r="N813" t="e">
        <f t="shared" si="299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300"/>
        <v>0</v>
      </c>
      <c r="V813">
        <f t="shared" si="301"/>
        <v>0</v>
      </c>
      <c r="W813">
        <f t="shared" si="310"/>
        <v>0</v>
      </c>
      <c r="X813">
        <f t="shared" si="302"/>
        <v>0</v>
      </c>
      <c r="Y813">
        <f>IF(ISNA(VLOOKUP(A813,issues_tempo!A:E,3,FALSE)),0,VLOOKUP(A813,issues_tempo!A:E,3,FALSE))</f>
        <v>0</v>
      </c>
      <c r="Z813">
        <f>IF(ISNA(VLOOKUP(A813,issues_tempo!A:E,2,FALSE)),0,VLOOKUP(A813,issues_tempo!A:E,2,FALSE))</f>
        <v>0</v>
      </c>
      <c r="AA813">
        <f t="shared" si="303"/>
        <v>0</v>
      </c>
      <c r="AB813" t="e">
        <f t="shared" si="304"/>
        <v>#DIV/0!</v>
      </c>
      <c r="AC813" t="e">
        <f>VLOOKUP(A813,issues_tempo!A:E,5,FALSE)</f>
        <v>#N/A</v>
      </c>
      <c r="AD813" t="e">
        <f>VLOOKUP(A813,issues_tempo!A:E,4,FALSE)</f>
        <v>#N/A</v>
      </c>
      <c r="AE813">
        <f t="shared" si="305"/>
        <v>0</v>
      </c>
      <c r="AF813">
        <f t="shared" si="305"/>
        <v>0</v>
      </c>
      <c r="AG813">
        <f t="shared" si="306"/>
        <v>0</v>
      </c>
      <c r="AH813">
        <f t="shared" si="307"/>
        <v>0</v>
      </c>
      <c r="AI813">
        <f t="shared" si="308"/>
        <v>0</v>
      </c>
      <c r="AJ813">
        <f t="shared" si="309"/>
        <v>0</v>
      </c>
    </row>
    <row r="814" spans="1:36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294"/>
        <v>2</v>
      </c>
      <c r="I814">
        <f t="shared" si="295"/>
        <v>9</v>
      </c>
      <c r="J814">
        <f t="shared" si="296"/>
        <v>11.111111111111111</v>
      </c>
      <c r="K814">
        <f t="shared" si="297"/>
        <v>0</v>
      </c>
      <c r="L814">
        <f t="shared" si="298"/>
        <v>11.111111111111111</v>
      </c>
      <c r="M814" t="e">
        <f t="shared" si="299"/>
        <v>#DIV/0!</v>
      </c>
      <c r="N814">
        <f t="shared" si="299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300"/>
        <v>0</v>
      </c>
      <c r="V814">
        <f t="shared" si="301"/>
        <v>0</v>
      </c>
      <c r="W814">
        <f t="shared" si="310"/>
        <v>0</v>
      </c>
      <c r="X814">
        <f t="shared" si="302"/>
        <v>0</v>
      </c>
      <c r="Y814">
        <f>IF(ISNA(VLOOKUP(A814,issues_tempo!A:E,3,FALSE)),0,VLOOKUP(A814,issues_tempo!A:E,3,FALSE))</f>
        <v>0</v>
      </c>
      <c r="Z814">
        <f>IF(ISNA(VLOOKUP(A814,issues_tempo!A:E,2,FALSE)),0,VLOOKUP(A814,issues_tempo!A:E,2,FALSE))</f>
        <v>0</v>
      </c>
      <c r="AA814">
        <f t="shared" si="303"/>
        <v>0</v>
      </c>
      <c r="AB814" t="e">
        <f t="shared" si="304"/>
        <v>#DIV/0!</v>
      </c>
      <c r="AC814" t="e">
        <f>VLOOKUP(A814,issues_tempo!A:E,5,FALSE)</f>
        <v>#N/A</v>
      </c>
      <c r="AD814" t="e">
        <f>VLOOKUP(A814,issues_tempo!A:E,4,FALSE)</f>
        <v>#N/A</v>
      </c>
      <c r="AE814">
        <f t="shared" si="305"/>
        <v>0</v>
      </c>
      <c r="AF814">
        <f t="shared" si="305"/>
        <v>0</v>
      </c>
      <c r="AG814">
        <f t="shared" si="306"/>
        <v>0</v>
      </c>
      <c r="AH814">
        <f t="shared" si="307"/>
        <v>0</v>
      </c>
      <c r="AI814">
        <f t="shared" si="308"/>
        <v>0</v>
      </c>
      <c r="AJ814">
        <f t="shared" si="309"/>
        <v>0</v>
      </c>
    </row>
    <row r="815" spans="1:36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294"/>
        <v>20</v>
      </c>
      <c r="I815">
        <f t="shared" si="295"/>
        <v>6.2</v>
      </c>
      <c r="J815">
        <f t="shared" si="296"/>
        <v>16.129032258064516</v>
      </c>
      <c r="K815">
        <f t="shared" si="297"/>
        <v>0</v>
      </c>
      <c r="L815">
        <f t="shared" si="298"/>
        <v>16.129032258064516</v>
      </c>
      <c r="M815" t="e">
        <f t="shared" si="299"/>
        <v>#DIV/0!</v>
      </c>
      <c r="N815">
        <f t="shared" si="299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300"/>
        <v>0</v>
      </c>
      <c r="V815">
        <f t="shared" si="301"/>
        <v>0.7</v>
      </c>
      <c r="W815">
        <f t="shared" si="310"/>
        <v>0</v>
      </c>
      <c r="X815">
        <f t="shared" si="302"/>
        <v>11.29032258064516</v>
      </c>
      <c r="Y815">
        <f>IF(ISNA(VLOOKUP(A815,issues_tempo!A:E,3,FALSE)),0,VLOOKUP(A815,issues_tempo!A:E,3,FALSE))</f>
        <v>0</v>
      </c>
      <c r="Z815">
        <f>IF(ISNA(VLOOKUP(A815,issues_tempo!A:E,2,FALSE)),0,VLOOKUP(A815,issues_tempo!A:E,2,FALSE))</f>
        <v>0</v>
      </c>
      <c r="AA815">
        <f t="shared" si="303"/>
        <v>0</v>
      </c>
      <c r="AB815" t="e">
        <f t="shared" si="304"/>
        <v>#DIV/0!</v>
      </c>
      <c r="AC815" t="e">
        <f>VLOOKUP(A815,issues_tempo!A:E,5,FALSE)</f>
        <v>#N/A</v>
      </c>
      <c r="AD815" t="e">
        <f>VLOOKUP(A815,issues_tempo!A:E,4,FALSE)</f>
        <v>#N/A</v>
      </c>
      <c r="AE815">
        <f t="shared" si="305"/>
        <v>0</v>
      </c>
      <c r="AF815">
        <f t="shared" si="305"/>
        <v>0</v>
      </c>
      <c r="AG815">
        <f t="shared" si="306"/>
        <v>0</v>
      </c>
      <c r="AH815">
        <f t="shared" si="307"/>
        <v>0</v>
      </c>
      <c r="AI815">
        <f t="shared" si="308"/>
        <v>0</v>
      </c>
      <c r="AJ815">
        <f t="shared" si="309"/>
        <v>0</v>
      </c>
    </row>
    <row r="816" spans="1:36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294"/>
        <v>#N/A</v>
      </c>
      <c r="I816" t="e">
        <f t="shared" si="295"/>
        <v>#N/A</v>
      </c>
      <c r="J816">
        <f t="shared" si="296"/>
        <v>0</v>
      </c>
      <c r="K816">
        <f t="shared" si="297"/>
        <v>0</v>
      </c>
      <c r="L816">
        <f t="shared" si="298"/>
        <v>0</v>
      </c>
      <c r="M816" t="e">
        <f t="shared" si="299"/>
        <v>#N/A</v>
      </c>
      <c r="N816" t="e">
        <f t="shared" si="299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300"/>
        <v>0</v>
      </c>
      <c r="V816">
        <f t="shared" si="301"/>
        <v>0</v>
      </c>
      <c r="W816">
        <f t="shared" si="310"/>
        <v>0</v>
      </c>
      <c r="X816">
        <f t="shared" si="302"/>
        <v>0</v>
      </c>
      <c r="Y816">
        <f>IF(ISNA(VLOOKUP(A816,issues_tempo!A:E,3,FALSE)),0,VLOOKUP(A816,issues_tempo!A:E,3,FALSE))</f>
        <v>0</v>
      </c>
      <c r="Z816">
        <f>IF(ISNA(VLOOKUP(A816,issues_tempo!A:E,2,FALSE)),0,VLOOKUP(A816,issues_tempo!A:E,2,FALSE))</f>
        <v>0</v>
      </c>
      <c r="AA816">
        <f t="shared" si="303"/>
        <v>0</v>
      </c>
      <c r="AB816" t="e">
        <f t="shared" si="304"/>
        <v>#DIV/0!</v>
      </c>
      <c r="AC816" t="e">
        <f>VLOOKUP(A816,issues_tempo!A:E,5,FALSE)</f>
        <v>#N/A</v>
      </c>
      <c r="AD816" t="e">
        <f>VLOOKUP(A816,issues_tempo!A:E,4,FALSE)</f>
        <v>#N/A</v>
      </c>
      <c r="AE816">
        <f t="shared" si="305"/>
        <v>0</v>
      </c>
      <c r="AF816">
        <f t="shared" si="305"/>
        <v>0</v>
      </c>
      <c r="AG816">
        <f t="shared" si="306"/>
        <v>0</v>
      </c>
      <c r="AH816">
        <f t="shared" si="307"/>
        <v>0</v>
      </c>
      <c r="AI816">
        <f t="shared" si="308"/>
        <v>0</v>
      </c>
      <c r="AJ816">
        <f t="shared" si="309"/>
        <v>0</v>
      </c>
    </row>
    <row r="817" spans="1:36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294"/>
        <v>#N/A</v>
      </c>
      <c r="I817" t="e">
        <f t="shared" si="295"/>
        <v>#N/A</v>
      </c>
      <c r="J817">
        <f t="shared" si="296"/>
        <v>0</v>
      </c>
      <c r="K817">
        <f t="shared" si="297"/>
        <v>0</v>
      </c>
      <c r="L817">
        <f t="shared" si="298"/>
        <v>0</v>
      </c>
      <c r="M817" t="e">
        <f t="shared" si="299"/>
        <v>#N/A</v>
      </c>
      <c r="N817" t="e">
        <f t="shared" si="299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300"/>
        <v>0</v>
      </c>
      <c r="V817">
        <f t="shared" si="301"/>
        <v>0</v>
      </c>
      <c r="W817">
        <f t="shared" si="310"/>
        <v>0</v>
      </c>
      <c r="X817">
        <f t="shared" si="302"/>
        <v>0</v>
      </c>
      <c r="Y817">
        <f>IF(ISNA(VLOOKUP(A817,issues_tempo!A:E,3,FALSE)),0,VLOOKUP(A817,issues_tempo!A:E,3,FALSE))</f>
        <v>0</v>
      </c>
      <c r="Z817">
        <f>IF(ISNA(VLOOKUP(A817,issues_tempo!A:E,2,FALSE)),0,VLOOKUP(A817,issues_tempo!A:E,2,FALSE))</f>
        <v>0</v>
      </c>
      <c r="AA817">
        <f t="shared" si="303"/>
        <v>0</v>
      </c>
      <c r="AB817" t="e">
        <f t="shared" si="304"/>
        <v>#DIV/0!</v>
      </c>
      <c r="AC817" t="e">
        <f>VLOOKUP(A817,issues_tempo!A:E,5,FALSE)</f>
        <v>#N/A</v>
      </c>
      <c r="AD817" t="e">
        <f>VLOOKUP(A817,issues_tempo!A:E,4,FALSE)</f>
        <v>#N/A</v>
      </c>
      <c r="AE817">
        <f t="shared" si="305"/>
        <v>0</v>
      </c>
      <c r="AF817">
        <f t="shared" si="305"/>
        <v>0</v>
      </c>
      <c r="AG817">
        <f t="shared" si="306"/>
        <v>0</v>
      </c>
      <c r="AH817">
        <f t="shared" si="307"/>
        <v>0</v>
      </c>
      <c r="AI817">
        <f t="shared" si="308"/>
        <v>0</v>
      </c>
      <c r="AJ817">
        <f t="shared" si="309"/>
        <v>0</v>
      </c>
    </row>
    <row r="818" spans="1:36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294"/>
        <v>#N/A</v>
      </c>
      <c r="I818" t="e">
        <f t="shared" si="295"/>
        <v>#N/A</v>
      </c>
      <c r="J818">
        <f t="shared" si="296"/>
        <v>0</v>
      </c>
      <c r="K818">
        <f t="shared" si="297"/>
        <v>0</v>
      </c>
      <c r="L818">
        <f t="shared" si="298"/>
        <v>0</v>
      </c>
      <c r="M818" t="e">
        <f t="shared" si="299"/>
        <v>#N/A</v>
      </c>
      <c r="N818" t="e">
        <f t="shared" si="299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300"/>
        <v>0</v>
      </c>
      <c r="V818">
        <f t="shared" si="301"/>
        <v>0</v>
      </c>
      <c r="W818">
        <f t="shared" si="310"/>
        <v>0</v>
      </c>
      <c r="X818">
        <f t="shared" si="302"/>
        <v>0</v>
      </c>
      <c r="Y818">
        <f>IF(ISNA(VLOOKUP(A818,issues_tempo!A:E,3,FALSE)),0,VLOOKUP(A818,issues_tempo!A:E,3,FALSE))</f>
        <v>0</v>
      </c>
      <c r="Z818">
        <f>IF(ISNA(VLOOKUP(A818,issues_tempo!A:E,2,FALSE)),0,VLOOKUP(A818,issues_tempo!A:E,2,FALSE))</f>
        <v>0</v>
      </c>
      <c r="AA818">
        <f t="shared" si="303"/>
        <v>0</v>
      </c>
      <c r="AB818" t="e">
        <f t="shared" si="304"/>
        <v>#DIV/0!</v>
      </c>
      <c r="AC818" t="e">
        <f>VLOOKUP(A818,issues_tempo!A:E,5,FALSE)</f>
        <v>#N/A</v>
      </c>
      <c r="AD818" t="e">
        <f>VLOOKUP(A818,issues_tempo!A:E,4,FALSE)</f>
        <v>#N/A</v>
      </c>
      <c r="AE818">
        <f t="shared" si="305"/>
        <v>0</v>
      </c>
      <c r="AF818">
        <f t="shared" si="305"/>
        <v>0</v>
      </c>
      <c r="AG818">
        <f t="shared" si="306"/>
        <v>0</v>
      </c>
      <c r="AH818">
        <f t="shared" si="307"/>
        <v>0</v>
      </c>
      <c r="AI818">
        <f t="shared" si="308"/>
        <v>0</v>
      </c>
      <c r="AJ818">
        <f t="shared" si="309"/>
        <v>0</v>
      </c>
    </row>
    <row r="819" spans="1:36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294"/>
        <v>#N/A</v>
      </c>
      <c r="I819" t="e">
        <f t="shared" si="295"/>
        <v>#N/A</v>
      </c>
      <c r="J819">
        <f t="shared" si="296"/>
        <v>0</v>
      </c>
      <c r="K819">
        <f t="shared" si="297"/>
        <v>0</v>
      </c>
      <c r="L819">
        <f t="shared" si="298"/>
        <v>0</v>
      </c>
      <c r="M819" t="e">
        <f t="shared" si="299"/>
        <v>#N/A</v>
      </c>
      <c r="N819" t="e">
        <f t="shared" si="299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300"/>
        <v>0</v>
      </c>
      <c r="V819">
        <f t="shared" si="301"/>
        <v>0</v>
      </c>
      <c r="W819">
        <f t="shared" si="310"/>
        <v>0</v>
      </c>
      <c r="X819">
        <f t="shared" si="302"/>
        <v>0</v>
      </c>
      <c r="Y819">
        <f>IF(ISNA(VLOOKUP(A819,issues_tempo!A:E,3,FALSE)),0,VLOOKUP(A819,issues_tempo!A:E,3,FALSE))</f>
        <v>0</v>
      </c>
      <c r="Z819">
        <f>IF(ISNA(VLOOKUP(A819,issues_tempo!A:E,2,FALSE)),0,VLOOKUP(A819,issues_tempo!A:E,2,FALSE))</f>
        <v>0</v>
      </c>
      <c r="AA819">
        <f t="shared" si="303"/>
        <v>0</v>
      </c>
      <c r="AB819" t="e">
        <f t="shared" si="304"/>
        <v>#DIV/0!</v>
      </c>
      <c r="AC819" t="e">
        <f>VLOOKUP(A819,issues_tempo!A:E,5,FALSE)</f>
        <v>#N/A</v>
      </c>
      <c r="AD819" t="e">
        <f>VLOOKUP(A819,issues_tempo!A:E,4,FALSE)</f>
        <v>#N/A</v>
      </c>
      <c r="AE819">
        <f t="shared" si="305"/>
        <v>0</v>
      </c>
      <c r="AF819">
        <f t="shared" si="305"/>
        <v>0</v>
      </c>
      <c r="AG819">
        <f t="shared" si="306"/>
        <v>0</v>
      </c>
      <c r="AH819">
        <f t="shared" si="307"/>
        <v>0</v>
      </c>
      <c r="AI819">
        <f t="shared" si="308"/>
        <v>0</v>
      </c>
      <c r="AJ819">
        <f t="shared" si="309"/>
        <v>0</v>
      </c>
    </row>
    <row r="820" spans="1:36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294"/>
        <v>#N/A</v>
      </c>
      <c r="I820" t="e">
        <f t="shared" si="295"/>
        <v>#N/A</v>
      </c>
      <c r="J820">
        <f t="shared" si="296"/>
        <v>0</v>
      </c>
      <c r="K820">
        <f t="shared" si="297"/>
        <v>0</v>
      </c>
      <c r="L820">
        <f t="shared" si="298"/>
        <v>0</v>
      </c>
      <c r="M820" t="e">
        <f t="shared" si="299"/>
        <v>#N/A</v>
      </c>
      <c r="N820" t="e">
        <f t="shared" si="299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300"/>
        <v>0</v>
      </c>
      <c r="V820">
        <f t="shared" si="301"/>
        <v>0</v>
      </c>
      <c r="W820">
        <f t="shared" si="310"/>
        <v>0</v>
      </c>
      <c r="X820">
        <f t="shared" si="302"/>
        <v>0</v>
      </c>
      <c r="Y820">
        <f>IF(ISNA(VLOOKUP(A820,issues_tempo!A:E,3,FALSE)),0,VLOOKUP(A820,issues_tempo!A:E,3,FALSE))</f>
        <v>0</v>
      </c>
      <c r="Z820">
        <f>IF(ISNA(VLOOKUP(A820,issues_tempo!A:E,2,FALSE)),0,VLOOKUP(A820,issues_tempo!A:E,2,FALSE))</f>
        <v>0</v>
      </c>
      <c r="AA820">
        <f t="shared" si="303"/>
        <v>0</v>
      </c>
      <c r="AB820" t="e">
        <f t="shared" si="304"/>
        <v>#DIV/0!</v>
      </c>
      <c r="AC820" t="e">
        <f>VLOOKUP(A820,issues_tempo!A:E,5,FALSE)</f>
        <v>#N/A</v>
      </c>
      <c r="AD820" t="e">
        <f>VLOOKUP(A820,issues_tempo!A:E,4,FALSE)</f>
        <v>#N/A</v>
      </c>
      <c r="AE820">
        <f t="shared" si="305"/>
        <v>0</v>
      </c>
      <c r="AF820">
        <f t="shared" si="305"/>
        <v>0</v>
      </c>
      <c r="AG820">
        <f t="shared" si="306"/>
        <v>0</v>
      </c>
      <c r="AH820">
        <f t="shared" si="307"/>
        <v>0</v>
      </c>
      <c r="AI820">
        <f t="shared" si="308"/>
        <v>0</v>
      </c>
      <c r="AJ820">
        <f t="shared" si="309"/>
        <v>0</v>
      </c>
    </row>
    <row r="821" spans="1:36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294"/>
        <v>#N/A</v>
      </c>
      <c r="I821" t="e">
        <f t="shared" si="295"/>
        <v>#N/A</v>
      </c>
      <c r="J821">
        <f t="shared" si="296"/>
        <v>0</v>
      </c>
      <c r="K821">
        <f t="shared" si="297"/>
        <v>0</v>
      </c>
      <c r="L821">
        <f t="shared" si="298"/>
        <v>0</v>
      </c>
      <c r="M821" t="e">
        <f t="shared" si="299"/>
        <v>#N/A</v>
      </c>
      <c r="N821" t="e">
        <f t="shared" si="299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300"/>
        <v>0</v>
      </c>
      <c r="V821">
        <f t="shared" si="301"/>
        <v>0</v>
      </c>
      <c r="W821">
        <f t="shared" si="310"/>
        <v>0</v>
      </c>
      <c r="X821">
        <f t="shared" si="302"/>
        <v>0</v>
      </c>
      <c r="Y821">
        <f>IF(ISNA(VLOOKUP(A821,issues_tempo!A:E,3,FALSE)),0,VLOOKUP(A821,issues_tempo!A:E,3,FALSE))</f>
        <v>0</v>
      </c>
      <c r="Z821">
        <f>IF(ISNA(VLOOKUP(A821,issues_tempo!A:E,2,FALSE)),0,VLOOKUP(A821,issues_tempo!A:E,2,FALSE))</f>
        <v>0</v>
      </c>
      <c r="AA821">
        <f t="shared" si="303"/>
        <v>0</v>
      </c>
      <c r="AB821" t="e">
        <f t="shared" si="304"/>
        <v>#DIV/0!</v>
      </c>
      <c r="AC821" t="e">
        <f>VLOOKUP(A821,issues_tempo!A:E,5,FALSE)</f>
        <v>#N/A</v>
      </c>
      <c r="AD821" t="e">
        <f>VLOOKUP(A821,issues_tempo!A:E,4,FALSE)</f>
        <v>#N/A</v>
      </c>
      <c r="AE821">
        <f t="shared" si="305"/>
        <v>0</v>
      </c>
      <c r="AF821">
        <f t="shared" si="305"/>
        <v>0</v>
      </c>
      <c r="AG821">
        <f t="shared" si="306"/>
        <v>0</v>
      </c>
      <c r="AH821">
        <f t="shared" si="307"/>
        <v>0</v>
      </c>
      <c r="AI821">
        <f t="shared" si="308"/>
        <v>0</v>
      </c>
      <c r="AJ821">
        <f t="shared" si="309"/>
        <v>0</v>
      </c>
    </row>
    <row r="822" spans="1:36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294"/>
        <v>#N/A</v>
      </c>
      <c r="I822" t="e">
        <f t="shared" si="295"/>
        <v>#N/A</v>
      </c>
      <c r="J822">
        <f t="shared" si="296"/>
        <v>0</v>
      </c>
      <c r="K822">
        <f t="shared" si="297"/>
        <v>0</v>
      </c>
      <c r="L822">
        <f t="shared" si="298"/>
        <v>0</v>
      </c>
      <c r="M822" t="e">
        <f t="shared" si="299"/>
        <v>#N/A</v>
      </c>
      <c r="N822" t="e">
        <f t="shared" si="299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300"/>
        <v>0</v>
      </c>
      <c r="V822">
        <f t="shared" si="301"/>
        <v>0</v>
      </c>
      <c r="W822">
        <f t="shared" si="310"/>
        <v>0</v>
      </c>
      <c r="X822">
        <f t="shared" si="302"/>
        <v>0</v>
      </c>
      <c r="Y822">
        <f>IF(ISNA(VLOOKUP(A822,issues_tempo!A:E,3,FALSE)),0,VLOOKUP(A822,issues_tempo!A:E,3,FALSE))</f>
        <v>0</v>
      </c>
      <c r="Z822">
        <f>IF(ISNA(VLOOKUP(A822,issues_tempo!A:E,2,FALSE)),0,VLOOKUP(A822,issues_tempo!A:E,2,FALSE))</f>
        <v>0</v>
      </c>
      <c r="AA822">
        <f t="shared" si="303"/>
        <v>0</v>
      </c>
      <c r="AB822" t="e">
        <f t="shared" si="304"/>
        <v>#DIV/0!</v>
      </c>
      <c r="AC822" t="e">
        <f>VLOOKUP(A822,issues_tempo!A:E,5,FALSE)</f>
        <v>#N/A</v>
      </c>
      <c r="AD822" t="e">
        <f>VLOOKUP(A822,issues_tempo!A:E,4,FALSE)</f>
        <v>#N/A</v>
      </c>
      <c r="AE822">
        <f t="shared" si="305"/>
        <v>0</v>
      </c>
      <c r="AF822">
        <f t="shared" si="305"/>
        <v>0</v>
      </c>
      <c r="AG822">
        <f t="shared" si="306"/>
        <v>0</v>
      </c>
      <c r="AH822">
        <f t="shared" si="307"/>
        <v>0</v>
      </c>
      <c r="AI822">
        <f t="shared" si="308"/>
        <v>0</v>
      </c>
      <c r="AJ822">
        <f t="shared" si="309"/>
        <v>0</v>
      </c>
    </row>
    <row r="823" spans="1:36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294"/>
        <v>#N/A</v>
      </c>
      <c r="I823" t="e">
        <f t="shared" si="295"/>
        <v>#N/A</v>
      </c>
      <c r="J823">
        <f t="shared" si="296"/>
        <v>0</v>
      </c>
      <c r="K823">
        <f t="shared" si="297"/>
        <v>0</v>
      </c>
      <c r="L823">
        <f t="shared" si="298"/>
        <v>0</v>
      </c>
      <c r="M823" t="e">
        <f t="shared" si="299"/>
        <v>#N/A</v>
      </c>
      <c r="N823" t="e">
        <f t="shared" si="299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300"/>
        <v>0</v>
      </c>
      <c r="V823">
        <f t="shared" si="301"/>
        <v>0</v>
      </c>
      <c r="W823">
        <f t="shared" si="310"/>
        <v>0</v>
      </c>
      <c r="X823">
        <f t="shared" si="302"/>
        <v>0</v>
      </c>
      <c r="Y823">
        <f>IF(ISNA(VLOOKUP(A823,issues_tempo!A:E,3,FALSE)),0,VLOOKUP(A823,issues_tempo!A:E,3,FALSE))</f>
        <v>0</v>
      </c>
      <c r="Z823">
        <f>IF(ISNA(VLOOKUP(A823,issues_tempo!A:E,2,FALSE)),0,VLOOKUP(A823,issues_tempo!A:E,2,FALSE))</f>
        <v>0</v>
      </c>
      <c r="AA823">
        <f t="shared" si="303"/>
        <v>0</v>
      </c>
      <c r="AB823" t="e">
        <f t="shared" si="304"/>
        <v>#DIV/0!</v>
      </c>
      <c r="AC823" t="e">
        <f>VLOOKUP(A823,issues_tempo!A:E,5,FALSE)</f>
        <v>#N/A</v>
      </c>
      <c r="AD823" t="e">
        <f>VLOOKUP(A823,issues_tempo!A:E,4,FALSE)</f>
        <v>#N/A</v>
      </c>
      <c r="AE823">
        <f t="shared" si="305"/>
        <v>0</v>
      </c>
      <c r="AF823">
        <f t="shared" si="305"/>
        <v>0</v>
      </c>
      <c r="AG823">
        <f t="shared" si="306"/>
        <v>0</v>
      </c>
      <c r="AH823">
        <f t="shared" si="307"/>
        <v>0</v>
      </c>
      <c r="AI823">
        <f t="shared" si="308"/>
        <v>0</v>
      </c>
      <c r="AJ823">
        <f t="shared" si="309"/>
        <v>0</v>
      </c>
    </row>
    <row r="824" spans="1:36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294"/>
        <v>#N/A</v>
      </c>
      <c r="I824" t="e">
        <f t="shared" si="295"/>
        <v>#N/A</v>
      </c>
      <c r="J824">
        <f t="shared" si="296"/>
        <v>0</v>
      </c>
      <c r="K824">
        <f t="shared" si="297"/>
        <v>0</v>
      </c>
      <c r="L824">
        <f t="shared" si="298"/>
        <v>0</v>
      </c>
      <c r="M824" t="e">
        <f t="shared" si="299"/>
        <v>#N/A</v>
      </c>
      <c r="N824" t="e">
        <f t="shared" si="299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300"/>
        <v>0</v>
      </c>
      <c r="V824">
        <f t="shared" si="301"/>
        <v>0</v>
      </c>
      <c r="W824">
        <f t="shared" si="310"/>
        <v>0</v>
      </c>
      <c r="X824">
        <f t="shared" si="302"/>
        <v>0</v>
      </c>
      <c r="Y824">
        <f>IF(ISNA(VLOOKUP(A824,issues_tempo!A:E,3,FALSE)),0,VLOOKUP(A824,issues_tempo!A:E,3,FALSE))</f>
        <v>0</v>
      </c>
      <c r="Z824">
        <f>IF(ISNA(VLOOKUP(A824,issues_tempo!A:E,2,FALSE)),0,VLOOKUP(A824,issues_tempo!A:E,2,FALSE))</f>
        <v>0</v>
      </c>
      <c r="AA824">
        <f t="shared" si="303"/>
        <v>0</v>
      </c>
      <c r="AB824" t="e">
        <f t="shared" si="304"/>
        <v>#DIV/0!</v>
      </c>
      <c r="AC824" t="e">
        <f>VLOOKUP(A824,issues_tempo!A:E,5,FALSE)</f>
        <v>#N/A</v>
      </c>
      <c r="AD824" t="e">
        <f>VLOOKUP(A824,issues_tempo!A:E,4,FALSE)</f>
        <v>#N/A</v>
      </c>
      <c r="AE824">
        <f t="shared" si="305"/>
        <v>0</v>
      </c>
      <c r="AF824">
        <f t="shared" si="305"/>
        <v>0</v>
      </c>
      <c r="AG824">
        <f t="shared" si="306"/>
        <v>0</v>
      </c>
      <c r="AH824">
        <f t="shared" si="307"/>
        <v>0</v>
      </c>
      <c r="AI824">
        <f t="shared" si="308"/>
        <v>0</v>
      </c>
      <c r="AJ824">
        <f t="shared" si="309"/>
        <v>0</v>
      </c>
    </row>
    <row r="825" spans="1:36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294"/>
        <v>#N/A</v>
      </c>
      <c r="I825" t="e">
        <f t="shared" si="295"/>
        <v>#N/A</v>
      </c>
      <c r="J825">
        <f t="shared" si="296"/>
        <v>0</v>
      </c>
      <c r="K825">
        <f t="shared" si="297"/>
        <v>0</v>
      </c>
      <c r="L825">
        <f t="shared" si="298"/>
        <v>0</v>
      </c>
      <c r="M825" t="e">
        <f t="shared" si="299"/>
        <v>#N/A</v>
      </c>
      <c r="N825" t="e">
        <f t="shared" si="299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300"/>
        <v>0</v>
      </c>
      <c r="V825">
        <f t="shared" si="301"/>
        <v>0</v>
      </c>
      <c r="W825">
        <f t="shared" si="310"/>
        <v>0</v>
      </c>
      <c r="X825">
        <f t="shared" si="302"/>
        <v>0</v>
      </c>
      <c r="Y825">
        <f>IF(ISNA(VLOOKUP(A825,issues_tempo!A:E,3,FALSE)),0,VLOOKUP(A825,issues_tempo!A:E,3,FALSE))</f>
        <v>0</v>
      </c>
      <c r="Z825">
        <f>IF(ISNA(VLOOKUP(A825,issues_tempo!A:E,2,FALSE)),0,VLOOKUP(A825,issues_tempo!A:E,2,FALSE))</f>
        <v>0</v>
      </c>
      <c r="AA825">
        <f t="shared" si="303"/>
        <v>0</v>
      </c>
      <c r="AB825" t="e">
        <f t="shared" si="304"/>
        <v>#DIV/0!</v>
      </c>
      <c r="AC825" t="e">
        <f>VLOOKUP(A825,issues_tempo!A:E,5,FALSE)</f>
        <v>#N/A</v>
      </c>
      <c r="AD825" t="e">
        <f>VLOOKUP(A825,issues_tempo!A:E,4,FALSE)</f>
        <v>#N/A</v>
      </c>
      <c r="AE825">
        <f t="shared" si="305"/>
        <v>0</v>
      </c>
      <c r="AF825">
        <f t="shared" si="305"/>
        <v>0</v>
      </c>
      <c r="AG825">
        <f t="shared" si="306"/>
        <v>0</v>
      </c>
      <c r="AH825">
        <f t="shared" si="307"/>
        <v>0</v>
      </c>
      <c r="AI825">
        <f t="shared" si="308"/>
        <v>0</v>
      </c>
      <c r="AJ825">
        <f t="shared" si="309"/>
        <v>0</v>
      </c>
    </row>
    <row r="826" spans="1:36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294"/>
        <v>#N/A</v>
      </c>
      <c r="I826" t="e">
        <f t="shared" si="295"/>
        <v>#N/A</v>
      </c>
      <c r="J826">
        <f t="shared" si="296"/>
        <v>0</v>
      </c>
      <c r="K826">
        <f t="shared" si="297"/>
        <v>0</v>
      </c>
      <c r="L826">
        <f t="shared" si="298"/>
        <v>0</v>
      </c>
      <c r="M826" t="e">
        <f t="shared" si="299"/>
        <v>#N/A</v>
      </c>
      <c r="N826" t="e">
        <f t="shared" si="299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300"/>
        <v>0</v>
      </c>
      <c r="V826">
        <f t="shared" si="301"/>
        <v>0</v>
      </c>
      <c r="W826">
        <f t="shared" si="310"/>
        <v>0</v>
      </c>
      <c r="X826">
        <f t="shared" si="302"/>
        <v>0</v>
      </c>
      <c r="Y826">
        <f>IF(ISNA(VLOOKUP(A826,issues_tempo!A:E,3,FALSE)),0,VLOOKUP(A826,issues_tempo!A:E,3,FALSE))</f>
        <v>0</v>
      </c>
      <c r="Z826">
        <f>IF(ISNA(VLOOKUP(A826,issues_tempo!A:E,2,FALSE)),0,VLOOKUP(A826,issues_tempo!A:E,2,FALSE))</f>
        <v>0</v>
      </c>
      <c r="AA826">
        <f t="shared" si="303"/>
        <v>0</v>
      </c>
      <c r="AB826" t="e">
        <f t="shared" si="304"/>
        <v>#DIV/0!</v>
      </c>
      <c r="AC826" t="e">
        <f>VLOOKUP(A826,issues_tempo!A:E,5,FALSE)</f>
        <v>#N/A</v>
      </c>
      <c r="AD826" t="e">
        <f>VLOOKUP(A826,issues_tempo!A:E,4,FALSE)</f>
        <v>#N/A</v>
      </c>
      <c r="AE826">
        <f t="shared" si="305"/>
        <v>0</v>
      </c>
      <c r="AF826">
        <f t="shared" si="305"/>
        <v>0</v>
      </c>
      <c r="AG826">
        <f t="shared" si="306"/>
        <v>0</v>
      </c>
      <c r="AH826">
        <f t="shared" si="307"/>
        <v>0</v>
      </c>
      <c r="AI826">
        <f t="shared" si="308"/>
        <v>0</v>
      </c>
      <c r="AJ826">
        <f t="shared" si="309"/>
        <v>0</v>
      </c>
    </row>
    <row r="827" spans="1:36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294"/>
        <v>8</v>
      </c>
      <c r="I827">
        <f t="shared" si="295"/>
        <v>7.75</v>
      </c>
      <c r="J827">
        <f t="shared" si="296"/>
        <v>12.903225806451612</v>
      </c>
      <c r="K827">
        <f t="shared" si="297"/>
        <v>0</v>
      </c>
      <c r="L827">
        <f t="shared" si="298"/>
        <v>12.903225806451612</v>
      </c>
      <c r="M827" t="e">
        <f t="shared" si="299"/>
        <v>#DIV/0!</v>
      </c>
      <c r="N827">
        <f t="shared" si="299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300"/>
        <v>0</v>
      </c>
      <c r="V827">
        <f t="shared" si="301"/>
        <v>35.25</v>
      </c>
      <c r="W827">
        <f t="shared" si="310"/>
        <v>0</v>
      </c>
      <c r="X827">
        <f t="shared" si="302"/>
        <v>454.83870967741933</v>
      </c>
      <c r="Y827">
        <f>IF(ISNA(VLOOKUP(A827,issues_tempo!A:E,3,FALSE)),0,VLOOKUP(A827,issues_tempo!A:E,3,FALSE))</f>
        <v>0</v>
      </c>
      <c r="Z827">
        <f>IF(ISNA(VLOOKUP(A827,issues_tempo!A:E,2,FALSE)),0,VLOOKUP(A827,issues_tempo!A:E,2,FALSE))</f>
        <v>0</v>
      </c>
      <c r="AA827">
        <f t="shared" si="303"/>
        <v>0</v>
      </c>
      <c r="AB827" t="e">
        <f t="shared" si="304"/>
        <v>#DIV/0!</v>
      </c>
      <c r="AC827" t="e">
        <f>VLOOKUP(A827,issues_tempo!A:E,5,FALSE)</f>
        <v>#N/A</v>
      </c>
      <c r="AD827" t="e">
        <f>VLOOKUP(A827,issues_tempo!A:E,4,FALSE)</f>
        <v>#N/A</v>
      </c>
      <c r="AE827">
        <f t="shared" si="305"/>
        <v>0</v>
      </c>
      <c r="AF827">
        <f t="shared" si="305"/>
        <v>0</v>
      </c>
      <c r="AG827">
        <f t="shared" si="306"/>
        <v>0</v>
      </c>
      <c r="AH827">
        <f t="shared" si="307"/>
        <v>0</v>
      </c>
      <c r="AI827">
        <f t="shared" si="308"/>
        <v>0</v>
      </c>
      <c r="AJ827">
        <f t="shared" si="309"/>
        <v>0</v>
      </c>
    </row>
    <row r="828" spans="1:36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294"/>
        <v>#N/A</v>
      </c>
      <c r="I828" t="e">
        <f t="shared" si="295"/>
        <v>#N/A</v>
      </c>
      <c r="J828">
        <f t="shared" si="296"/>
        <v>0</v>
      </c>
      <c r="K828">
        <f t="shared" si="297"/>
        <v>0</v>
      </c>
      <c r="L828">
        <f t="shared" si="298"/>
        <v>0</v>
      </c>
      <c r="M828" t="e">
        <f t="shared" si="299"/>
        <v>#N/A</v>
      </c>
      <c r="N828" t="e">
        <f t="shared" si="299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300"/>
        <v>0</v>
      </c>
      <c r="V828">
        <f t="shared" si="301"/>
        <v>0</v>
      </c>
      <c r="W828">
        <f t="shared" si="310"/>
        <v>0</v>
      </c>
      <c r="X828">
        <f t="shared" si="302"/>
        <v>0</v>
      </c>
      <c r="Y828">
        <f>IF(ISNA(VLOOKUP(A828,issues_tempo!A:E,3,FALSE)),0,VLOOKUP(A828,issues_tempo!A:E,3,FALSE))</f>
        <v>0</v>
      </c>
      <c r="Z828">
        <f>IF(ISNA(VLOOKUP(A828,issues_tempo!A:E,2,FALSE)),0,VLOOKUP(A828,issues_tempo!A:E,2,FALSE))</f>
        <v>0</v>
      </c>
      <c r="AA828">
        <f t="shared" si="303"/>
        <v>0</v>
      </c>
      <c r="AB828" t="e">
        <f t="shared" si="304"/>
        <v>#DIV/0!</v>
      </c>
      <c r="AC828" t="e">
        <f>VLOOKUP(A828,issues_tempo!A:E,5,FALSE)</f>
        <v>#N/A</v>
      </c>
      <c r="AD828" t="e">
        <f>VLOOKUP(A828,issues_tempo!A:E,4,FALSE)</f>
        <v>#N/A</v>
      </c>
      <c r="AE828">
        <f t="shared" si="305"/>
        <v>0</v>
      </c>
      <c r="AF828">
        <f t="shared" si="305"/>
        <v>0</v>
      </c>
      <c r="AG828">
        <f t="shared" si="306"/>
        <v>0</v>
      </c>
      <c r="AH828">
        <f t="shared" si="307"/>
        <v>0</v>
      </c>
      <c r="AI828">
        <f t="shared" si="308"/>
        <v>0</v>
      </c>
      <c r="AJ828">
        <f t="shared" si="309"/>
        <v>0</v>
      </c>
    </row>
    <row r="829" spans="1:36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294"/>
        <v>8</v>
      </c>
      <c r="I829">
        <f t="shared" si="295"/>
        <v>9.625</v>
      </c>
      <c r="J829">
        <f t="shared" si="296"/>
        <v>10.38961038961039</v>
      </c>
      <c r="K829">
        <f t="shared" si="297"/>
        <v>0</v>
      </c>
      <c r="L829">
        <f t="shared" si="298"/>
        <v>10.38961038961039</v>
      </c>
      <c r="M829" t="e">
        <f t="shared" si="299"/>
        <v>#DIV/0!</v>
      </c>
      <c r="N829">
        <f t="shared" si="299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300"/>
        <v>0</v>
      </c>
      <c r="V829">
        <f t="shared" si="301"/>
        <v>2.375</v>
      </c>
      <c r="W829">
        <f t="shared" si="310"/>
        <v>0</v>
      </c>
      <c r="X829">
        <f t="shared" si="302"/>
        <v>24.675324675324674</v>
      </c>
      <c r="Y829">
        <f>IF(ISNA(VLOOKUP(A829,issues_tempo!A:E,3,FALSE)),0,VLOOKUP(A829,issues_tempo!A:E,3,FALSE))</f>
        <v>0</v>
      </c>
      <c r="Z829">
        <f>IF(ISNA(VLOOKUP(A829,issues_tempo!A:E,2,FALSE)),0,VLOOKUP(A829,issues_tempo!A:E,2,FALSE))</f>
        <v>0</v>
      </c>
      <c r="AA829">
        <f t="shared" si="303"/>
        <v>0</v>
      </c>
      <c r="AB829" t="e">
        <f t="shared" si="304"/>
        <v>#DIV/0!</v>
      </c>
      <c r="AC829" t="e">
        <f>VLOOKUP(A829,issues_tempo!A:E,5,FALSE)</f>
        <v>#N/A</v>
      </c>
      <c r="AD829" t="e">
        <f>VLOOKUP(A829,issues_tempo!A:E,4,FALSE)</f>
        <v>#N/A</v>
      </c>
      <c r="AE829">
        <f t="shared" si="305"/>
        <v>0</v>
      </c>
      <c r="AF829">
        <f t="shared" si="305"/>
        <v>0</v>
      </c>
      <c r="AG829">
        <f t="shared" si="306"/>
        <v>0</v>
      </c>
      <c r="AH829">
        <f t="shared" si="307"/>
        <v>0</v>
      </c>
      <c r="AI829">
        <f t="shared" si="308"/>
        <v>0</v>
      </c>
      <c r="AJ829">
        <f t="shared" si="309"/>
        <v>0</v>
      </c>
    </row>
    <row r="830" spans="1:36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294"/>
        <v>#N/A</v>
      </c>
      <c r="I830" t="e">
        <f t="shared" si="295"/>
        <v>#N/A</v>
      </c>
      <c r="J830">
        <f t="shared" si="296"/>
        <v>0</v>
      </c>
      <c r="K830">
        <f t="shared" si="297"/>
        <v>0</v>
      </c>
      <c r="L830">
        <f t="shared" si="298"/>
        <v>0</v>
      </c>
      <c r="M830" t="e">
        <f t="shared" si="299"/>
        <v>#N/A</v>
      </c>
      <c r="N830" t="e">
        <f t="shared" si="299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300"/>
        <v>0</v>
      </c>
      <c r="V830">
        <f t="shared" si="301"/>
        <v>0</v>
      </c>
      <c r="W830">
        <f t="shared" si="310"/>
        <v>0</v>
      </c>
      <c r="X830">
        <f t="shared" si="302"/>
        <v>0</v>
      </c>
      <c r="Y830">
        <f>IF(ISNA(VLOOKUP(A830,issues_tempo!A:E,3,FALSE)),0,VLOOKUP(A830,issues_tempo!A:E,3,FALSE))</f>
        <v>0</v>
      </c>
      <c r="Z830">
        <f>IF(ISNA(VLOOKUP(A830,issues_tempo!A:E,2,FALSE)),0,VLOOKUP(A830,issues_tempo!A:E,2,FALSE))</f>
        <v>0</v>
      </c>
      <c r="AA830">
        <f t="shared" si="303"/>
        <v>0</v>
      </c>
      <c r="AB830" t="e">
        <f t="shared" si="304"/>
        <v>#DIV/0!</v>
      </c>
      <c r="AC830" t="e">
        <f>VLOOKUP(A830,issues_tempo!A:E,5,FALSE)</f>
        <v>#N/A</v>
      </c>
      <c r="AD830" t="e">
        <f>VLOOKUP(A830,issues_tempo!A:E,4,FALSE)</f>
        <v>#N/A</v>
      </c>
      <c r="AE830">
        <f t="shared" si="305"/>
        <v>0</v>
      </c>
      <c r="AF830">
        <f t="shared" si="305"/>
        <v>0</v>
      </c>
      <c r="AG830">
        <f t="shared" si="306"/>
        <v>0</v>
      </c>
      <c r="AH830">
        <f t="shared" si="307"/>
        <v>0</v>
      </c>
      <c r="AI830">
        <f t="shared" si="308"/>
        <v>0</v>
      </c>
      <c r="AJ830">
        <f t="shared" si="309"/>
        <v>0</v>
      </c>
    </row>
    <row r="831" spans="1:36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294"/>
        <v>#N/A</v>
      </c>
      <c r="I831" t="e">
        <f t="shared" si="295"/>
        <v>#N/A</v>
      </c>
      <c r="J831">
        <f t="shared" si="296"/>
        <v>0</v>
      </c>
      <c r="K831">
        <f t="shared" si="297"/>
        <v>0</v>
      </c>
      <c r="L831">
        <f t="shared" si="298"/>
        <v>0</v>
      </c>
      <c r="M831" t="e">
        <f t="shared" si="299"/>
        <v>#N/A</v>
      </c>
      <c r="N831" t="e">
        <f t="shared" si="299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300"/>
        <v>0</v>
      </c>
      <c r="V831">
        <f t="shared" si="301"/>
        <v>0</v>
      </c>
      <c r="W831">
        <f t="shared" si="310"/>
        <v>0</v>
      </c>
      <c r="X831">
        <f t="shared" si="302"/>
        <v>0</v>
      </c>
      <c r="Y831">
        <f>IF(ISNA(VLOOKUP(A831,issues_tempo!A:E,3,FALSE)),0,VLOOKUP(A831,issues_tempo!A:E,3,FALSE))</f>
        <v>0</v>
      </c>
      <c r="Z831">
        <f>IF(ISNA(VLOOKUP(A831,issues_tempo!A:E,2,FALSE)),0,VLOOKUP(A831,issues_tempo!A:E,2,FALSE))</f>
        <v>0</v>
      </c>
      <c r="AA831">
        <f t="shared" si="303"/>
        <v>0</v>
      </c>
      <c r="AB831" t="e">
        <f t="shared" si="304"/>
        <v>#DIV/0!</v>
      </c>
      <c r="AC831" t="e">
        <f>VLOOKUP(A831,issues_tempo!A:E,5,FALSE)</f>
        <v>#N/A</v>
      </c>
      <c r="AD831" t="e">
        <f>VLOOKUP(A831,issues_tempo!A:E,4,FALSE)</f>
        <v>#N/A</v>
      </c>
      <c r="AE831">
        <f t="shared" si="305"/>
        <v>0</v>
      </c>
      <c r="AF831">
        <f t="shared" si="305"/>
        <v>0</v>
      </c>
      <c r="AG831">
        <f t="shared" si="306"/>
        <v>0</v>
      </c>
      <c r="AH831">
        <f t="shared" si="307"/>
        <v>0</v>
      </c>
      <c r="AI831">
        <f t="shared" si="308"/>
        <v>0</v>
      </c>
      <c r="AJ831">
        <f t="shared" si="309"/>
        <v>0</v>
      </c>
    </row>
    <row r="832" spans="1:36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294"/>
        <v>#N/A</v>
      </c>
      <c r="I832" t="e">
        <f t="shared" si="295"/>
        <v>#N/A</v>
      </c>
      <c r="J832">
        <f t="shared" si="296"/>
        <v>0</v>
      </c>
      <c r="K832">
        <f t="shared" si="297"/>
        <v>0</v>
      </c>
      <c r="L832">
        <f t="shared" si="298"/>
        <v>0</v>
      </c>
      <c r="M832" t="e">
        <f t="shared" si="299"/>
        <v>#N/A</v>
      </c>
      <c r="N832" t="e">
        <f t="shared" si="299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300"/>
        <v>0</v>
      </c>
      <c r="V832">
        <f t="shared" si="301"/>
        <v>0</v>
      </c>
      <c r="W832">
        <f t="shared" si="310"/>
        <v>0</v>
      </c>
      <c r="X832">
        <f t="shared" si="302"/>
        <v>0</v>
      </c>
      <c r="Y832">
        <f>IF(ISNA(VLOOKUP(A832,issues_tempo!A:E,3,FALSE)),0,VLOOKUP(A832,issues_tempo!A:E,3,FALSE))</f>
        <v>0</v>
      </c>
      <c r="Z832">
        <f>IF(ISNA(VLOOKUP(A832,issues_tempo!A:E,2,FALSE)),0,VLOOKUP(A832,issues_tempo!A:E,2,FALSE))</f>
        <v>0</v>
      </c>
      <c r="AA832">
        <f t="shared" si="303"/>
        <v>0</v>
      </c>
      <c r="AB832" t="e">
        <f t="shared" si="304"/>
        <v>#DIV/0!</v>
      </c>
      <c r="AC832" t="e">
        <f>VLOOKUP(A832,issues_tempo!A:E,5,FALSE)</f>
        <v>#N/A</v>
      </c>
      <c r="AD832" t="e">
        <f>VLOOKUP(A832,issues_tempo!A:E,4,FALSE)</f>
        <v>#N/A</v>
      </c>
      <c r="AE832">
        <f t="shared" si="305"/>
        <v>0</v>
      </c>
      <c r="AF832">
        <f t="shared" si="305"/>
        <v>0</v>
      </c>
      <c r="AG832">
        <f t="shared" si="306"/>
        <v>0</v>
      </c>
      <c r="AH832">
        <f t="shared" si="307"/>
        <v>0</v>
      </c>
      <c r="AI832">
        <f t="shared" si="308"/>
        <v>0</v>
      </c>
      <c r="AJ832">
        <f t="shared" si="309"/>
        <v>0</v>
      </c>
    </row>
    <row r="833" spans="1:36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294"/>
        <v>#N/A</v>
      </c>
      <c r="I833" t="e">
        <f t="shared" si="295"/>
        <v>#N/A</v>
      </c>
      <c r="J833">
        <f t="shared" si="296"/>
        <v>0</v>
      </c>
      <c r="K833">
        <f t="shared" si="297"/>
        <v>0</v>
      </c>
      <c r="L833">
        <f t="shared" si="298"/>
        <v>0</v>
      </c>
      <c r="M833" t="e">
        <f t="shared" si="299"/>
        <v>#N/A</v>
      </c>
      <c r="N833" t="e">
        <f t="shared" si="299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300"/>
        <v>0</v>
      </c>
      <c r="V833">
        <f t="shared" si="301"/>
        <v>0</v>
      </c>
      <c r="W833">
        <f t="shared" si="310"/>
        <v>0</v>
      </c>
      <c r="X833">
        <f t="shared" si="302"/>
        <v>0</v>
      </c>
      <c r="Y833">
        <f>IF(ISNA(VLOOKUP(A833,issues_tempo!A:E,3,FALSE)),0,VLOOKUP(A833,issues_tempo!A:E,3,FALSE))</f>
        <v>0</v>
      </c>
      <c r="Z833">
        <f>IF(ISNA(VLOOKUP(A833,issues_tempo!A:E,2,FALSE)),0,VLOOKUP(A833,issues_tempo!A:E,2,FALSE))</f>
        <v>0</v>
      </c>
      <c r="AA833">
        <f t="shared" si="303"/>
        <v>0</v>
      </c>
      <c r="AB833" t="e">
        <f t="shared" si="304"/>
        <v>#DIV/0!</v>
      </c>
      <c r="AC833" t="e">
        <f>VLOOKUP(A833,issues_tempo!A:E,5,FALSE)</f>
        <v>#N/A</v>
      </c>
      <c r="AD833" t="e">
        <f>VLOOKUP(A833,issues_tempo!A:E,4,FALSE)</f>
        <v>#N/A</v>
      </c>
      <c r="AE833">
        <f t="shared" si="305"/>
        <v>0</v>
      </c>
      <c r="AF833">
        <f t="shared" si="305"/>
        <v>0</v>
      </c>
      <c r="AG833">
        <f t="shared" si="306"/>
        <v>0</v>
      </c>
      <c r="AH833">
        <f t="shared" si="307"/>
        <v>0</v>
      </c>
      <c r="AI833">
        <f t="shared" si="308"/>
        <v>0</v>
      </c>
      <c r="AJ833">
        <f t="shared" si="309"/>
        <v>0</v>
      </c>
    </row>
    <row r="834" spans="1:36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294"/>
        <v>2</v>
      </c>
      <c r="I834">
        <f t="shared" si="295"/>
        <v>5.5</v>
      </c>
      <c r="J834">
        <f t="shared" si="296"/>
        <v>18.181818181818183</v>
      </c>
      <c r="K834">
        <f t="shared" si="297"/>
        <v>0</v>
      </c>
      <c r="L834">
        <f t="shared" si="298"/>
        <v>18.181818181818183</v>
      </c>
      <c r="M834" t="e">
        <f t="shared" si="299"/>
        <v>#DIV/0!</v>
      </c>
      <c r="N834">
        <f t="shared" si="299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300"/>
        <v>0</v>
      </c>
      <c r="V834">
        <f t="shared" si="301"/>
        <v>0</v>
      </c>
      <c r="W834">
        <f t="shared" si="310"/>
        <v>0</v>
      </c>
      <c r="X834">
        <f t="shared" si="302"/>
        <v>0</v>
      </c>
      <c r="Y834">
        <f>IF(ISNA(VLOOKUP(A834,issues_tempo!A:E,3,FALSE)),0,VLOOKUP(A834,issues_tempo!A:E,3,FALSE))</f>
        <v>0</v>
      </c>
      <c r="Z834">
        <f>IF(ISNA(VLOOKUP(A834,issues_tempo!A:E,2,FALSE)),0,VLOOKUP(A834,issues_tempo!A:E,2,FALSE))</f>
        <v>0</v>
      </c>
      <c r="AA834">
        <f t="shared" si="303"/>
        <v>0</v>
      </c>
      <c r="AB834" t="e">
        <f t="shared" si="304"/>
        <v>#DIV/0!</v>
      </c>
      <c r="AC834" t="e">
        <f>VLOOKUP(A834,issues_tempo!A:E,5,FALSE)</f>
        <v>#N/A</v>
      </c>
      <c r="AD834" t="e">
        <f>VLOOKUP(A834,issues_tempo!A:E,4,FALSE)</f>
        <v>#N/A</v>
      </c>
      <c r="AE834">
        <f t="shared" si="305"/>
        <v>0</v>
      </c>
      <c r="AF834">
        <f t="shared" si="305"/>
        <v>0</v>
      </c>
      <c r="AG834">
        <f t="shared" si="306"/>
        <v>0</v>
      </c>
      <c r="AH834">
        <f t="shared" si="307"/>
        <v>0</v>
      </c>
      <c r="AI834">
        <f t="shared" si="308"/>
        <v>0</v>
      </c>
      <c r="AJ834">
        <f t="shared" si="309"/>
        <v>0</v>
      </c>
    </row>
    <row r="835" spans="1:36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311">F835+G835</f>
        <v>#N/A</v>
      </c>
      <c r="I835" t="e">
        <f t="shared" ref="I835:I898" si="312">E835/H835</f>
        <v>#N/A</v>
      </c>
      <c r="J835">
        <f t="shared" ref="J835:J898" si="313">IF(ISNA(H835),0,IF(E835&gt;0,(H835*100)/E835,0))</f>
        <v>0</v>
      </c>
      <c r="K835">
        <f t="shared" ref="K835:K898" si="314">IF(ISNA(F835),0,IF(C835&gt;0,(F835*100)/C835,0))</f>
        <v>0</v>
      </c>
      <c r="L835">
        <f t="shared" ref="L835:L898" si="315">IF(ISNA(F835),0,IF(D835&gt;0,(G835*100)/D835,0))</f>
        <v>0</v>
      </c>
      <c r="M835" t="e">
        <f t="shared" ref="M835:N898" si="316">C835/F835</f>
        <v>#N/A</v>
      </c>
      <c r="N835" t="e">
        <f t="shared" si="316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317">IF(ISNA(F835),0,IF(F835&gt;0,S835/F835,0))</f>
        <v>0</v>
      </c>
      <c r="V835">
        <f t="shared" ref="V835:V898" si="318">IF(ISNA(G835),0,IF(G835&gt;0,T835/G835,0))</f>
        <v>0</v>
      </c>
      <c r="W835">
        <f t="shared" si="310"/>
        <v>0</v>
      </c>
      <c r="X835">
        <f t="shared" ref="X835:X898" si="319">V835*L835</f>
        <v>0</v>
      </c>
      <c r="Y835">
        <f>IF(ISNA(VLOOKUP(A835,issues_tempo!A:E,3,FALSE)),0,VLOOKUP(A835,issues_tempo!A:E,3,FALSE))</f>
        <v>0</v>
      </c>
      <c r="Z835">
        <f>IF(ISNA(VLOOKUP(A835,issues_tempo!A:E,2,FALSE)),0,VLOOKUP(A835,issues_tempo!A:E,2,FALSE))</f>
        <v>0</v>
      </c>
      <c r="AA835">
        <f t="shared" ref="AA835:AA898" si="320">Y835+Z835</f>
        <v>0</v>
      </c>
      <c r="AB835" t="e">
        <f t="shared" ref="AB835:AB898" si="321">E835/AA835</f>
        <v>#DIV/0!</v>
      </c>
      <c r="AC835" t="e">
        <f>VLOOKUP(A835,issues_tempo!A:E,5,FALSE)</f>
        <v>#N/A</v>
      </c>
      <c r="AD835" t="e">
        <f>VLOOKUP(A835,issues_tempo!A:E,4,FALSE)</f>
        <v>#N/A</v>
      </c>
      <c r="AE835">
        <f t="shared" ref="AE835:AF898" si="322">IF(ISNA(Y835),0,IF(C835&gt;0,(Y835*100)/C835,0))</f>
        <v>0</v>
      </c>
      <c r="AF835">
        <f t="shared" si="322"/>
        <v>0</v>
      </c>
      <c r="AG835">
        <f t="shared" ref="AG835:AG898" si="323">IF(Y835&gt;0,AC835/Y835,0)</f>
        <v>0</v>
      </c>
      <c r="AH835">
        <f t="shared" ref="AH835:AH898" si="324">IF(Z835&gt;0,AD835/Z835,0)</f>
        <v>0</v>
      </c>
      <c r="AI835">
        <f t="shared" ref="AI835:AI898" si="325">AG835*AE835</f>
        <v>0</v>
      </c>
      <c r="AJ835">
        <f t="shared" ref="AJ835:AJ898" si="326">AH835*AF835</f>
        <v>0</v>
      </c>
    </row>
    <row r="836" spans="1:36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311"/>
        <v>#N/A</v>
      </c>
      <c r="I836" t="e">
        <f t="shared" si="312"/>
        <v>#N/A</v>
      </c>
      <c r="J836">
        <f t="shared" si="313"/>
        <v>0</v>
      </c>
      <c r="K836">
        <f t="shared" si="314"/>
        <v>0</v>
      </c>
      <c r="L836">
        <f t="shared" si="315"/>
        <v>0</v>
      </c>
      <c r="M836" t="e">
        <f t="shared" si="316"/>
        <v>#N/A</v>
      </c>
      <c r="N836" t="e">
        <f t="shared" si="316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317"/>
        <v>0</v>
      </c>
      <c r="V836">
        <f t="shared" si="318"/>
        <v>0</v>
      </c>
      <c r="W836">
        <f t="shared" ref="W836:W899" si="327">U836*K836</f>
        <v>0</v>
      </c>
      <c r="X836">
        <f t="shared" si="319"/>
        <v>0</v>
      </c>
      <c r="Y836">
        <f>IF(ISNA(VLOOKUP(A836,issues_tempo!A:E,3,FALSE)),0,VLOOKUP(A836,issues_tempo!A:E,3,FALSE))</f>
        <v>0</v>
      </c>
      <c r="Z836">
        <f>IF(ISNA(VLOOKUP(A836,issues_tempo!A:E,2,FALSE)),0,VLOOKUP(A836,issues_tempo!A:E,2,FALSE))</f>
        <v>0</v>
      </c>
      <c r="AA836">
        <f t="shared" si="320"/>
        <v>0</v>
      </c>
      <c r="AB836" t="e">
        <f t="shared" si="321"/>
        <v>#DIV/0!</v>
      </c>
      <c r="AC836" t="e">
        <f>VLOOKUP(A836,issues_tempo!A:E,5,FALSE)</f>
        <v>#N/A</v>
      </c>
      <c r="AD836" t="e">
        <f>VLOOKUP(A836,issues_tempo!A:E,4,FALSE)</f>
        <v>#N/A</v>
      </c>
      <c r="AE836">
        <f t="shared" si="322"/>
        <v>0</v>
      </c>
      <c r="AF836">
        <f t="shared" si="322"/>
        <v>0</v>
      </c>
      <c r="AG836">
        <f t="shared" si="323"/>
        <v>0</v>
      </c>
      <c r="AH836">
        <f t="shared" si="324"/>
        <v>0</v>
      </c>
      <c r="AI836">
        <f t="shared" si="325"/>
        <v>0</v>
      </c>
      <c r="AJ836">
        <f t="shared" si="326"/>
        <v>0</v>
      </c>
    </row>
    <row r="837" spans="1:36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311"/>
        <v>#N/A</v>
      </c>
      <c r="I837" t="e">
        <f t="shared" si="312"/>
        <v>#N/A</v>
      </c>
      <c r="J837">
        <f t="shared" si="313"/>
        <v>0</v>
      </c>
      <c r="K837">
        <f t="shared" si="314"/>
        <v>0</v>
      </c>
      <c r="L837">
        <f t="shared" si="315"/>
        <v>0</v>
      </c>
      <c r="M837" t="e">
        <f t="shared" si="316"/>
        <v>#N/A</v>
      </c>
      <c r="N837" t="e">
        <f t="shared" si="316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317"/>
        <v>0</v>
      </c>
      <c r="V837">
        <f t="shared" si="318"/>
        <v>0</v>
      </c>
      <c r="W837">
        <f t="shared" si="327"/>
        <v>0</v>
      </c>
      <c r="X837">
        <f t="shared" si="319"/>
        <v>0</v>
      </c>
      <c r="Y837">
        <f>IF(ISNA(VLOOKUP(A837,issues_tempo!A:E,3,FALSE)),0,VLOOKUP(A837,issues_tempo!A:E,3,FALSE))</f>
        <v>0</v>
      </c>
      <c r="Z837">
        <f>IF(ISNA(VLOOKUP(A837,issues_tempo!A:E,2,FALSE)),0,VLOOKUP(A837,issues_tempo!A:E,2,FALSE))</f>
        <v>0</v>
      </c>
      <c r="AA837">
        <f t="shared" si="320"/>
        <v>0</v>
      </c>
      <c r="AB837" t="e">
        <f t="shared" si="321"/>
        <v>#DIV/0!</v>
      </c>
      <c r="AC837" t="e">
        <f>VLOOKUP(A837,issues_tempo!A:E,5,FALSE)</f>
        <v>#N/A</v>
      </c>
      <c r="AD837" t="e">
        <f>VLOOKUP(A837,issues_tempo!A:E,4,FALSE)</f>
        <v>#N/A</v>
      </c>
      <c r="AE837">
        <f t="shared" si="322"/>
        <v>0</v>
      </c>
      <c r="AF837">
        <f t="shared" si="322"/>
        <v>0</v>
      </c>
      <c r="AG837">
        <f t="shared" si="323"/>
        <v>0</v>
      </c>
      <c r="AH837">
        <f t="shared" si="324"/>
        <v>0</v>
      </c>
      <c r="AI837">
        <f t="shared" si="325"/>
        <v>0</v>
      </c>
      <c r="AJ837">
        <f t="shared" si="326"/>
        <v>0</v>
      </c>
    </row>
    <row r="838" spans="1:36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311"/>
        <v>#N/A</v>
      </c>
      <c r="I838" t="e">
        <f t="shared" si="312"/>
        <v>#N/A</v>
      </c>
      <c r="J838">
        <f t="shared" si="313"/>
        <v>0</v>
      </c>
      <c r="K838">
        <f t="shared" si="314"/>
        <v>0</v>
      </c>
      <c r="L838">
        <f t="shared" si="315"/>
        <v>0</v>
      </c>
      <c r="M838" t="e">
        <f t="shared" si="316"/>
        <v>#N/A</v>
      </c>
      <c r="N838" t="e">
        <f t="shared" si="316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317"/>
        <v>0</v>
      </c>
      <c r="V838">
        <f t="shared" si="318"/>
        <v>0</v>
      </c>
      <c r="W838">
        <f t="shared" si="327"/>
        <v>0</v>
      </c>
      <c r="X838">
        <f t="shared" si="319"/>
        <v>0</v>
      </c>
      <c r="Y838">
        <f>IF(ISNA(VLOOKUP(A838,issues_tempo!A:E,3,FALSE)),0,VLOOKUP(A838,issues_tempo!A:E,3,FALSE))</f>
        <v>0</v>
      </c>
      <c r="Z838">
        <f>IF(ISNA(VLOOKUP(A838,issues_tempo!A:E,2,FALSE)),0,VLOOKUP(A838,issues_tempo!A:E,2,FALSE))</f>
        <v>0</v>
      </c>
      <c r="AA838">
        <f t="shared" si="320"/>
        <v>0</v>
      </c>
      <c r="AB838" t="e">
        <f t="shared" si="321"/>
        <v>#DIV/0!</v>
      </c>
      <c r="AC838" t="e">
        <f>VLOOKUP(A838,issues_tempo!A:E,5,FALSE)</f>
        <v>#N/A</v>
      </c>
      <c r="AD838" t="e">
        <f>VLOOKUP(A838,issues_tempo!A:E,4,FALSE)</f>
        <v>#N/A</v>
      </c>
      <c r="AE838">
        <f t="shared" si="322"/>
        <v>0</v>
      </c>
      <c r="AF838">
        <f t="shared" si="322"/>
        <v>0</v>
      </c>
      <c r="AG838">
        <f t="shared" si="323"/>
        <v>0</v>
      </c>
      <c r="AH838">
        <f t="shared" si="324"/>
        <v>0</v>
      </c>
      <c r="AI838">
        <f t="shared" si="325"/>
        <v>0</v>
      </c>
      <c r="AJ838">
        <f t="shared" si="326"/>
        <v>0</v>
      </c>
    </row>
    <row r="839" spans="1:36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311"/>
        <v>#N/A</v>
      </c>
      <c r="I839" t="e">
        <f t="shared" si="312"/>
        <v>#N/A</v>
      </c>
      <c r="J839">
        <f t="shared" si="313"/>
        <v>0</v>
      </c>
      <c r="K839">
        <f t="shared" si="314"/>
        <v>0</v>
      </c>
      <c r="L839">
        <f t="shared" si="315"/>
        <v>0</v>
      </c>
      <c r="M839" t="e">
        <f t="shared" si="316"/>
        <v>#N/A</v>
      </c>
      <c r="N839" t="e">
        <f t="shared" si="316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317"/>
        <v>0</v>
      </c>
      <c r="V839">
        <f t="shared" si="318"/>
        <v>0</v>
      </c>
      <c r="W839">
        <f t="shared" si="327"/>
        <v>0</v>
      </c>
      <c r="X839">
        <f t="shared" si="319"/>
        <v>0</v>
      </c>
      <c r="Y839">
        <f>IF(ISNA(VLOOKUP(A839,issues_tempo!A:E,3,FALSE)),0,VLOOKUP(A839,issues_tempo!A:E,3,FALSE))</f>
        <v>0</v>
      </c>
      <c r="Z839">
        <f>IF(ISNA(VLOOKUP(A839,issues_tempo!A:E,2,FALSE)),0,VLOOKUP(A839,issues_tempo!A:E,2,FALSE))</f>
        <v>0</v>
      </c>
      <c r="AA839">
        <f t="shared" si="320"/>
        <v>0</v>
      </c>
      <c r="AB839" t="e">
        <f t="shared" si="321"/>
        <v>#DIV/0!</v>
      </c>
      <c r="AC839" t="e">
        <f>VLOOKUP(A839,issues_tempo!A:E,5,FALSE)</f>
        <v>#N/A</v>
      </c>
      <c r="AD839" t="e">
        <f>VLOOKUP(A839,issues_tempo!A:E,4,FALSE)</f>
        <v>#N/A</v>
      </c>
      <c r="AE839">
        <f t="shared" si="322"/>
        <v>0</v>
      </c>
      <c r="AF839">
        <f t="shared" si="322"/>
        <v>0</v>
      </c>
      <c r="AG839">
        <f t="shared" si="323"/>
        <v>0</v>
      </c>
      <c r="AH839">
        <f t="shared" si="324"/>
        <v>0</v>
      </c>
      <c r="AI839">
        <f t="shared" si="325"/>
        <v>0</v>
      </c>
      <c r="AJ839">
        <f t="shared" si="326"/>
        <v>0</v>
      </c>
    </row>
    <row r="840" spans="1:36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311"/>
        <v>#N/A</v>
      </c>
      <c r="I840" t="e">
        <f t="shared" si="312"/>
        <v>#N/A</v>
      </c>
      <c r="J840">
        <f t="shared" si="313"/>
        <v>0</v>
      </c>
      <c r="K840">
        <f t="shared" si="314"/>
        <v>0</v>
      </c>
      <c r="L840">
        <f t="shared" si="315"/>
        <v>0</v>
      </c>
      <c r="M840" t="e">
        <f t="shared" si="316"/>
        <v>#N/A</v>
      </c>
      <c r="N840" t="e">
        <f t="shared" si="316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317"/>
        <v>0</v>
      </c>
      <c r="V840">
        <f t="shared" si="318"/>
        <v>0</v>
      </c>
      <c r="W840">
        <f t="shared" si="327"/>
        <v>0</v>
      </c>
      <c r="X840">
        <f t="shared" si="319"/>
        <v>0</v>
      </c>
      <c r="Y840">
        <f>IF(ISNA(VLOOKUP(A840,issues_tempo!A:E,3,FALSE)),0,VLOOKUP(A840,issues_tempo!A:E,3,FALSE))</f>
        <v>0</v>
      </c>
      <c r="Z840">
        <f>IF(ISNA(VLOOKUP(A840,issues_tempo!A:E,2,FALSE)),0,VLOOKUP(A840,issues_tempo!A:E,2,FALSE))</f>
        <v>0</v>
      </c>
      <c r="AA840">
        <f t="shared" si="320"/>
        <v>0</v>
      </c>
      <c r="AB840" t="e">
        <f t="shared" si="321"/>
        <v>#DIV/0!</v>
      </c>
      <c r="AC840" t="e">
        <f>VLOOKUP(A840,issues_tempo!A:E,5,FALSE)</f>
        <v>#N/A</v>
      </c>
      <c r="AD840" t="e">
        <f>VLOOKUP(A840,issues_tempo!A:E,4,FALSE)</f>
        <v>#N/A</v>
      </c>
      <c r="AE840">
        <f t="shared" si="322"/>
        <v>0</v>
      </c>
      <c r="AF840">
        <f t="shared" si="322"/>
        <v>0</v>
      </c>
      <c r="AG840">
        <f t="shared" si="323"/>
        <v>0</v>
      </c>
      <c r="AH840">
        <f t="shared" si="324"/>
        <v>0</v>
      </c>
      <c r="AI840">
        <f t="shared" si="325"/>
        <v>0</v>
      </c>
      <c r="AJ840">
        <f t="shared" si="326"/>
        <v>0</v>
      </c>
    </row>
    <row r="841" spans="1:36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311"/>
        <v>5</v>
      </c>
      <c r="I841">
        <f t="shared" si="312"/>
        <v>12.4</v>
      </c>
      <c r="J841">
        <f t="shared" si="313"/>
        <v>8.064516129032258</v>
      </c>
      <c r="K841">
        <f t="shared" si="314"/>
        <v>0</v>
      </c>
      <c r="L841">
        <f t="shared" si="315"/>
        <v>8.064516129032258</v>
      </c>
      <c r="M841" t="e">
        <f t="shared" si="316"/>
        <v>#DIV/0!</v>
      </c>
      <c r="N841">
        <f t="shared" si="316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317"/>
        <v>0</v>
      </c>
      <c r="V841">
        <f t="shared" si="318"/>
        <v>0</v>
      </c>
      <c r="W841">
        <f t="shared" si="327"/>
        <v>0</v>
      </c>
      <c r="X841">
        <f t="shared" si="319"/>
        <v>0</v>
      </c>
      <c r="Y841">
        <f>IF(ISNA(VLOOKUP(A841,issues_tempo!A:E,3,FALSE)),0,VLOOKUP(A841,issues_tempo!A:E,3,FALSE))</f>
        <v>0</v>
      </c>
      <c r="Z841">
        <f>IF(ISNA(VLOOKUP(A841,issues_tempo!A:E,2,FALSE)),0,VLOOKUP(A841,issues_tempo!A:E,2,FALSE))</f>
        <v>0</v>
      </c>
      <c r="AA841">
        <f t="shared" si="320"/>
        <v>0</v>
      </c>
      <c r="AB841" t="e">
        <f t="shared" si="321"/>
        <v>#DIV/0!</v>
      </c>
      <c r="AC841" t="e">
        <f>VLOOKUP(A841,issues_tempo!A:E,5,FALSE)</f>
        <v>#N/A</v>
      </c>
      <c r="AD841" t="e">
        <f>VLOOKUP(A841,issues_tempo!A:E,4,FALSE)</f>
        <v>#N/A</v>
      </c>
      <c r="AE841">
        <f t="shared" si="322"/>
        <v>0</v>
      </c>
      <c r="AF841">
        <f t="shared" si="322"/>
        <v>0</v>
      </c>
      <c r="AG841">
        <f t="shared" si="323"/>
        <v>0</v>
      </c>
      <c r="AH841">
        <f t="shared" si="324"/>
        <v>0</v>
      </c>
      <c r="AI841">
        <f t="shared" si="325"/>
        <v>0</v>
      </c>
      <c r="AJ841">
        <f t="shared" si="326"/>
        <v>0</v>
      </c>
    </row>
    <row r="842" spans="1:36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311"/>
        <v>#N/A</v>
      </c>
      <c r="I842" t="e">
        <f t="shared" si="312"/>
        <v>#N/A</v>
      </c>
      <c r="J842">
        <f t="shared" si="313"/>
        <v>0</v>
      </c>
      <c r="K842">
        <f t="shared" si="314"/>
        <v>0</v>
      </c>
      <c r="L842">
        <f t="shared" si="315"/>
        <v>0</v>
      </c>
      <c r="M842" t="e">
        <f t="shared" si="316"/>
        <v>#N/A</v>
      </c>
      <c r="N842" t="e">
        <f t="shared" si="316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317"/>
        <v>0</v>
      </c>
      <c r="V842">
        <f t="shared" si="318"/>
        <v>0</v>
      </c>
      <c r="W842">
        <f t="shared" si="327"/>
        <v>0</v>
      </c>
      <c r="X842">
        <f t="shared" si="319"/>
        <v>0</v>
      </c>
      <c r="Y842">
        <f>IF(ISNA(VLOOKUP(A842,issues_tempo!A:E,3,FALSE)),0,VLOOKUP(A842,issues_tempo!A:E,3,FALSE))</f>
        <v>0</v>
      </c>
      <c r="Z842">
        <f>IF(ISNA(VLOOKUP(A842,issues_tempo!A:E,2,FALSE)),0,VLOOKUP(A842,issues_tempo!A:E,2,FALSE))</f>
        <v>0</v>
      </c>
      <c r="AA842">
        <f t="shared" si="320"/>
        <v>0</v>
      </c>
      <c r="AB842" t="e">
        <f t="shared" si="321"/>
        <v>#DIV/0!</v>
      </c>
      <c r="AC842" t="e">
        <f>VLOOKUP(A842,issues_tempo!A:E,5,FALSE)</f>
        <v>#N/A</v>
      </c>
      <c r="AD842" t="e">
        <f>VLOOKUP(A842,issues_tempo!A:E,4,FALSE)</f>
        <v>#N/A</v>
      </c>
      <c r="AE842">
        <f t="shared" si="322"/>
        <v>0</v>
      </c>
      <c r="AF842">
        <f t="shared" si="322"/>
        <v>0</v>
      </c>
      <c r="AG842">
        <f t="shared" si="323"/>
        <v>0</v>
      </c>
      <c r="AH842">
        <f t="shared" si="324"/>
        <v>0</v>
      </c>
      <c r="AI842">
        <f t="shared" si="325"/>
        <v>0</v>
      </c>
      <c r="AJ842">
        <f t="shared" si="326"/>
        <v>0</v>
      </c>
    </row>
    <row r="843" spans="1:36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311"/>
        <v>#N/A</v>
      </c>
      <c r="I843" t="e">
        <f t="shared" si="312"/>
        <v>#N/A</v>
      </c>
      <c r="J843">
        <f t="shared" si="313"/>
        <v>0</v>
      </c>
      <c r="K843">
        <f t="shared" si="314"/>
        <v>0</v>
      </c>
      <c r="L843">
        <f t="shared" si="315"/>
        <v>0</v>
      </c>
      <c r="M843" t="e">
        <f t="shared" si="316"/>
        <v>#N/A</v>
      </c>
      <c r="N843" t="e">
        <f t="shared" si="316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317"/>
        <v>0</v>
      </c>
      <c r="V843">
        <f t="shared" si="318"/>
        <v>0</v>
      </c>
      <c r="W843">
        <f t="shared" si="327"/>
        <v>0</v>
      </c>
      <c r="X843">
        <f t="shared" si="319"/>
        <v>0</v>
      </c>
      <c r="Y843">
        <f>IF(ISNA(VLOOKUP(A843,issues_tempo!A:E,3,FALSE)),0,VLOOKUP(A843,issues_tempo!A:E,3,FALSE))</f>
        <v>0</v>
      </c>
      <c r="Z843">
        <f>IF(ISNA(VLOOKUP(A843,issues_tempo!A:E,2,FALSE)),0,VLOOKUP(A843,issues_tempo!A:E,2,FALSE))</f>
        <v>0</v>
      </c>
      <c r="AA843">
        <f t="shared" si="320"/>
        <v>0</v>
      </c>
      <c r="AB843" t="e">
        <f t="shared" si="321"/>
        <v>#DIV/0!</v>
      </c>
      <c r="AC843" t="e">
        <f>VLOOKUP(A843,issues_tempo!A:E,5,FALSE)</f>
        <v>#N/A</v>
      </c>
      <c r="AD843" t="e">
        <f>VLOOKUP(A843,issues_tempo!A:E,4,FALSE)</f>
        <v>#N/A</v>
      </c>
      <c r="AE843">
        <f t="shared" si="322"/>
        <v>0</v>
      </c>
      <c r="AF843">
        <f t="shared" si="322"/>
        <v>0</v>
      </c>
      <c r="AG843">
        <f t="shared" si="323"/>
        <v>0</v>
      </c>
      <c r="AH843">
        <f t="shared" si="324"/>
        <v>0</v>
      </c>
      <c r="AI843">
        <f t="shared" si="325"/>
        <v>0</v>
      </c>
      <c r="AJ843">
        <f t="shared" si="326"/>
        <v>0</v>
      </c>
    </row>
    <row r="844" spans="1:36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311"/>
        <v>1</v>
      </c>
      <c r="I844">
        <f t="shared" si="312"/>
        <v>34</v>
      </c>
      <c r="J844">
        <f t="shared" si="313"/>
        <v>2.9411764705882355</v>
      </c>
      <c r="K844">
        <f t="shared" si="314"/>
        <v>0</v>
      </c>
      <c r="L844">
        <f t="shared" si="315"/>
        <v>2.9411764705882355</v>
      </c>
      <c r="M844" t="e">
        <f t="shared" si="316"/>
        <v>#DIV/0!</v>
      </c>
      <c r="N844">
        <f t="shared" si="316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317"/>
        <v>0</v>
      </c>
      <c r="V844">
        <f t="shared" si="318"/>
        <v>0</v>
      </c>
      <c r="W844">
        <f t="shared" si="327"/>
        <v>0</v>
      </c>
      <c r="X844">
        <f t="shared" si="319"/>
        <v>0</v>
      </c>
      <c r="Y844">
        <f>IF(ISNA(VLOOKUP(A844,issues_tempo!A:E,3,FALSE)),0,VLOOKUP(A844,issues_tempo!A:E,3,FALSE))</f>
        <v>0</v>
      </c>
      <c r="Z844">
        <f>IF(ISNA(VLOOKUP(A844,issues_tempo!A:E,2,FALSE)),0,VLOOKUP(A844,issues_tempo!A:E,2,FALSE))</f>
        <v>0</v>
      </c>
      <c r="AA844">
        <f t="shared" si="320"/>
        <v>0</v>
      </c>
      <c r="AB844" t="e">
        <f t="shared" si="321"/>
        <v>#DIV/0!</v>
      </c>
      <c r="AC844" t="e">
        <f>VLOOKUP(A844,issues_tempo!A:E,5,FALSE)</f>
        <v>#N/A</v>
      </c>
      <c r="AD844" t="e">
        <f>VLOOKUP(A844,issues_tempo!A:E,4,FALSE)</f>
        <v>#N/A</v>
      </c>
      <c r="AE844">
        <f t="shared" si="322"/>
        <v>0</v>
      </c>
      <c r="AF844">
        <f t="shared" si="322"/>
        <v>0</v>
      </c>
      <c r="AG844">
        <f t="shared" si="323"/>
        <v>0</v>
      </c>
      <c r="AH844">
        <f t="shared" si="324"/>
        <v>0</v>
      </c>
      <c r="AI844">
        <f t="shared" si="325"/>
        <v>0</v>
      </c>
      <c r="AJ844">
        <f t="shared" si="326"/>
        <v>0</v>
      </c>
    </row>
    <row r="845" spans="1:36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311"/>
        <v>9</v>
      </c>
      <c r="I845">
        <f t="shared" si="312"/>
        <v>7.4444444444444446</v>
      </c>
      <c r="J845">
        <f t="shared" si="313"/>
        <v>13.432835820895523</v>
      </c>
      <c r="K845">
        <f t="shared" si="314"/>
        <v>0</v>
      </c>
      <c r="L845">
        <f t="shared" si="315"/>
        <v>13.432835820895523</v>
      </c>
      <c r="M845" t="e">
        <f t="shared" si="316"/>
        <v>#DIV/0!</v>
      </c>
      <c r="N845">
        <f t="shared" si="316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317"/>
        <v>0</v>
      </c>
      <c r="V845">
        <f t="shared" si="318"/>
        <v>0</v>
      </c>
      <c r="W845">
        <f t="shared" si="327"/>
        <v>0</v>
      </c>
      <c r="X845">
        <f t="shared" si="319"/>
        <v>0</v>
      </c>
      <c r="Y845">
        <f>IF(ISNA(VLOOKUP(A845,issues_tempo!A:E,3,FALSE)),0,VLOOKUP(A845,issues_tempo!A:E,3,FALSE))</f>
        <v>0</v>
      </c>
      <c r="Z845">
        <f>IF(ISNA(VLOOKUP(A845,issues_tempo!A:E,2,FALSE)),0,VLOOKUP(A845,issues_tempo!A:E,2,FALSE))</f>
        <v>0</v>
      </c>
      <c r="AA845">
        <f t="shared" si="320"/>
        <v>0</v>
      </c>
      <c r="AB845" t="e">
        <f t="shared" si="321"/>
        <v>#DIV/0!</v>
      </c>
      <c r="AC845" t="e">
        <f>VLOOKUP(A845,issues_tempo!A:E,5,FALSE)</f>
        <v>#N/A</v>
      </c>
      <c r="AD845" t="e">
        <f>VLOOKUP(A845,issues_tempo!A:E,4,FALSE)</f>
        <v>#N/A</v>
      </c>
      <c r="AE845">
        <f t="shared" si="322"/>
        <v>0</v>
      </c>
      <c r="AF845">
        <f t="shared" si="322"/>
        <v>0</v>
      </c>
      <c r="AG845">
        <f t="shared" si="323"/>
        <v>0</v>
      </c>
      <c r="AH845">
        <f t="shared" si="324"/>
        <v>0</v>
      </c>
      <c r="AI845">
        <f t="shared" si="325"/>
        <v>0</v>
      </c>
      <c r="AJ845">
        <f t="shared" si="326"/>
        <v>0</v>
      </c>
    </row>
    <row r="846" spans="1:36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311"/>
        <v>2</v>
      </c>
      <c r="I846">
        <f t="shared" si="312"/>
        <v>12.5</v>
      </c>
      <c r="J846">
        <f t="shared" si="313"/>
        <v>8</v>
      </c>
      <c r="K846">
        <f t="shared" si="314"/>
        <v>0</v>
      </c>
      <c r="L846">
        <f t="shared" si="315"/>
        <v>8</v>
      </c>
      <c r="M846" t="e">
        <f t="shared" si="316"/>
        <v>#DIV/0!</v>
      </c>
      <c r="N846">
        <f t="shared" si="316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317"/>
        <v>0</v>
      </c>
      <c r="V846">
        <f t="shared" si="318"/>
        <v>0</v>
      </c>
      <c r="W846">
        <f t="shared" si="327"/>
        <v>0</v>
      </c>
      <c r="X846">
        <f t="shared" si="319"/>
        <v>0</v>
      </c>
      <c r="Y846">
        <f>IF(ISNA(VLOOKUP(A846,issues_tempo!A:E,3,FALSE)),0,VLOOKUP(A846,issues_tempo!A:E,3,FALSE))</f>
        <v>0</v>
      </c>
      <c r="Z846">
        <f>IF(ISNA(VLOOKUP(A846,issues_tempo!A:E,2,FALSE)),0,VLOOKUP(A846,issues_tempo!A:E,2,FALSE))</f>
        <v>0</v>
      </c>
      <c r="AA846">
        <f t="shared" si="320"/>
        <v>0</v>
      </c>
      <c r="AB846" t="e">
        <f t="shared" si="321"/>
        <v>#DIV/0!</v>
      </c>
      <c r="AC846" t="e">
        <f>VLOOKUP(A846,issues_tempo!A:E,5,FALSE)</f>
        <v>#N/A</v>
      </c>
      <c r="AD846" t="e">
        <f>VLOOKUP(A846,issues_tempo!A:E,4,FALSE)</f>
        <v>#N/A</v>
      </c>
      <c r="AE846">
        <f t="shared" si="322"/>
        <v>0</v>
      </c>
      <c r="AF846">
        <f t="shared" si="322"/>
        <v>0</v>
      </c>
      <c r="AG846">
        <f t="shared" si="323"/>
        <v>0</v>
      </c>
      <c r="AH846">
        <f t="shared" si="324"/>
        <v>0</v>
      </c>
      <c r="AI846">
        <f t="shared" si="325"/>
        <v>0</v>
      </c>
      <c r="AJ846">
        <f t="shared" si="326"/>
        <v>0</v>
      </c>
    </row>
    <row r="847" spans="1:36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311"/>
        <v>#N/A</v>
      </c>
      <c r="I847" t="e">
        <f t="shared" si="312"/>
        <v>#N/A</v>
      </c>
      <c r="J847">
        <f t="shared" si="313"/>
        <v>0</v>
      </c>
      <c r="K847">
        <f t="shared" si="314"/>
        <v>0</v>
      </c>
      <c r="L847">
        <f t="shared" si="315"/>
        <v>0</v>
      </c>
      <c r="M847" t="e">
        <f t="shared" si="316"/>
        <v>#N/A</v>
      </c>
      <c r="N847" t="e">
        <f t="shared" si="316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317"/>
        <v>0</v>
      </c>
      <c r="V847">
        <f t="shared" si="318"/>
        <v>0</v>
      </c>
      <c r="W847">
        <f t="shared" si="327"/>
        <v>0</v>
      </c>
      <c r="X847">
        <f t="shared" si="319"/>
        <v>0</v>
      </c>
      <c r="Y847">
        <f>IF(ISNA(VLOOKUP(A847,issues_tempo!A:E,3,FALSE)),0,VLOOKUP(A847,issues_tempo!A:E,3,FALSE))</f>
        <v>0</v>
      </c>
      <c r="Z847">
        <f>IF(ISNA(VLOOKUP(A847,issues_tempo!A:E,2,FALSE)),0,VLOOKUP(A847,issues_tempo!A:E,2,FALSE))</f>
        <v>0</v>
      </c>
      <c r="AA847">
        <f t="shared" si="320"/>
        <v>0</v>
      </c>
      <c r="AB847" t="e">
        <f t="shared" si="321"/>
        <v>#DIV/0!</v>
      </c>
      <c r="AC847" t="e">
        <f>VLOOKUP(A847,issues_tempo!A:E,5,FALSE)</f>
        <v>#N/A</v>
      </c>
      <c r="AD847" t="e">
        <f>VLOOKUP(A847,issues_tempo!A:E,4,FALSE)</f>
        <v>#N/A</v>
      </c>
      <c r="AE847">
        <f t="shared" si="322"/>
        <v>0</v>
      </c>
      <c r="AF847">
        <f t="shared" si="322"/>
        <v>0</v>
      </c>
      <c r="AG847">
        <f t="shared" si="323"/>
        <v>0</v>
      </c>
      <c r="AH847">
        <f t="shared" si="324"/>
        <v>0</v>
      </c>
      <c r="AI847">
        <f t="shared" si="325"/>
        <v>0</v>
      </c>
      <c r="AJ847">
        <f t="shared" si="326"/>
        <v>0</v>
      </c>
    </row>
    <row r="848" spans="1:36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311"/>
        <v>1</v>
      </c>
      <c r="I848">
        <f t="shared" si="312"/>
        <v>190</v>
      </c>
      <c r="J848">
        <f t="shared" si="313"/>
        <v>0.52631578947368418</v>
      </c>
      <c r="K848">
        <f t="shared" si="314"/>
        <v>0</v>
      </c>
      <c r="L848">
        <f t="shared" si="315"/>
        <v>0.52631578947368418</v>
      </c>
      <c r="M848" t="e">
        <f t="shared" si="316"/>
        <v>#DIV/0!</v>
      </c>
      <c r="N848">
        <f t="shared" si="316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317"/>
        <v>0</v>
      </c>
      <c r="V848">
        <f t="shared" si="318"/>
        <v>0</v>
      </c>
      <c r="W848">
        <f t="shared" si="327"/>
        <v>0</v>
      </c>
      <c r="X848">
        <f t="shared" si="319"/>
        <v>0</v>
      </c>
      <c r="Y848">
        <f>IF(ISNA(VLOOKUP(A848,issues_tempo!A:E,3,FALSE)),0,VLOOKUP(A848,issues_tempo!A:E,3,FALSE))</f>
        <v>0</v>
      </c>
      <c r="Z848">
        <f>IF(ISNA(VLOOKUP(A848,issues_tempo!A:E,2,FALSE)),0,VLOOKUP(A848,issues_tempo!A:E,2,FALSE))</f>
        <v>0</v>
      </c>
      <c r="AA848">
        <f t="shared" si="320"/>
        <v>0</v>
      </c>
      <c r="AB848" t="e">
        <f t="shared" si="321"/>
        <v>#DIV/0!</v>
      </c>
      <c r="AC848" t="e">
        <f>VLOOKUP(A848,issues_tempo!A:E,5,FALSE)</f>
        <v>#N/A</v>
      </c>
      <c r="AD848" t="e">
        <f>VLOOKUP(A848,issues_tempo!A:E,4,FALSE)</f>
        <v>#N/A</v>
      </c>
      <c r="AE848">
        <f t="shared" si="322"/>
        <v>0</v>
      </c>
      <c r="AF848">
        <f t="shared" si="322"/>
        <v>0</v>
      </c>
      <c r="AG848">
        <f t="shared" si="323"/>
        <v>0</v>
      </c>
      <c r="AH848">
        <f t="shared" si="324"/>
        <v>0</v>
      </c>
      <c r="AI848">
        <f t="shared" si="325"/>
        <v>0</v>
      </c>
      <c r="AJ848">
        <f t="shared" si="326"/>
        <v>0</v>
      </c>
    </row>
    <row r="849" spans="1:36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311"/>
        <v>#N/A</v>
      </c>
      <c r="I849" t="e">
        <f t="shared" si="312"/>
        <v>#N/A</v>
      </c>
      <c r="J849">
        <f t="shared" si="313"/>
        <v>0</v>
      </c>
      <c r="K849">
        <f t="shared" si="314"/>
        <v>0</v>
      </c>
      <c r="L849">
        <f t="shared" si="315"/>
        <v>0</v>
      </c>
      <c r="M849" t="e">
        <f t="shared" si="316"/>
        <v>#N/A</v>
      </c>
      <c r="N849" t="e">
        <f t="shared" si="316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317"/>
        <v>0</v>
      </c>
      <c r="V849">
        <f t="shared" si="318"/>
        <v>0</v>
      </c>
      <c r="W849">
        <f t="shared" si="327"/>
        <v>0</v>
      </c>
      <c r="X849">
        <f t="shared" si="319"/>
        <v>0</v>
      </c>
      <c r="Y849">
        <f>IF(ISNA(VLOOKUP(A849,issues_tempo!A:E,3,FALSE)),0,VLOOKUP(A849,issues_tempo!A:E,3,FALSE))</f>
        <v>0</v>
      </c>
      <c r="Z849">
        <f>IF(ISNA(VLOOKUP(A849,issues_tempo!A:E,2,FALSE)),0,VLOOKUP(A849,issues_tempo!A:E,2,FALSE))</f>
        <v>0</v>
      </c>
      <c r="AA849">
        <f t="shared" si="320"/>
        <v>0</v>
      </c>
      <c r="AB849" t="e">
        <f t="shared" si="321"/>
        <v>#DIV/0!</v>
      </c>
      <c r="AC849" t="e">
        <f>VLOOKUP(A849,issues_tempo!A:E,5,FALSE)</f>
        <v>#N/A</v>
      </c>
      <c r="AD849" t="e">
        <f>VLOOKUP(A849,issues_tempo!A:E,4,FALSE)</f>
        <v>#N/A</v>
      </c>
      <c r="AE849">
        <f t="shared" si="322"/>
        <v>0</v>
      </c>
      <c r="AF849">
        <f t="shared" si="322"/>
        <v>0</v>
      </c>
      <c r="AG849">
        <f t="shared" si="323"/>
        <v>0</v>
      </c>
      <c r="AH849">
        <f t="shared" si="324"/>
        <v>0</v>
      </c>
      <c r="AI849">
        <f t="shared" si="325"/>
        <v>0</v>
      </c>
      <c r="AJ849">
        <f t="shared" si="326"/>
        <v>0</v>
      </c>
    </row>
    <row r="850" spans="1:36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311"/>
        <v>#N/A</v>
      </c>
      <c r="I850" t="e">
        <f t="shared" si="312"/>
        <v>#N/A</v>
      </c>
      <c r="J850">
        <f t="shared" si="313"/>
        <v>0</v>
      </c>
      <c r="K850">
        <f t="shared" si="314"/>
        <v>0</v>
      </c>
      <c r="L850">
        <f t="shared" si="315"/>
        <v>0</v>
      </c>
      <c r="M850" t="e">
        <f t="shared" si="316"/>
        <v>#N/A</v>
      </c>
      <c r="N850" t="e">
        <f t="shared" si="316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317"/>
        <v>0</v>
      </c>
      <c r="V850">
        <f t="shared" si="318"/>
        <v>0</v>
      </c>
      <c r="W850">
        <f t="shared" si="327"/>
        <v>0</v>
      </c>
      <c r="X850">
        <f t="shared" si="319"/>
        <v>0</v>
      </c>
      <c r="Y850">
        <f>IF(ISNA(VLOOKUP(A850,issues_tempo!A:E,3,FALSE)),0,VLOOKUP(A850,issues_tempo!A:E,3,FALSE))</f>
        <v>0</v>
      </c>
      <c r="Z850">
        <f>IF(ISNA(VLOOKUP(A850,issues_tempo!A:E,2,FALSE)),0,VLOOKUP(A850,issues_tempo!A:E,2,FALSE))</f>
        <v>0</v>
      </c>
      <c r="AA850">
        <f t="shared" si="320"/>
        <v>0</v>
      </c>
      <c r="AB850" t="e">
        <f t="shared" si="321"/>
        <v>#DIV/0!</v>
      </c>
      <c r="AC850" t="e">
        <f>VLOOKUP(A850,issues_tempo!A:E,5,FALSE)</f>
        <v>#N/A</v>
      </c>
      <c r="AD850" t="e">
        <f>VLOOKUP(A850,issues_tempo!A:E,4,FALSE)</f>
        <v>#N/A</v>
      </c>
      <c r="AE850">
        <f t="shared" si="322"/>
        <v>0</v>
      </c>
      <c r="AF850">
        <f t="shared" si="322"/>
        <v>0</v>
      </c>
      <c r="AG850">
        <f t="shared" si="323"/>
        <v>0</v>
      </c>
      <c r="AH850">
        <f t="shared" si="324"/>
        <v>0</v>
      </c>
      <c r="AI850">
        <f t="shared" si="325"/>
        <v>0</v>
      </c>
      <c r="AJ850">
        <f t="shared" si="326"/>
        <v>0</v>
      </c>
    </row>
    <row r="851" spans="1:36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311"/>
        <v>#N/A</v>
      </c>
      <c r="I851" t="e">
        <f t="shared" si="312"/>
        <v>#N/A</v>
      </c>
      <c r="J851">
        <f t="shared" si="313"/>
        <v>0</v>
      </c>
      <c r="K851">
        <f t="shared" si="314"/>
        <v>0</v>
      </c>
      <c r="L851">
        <f t="shared" si="315"/>
        <v>0</v>
      </c>
      <c r="M851" t="e">
        <f t="shared" si="316"/>
        <v>#N/A</v>
      </c>
      <c r="N851" t="e">
        <f t="shared" si="316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317"/>
        <v>0</v>
      </c>
      <c r="V851">
        <f t="shared" si="318"/>
        <v>0</v>
      </c>
      <c r="W851">
        <f t="shared" si="327"/>
        <v>0</v>
      </c>
      <c r="X851">
        <f t="shared" si="319"/>
        <v>0</v>
      </c>
      <c r="Y851">
        <f>IF(ISNA(VLOOKUP(A851,issues_tempo!A:E,3,FALSE)),0,VLOOKUP(A851,issues_tempo!A:E,3,FALSE))</f>
        <v>0</v>
      </c>
      <c r="Z851">
        <f>IF(ISNA(VLOOKUP(A851,issues_tempo!A:E,2,FALSE)),0,VLOOKUP(A851,issues_tempo!A:E,2,FALSE))</f>
        <v>0</v>
      </c>
      <c r="AA851">
        <f t="shared" si="320"/>
        <v>0</v>
      </c>
      <c r="AB851" t="e">
        <f t="shared" si="321"/>
        <v>#DIV/0!</v>
      </c>
      <c r="AC851" t="e">
        <f>VLOOKUP(A851,issues_tempo!A:E,5,FALSE)</f>
        <v>#N/A</v>
      </c>
      <c r="AD851" t="e">
        <f>VLOOKUP(A851,issues_tempo!A:E,4,FALSE)</f>
        <v>#N/A</v>
      </c>
      <c r="AE851">
        <f t="shared" si="322"/>
        <v>0</v>
      </c>
      <c r="AF851">
        <f t="shared" si="322"/>
        <v>0</v>
      </c>
      <c r="AG851">
        <f t="shared" si="323"/>
        <v>0</v>
      </c>
      <c r="AH851">
        <f t="shared" si="324"/>
        <v>0</v>
      </c>
      <c r="AI851">
        <f t="shared" si="325"/>
        <v>0</v>
      </c>
      <c r="AJ851">
        <f t="shared" si="326"/>
        <v>0</v>
      </c>
    </row>
    <row r="852" spans="1:36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311"/>
        <v>#N/A</v>
      </c>
      <c r="I852" t="e">
        <f t="shared" si="312"/>
        <v>#N/A</v>
      </c>
      <c r="J852">
        <f t="shared" si="313"/>
        <v>0</v>
      </c>
      <c r="K852">
        <f t="shared" si="314"/>
        <v>0</v>
      </c>
      <c r="L852">
        <f t="shared" si="315"/>
        <v>0</v>
      </c>
      <c r="M852" t="e">
        <f t="shared" si="316"/>
        <v>#N/A</v>
      </c>
      <c r="N852" t="e">
        <f t="shared" si="316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317"/>
        <v>0</v>
      </c>
      <c r="V852">
        <f t="shared" si="318"/>
        <v>0</v>
      </c>
      <c r="W852">
        <f t="shared" si="327"/>
        <v>0</v>
      </c>
      <c r="X852">
        <f t="shared" si="319"/>
        <v>0</v>
      </c>
      <c r="Y852">
        <f>IF(ISNA(VLOOKUP(A852,issues_tempo!A:E,3,FALSE)),0,VLOOKUP(A852,issues_tempo!A:E,3,FALSE))</f>
        <v>0</v>
      </c>
      <c r="Z852">
        <f>IF(ISNA(VLOOKUP(A852,issues_tempo!A:E,2,FALSE)),0,VLOOKUP(A852,issues_tempo!A:E,2,FALSE))</f>
        <v>0</v>
      </c>
      <c r="AA852">
        <f t="shared" si="320"/>
        <v>0</v>
      </c>
      <c r="AB852" t="e">
        <f t="shared" si="321"/>
        <v>#DIV/0!</v>
      </c>
      <c r="AC852" t="e">
        <f>VLOOKUP(A852,issues_tempo!A:E,5,FALSE)</f>
        <v>#N/A</v>
      </c>
      <c r="AD852" t="e">
        <f>VLOOKUP(A852,issues_tempo!A:E,4,FALSE)</f>
        <v>#N/A</v>
      </c>
      <c r="AE852">
        <f t="shared" si="322"/>
        <v>0</v>
      </c>
      <c r="AF852">
        <f t="shared" si="322"/>
        <v>0</v>
      </c>
      <c r="AG852">
        <f t="shared" si="323"/>
        <v>0</v>
      </c>
      <c r="AH852">
        <f t="shared" si="324"/>
        <v>0</v>
      </c>
      <c r="AI852">
        <f t="shared" si="325"/>
        <v>0</v>
      </c>
      <c r="AJ852">
        <f t="shared" si="326"/>
        <v>0</v>
      </c>
    </row>
    <row r="853" spans="1:36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311"/>
        <v>#N/A</v>
      </c>
      <c r="I853" t="e">
        <f t="shared" si="312"/>
        <v>#N/A</v>
      </c>
      <c r="J853">
        <f t="shared" si="313"/>
        <v>0</v>
      </c>
      <c r="K853">
        <f t="shared" si="314"/>
        <v>0</v>
      </c>
      <c r="L853">
        <f t="shared" si="315"/>
        <v>0</v>
      </c>
      <c r="M853" t="e">
        <f t="shared" si="316"/>
        <v>#N/A</v>
      </c>
      <c r="N853" t="e">
        <f t="shared" si="316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317"/>
        <v>0</v>
      </c>
      <c r="V853">
        <f t="shared" si="318"/>
        <v>0</v>
      </c>
      <c r="W853">
        <f t="shared" si="327"/>
        <v>0</v>
      </c>
      <c r="X853">
        <f t="shared" si="319"/>
        <v>0</v>
      </c>
      <c r="Y853">
        <f>IF(ISNA(VLOOKUP(A853,issues_tempo!A:E,3,FALSE)),0,VLOOKUP(A853,issues_tempo!A:E,3,FALSE))</f>
        <v>0</v>
      </c>
      <c r="Z853">
        <f>IF(ISNA(VLOOKUP(A853,issues_tempo!A:E,2,FALSE)),0,VLOOKUP(A853,issues_tempo!A:E,2,FALSE))</f>
        <v>0</v>
      </c>
      <c r="AA853">
        <f t="shared" si="320"/>
        <v>0</v>
      </c>
      <c r="AB853" t="e">
        <f t="shared" si="321"/>
        <v>#DIV/0!</v>
      </c>
      <c r="AC853" t="e">
        <f>VLOOKUP(A853,issues_tempo!A:E,5,FALSE)</f>
        <v>#N/A</v>
      </c>
      <c r="AD853" t="e">
        <f>VLOOKUP(A853,issues_tempo!A:E,4,FALSE)</f>
        <v>#N/A</v>
      </c>
      <c r="AE853">
        <f t="shared" si="322"/>
        <v>0</v>
      </c>
      <c r="AF853">
        <f t="shared" si="322"/>
        <v>0</v>
      </c>
      <c r="AG853">
        <f t="shared" si="323"/>
        <v>0</v>
      </c>
      <c r="AH853">
        <f t="shared" si="324"/>
        <v>0</v>
      </c>
      <c r="AI853">
        <f t="shared" si="325"/>
        <v>0</v>
      </c>
      <c r="AJ853">
        <f t="shared" si="326"/>
        <v>0</v>
      </c>
    </row>
    <row r="854" spans="1:36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311"/>
        <v>#N/A</v>
      </c>
      <c r="I854" t="e">
        <f t="shared" si="312"/>
        <v>#N/A</v>
      </c>
      <c r="J854">
        <f t="shared" si="313"/>
        <v>0</v>
      </c>
      <c r="K854">
        <f t="shared" si="314"/>
        <v>0</v>
      </c>
      <c r="L854">
        <f t="shared" si="315"/>
        <v>0</v>
      </c>
      <c r="M854" t="e">
        <f t="shared" si="316"/>
        <v>#N/A</v>
      </c>
      <c r="N854" t="e">
        <f t="shared" si="316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317"/>
        <v>0</v>
      </c>
      <c r="V854">
        <f t="shared" si="318"/>
        <v>0</v>
      </c>
      <c r="W854">
        <f t="shared" si="327"/>
        <v>0</v>
      </c>
      <c r="X854">
        <f t="shared" si="319"/>
        <v>0</v>
      </c>
      <c r="Y854">
        <f>IF(ISNA(VLOOKUP(A854,issues_tempo!A:E,3,FALSE)),0,VLOOKUP(A854,issues_tempo!A:E,3,FALSE))</f>
        <v>0</v>
      </c>
      <c r="Z854">
        <f>IF(ISNA(VLOOKUP(A854,issues_tempo!A:E,2,FALSE)),0,VLOOKUP(A854,issues_tempo!A:E,2,FALSE))</f>
        <v>1</v>
      </c>
      <c r="AA854">
        <f t="shared" si="320"/>
        <v>1</v>
      </c>
      <c r="AB854">
        <f t="shared" si="321"/>
        <v>61</v>
      </c>
      <c r="AC854">
        <f>VLOOKUP(A854,issues_tempo!A:E,5,FALSE)</f>
        <v>0</v>
      </c>
      <c r="AD854">
        <f>VLOOKUP(A854,issues_tempo!A:E,4,FALSE)</f>
        <v>1</v>
      </c>
      <c r="AE854">
        <f t="shared" si="322"/>
        <v>0</v>
      </c>
      <c r="AF854">
        <f t="shared" si="322"/>
        <v>1.639344262295082</v>
      </c>
      <c r="AG854">
        <f t="shared" si="323"/>
        <v>0</v>
      </c>
      <c r="AH854">
        <f t="shared" si="324"/>
        <v>1</v>
      </c>
      <c r="AI854">
        <f t="shared" si="325"/>
        <v>0</v>
      </c>
      <c r="AJ854">
        <f t="shared" si="326"/>
        <v>1.639344262295082</v>
      </c>
    </row>
    <row r="855" spans="1:36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311"/>
        <v>#N/A</v>
      </c>
      <c r="I855" t="e">
        <f t="shared" si="312"/>
        <v>#N/A</v>
      </c>
      <c r="J855">
        <f t="shared" si="313"/>
        <v>0</v>
      </c>
      <c r="K855">
        <f t="shared" si="314"/>
        <v>0</v>
      </c>
      <c r="L855">
        <f t="shared" si="315"/>
        <v>0</v>
      </c>
      <c r="M855" t="e">
        <f t="shared" si="316"/>
        <v>#N/A</v>
      </c>
      <c r="N855" t="e">
        <f t="shared" si="316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317"/>
        <v>0</v>
      </c>
      <c r="V855">
        <f t="shared" si="318"/>
        <v>0</v>
      </c>
      <c r="W855">
        <f t="shared" si="327"/>
        <v>0</v>
      </c>
      <c r="X855">
        <f t="shared" si="319"/>
        <v>0</v>
      </c>
      <c r="Y855">
        <f>IF(ISNA(VLOOKUP(A855,issues_tempo!A:E,3,FALSE)),0,VLOOKUP(A855,issues_tempo!A:E,3,FALSE))</f>
        <v>0</v>
      </c>
      <c r="Z855">
        <f>IF(ISNA(VLOOKUP(A855,issues_tempo!A:E,2,FALSE)),0,VLOOKUP(A855,issues_tempo!A:E,2,FALSE))</f>
        <v>0</v>
      </c>
      <c r="AA855">
        <f t="shared" si="320"/>
        <v>0</v>
      </c>
      <c r="AB855" t="e">
        <f t="shared" si="321"/>
        <v>#DIV/0!</v>
      </c>
      <c r="AC855" t="e">
        <f>VLOOKUP(A855,issues_tempo!A:E,5,FALSE)</f>
        <v>#N/A</v>
      </c>
      <c r="AD855" t="e">
        <f>VLOOKUP(A855,issues_tempo!A:E,4,FALSE)</f>
        <v>#N/A</v>
      </c>
      <c r="AE855">
        <f t="shared" si="322"/>
        <v>0</v>
      </c>
      <c r="AF855">
        <f t="shared" si="322"/>
        <v>0</v>
      </c>
      <c r="AG855">
        <f t="shared" si="323"/>
        <v>0</v>
      </c>
      <c r="AH855">
        <f t="shared" si="324"/>
        <v>0</v>
      </c>
      <c r="AI855">
        <f t="shared" si="325"/>
        <v>0</v>
      </c>
      <c r="AJ855">
        <f t="shared" si="326"/>
        <v>0</v>
      </c>
    </row>
    <row r="856" spans="1:36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311"/>
        <v>#N/A</v>
      </c>
      <c r="I856" t="e">
        <f t="shared" si="312"/>
        <v>#N/A</v>
      </c>
      <c r="J856">
        <f t="shared" si="313"/>
        <v>0</v>
      </c>
      <c r="K856">
        <f t="shared" si="314"/>
        <v>0</v>
      </c>
      <c r="L856">
        <f t="shared" si="315"/>
        <v>0</v>
      </c>
      <c r="M856" t="e">
        <f t="shared" si="316"/>
        <v>#N/A</v>
      </c>
      <c r="N856" t="e">
        <f t="shared" si="316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317"/>
        <v>0</v>
      </c>
      <c r="V856">
        <f t="shared" si="318"/>
        <v>0</v>
      </c>
      <c r="W856">
        <f t="shared" si="327"/>
        <v>0</v>
      </c>
      <c r="X856">
        <f t="shared" si="319"/>
        <v>0</v>
      </c>
      <c r="Y856">
        <f>IF(ISNA(VLOOKUP(A856,issues_tempo!A:E,3,FALSE)),0,VLOOKUP(A856,issues_tempo!A:E,3,FALSE))</f>
        <v>0</v>
      </c>
      <c r="Z856">
        <f>IF(ISNA(VLOOKUP(A856,issues_tempo!A:E,2,FALSE)),0,VLOOKUP(A856,issues_tempo!A:E,2,FALSE))</f>
        <v>0</v>
      </c>
      <c r="AA856">
        <f t="shared" si="320"/>
        <v>0</v>
      </c>
      <c r="AB856" t="e">
        <f t="shared" si="321"/>
        <v>#DIV/0!</v>
      </c>
      <c r="AC856" t="e">
        <f>VLOOKUP(A856,issues_tempo!A:E,5,FALSE)</f>
        <v>#N/A</v>
      </c>
      <c r="AD856" t="e">
        <f>VLOOKUP(A856,issues_tempo!A:E,4,FALSE)</f>
        <v>#N/A</v>
      </c>
      <c r="AE856">
        <f t="shared" si="322"/>
        <v>0</v>
      </c>
      <c r="AF856">
        <f t="shared" si="322"/>
        <v>0</v>
      </c>
      <c r="AG856">
        <f t="shared" si="323"/>
        <v>0</v>
      </c>
      <c r="AH856">
        <f t="shared" si="324"/>
        <v>0</v>
      </c>
      <c r="AI856">
        <f t="shared" si="325"/>
        <v>0</v>
      </c>
      <c r="AJ856">
        <f t="shared" si="326"/>
        <v>0</v>
      </c>
    </row>
    <row r="857" spans="1:36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311"/>
        <v>#N/A</v>
      </c>
      <c r="I857" t="e">
        <f t="shared" si="312"/>
        <v>#N/A</v>
      </c>
      <c r="J857">
        <f t="shared" si="313"/>
        <v>0</v>
      </c>
      <c r="K857">
        <f t="shared" si="314"/>
        <v>0</v>
      </c>
      <c r="L857">
        <f t="shared" si="315"/>
        <v>0</v>
      </c>
      <c r="M857" t="e">
        <f t="shared" si="316"/>
        <v>#N/A</v>
      </c>
      <c r="N857" t="e">
        <f t="shared" si="316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317"/>
        <v>0</v>
      </c>
      <c r="V857">
        <f t="shared" si="318"/>
        <v>0</v>
      </c>
      <c r="W857">
        <f t="shared" si="327"/>
        <v>0</v>
      </c>
      <c r="X857">
        <f t="shared" si="319"/>
        <v>0</v>
      </c>
      <c r="Y857">
        <f>IF(ISNA(VLOOKUP(A857,issues_tempo!A:E,3,FALSE)),0,VLOOKUP(A857,issues_tempo!A:E,3,FALSE))</f>
        <v>0</v>
      </c>
      <c r="Z857">
        <f>IF(ISNA(VLOOKUP(A857,issues_tempo!A:E,2,FALSE)),0,VLOOKUP(A857,issues_tempo!A:E,2,FALSE))</f>
        <v>0</v>
      </c>
      <c r="AA857">
        <f t="shared" si="320"/>
        <v>0</v>
      </c>
      <c r="AB857" t="e">
        <f t="shared" si="321"/>
        <v>#DIV/0!</v>
      </c>
      <c r="AC857" t="e">
        <f>VLOOKUP(A857,issues_tempo!A:E,5,FALSE)</f>
        <v>#N/A</v>
      </c>
      <c r="AD857" t="e">
        <f>VLOOKUP(A857,issues_tempo!A:E,4,FALSE)</f>
        <v>#N/A</v>
      </c>
      <c r="AE857">
        <f t="shared" si="322"/>
        <v>0</v>
      </c>
      <c r="AF857">
        <f t="shared" si="322"/>
        <v>0</v>
      </c>
      <c r="AG857">
        <f t="shared" si="323"/>
        <v>0</v>
      </c>
      <c r="AH857">
        <f t="shared" si="324"/>
        <v>0</v>
      </c>
      <c r="AI857">
        <f t="shared" si="325"/>
        <v>0</v>
      </c>
      <c r="AJ857">
        <f t="shared" si="326"/>
        <v>0</v>
      </c>
    </row>
    <row r="858" spans="1:36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311"/>
        <v>#N/A</v>
      </c>
      <c r="I858" t="e">
        <f t="shared" si="312"/>
        <v>#N/A</v>
      </c>
      <c r="J858">
        <f t="shared" si="313"/>
        <v>0</v>
      </c>
      <c r="K858">
        <f t="shared" si="314"/>
        <v>0</v>
      </c>
      <c r="L858">
        <f t="shared" si="315"/>
        <v>0</v>
      </c>
      <c r="M858" t="e">
        <f t="shared" si="316"/>
        <v>#N/A</v>
      </c>
      <c r="N858" t="e">
        <f t="shared" si="316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317"/>
        <v>0</v>
      </c>
      <c r="V858">
        <f t="shared" si="318"/>
        <v>0</v>
      </c>
      <c r="W858">
        <f t="shared" si="327"/>
        <v>0</v>
      </c>
      <c r="X858">
        <f t="shared" si="319"/>
        <v>0</v>
      </c>
      <c r="Y858">
        <f>IF(ISNA(VLOOKUP(A858,issues_tempo!A:E,3,FALSE)),0,VLOOKUP(A858,issues_tempo!A:E,3,FALSE))</f>
        <v>0</v>
      </c>
      <c r="Z858">
        <f>IF(ISNA(VLOOKUP(A858,issues_tempo!A:E,2,FALSE)),0,VLOOKUP(A858,issues_tempo!A:E,2,FALSE))</f>
        <v>0</v>
      </c>
      <c r="AA858">
        <f t="shared" si="320"/>
        <v>0</v>
      </c>
      <c r="AB858" t="e">
        <f t="shared" si="321"/>
        <v>#DIV/0!</v>
      </c>
      <c r="AC858" t="e">
        <f>VLOOKUP(A858,issues_tempo!A:E,5,FALSE)</f>
        <v>#N/A</v>
      </c>
      <c r="AD858" t="e">
        <f>VLOOKUP(A858,issues_tempo!A:E,4,FALSE)</f>
        <v>#N/A</v>
      </c>
      <c r="AE858">
        <f t="shared" si="322"/>
        <v>0</v>
      </c>
      <c r="AF858">
        <f t="shared" si="322"/>
        <v>0</v>
      </c>
      <c r="AG858">
        <f t="shared" si="323"/>
        <v>0</v>
      </c>
      <c r="AH858">
        <f t="shared" si="324"/>
        <v>0</v>
      </c>
      <c r="AI858">
        <f t="shared" si="325"/>
        <v>0</v>
      </c>
      <c r="AJ858">
        <f t="shared" si="326"/>
        <v>0</v>
      </c>
    </row>
    <row r="859" spans="1:36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311"/>
        <v>#N/A</v>
      </c>
      <c r="I859" t="e">
        <f t="shared" si="312"/>
        <v>#N/A</v>
      </c>
      <c r="J859">
        <f t="shared" si="313"/>
        <v>0</v>
      </c>
      <c r="K859">
        <f t="shared" si="314"/>
        <v>0</v>
      </c>
      <c r="L859">
        <f t="shared" si="315"/>
        <v>0</v>
      </c>
      <c r="M859" t="e">
        <f t="shared" si="316"/>
        <v>#N/A</v>
      </c>
      <c r="N859" t="e">
        <f t="shared" si="316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317"/>
        <v>0</v>
      </c>
      <c r="V859">
        <f t="shared" si="318"/>
        <v>0</v>
      </c>
      <c r="W859">
        <f t="shared" si="327"/>
        <v>0</v>
      </c>
      <c r="X859">
        <f t="shared" si="319"/>
        <v>0</v>
      </c>
      <c r="Y859">
        <f>IF(ISNA(VLOOKUP(A859,issues_tempo!A:E,3,FALSE)),0,VLOOKUP(A859,issues_tempo!A:E,3,FALSE))</f>
        <v>0</v>
      </c>
      <c r="Z859">
        <f>IF(ISNA(VLOOKUP(A859,issues_tempo!A:E,2,FALSE)),0,VLOOKUP(A859,issues_tempo!A:E,2,FALSE))</f>
        <v>0</v>
      </c>
      <c r="AA859">
        <f t="shared" si="320"/>
        <v>0</v>
      </c>
      <c r="AB859" t="e">
        <f t="shared" si="321"/>
        <v>#DIV/0!</v>
      </c>
      <c r="AC859" t="e">
        <f>VLOOKUP(A859,issues_tempo!A:E,5,FALSE)</f>
        <v>#N/A</v>
      </c>
      <c r="AD859" t="e">
        <f>VLOOKUP(A859,issues_tempo!A:E,4,FALSE)</f>
        <v>#N/A</v>
      </c>
      <c r="AE859">
        <f t="shared" si="322"/>
        <v>0</v>
      </c>
      <c r="AF859">
        <f t="shared" si="322"/>
        <v>0</v>
      </c>
      <c r="AG859">
        <f t="shared" si="323"/>
        <v>0</v>
      </c>
      <c r="AH859">
        <f t="shared" si="324"/>
        <v>0</v>
      </c>
      <c r="AI859">
        <f t="shared" si="325"/>
        <v>0</v>
      </c>
      <c r="AJ859">
        <f t="shared" si="326"/>
        <v>0</v>
      </c>
    </row>
    <row r="860" spans="1:36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311"/>
        <v>#N/A</v>
      </c>
      <c r="I860" t="e">
        <f t="shared" si="312"/>
        <v>#N/A</v>
      </c>
      <c r="J860">
        <f t="shared" si="313"/>
        <v>0</v>
      </c>
      <c r="K860">
        <f t="shared" si="314"/>
        <v>0</v>
      </c>
      <c r="L860">
        <f t="shared" si="315"/>
        <v>0</v>
      </c>
      <c r="M860" t="e">
        <f t="shared" si="316"/>
        <v>#N/A</v>
      </c>
      <c r="N860" t="e">
        <f t="shared" si="316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317"/>
        <v>0</v>
      </c>
      <c r="V860">
        <f t="shared" si="318"/>
        <v>0</v>
      </c>
      <c r="W860">
        <f t="shared" si="327"/>
        <v>0</v>
      </c>
      <c r="X860">
        <f t="shared" si="319"/>
        <v>0</v>
      </c>
      <c r="Y860">
        <f>IF(ISNA(VLOOKUP(A860,issues_tempo!A:E,3,FALSE)),0,VLOOKUP(A860,issues_tempo!A:E,3,FALSE))</f>
        <v>0</v>
      </c>
      <c r="Z860">
        <f>IF(ISNA(VLOOKUP(A860,issues_tempo!A:E,2,FALSE)),0,VLOOKUP(A860,issues_tempo!A:E,2,FALSE))</f>
        <v>0</v>
      </c>
      <c r="AA860">
        <f t="shared" si="320"/>
        <v>0</v>
      </c>
      <c r="AB860" t="e">
        <f t="shared" si="321"/>
        <v>#DIV/0!</v>
      </c>
      <c r="AC860" t="e">
        <f>VLOOKUP(A860,issues_tempo!A:E,5,FALSE)</f>
        <v>#N/A</v>
      </c>
      <c r="AD860" t="e">
        <f>VLOOKUP(A860,issues_tempo!A:E,4,FALSE)</f>
        <v>#N/A</v>
      </c>
      <c r="AE860">
        <f t="shared" si="322"/>
        <v>0</v>
      </c>
      <c r="AF860">
        <f t="shared" si="322"/>
        <v>0</v>
      </c>
      <c r="AG860">
        <f t="shared" si="323"/>
        <v>0</v>
      </c>
      <c r="AH860">
        <f t="shared" si="324"/>
        <v>0</v>
      </c>
      <c r="AI860">
        <f t="shared" si="325"/>
        <v>0</v>
      </c>
      <c r="AJ860">
        <f t="shared" si="326"/>
        <v>0</v>
      </c>
    </row>
    <row r="861" spans="1:36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311"/>
        <v>#N/A</v>
      </c>
      <c r="I861" t="e">
        <f t="shared" si="312"/>
        <v>#N/A</v>
      </c>
      <c r="J861">
        <f t="shared" si="313"/>
        <v>0</v>
      </c>
      <c r="K861">
        <f t="shared" si="314"/>
        <v>0</v>
      </c>
      <c r="L861">
        <f t="shared" si="315"/>
        <v>0</v>
      </c>
      <c r="M861" t="e">
        <f t="shared" si="316"/>
        <v>#N/A</v>
      </c>
      <c r="N861" t="e">
        <f t="shared" si="316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317"/>
        <v>0</v>
      </c>
      <c r="V861">
        <f t="shared" si="318"/>
        <v>0</v>
      </c>
      <c r="W861">
        <f t="shared" si="327"/>
        <v>0</v>
      </c>
      <c r="X861">
        <f t="shared" si="319"/>
        <v>0</v>
      </c>
      <c r="Y861">
        <f>IF(ISNA(VLOOKUP(A861,issues_tempo!A:E,3,FALSE)),0,VLOOKUP(A861,issues_tempo!A:E,3,FALSE))</f>
        <v>0</v>
      </c>
      <c r="Z861">
        <f>IF(ISNA(VLOOKUP(A861,issues_tempo!A:E,2,FALSE)),0,VLOOKUP(A861,issues_tempo!A:E,2,FALSE))</f>
        <v>0</v>
      </c>
      <c r="AA861">
        <f t="shared" si="320"/>
        <v>0</v>
      </c>
      <c r="AB861" t="e">
        <f t="shared" si="321"/>
        <v>#DIV/0!</v>
      </c>
      <c r="AC861" t="e">
        <f>VLOOKUP(A861,issues_tempo!A:E,5,FALSE)</f>
        <v>#N/A</v>
      </c>
      <c r="AD861" t="e">
        <f>VLOOKUP(A861,issues_tempo!A:E,4,FALSE)</f>
        <v>#N/A</v>
      </c>
      <c r="AE861">
        <f t="shared" si="322"/>
        <v>0</v>
      </c>
      <c r="AF861">
        <f t="shared" si="322"/>
        <v>0</v>
      </c>
      <c r="AG861">
        <f t="shared" si="323"/>
        <v>0</v>
      </c>
      <c r="AH861">
        <f t="shared" si="324"/>
        <v>0</v>
      </c>
      <c r="AI861">
        <f t="shared" si="325"/>
        <v>0</v>
      </c>
      <c r="AJ861">
        <f t="shared" si="326"/>
        <v>0</v>
      </c>
    </row>
    <row r="862" spans="1:36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311"/>
        <v>#N/A</v>
      </c>
      <c r="I862" t="e">
        <f t="shared" si="312"/>
        <v>#N/A</v>
      </c>
      <c r="J862">
        <f t="shared" si="313"/>
        <v>0</v>
      </c>
      <c r="K862">
        <f t="shared" si="314"/>
        <v>0</v>
      </c>
      <c r="L862">
        <f t="shared" si="315"/>
        <v>0</v>
      </c>
      <c r="M862" t="e">
        <f t="shared" si="316"/>
        <v>#N/A</v>
      </c>
      <c r="N862" t="e">
        <f t="shared" si="316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317"/>
        <v>0</v>
      </c>
      <c r="V862">
        <f t="shared" si="318"/>
        <v>0</v>
      </c>
      <c r="W862">
        <f t="shared" si="327"/>
        <v>0</v>
      </c>
      <c r="X862">
        <f t="shared" si="319"/>
        <v>0</v>
      </c>
      <c r="Y862">
        <f>IF(ISNA(VLOOKUP(A862,issues_tempo!A:E,3,FALSE)),0,VLOOKUP(A862,issues_tempo!A:E,3,FALSE))</f>
        <v>0</v>
      </c>
      <c r="Z862">
        <f>IF(ISNA(VLOOKUP(A862,issues_tempo!A:E,2,FALSE)),0,VLOOKUP(A862,issues_tempo!A:E,2,FALSE))</f>
        <v>0</v>
      </c>
      <c r="AA862">
        <f t="shared" si="320"/>
        <v>0</v>
      </c>
      <c r="AB862" t="e">
        <f t="shared" si="321"/>
        <v>#DIV/0!</v>
      </c>
      <c r="AC862" t="e">
        <f>VLOOKUP(A862,issues_tempo!A:E,5,FALSE)</f>
        <v>#N/A</v>
      </c>
      <c r="AD862" t="e">
        <f>VLOOKUP(A862,issues_tempo!A:E,4,FALSE)</f>
        <v>#N/A</v>
      </c>
      <c r="AE862">
        <f t="shared" si="322"/>
        <v>0</v>
      </c>
      <c r="AF862">
        <f t="shared" si="322"/>
        <v>0</v>
      </c>
      <c r="AG862">
        <f t="shared" si="323"/>
        <v>0</v>
      </c>
      <c r="AH862">
        <f t="shared" si="324"/>
        <v>0</v>
      </c>
      <c r="AI862">
        <f t="shared" si="325"/>
        <v>0</v>
      </c>
      <c r="AJ862">
        <f t="shared" si="326"/>
        <v>0</v>
      </c>
    </row>
    <row r="863" spans="1:36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311"/>
        <v>#N/A</v>
      </c>
      <c r="I863" t="e">
        <f t="shared" si="312"/>
        <v>#N/A</v>
      </c>
      <c r="J863">
        <f t="shared" si="313"/>
        <v>0</v>
      </c>
      <c r="K863">
        <f t="shared" si="314"/>
        <v>0</v>
      </c>
      <c r="L863">
        <f t="shared" si="315"/>
        <v>0</v>
      </c>
      <c r="M863" t="e">
        <f t="shared" si="316"/>
        <v>#N/A</v>
      </c>
      <c r="N863" t="e">
        <f t="shared" si="316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317"/>
        <v>0</v>
      </c>
      <c r="V863">
        <f t="shared" si="318"/>
        <v>0</v>
      </c>
      <c r="W863">
        <f t="shared" si="327"/>
        <v>0</v>
      </c>
      <c r="X863">
        <f t="shared" si="319"/>
        <v>0</v>
      </c>
      <c r="Y863">
        <f>IF(ISNA(VLOOKUP(A863,issues_tempo!A:E,3,FALSE)),0,VLOOKUP(A863,issues_tempo!A:E,3,FALSE))</f>
        <v>0</v>
      </c>
      <c r="Z863">
        <f>IF(ISNA(VLOOKUP(A863,issues_tempo!A:E,2,FALSE)),0,VLOOKUP(A863,issues_tempo!A:E,2,FALSE))</f>
        <v>0</v>
      </c>
      <c r="AA863">
        <f t="shared" si="320"/>
        <v>0</v>
      </c>
      <c r="AB863" t="e">
        <f t="shared" si="321"/>
        <v>#DIV/0!</v>
      </c>
      <c r="AC863" t="e">
        <f>VLOOKUP(A863,issues_tempo!A:E,5,FALSE)</f>
        <v>#N/A</v>
      </c>
      <c r="AD863" t="e">
        <f>VLOOKUP(A863,issues_tempo!A:E,4,FALSE)</f>
        <v>#N/A</v>
      </c>
      <c r="AE863">
        <f t="shared" si="322"/>
        <v>0</v>
      </c>
      <c r="AF863">
        <f t="shared" si="322"/>
        <v>0</v>
      </c>
      <c r="AG863">
        <f t="shared" si="323"/>
        <v>0</v>
      </c>
      <c r="AH863">
        <f t="shared" si="324"/>
        <v>0</v>
      </c>
      <c r="AI863">
        <f t="shared" si="325"/>
        <v>0</v>
      </c>
      <c r="AJ863">
        <f t="shared" si="326"/>
        <v>0</v>
      </c>
    </row>
    <row r="864" spans="1:36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311"/>
        <v>#N/A</v>
      </c>
      <c r="I864" t="e">
        <f t="shared" si="312"/>
        <v>#N/A</v>
      </c>
      <c r="J864">
        <f t="shared" si="313"/>
        <v>0</v>
      </c>
      <c r="K864">
        <f t="shared" si="314"/>
        <v>0</v>
      </c>
      <c r="L864">
        <f t="shared" si="315"/>
        <v>0</v>
      </c>
      <c r="M864" t="e">
        <f t="shared" si="316"/>
        <v>#N/A</v>
      </c>
      <c r="N864" t="e">
        <f t="shared" si="316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317"/>
        <v>0</v>
      </c>
      <c r="V864">
        <f t="shared" si="318"/>
        <v>0</v>
      </c>
      <c r="W864">
        <f t="shared" si="327"/>
        <v>0</v>
      </c>
      <c r="X864">
        <f t="shared" si="319"/>
        <v>0</v>
      </c>
      <c r="Y864">
        <f>IF(ISNA(VLOOKUP(A864,issues_tempo!A:E,3,FALSE)),0,VLOOKUP(A864,issues_tempo!A:E,3,FALSE))</f>
        <v>0</v>
      </c>
      <c r="Z864">
        <f>IF(ISNA(VLOOKUP(A864,issues_tempo!A:E,2,FALSE)),0,VLOOKUP(A864,issues_tempo!A:E,2,FALSE))</f>
        <v>0</v>
      </c>
      <c r="AA864">
        <f t="shared" si="320"/>
        <v>0</v>
      </c>
      <c r="AB864" t="e">
        <f t="shared" si="321"/>
        <v>#DIV/0!</v>
      </c>
      <c r="AC864" t="e">
        <f>VLOOKUP(A864,issues_tempo!A:E,5,FALSE)</f>
        <v>#N/A</v>
      </c>
      <c r="AD864" t="e">
        <f>VLOOKUP(A864,issues_tempo!A:E,4,FALSE)</f>
        <v>#N/A</v>
      </c>
      <c r="AE864">
        <f t="shared" si="322"/>
        <v>0</v>
      </c>
      <c r="AF864">
        <f t="shared" si="322"/>
        <v>0</v>
      </c>
      <c r="AG864">
        <f t="shared" si="323"/>
        <v>0</v>
      </c>
      <c r="AH864">
        <f t="shared" si="324"/>
        <v>0</v>
      </c>
      <c r="AI864">
        <f t="shared" si="325"/>
        <v>0</v>
      </c>
      <c r="AJ864">
        <f t="shared" si="326"/>
        <v>0</v>
      </c>
    </row>
    <row r="865" spans="1:36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311"/>
        <v>#N/A</v>
      </c>
      <c r="I865" t="e">
        <f t="shared" si="312"/>
        <v>#N/A</v>
      </c>
      <c r="J865">
        <f t="shared" si="313"/>
        <v>0</v>
      </c>
      <c r="K865">
        <f t="shared" si="314"/>
        <v>0</v>
      </c>
      <c r="L865">
        <f t="shared" si="315"/>
        <v>0</v>
      </c>
      <c r="M865" t="e">
        <f t="shared" si="316"/>
        <v>#N/A</v>
      </c>
      <c r="N865" t="e">
        <f t="shared" si="316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317"/>
        <v>0</v>
      </c>
      <c r="V865">
        <f t="shared" si="318"/>
        <v>0</v>
      </c>
      <c r="W865">
        <f t="shared" si="327"/>
        <v>0</v>
      </c>
      <c r="X865">
        <f t="shared" si="319"/>
        <v>0</v>
      </c>
      <c r="Y865">
        <f>IF(ISNA(VLOOKUP(A865,issues_tempo!A:E,3,FALSE)),0,VLOOKUP(A865,issues_tempo!A:E,3,FALSE))</f>
        <v>0</v>
      </c>
      <c r="Z865">
        <f>IF(ISNA(VLOOKUP(A865,issues_tempo!A:E,2,FALSE)),0,VLOOKUP(A865,issues_tempo!A:E,2,FALSE))</f>
        <v>0</v>
      </c>
      <c r="AA865">
        <f t="shared" si="320"/>
        <v>0</v>
      </c>
      <c r="AB865" t="e">
        <f t="shared" si="321"/>
        <v>#DIV/0!</v>
      </c>
      <c r="AC865" t="e">
        <f>VLOOKUP(A865,issues_tempo!A:E,5,FALSE)</f>
        <v>#N/A</v>
      </c>
      <c r="AD865" t="e">
        <f>VLOOKUP(A865,issues_tempo!A:E,4,FALSE)</f>
        <v>#N/A</v>
      </c>
      <c r="AE865">
        <f t="shared" si="322"/>
        <v>0</v>
      </c>
      <c r="AF865">
        <f t="shared" si="322"/>
        <v>0</v>
      </c>
      <c r="AG865">
        <f t="shared" si="323"/>
        <v>0</v>
      </c>
      <c r="AH865">
        <f t="shared" si="324"/>
        <v>0</v>
      </c>
      <c r="AI865">
        <f t="shared" si="325"/>
        <v>0</v>
      </c>
      <c r="AJ865">
        <f t="shared" si="326"/>
        <v>0</v>
      </c>
    </row>
    <row r="866" spans="1:36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311"/>
        <v>#N/A</v>
      </c>
      <c r="I866" t="e">
        <f t="shared" si="312"/>
        <v>#N/A</v>
      </c>
      <c r="J866">
        <f t="shared" si="313"/>
        <v>0</v>
      </c>
      <c r="K866">
        <f t="shared" si="314"/>
        <v>0</v>
      </c>
      <c r="L866">
        <f t="shared" si="315"/>
        <v>0</v>
      </c>
      <c r="M866" t="e">
        <f t="shared" si="316"/>
        <v>#N/A</v>
      </c>
      <c r="N866" t="e">
        <f t="shared" si="316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317"/>
        <v>0</v>
      </c>
      <c r="V866">
        <f t="shared" si="318"/>
        <v>0</v>
      </c>
      <c r="W866">
        <f t="shared" si="327"/>
        <v>0</v>
      </c>
      <c r="X866">
        <f t="shared" si="319"/>
        <v>0</v>
      </c>
      <c r="Y866">
        <f>IF(ISNA(VLOOKUP(A866,issues_tempo!A:E,3,FALSE)),0,VLOOKUP(A866,issues_tempo!A:E,3,FALSE))</f>
        <v>0</v>
      </c>
      <c r="Z866">
        <f>IF(ISNA(VLOOKUP(A866,issues_tempo!A:E,2,FALSE)),0,VLOOKUP(A866,issues_tempo!A:E,2,FALSE))</f>
        <v>0</v>
      </c>
      <c r="AA866">
        <f t="shared" si="320"/>
        <v>0</v>
      </c>
      <c r="AB866" t="e">
        <f t="shared" si="321"/>
        <v>#DIV/0!</v>
      </c>
      <c r="AC866" t="e">
        <f>VLOOKUP(A866,issues_tempo!A:E,5,FALSE)</f>
        <v>#N/A</v>
      </c>
      <c r="AD866" t="e">
        <f>VLOOKUP(A866,issues_tempo!A:E,4,FALSE)</f>
        <v>#N/A</v>
      </c>
      <c r="AE866">
        <f t="shared" si="322"/>
        <v>0</v>
      </c>
      <c r="AF866">
        <f t="shared" si="322"/>
        <v>0</v>
      </c>
      <c r="AG866">
        <f t="shared" si="323"/>
        <v>0</v>
      </c>
      <c r="AH866">
        <f t="shared" si="324"/>
        <v>0</v>
      </c>
      <c r="AI866">
        <f t="shared" si="325"/>
        <v>0</v>
      </c>
      <c r="AJ866">
        <f t="shared" si="326"/>
        <v>0</v>
      </c>
    </row>
    <row r="867" spans="1:36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311"/>
        <v>#N/A</v>
      </c>
      <c r="I867" t="e">
        <f t="shared" si="312"/>
        <v>#N/A</v>
      </c>
      <c r="J867">
        <f t="shared" si="313"/>
        <v>0</v>
      </c>
      <c r="K867">
        <f t="shared" si="314"/>
        <v>0</v>
      </c>
      <c r="L867">
        <f t="shared" si="315"/>
        <v>0</v>
      </c>
      <c r="M867" t="e">
        <f t="shared" si="316"/>
        <v>#N/A</v>
      </c>
      <c r="N867" t="e">
        <f t="shared" si="316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317"/>
        <v>0</v>
      </c>
      <c r="V867">
        <f t="shared" si="318"/>
        <v>0</v>
      </c>
      <c r="W867">
        <f t="shared" si="327"/>
        <v>0</v>
      </c>
      <c r="X867">
        <f t="shared" si="319"/>
        <v>0</v>
      </c>
      <c r="Y867">
        <f>IF(ISNA(VLOOKUP(A867,issues_tempo!A:E,3,FALSE)),0,VLOOKUP(A867,issues_tempo!A:E,3,FALSE))</f>
        <v>0</v>
      </c>
      <c r="Z867">
        <f>IF(ISNA(VLOOKUP(A867,issues_tempo!A:E,2,FALSE)),0,VLOOKUP(A867,issues_tempo!A:E,2,FALSE))</f>
        <v>0</v>
      </c>
      <c r="AA867">
        <f t="shared" si="320"/>
        <v>0</v>
      </c>
      <c r="AB867" t="e">
        <f t="shared" si="321"/>
        <v>#DIV/0!</v>
      </c>
      <c r="AC867" t="e">
        <f>VLOOKUP(A867,issues_tempo!A:E,5,FALSE)</f>
        <v>#N/A</v>
      </c>
      <c r="AD867" t="e">
        <f>VLOOKUP(A867,issues_tempo!A:E,4,FALSE)</f>
        <v>#N/A</v>
      </c>
      <c r="AE867">
        <f t="shared" si="322"/>
        <v>0</v>
      </c>
      <c r="AF867">
        <f t="shared" si="322"/>
        <v>0</v>
      </c>
      <c r="AG867">
        <f t="shared" si="323"/>
        <v>0</v>
      </c>
      <c r="AH867">
        <f t="shared" si="324"/>
        <v>0</v>
      </c>
      <c r="AI867">
        <f t="shared" si="325"/>
        <v>0</v>
      </c>
      <c r="AJ867">
        <f t="shared" si="326"/>
        <v>0</v>
      </c>
    </row>
    <row r="868" spans="1:36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311"/>
        <v>20</v>
      </c>
      <c r="I868">
        <f t="shared" si="312"/>
        <v>6.45</v>
      </c>
      <c r="J868">
        <f t="shared" si="313"/>
        <v>15.503875968992247</v>
      </c>
      <c r="K868">
        <f t="shared" si="314"/>
        <v>0</v>
      </c>
      <c r="L868">
        <f t="shared" si="315"/>
        <v>15.503875968992247</v>
      </c>
      <c r="M868" t="e">
        <f t="shared" si="316"/>
        <v>#DIV/0!</v>
      </c>
      <c r="N868">
        <f t="shared" si="316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317"/>
        <v>0</v>
      </c>
      <c r="V868">
        <f t="shared" si="318"/>
        <v>0.7</v>
      </c>
      <c r="W868">
        <f t="shared" si="327"/>
        <v>0</v>
      </c>
      <c r="X868">
        <f t="shared" si="319"/>
        <v>10.852713178294572</v>
      </c>
      <c r="Y868">
        <f>IF(ISNA(VLOOKUP(A868,issues_tempo!A:E,3,FALSE)),0,VLOOKUP(A868,issues_tempo!A:E,3,FALSE))</f>
        <v>0</v>
      </c>
      <c r="Z868">
        <f>IF(ISNA(VLOOKUP(A868,issues_tempo!A:E,2,FALSE)),0,VLOOKUP(A868,issues_tempo!A:E,2,FALSE))</f>
        <v>0</v>
      </c>
      <c r="AA868">
        <f t="shared" si="320"/>
        <v>0</v>
      </c>
      <c r="AB868" t="e">
        <f t="shared" si="321"/>
        <v>#DIV/0!</v>
      </c>
      <c r="AC868" t="e">
        <f>VLOOKUP(A868,issues_tempo!A:E,5,FALSE)</f>
        <v>#N/A</v>
      </c>
      <c r="AD868" t="e">
        <f>VLOOKUP(A868,issues_tempo!A:E,4,FALSE)</f>
        <v>#N/A</v>
      </c>
      <c r="AE868">
        <f t="shared" si="322"/>
        <v>0</v>
      </c>
      <c r="AF868">
        <f t="shared" si="322"/>
        <v>0</v>
      </c>
      <c r="AG868">
        <f t="shared" si="323"/>
        <v>0</v>
      </c>
      <c r="AH868">
        <f t="shared" si="324"/>
        <v>0</v>
      </c>
      <c r="AI868">
        <f t="shared" si="325"/>
        <v>0</v>
      </c>
      <c r="AJ868">
        <f t="shared" si="326"/>
        <v>0</v>
      </c>
    </row>
    <row r="869" spans="1:36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311"/>
        <v>#N/A</v>
      </c>
      <c r="I869" t="e">
        <f t="shared" si="312"/>
        <v>#N/A</v>
      </c>
      <c r="J869">
        <f t="shared" si="313"/>
        <v>0</v>
      </c>
      <c r="K869">
        <f t="shared" si="314"/>
        <v>0</v>
      </c>
      <c r="L869">
        <f t="shared" si="315"/>
        <v>0</v>
      </c>
      <c r="M869" t="e">
        <f t="shared" si="316"/>
        <v>#N/A</v>
      </c>
      <c r="N869" t="e">
        <f t="shared" si="316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317"/>
        <v>0</v>
      </c>
      <c r="V869">
        <f t="shared" si="318"/>
        <v>0</v>
      </c>
      <c r="W869">
        <f t="shared" si="327"/>
        <v>0</v>
      </c>
      <c r="X869">
        <f t="shared" si="319"/>
        <v>0</v>
      </c>
      <c r="Y869">
        <f>IF(ISNA(VLOOKUP(A869,issues_tempo!A:E,3,FALSE)),0,VLOOKUP(A869,issues_tempo!A:E,3,FALSE))</f>
        <v>0</v>
      </c>
      <c r="Z869">
        <f>IF(ISNA(VLOOKUP(A869,issues_tempo!A:E,2,FALSE)),0,VLOOKUP(A869,issues_tempo!A:E,2,FALSE))</f>
        <v>1</v>
      </c>
      <c r="AA869">
        <f t="shared" si="320"/>
        <v>1</v>
      </c>
      <c r="AB869">
        <f t="shared" si="321"/>
        <v>9</v>
      </c>
      <c r="AC869">
        <f>VLOOKUP(A869,issues_tempo!A:E,5,FALSE)</f>
        <v>0</v>
      </c>
      <c r="AD869">
        <f>VLOOKUP(A869,issues_tempo!A:E,4,FALSE)</f>
        <v>0</v>
      </c>
      <c r="AE869">
        <f t="shared" si="322"/>
        <v>0</v>
      </c>
      <c r="AF869">
        <f t="shared" si="322"/>
        <v>11.111111111111111</v>
      </c>
      <c r="AG869">
        <f t="shared" si="323"/>
        <v>0</v>
      </c>
      <c r="AH869">
        <f t="shared" si="324"/>
        <v>0</v>
      </c>
      <c r="AI869">
        <f t="shared" si="325"/>
        <v>0</v>
      </c>
      <c r="AJ869">
        <f t="shared" si="326"/>
        <v>0</v>
      </c>
    </row>
    <row r="870" spans="1:36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311"/>
        <v>#N/A</v>
      </c>
      <c r="I870" t="e">
        <f t="shared" si="312"/>
        <v>#N/A</v>
      </c>
      <c r="J870">
        <f t="shared" si="313"/>
        <v>0</v>
      </c>
      <c r="K870">
        <f t="shared" si="314"/>
        <v>0</v>
      </c>
      <c r="L870">
        <f t="shared" si="315"/>
        <v>0</v>
      </c>
      <c r="M870" t="e">
        <f t="shared" si="316"/>
        <v>#N/A</v>
      </c>
      <c r="N870" t="e">
        <f t="shared" si="316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317"/>
        <v>0</v>
      </c>
      <c r="V870">
        <f t="shared" si="318"/>
        <v>0</v>
      </c>
      <c r="W870">
        <f t="shared" si="327"/>
        <v>0</v>
      </c>
      <c r="X870">
        <f t="shared" si="319"/>
        <v>0</v>
      </c>
      <c r="Y870">
        <f>IF(ISNA(VLOOKUP(A870,issues_tempo!A:E,3,FALSE)),0,VLOOKUP(A870,issues_tempo!A:E,3,FALSE))</f>
        <v>0</v>
      </c>
      <c r="Z870">
        <f>IF(ISNA(VLOOKUP(A870,issues_tempo!A:E,2,FALSE)),0,VLOOKUP(A870,issues_tempo!A:E,2,FALSE))</f>
        <v>0</v>
      </c>
      <c r="AA870">
        <f t="shared" si="320"/>
        <v>0</v>
      </c>
      <c r="AB870" t="e">
        <f t="shared" si="321"/>
        <v>#DIV/0!</v>
      </c>
      <c r="AC870" t="e">
        <f>VLOOKUP(A870,issues_tempo!A:E,5,FALSE)</f>
        <v>#N/A</v>
      </c>
      <c r="AD870" t="e">
        <f>VLOOKUP(A870,issues_tempo!A:E,4,FALSE)</f>
        <v>#N/A</v>
      </c>
      <c r="AE870">
        <f t="shared" si="322"/>
        <v>0</v>
      </c>
      <c r="AF870">
        <f t="shared" si="322"/>
        <v>0</v>
      </c>
      <c r="AG870">
        <f t="shared" si="323"/>
        <v>0</v>
      </c>
      <c r="AH870">
        <f t="shared" si="324"/>
        <v>0</v>
      </c>
      <c r="AI870">
        <f t="shared" si="325"/>
        <v>0</v>
      </c>
      <c r="AJ870">
        <f t="shared" si="326"/>
        <v>0</v>
      </c>
    </row>
    <row r="871" spans="1:36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311"/>
        <v>#N/A</v>
      </c>
      <c r="I871" t="e">
        <f t="shared" si="312"/>
        <v>#N/A</v>
      </c>
      <c r="J871">
        <f t="shared" si="313"/>
        <v>0</v>
      </c>
      <c r="K871">
        <f t="shared" si="314"/>
        <v>0</v>
      </c>
      <c r="L871">
        <f t="shared" si="315"/>
        <v>0</v>
      </c>
      <c r="M871" t="e">
        <f t="shared" si="316"/>
        <v>#N/A</v>
      </c>
      <c r="N871" t="e">
        <f t="shared" si="316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317"/>
        <v>0</v>
      </c>
      <c r="V871">
        <f t="shared" si="318"/>
        <v>0</v>
      </c>
      <c r="W871">
        <f t="shared" si="327"/>
        <v>0</v>
      </c>
      <c r="X871">
        <f t="shared" si="319"/>
        <v>0</v>
      </c>
      <c r="Y871">
        <f>IF(ISNA(VLOOKUP(A871,issues_tempo!A:E,3,FALSE)),0,VLOOKUP(A871,issues_tempo!A:E,3,FALSE))</f>
        <v>0</v>
      </c>
      <c r="Z871">
        <f>IF(ISNA(VLOOKUP(A871,issues_tempo!A:E,2,FALSE)),0,VLOOKUP(A871,issues_tempo!A:E,2,FALSE))</f>
        <v>0</v>
      </c>
      <c r="AA871">
        <f t="shared" si="320"/>
        <v>0</v>
      </c>
      <c r="AB871" t="e">
        <f t="shared" si="321"/>
        <v>#DIV/0!</v>
      </c>
      <c r="AC871" t="e">
        <f>VLOOKUP(A871,issues_tempo!A:E,5,FALSE)</f>
        <v>#N/A</v>
      </c>
      <c r="AD871" t="e">
        <f>VLOOKUP(A871,issues_tempo!A:E,4,FALSE)</f>
        <v>#N/A</v>
      </c>
      <c r="AE871">
        <f t="shared" si="322"/>
        <v>0</v>
      </c>
      <c r="AF871">
        <f t="shared" si="322"/>
        <v>0</v>
      </c>
      <c r="AG871">
        <f t="shared" si="323"/>
        <v>0</v>
      </c>
      <c r="AH871">
        <f t="shared" si="324"/>
        <v>0</v>
      </c>
      <c r="AI871">
        <f t="shared" si="325"/>
        <v>0</v>
      </c>
      <c r="AJ871">
        <f t="shared" si="326"/>
        <v>0</v>
      </c>
    </row>
    <row r="872" spans="1:36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311"/>
        <v>#N/A</v>
      </c>
      <c r="I872" t="e">
        <f t="shared" si="312"/>
        <v>#N/A</v>
      </c>
      <c r="J872">
        <f t="shared" si="313"/>
        <v>0</v>
      </c>
      <c r="K872">
        <f t="shared" si="314"/>
        <v>0</v>
      </c>
      <c r="L872">
        <f t="shared" si="315"/>
        <v>0</v>
      </c>
      <c r="M872" t="e">
        <f t="shared" si="316"/>
        <v>#N/A</v>
      </c>
      <c r="N872" t="e">
        <f t="shared" si="316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317"/>
        <v>0</v>
      </c>
      <c r="V872">
        <f t="shared" si="318"/>
        <v>0</v>
      </c>
      <c r="W872">
        <f t="shared" si="327"/>
        <v>0</v>
      </c>
      <c r="X872">
        <f t="shared" si="319"/>
        <v>0</v>
      </c>
      <c r="Y872">
        <f>IF(ISNA(VLOOKUP(A872,issues_tempo!A:E,3,FALSE)),0,VLOOKUP(A872,issues_tempo!A:E,3,FALSE))</f>
        <v>0</v>
      </c>
      <c r="Z872">
        <f>IF(ISNA(VLOOKUP(A872,issues_tempo!A:E,2,FALSE)),0,VLOOKUP(A872,issues_tempo!A:E,2,FALSE))</f>
        <v>0</v>
      </c>
      <c r="AA872">
        <f t="shared" si="320"/>
        <v>0</v>
      </c>
      <c r="AB872" t="e">
        <f t="shared" si="321"/>
        <v>#DIV/0!</v>
      </c>
      <c r="AC872" t="e">
        <f>VLOOKUP(A872,issues_tempo!A:E,5,FALSE)</f>
        <v>#N/A</v>
      </c>
      <c r="AD872" t="e">
        <f>VLOOKUP(A872,issues_tempo!A:E,4,FALSE)</f>
        <v>#N/A</v>
      </c>
      <c r="AE872">
        <f t="shared" si="322"/>
        <v>0</v>
      </c>
      <c r="AF872">
        <f t="shared" si="322"/>
        <v>0</v>
      </c>
      <c r="AG872">
        <f t="shared" si="323"/>
        <v>0</v>
      </c>
      <c r="AH872">
        <f t="shared" si="324"/>
        <v>0</v>
      </c>
      <c r="AI872">
        <f t="shared" si="325"/>
        <v>0</v>
      </c>
      <c r="AJ872">
        <f t="shared" si="326"/>
        <v>0</v>
      </c>
    </row>
    <row r="873" spans="1:36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311"/>
        <v>#N/A</v>
      </c>
      <c r="I873" t="e">
        <f t="shared" si="312"/>
        <v>#N/A</v>
      </c>
      <c r="J873">
        <f t="shared" si="313"/>
        <v>0</v>
      </c>
      <c r="K873">
        <f t="shared" si="314"/>
        <v>0</v>
      </c>
      <c r="L873">
        <f t="shared" si="315"/>
        <v>0</v>
      </c>
      <c r="M873" t="e">
        <f t="shared" si="316"/>
        <v>#N/A</v>
      </c>
      <c r="N873" t="e">
        <f t="shared" si="316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317"/>
        <v>0</v>
      </c>
      <c r="V873">
        <f t="shared" si="318"/>
        <v>0</v>
      </c>
      <c r="W873">
        <f t="shared" si="327"/>
        <v>0</v>
      </c>
      <c r="X873">
        <f t="shared" si="319"/>
        <v>0</v>
      </c>
      <c r="Y873">
        <f>IF(ISNA(VLOOKUP(A873,issues_tempo!A:E,3,FALSE)),0,VLOOKUP(A873,issues_tempo!A:E,3,FALSE))</f>
        <v>0</v>
      </c>
      <c r="Z873">
        <f>IF(ISNA(VLOOKUP(A873,issues_tempo!A:E,2,FALSE)),0,VLOOKUP(A873,issues_tempo!A:E,2,FALSE))</f>
        <v>0</v>
      </c>
      <c r="AA873">
        <f t="shared" si="320"/>
        <v>0</v>
      </c>
      <c r="AB873" t="e">
        <f t="shared" si="321"/>
        <v>#DIV/0!</v>
      </c>
      <c r="AC873" t="e">
        <f>VLOOKUP(A873,issues_tempo!A:E,5,FALSE)</f>
        <v>#N/A</v>
      </c>
      <c r="AD873" t="e">
        <f>VLOOKUP(A873,issues_tempo!A:E,4,FALSE)</f>
        <v>#N/A</v>
      </c>
      <c r="AE873">
        <f t="shared" si="322"/>
        <v>0</v>
      </c>
      <c r="AF873">
        <f t="shared" si="322"/>
        <v>0</v>
      </c>
      <c r="AG873">
        <f t="shared" si="323"/>
        <v>0</v>
      </c>
      <c r="AH873">
        <f t="shared" si="324"/>
        <v>0</v>
      </c>
      <c r="AI873">
        <f t="shared" si="325"/>
        <v>0</v>
      </c>
      <c r="AJ873">
        <f t="shared" si="326"/>
        <v>0</v>
      </c>
    </row>
    <row r="874" spans="1:36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311"/>
        <v>#N/A</v>
      </c>
      <c r="I874" t="e">
        <f t="shared" si="312"/>
        <v>#N/A</v>
      </c>
      <c r="J874">
        <f t="shared" si="313"/>
        <v>0</v>
      </c>
      <c r="K874">
        <f t="shared" si="314"/>
        <v>0</v>
      </c>
      <c r="L874">
        <f t="shared" si="315"/>
        <v>0</v>
      </c>
      <c r="M874" t="e">
        <f t="shared" si="316"/>
        <v>#N/A</v>
      </c>
      <c r="N874" t="e">
        <f t="shared" si="316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317"/>
        <v>0</v>
      </c>
      <c r="V874">
        <f t="shared" si="318"/>
        <v>0</v>
      </c>
      <c r="W874">
        <f t="shared" si="327"/>
        <v>0</v>
      </c>
      <c r="X874">
        <f t="shared" si="319"/>
        <v>0</v>
      </c>
      <c r="Y874">
        <f>IF(ISNA(VLOOKUP(A874,issues_tempo!A:E,3,FALSE)),0,VLOOKUP(A874,issues_tempo!A:E,3,FALSE))</f>
        <v>0</v>
      </c>
      <c r="Z874">
        <f>IF(ISNA(VLOOKUP(A874,issues_tempo!A:E,2,FALSE)),0,VLOOKUP(A874,issues_tempo!A:E,2,FALSE))</f>
        <v>0</v>
      </c>
      <c r="AA874">
        <f t="shared" si="320"/>
        <v>0</v>
      </c>
      <c r="AB874" t="e">
        <f t="shared" si="321"/>
        <v>#DIV/0!</v>
      </c>
      <c r="AC874" t="e">
        <f>VLOOKUP(A874,issues_tempo!A:E,5,FALSE)</f>
        <v>#N/A</v>
      </c>
      <c r="AD874" t="e">
        <f>VLOOKUP(A874,issues_tempo!A:E,4,FALSE)</f>
        <v>#N/A</v>
      </c>
      <c r="AE874">
        <f t="shared" si="322"/>
        <v>0</v>
      </c>
      <c r="AF874">
        <f t="shared" si="322"/>
        <v>0</v>
      </c>
      <c r="AG874">
        <f t="shared" si="323"/>
        <v>0</v>
      </c>
      <c r="AH874">
        <f t="shared" si="324"/>
        <v>0</v>
      </c>
      <c r="AI874">
        <f t="shared" si="325"/>
        <v>0</v>
      </c>
      <c r="AJ874">
        <f t="shared" si="326"/>
        <v>0</v>
      </c>
    </row>
    <row r="875" spans="1:36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311"/>
        <v>#N/A</v>
      </c>
      <c r="I875" t="e">
        <f t="shared" si="312"/>
        <v>#N/A</v>
      </c>
      <c r="J875">
        <f t="shared" si="313"/>
        <v>0</v>
      </c>
      <c r="K875">
        <f t="shared" si="314"/>
        <v>0</v>
      </c>
      <c r="L875">
        <f t="shared" si="315"/>
        <v>0</v>
      </c>
      <c r="M875" t="e">
        <f t="shared" si="316"/>
        <v>#N/A</v>
      </c>
      <c r="N875" t="e">
        <f t="shared" si="316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317"/>
        <v>0</v>
      </c>
      <c r="V875">
        <f t="shared" si="318"/>
        <v>0</v>
      </c>
      <c r="W875">
        <f t="shared" si="327"/>
        <v>0</v>
      </c>
      <c r="X875">
        <f t="shared" si="319"/>
        <v>0</v>
      </c>
      <c r="Y875">
        <f>IF(ISNA(VLOOKUP(A875,issues_tempo!A:E,3,FALSE)),0,VLOOKUP(A875,issues_tempo!A:E,3,FALSE))</f>
        <v>0</v>
      </c>
      <c r="Z875">
        <f>IF(ISNA(VLOOKUP(A875,issues_tempo!A:E,2,FALSE)),0,VLOOKUP(A875,issues_tempo!A:E,2,FALSE))</f>
        <v>0</v>
      </c>
      <c r="AA875">
        <f t="shared" si="320"/>
        <v>0</v>
      </c>
      <c r="AB875" t="e">
        <f t="shared" si="321"/>
        <v>#DIV/0!</v>
      </c>
      <c r="AC875" t="e">
        <f>VLOOKUP(A875,issues_tempo!A:E,5,FALSE)</f>
        <v>#N/A</v>
      </c>
      <c r="AD875" t="e">
        <f>VLOOKUP(A875,issues_tempo!A:E,4,FALSE)</f>
        <v>#N/A</v>
      </c>
      <c r="AE875">
        <f t="shared" si="322"/>
        <v>0</v>
      </c>
      <c r="AF875">
        <f t="shared" si="322"/>
        <v>0</v>
      </c>
      <c r="AG875">
        <f t="shared" si="323"/>
        <v>0</v>
      </c>
      <c r="AH875">
        <f t="shared" si="324"/>
        <v>0</v>
      </c>
      <c r="AI875">
        <f t="shared" si="325"/>
        <v>0</v>
      </c>
      <c r="AJ875">
        <f t="shared" si="326"/>
        <v>0</v>
      </c>
    </row>
    <row r="876" spans="1:36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311"/>
        <v>#N/A</v>
      </c>
      <c r="I876" t="e">
        <f t="shared" si="312"/>
        <v>#N/A</v>
      </c>
      <c r="J876">
        <f t="shared" si="313"/>
        <v>0</v>
      </c>
      <c r="K876">
        <f t="shared" si="314"/>
        <v>0</v>
      </c>
      <c r="L876">
        <f t="shared" si="315"/>
        <v>0</v>
      </c>
      <c r="M876" t="e">
        <f t="shared" si="316"/>
        <v>#N/A</v>
      </c>
      <c r="N876" t="e">
        <f t="shared" si="316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317"/>
        <v>0</v>
      </c>
      <c r="V876">
        <f t="shared" si="318"/>
        <v>0</v>
      </c>
      <c r="W876">
        <f t="shared" si="327"/>
        <v>0</v>
      </c>
      <c r="X876">
        <f t="shared" si="319"/>
        <v>0</v>
      </c>
      <c r="Y876">
        <f>IF(ISNA(VLOOKUP(A876,issues_tempo!A:E,3,FALSE)),0,VLOOKUP(A876,issues_tempo!A:E,3,FALSE))</f>
        <v>0</v>
      </c>
      <c r="Z876">
        <f>IF(ISNA(VLOOKUP(A876,issues_tempo!A:E,2,FALSE)),0,VLOOKUP(A876,issues_tempo!A:E,2,FALSE))</f>
        <v>0</v>
      </c>
      <c r="AA876">
        <f t="shared" si="320"/>
        <v>0</v>
      </c>
      <c r="AB876" t="e">
        <f t="shared" si="321"/>
        <v>#DIV/0!</v>
      </c>
      <c r="AC876" t="e">
        <f>VLOOKUP(A876,issues_tempo!A:E,5,FALSE)</f>
        <v>#N/A</v>
      </c>
      <c r="AD876" t="e">
        <f>VLOOKUP(A876,issues_tempo!A:E,4,FALSE)</f>
        <v>#N/A</v>
      </c>
      <c r="AE876">
        <f t="shared" si="322"/>
        <v>0</v>
      </c>
      <c r="AF876">
        <f t="shared" si="322"/>
        <v>0</v>
      </c>
      <c r="AG876">
        <f t="shared" si="323"/>
        <v>0</v>
      </c>
      <c r="AH876">
        <f t="shared" si="324"/>
        <v>0</v>
      </c>
      <c r="AI876">
        <f t="shared" si="325"/>
        <v>0</v>
      </c>
      <c r="AJ876">
        <f t="shared" si="326"/>
        <v>0</v>
      </c>
    </row>
    <row r="877" spans="1:36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311"/>
        <v>#N/A</v>
      </c>
      <c r="I877" t="e">
        <f t="shared" si="312"/>
        <v>#N/A</v>
      </c>
      <c r="J877">
        <f t="shared" si="313"/>
        <v>0</v>
      </c>
      <c r="K877">
        <f t="shared" si="314"/>
        <v>0</v>
      </c>
      <c r="L877">
        <f t="shared" si="315"/>
        <v>0</v>
      </c>
      <c r="M877" t="e">
        <f t="shared" si="316"/>
        <v>#N/A</v>
      </c>
      <c r="N877" t="e">
        <f t="shared" si="316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317"/>
        <v>0</v>
      </c>
      <c r="V877">
        <f t="shared" si="318"/>
        <v>0</v>
      </c>
      <c r="W877">
        <f t="shared" si="327"/>
        <v>0</v>
      </c>
      <c r="X877">
        <f t="shared" si="319"/>
        <v>0</v>
      </c>
      <c r="Y877">
        <f>IF(ISNA(VLOOKUP(A877,issues_tempo!A:E,3,FALSE)),0,VLOOKUP(A877,issues_tempo!A:E,3,FALSE))</f>
        <v>0</v>
      </c>
      <c r="Z877">
        <f>IF(ISNA(VLOOKUP(A877,issues_tempo!A:E,2,FALSE)),0,VLOOKUP(A877,issues_tempo!A:E,2,FALSE))</f>
        <v>0</v>
      </c>
      <c r="AA877">
        <f t="shared" si="320"/>
        <v>0</v>
      </c>
      <c r="AB877" t="e">
        <f t="shared" si="321"/>
        <v>#DIV/0!</v>
      </c>
      <c r="AC877" t="e">
        <f>VLOOKUP(A877,issues_tempo!A:E,5,FALSE)</f>
        <v>#N/A</v>
      </c>
      <c r="AD877" t="e">
        <f>VLOOKUP(A877,issues_tempo!A:E,4,FALSE)</f>
        <v>#N/A</v>
      </c>
      <c r="AE877">
        <f t="shared" si="322"/>
        <v>0</v>
      </c>
      <c r="AF877">
        <f t="shared" si="322"/>
        <v>0</v>
      </c>
      <c r="AG877">
        <f t="shared" si="323"/>
        <v>0</v>
      </c>
      <c r="AH877">
        <f t="shared" si="324"/>
        <v>0</v>
      </c>
      <c r="AI877">
        <f t="shared" si="325"/>
        <v>0</v>
      </c>
      <c r="AJ877">
        <f t="shared" si="326"/>
        <v>0</v>
      </c>
    </row>
    <row r="878" spans="1:36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311"/>
        <v>#N/A</v>
      </c>
      <c r="I878" t="e">
        <f t="shared" si="312"/>
        <v>#N/A</v>
      </c>
      <c r="J878">
        <f t="shared" si="313"/>
        <v>0</v>
      </c>
      <c r="K878">
        <f t="shared" si="314"/>
        <v>0</v>
      </c>
      <c r="L878">
        <f t="shared" si="315"/>
        <v>0</v>
      </c>
      <c r="M878" t="e">
        <f t="shared" si="316"/>
        <v>#N/A</v>
      </c>
      <c r="N878" t="e">
        <f t="shared" si="316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317"/>
        <v>0</v>
      </c>
      <c r="V878">
        <f t="shared" si="318"/>
        <v>0</v>
      </c>
      <c r="W878">
        <f t="shared" si="327"/>
        <v>0</v>
      </c>
      <c r="X878">
        <f t="shared" si="319"/>
        <v>0</v>
      </c>
      <c r="Y878">
        <f>IF(ISNA(VLOOKUP(A878,issues_tempo!A:E,3,FALSE)),0,VLOOKUP(A878,issues_tempo!A:E,3,FALSE))</f>
        <v>0</v>
      </c>
      <c r="Z878">
        <f>IF(ISNA(VLOOKUP(A878,issues_tempo!A:E,2,FALSE)),0,VLOOKUP(A878,issues_tempo!A:E,2,FALSE))</f>
        <v>0</v>
      </c>
      <c r="AA878">
        <f t="shared" si="320"/>
        <v>0</v>
      </c>
      <c r="AB878" t="e">
        <f t="shared" si="321"/>
        <v>#DIV/0!</v>
      </c>
      <c r="AC878" t="e">
        <f>VLOOKUP(A878,issues_tempo!A:E,5,FALSE)</f>
        <v>#N/A</v>
      </c>
      <c r="AD878" t="e">
        <f>VLOOKUP(A878,issues_tempo!A:E,4,FALSE)</f>
        <v>#N/A</v>
      </c>
      <c r="AE878">
        <f t="shared" si="322"/>
        <v>0</v>
      </c>
      <c r="AF878">
        <f t="shared" si="322"/>
        <v>0</v>
      </c>
      <c r="AG878">
        <f t="shared" si="323"/>
        <v>0</v>
      </c>
      <c r="AH878">
        <f t="shared" si="324"/>
        <v>0</v>
      </c>
      <c r="AI878">
        <f t="shared" si="325"/>
        <v>0</v>
      </c>
      <c r="AJ878">
        <f t="shared" si="326"/>
        <v>0</v>
      </c>
    </row>
    <row r="879" spans="1:36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311"/>
        <v>#N/A</v>
      </c>
      <c r="I879" t="e">
        <f t="shared" si="312"/>
        <v>#N/A</v>
      </c>
      <c r="J879">
        <f t="shared" si="313"/>
        <v>0</v>
      </c>
      <c r="K879">
        <f t="shared" si="314"/>
        <v>0</v>
      </c>
      <c r="L879">
        <f t="shared" si="315"/>
        <v>0</v>
      </c>
      <c r="M879" t="e">
        <f t="shared" si="316"/>
        <v>#N/A</v>
      </c>
      <c r="N879" t="e">
        <f t="shared" si="316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317"/>
        <v>0</v>
      </c>
      <c r="V879">
        <f t="shared" si="318"/>
        <v>0</v>
      </c>
      <c r="W879">
        <f t="shared" si="327"/>
        <v>0</v>
      </c>
      <c r="X879">
        <f t="shared" si="319"/>
        <v>0</v>
      </c>
      <c r="Y879">
        <f>IF(ISNA(VLOOKUP(A879,issues_tempo!A:E,3,FALSE)),0,VLOOKUP(A879,issues_tempo!A:E,3,FALSE))</f>
        <v>0</v>
      </c>
      <c r="Z879">
        <f>IF(ISNA(VLOOKUP(A879,issues_tempo!A:E,2,FALSE)),0,VLOOKUP(A879,issues_tempo!A:E,2,FALSE))</f>
        <v>0</v>
      </c>
      <c r="AA879">
        <f t="shared" si="320"/>
        <v>0</v>
      </c>
      <c r="AB879" t="e">
        <f t="shared" si="321"/>
        <v>#DIV/0!</v>
      </c>
      <c r="AC879" t="e">
        <f>VLOOKUP(A879,issues_tempo!A:E,5,FALSE)</f>
        <v>#N/A</v>
      </c>
      <c r="AD879" t="e">
        <f>VLOOKUP(A879,issues_tempo!A:E,4,FALSE)</f>
        <v>#N/A</v>
      </c>
      <c r="AE879">
        <f t="shared" si="322"/>
        <v>0</v>
      </c>
      <c r="AF879">
        <f t="shared" si="322"/>
        <v>0</v>
      </c>
      <c r="AG879">
        <f t="shared" si="323"/>
        <v>0</v>
      </c>
      <c r="AH879">
        <f t="shared" si="324"/>
        <v>0</v>
      </c>
      <c r="AI879">
        <f t="shared" si="325"/>
        <v>0</v>
      </c>
      <c r="AJ879">
        <f t="shared" si="326"/>
        <v>0</v>
      </c>
    </row>
    <row r="880" spans="1:36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311"/>
        <v>#N/A</v>
      </c>
      <c r="I880" t="e">
        <f t="shared" si="312"/>
        <v>#N/A</v>
      </c>
      <c r="J880">
        <f t="shared" si="313"/>
        <v>0</v>
      </c>
      <c r="K880">
        <f t="shared" si="314"/>
        <v>0</v>
      </c>
      <c r="L880">
        <f t="shared" si="315"/>
        <v>0</v>
      </c>
      <c r="M880" t="e">
        <f t="shared" si="316"/>
        <v>#N/A</v>
      </c>
      <c r="N880" t="e">
        <f t="shared" si="316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317"/>
        <v>0</v>
      </c>
      <c r="V880">
        <f t="shared" si="318"/>
        <v>0</v>
      </c>
      <c r="W880">
        <f t="shared" si="327"/>
        <v>0</v>
      </c>
      <c r="X880">
        <f t="shared" si="319"/>
        <v>0</v>
      </c>
      <c r="Y880">
        <f>IF(ISNA(VLOOKUP(A880,issues_tempo!A:E,3,FALSE)),0,VLOOKUP(A880,issues_tempo!A:E,3,FALSE))</f>
        <v>0</v>
      </c>
      <c r="Z880">
        <f>IF(ISNA(VLOOKUP(A880,issues_tempo!A:E,2,FALSE)),0,VLOOKUP(A880,issues_tempo!A:E,2,FALSE))</f>
        <v>0</v>
      </c>
      <c r="AA880">
        <f t="shared" si="320"/>
        <v>0</v>
      </c>
      <c r="AB880" t="e">
        <f t="shared" si="321"/>
        <v>#DIV/0!</v>
      </c>
      <c r="AC880" t="e">
        <f>VLOOKUP(A880,issues_tempo!A:E,5,FALSE)</f>
        <v>#N/A</v>
      </c>
      <c r="AD880" t="e">
        <f>VLOOKUP(A880,issues_tempo!A:E,4,FALSE)</f>
        <v>#N/A</v>
      </c>
      <c r="AE880">
        <f t="shared" si="322"/>
        <v>0</v>
      </c>
      <c r="AF880">
        <f t="shared" si="322"/>
        <v>0</v>
      </c>
      <c r="AG880">
        <f t="shared" si="323"/>
        <v>0</v>
      </c>
      <c r="AH880">
        <f t="shared" si="324"/>
        <v>0</v>
      </c>
      <c r="AI880">
        <f t="shared" si="325"/>
        <v>0</v>
      </c>
      <c r="AJ880">
        <f t="shared" si="326"/>
        <v>0</v>
      </c>
    </row>
    <row r="881" spans="1:36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311"/>
        <v>#N/A</v>
      </c>
      <c r="I881" t="e">
        <f t="shared" si="312"/>
        <v>#N/A</v>
      </c>
      <c r="J881">
        <f t="shared" si="313"/>
        <v>0</v>
      </c>
      <c r="K881">
        <f t="shared" si="314"/>
        <v>0</v>
      </c>
      <c r="L881">
        <f t="shared" si="315"/>
        <v>0</v>
      </c>
      <c r="M881" t="e">
        <f t="shared" si="316"/>
        <v>#N/A</v>
      </c>
      <c r="N881" t="e">
        <f t="shared" si="316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317"/>
        <v>0</v>
      </c>
      <c r="V881">
        <f t="shared" si="318"/>
        <v>0</v>
      </c>
      <c r="W881">
        <f t="shared" si="327"/>
        <v>0</v>
      </c>
      <c r="X881">
        <f t="shared" si="319"/>
        <v>0</v>
      </c>
      <c r="Y881">
        <f>IF(ISNA(VLOOKUP(A881,issues_tempo!A:E,3,FALSE)),0,VLOOKUP(A881,issues_tempo!A:E,3,FALSE))</f>
        <v>0</v>
      </c>
      <c r="Z881">
        <f>IF(ISNA(VLOOKUP(A881,issues_tempo!A:E,2,FALSE)),0,VLOOKUP(A881,issues_tempo!A:E,2,FALSE))</f>
        <v>0</v>
      </c>
      <c r="AA881">
        <f t="shared" si="320"/>
        <v>0</v>
      </c>
      <c r="AB881" t="e">
        <f t="shared" si="321"/>
        <v>#DIV/0!</v>
      </c>
      <c r="AC881" t="e">
        <f>VLOOKUP(A881,issues_tempo!A:E,5,FALSE)</f>
        <v>#N/A</v>
      </c>
      <c r="AD881" t="e">
        <f>VLOOKUP(A881,issues_tempo!A:E,4,FALSE)</f>
        <v>#N/A</v>
      </c>
      <c r="AE881">
        <f t="shared" si="322"/>
        <v>0</v>
      </c>
      <c r="AF881">
        <f t="shared" si="322"/>
        <v>0</v>
      </c>
      <c r="AG881">
        <f t="shared" si="323"/>
        <v>0</v>
      </c>
      <c r="AH881">
        <f t="shared" si="324"/>
        <v>0</v>
      </c>
      <c r="AI881">
        <f t="shared" si="325"/>
        <v>0</v>
      </c>
      <c r="AJ881">
        <f t="shared" si="326"/>
        <v>0</v>
      </c>
    </row>
    <row r="882" spans="1:36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311"/>
        <v>#N/A</v>
      </c>
      <c r="I882" t="e">
        <f t="shared" si="312"/>
        <v>#N/A</v>
      </c>
      <c r="J882">
        <f t="shared" si="313"/>
        <v>0</v>
      </c>
      <c r="K882">
        <f t="shared" si="314"/>
        <v>0</v>
      </c>
      <c r="L882">
        <f t="shared" si="315"/>
        <v>0</v>
      </c>
      <c r="M882" t="e">
        <f t="shared" si="316"/>
        <v>#N/A</v>
      </c>
      <c r="N882" t="e">
        <f t="shared" si="316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317"/>
        <v>0</v>
      </c>
      <c r="V882">
        <f t="shared" si="318"/>
        <v>0</v>
      </c>
      <c r="W882">
        <f t="shared" si="327"/>
        <v>0</v>
      </c>
      <c r="X882">
        <f t="shared" si="319"/>
        <v>0</v>
      </c>
      <c r="Y882">
        <f>IF(ISNA(VLOOKUP(A882,issues_tempo!A:E,3,FALSE)),0,VLOOKUP(A882,issues_tempo!A:E,3,FALSE))</f>
        <v>0</v>
      </c>
      <c r="Z882">
        <f>IF(ISNA(VLOOKUP(A882,issues_tempo!A:E,2,FALSE)),0,VLOOKUP(A882,issues_tempo!A:E,2,FALSE))</f>
        <v>0</v>
      </c>
      <c r="AA882">
        <f t="shared" si="320"/>
        <v>0</v>
      </c>
      <c r="AB882" t="e">
        <f t="shared" si="321"/>
        <v>#DIV/0!</v>
      </c>
      <c r="AC882" t="e">
        <f>VLOOKUP(A882,issues_tempo!A:E,5,FALSE)</f>
        <v>#N/A</v>
      </c>
      <c r="AD882" t="e">
        <f>VLOOKUP(A882,issues_tempo!A:E,4,FALSE)</f>
        <v>#N/A</v>
      </c>
      <c r="AE882">
        <f t="shared" si="322"/>
        <v>0</v>
      </c>
      <c r="AF882">
        <f t="shared" si="322"/>
        <v>0</v>
      </c>
      <c r="AG882">
        <f t="shared" si="323"/>
        <v>0</v>
      </c>
      <c r="AH882">
        <f t="shared" si="324"/>
        <v>0</v>
      </c>
      <c r="AI882">
        <f t="shared" si="325"/>
        <v>0</v>
      </c>
      <c r="AJ882">
        <f t="shared" si="326"/>
        <v>0</v>
      </c>
    </row>
    <row r="883" spans="1:36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311"/>
        <v>#N/A</v>
      </c>
      <c r="I883" t="e">
        <f t="shared" si="312"/>
        <v>#N/A</v>
      </c>
      <c r="J883">
        <f t="shared" si="313"/>
        <v>0</v>
      </c>
      <c r="K883">
        <f t="shared" si="314"/>
        <v>0</v>
      </c>
      <c r="L883">
        <f t="shared" si="315"/>
        <v>0</v>
      </c>
      <c r="M883" t="e">
        <f t="shared" si="316"/>
        <v>#N/A</v>
      </c>
      <c r="N883" t="e">
        <f t="shared" si="316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317"/>
        <v>0</v>
      </c>
      <c r="V883">
        <f t="shared" si="318"/>
        <v>0</v>
      </c>
      <c r="W883">
        <f t="shared" si="327"/>
        <v>0</v>
      </c>
      <c r="X883">
        <f t="shared" si="319"/>
        <v>0</v>
      </c>
      <c r="Y883">
        <f>IF(ISNA(VLOOKUP(A883,issues_tempo!A:E,3,FALSE)),0,VLOOKUP(A883,issues_tempo!A:E,3,FALSE))</f>
        <v>0</v>
      </c>
      <c r="Z883">
        <f>IF(ISNA(VLOOKUP(A883,issues_tempo!A:E,2,FALSE)),0,VLOOKUP(A883,issues_tempo!A:E,2,FALSE))</f>
        <v>0</v>
      </c>
      <c r="AA883">
        <f t="shared" si="320"/>
        <v>0</v>
      </c>
      <c r="AB883" t="e">
        <f t="shared" si="321"/>
        <v>#DIV/0!</v>
      </c>
      <c r="AC883" t="e">
        <f>VLOOKUP(A883,issues_tempo!A:E,5,FALSE)</f>
        <v>#N/A</v>
      </c>
      <c r="AD883" t="e">
        <f>VLOOKUP(A883,issues_tempo!A:E,4,FALSE)</f>
        <v>#N/A</v>
      </c>
      <c r="AE883">
        <f t="shared" si="322"/>
        <v>0</v>
      </c>
      <c r="AF883">
        <f t="shared" si="322"/>
        <v>0</v>
      </c>
      <c r="AG883">
        <f t="shared" si="323"/>
        <v>0</v>
      </c>
      <c r="AH883">
        <f t="shared" si="324"/>
        <v>0</v>
      </c>
      <c r="AI883">
        <f t="shared" si="325"/>
        <v>0</v>
      </c>
      <c r="AJ883">
        <f t="shared" si="326"/>
        <v>0</v>
      </c>
    </row>
    <row r="884" spans="1:36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311"/>
        <v>#N/A</v>
      </c>
      <c r="I884" t="e">
        <f t="shared" si="312"/>
        <v>#N/A</v>
      </c>
      <c r="J884">
        <f t="shared" si="313"/>
        <v>0</v>
      </c>
      <c r="K884">
        <f t="shared" si="314"/>
        <v>0</v>
      </c>
      <c r="L884">
        <f t="shared" si="315"/>
        <v>0</v>
      </c>
      <c r="M884" t="e">
        <f t="shared" si="316"/>
        <v>#N/A</v>
      </c>
      <c r="N884" t="e">
        <f t="shared" si="316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317"/>
        <v>0</v>
      </c>
      <c r="V884">
        <f t="shared" si="318"/>
        <v>0</v>
      </c>
      <c r="W884">
        <f t="shared" si="327"/>
        <v>0</v>
      </c>
      <c r="X884">
        <f t="shared" si="319"/>
        <v>0</v>
      </c>
      <c r="Y884">
        <f>IF(ISNA(VLOOKUP(A884,issues_tempo!A:E,3,FALSE)),0,VLOOKUP(A884,issues_tempo!A:E,3,FALSE))</f>
        <v>0</v>
      </c>
      <c r="Z884">
        <f>IF(ISNA(VLOOKUP(A884,issues_tempo!A:E,2,FALSE)),0,VLOOKUP(A884,issues_tempo!A:E,2,FALSE))</f>
        <v>0</v>
      </c>
      <c r="AA884">
        <f t="shared" si="320"/>
        <v>0</v>
      </c>
      <c r="AB884" t="e">
        <f t="shared" si="321"/>
        <v>#DIV/0!</v>
      </c>
      <c r="AC884" t="e">
        <f>VLOOKUP(A884,issues_tempo!A:E,5,FALSE)</f>
        <v>#N/A</v>
      </c>
      <c r="AD884" t="e">
        <f>VLOOKUP(A884,issues_tempo!A:E,4,FALSE)</f>
        <v>#N/A</v>
      </c>
      <c r="AE884">
        <f t="shared" si="322"/>
        <v>0</v>
      </c>
      <c r="AF884">
        <f t="shared" si="322"/>
        <v>0</v>
      </c>
      <c r="AG884">
        <f t="shared" si="323"/>
        <v>0</v>
      </c>
      <c r="AH884">
        <f t="shared" si="324"/>
        <v>0</v>
      </c>
      <c r="AI884">
        <f t="shared" si="325"/>
        <v>0</v>
      </c>
      <c r="AJ884">
        <f t="shared" si="326"/>
        <v>0</v>
      </c>
    </row>
    <row r="885" spans="1:36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311"/>
        <v>#N/A</v>
      </c>
      <c r="I885" t="e">
        <f t="shared" si="312"/>
        <v>#N/A</v>
      </c>
      <c r="J885">
        <f t="shared" si="313"/>
        <v>0</v>
      </c>
      <c r="K885">
        <f t="shared" si="314"/>
        <v>0</v>
      </c>
      <c r="L885">
        <f t="shared" si="315"/>
        <v>0</v>
      </c>
      <c r="M885" t="e">
        <f t="shared" si="316"/>
        <v>#N/A</v>
      </c>
      <c r="N885" t="e">
        <f t="shared" si="316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317"/>
        <v>0</v>
      </c>
      <c r="V885">
        <f t="shared" si="318"/>
        <v>0</v>
      </c>
      <c r="W885">
        <f t="shared" si="327"/>
        <v>0</v>
      </c>
      <c r="X885">
        <f t="shared" si="319"/>
        <v>0</v>
      </c>
      <c r="Y885">
        <f>IF(ISNA(VLOOKUP(A885,issues_tempo!A:E,3,FALSE)),0,VLOOKUP(A885,issues_tempo!A:E,3,FALSE))</f>
        <v>0</v>
      </c>
      <c r="Z885">
        <f>IF(ISNA(VLOOKUP(A885,issues_tempo!A:E,2,FALSE)),0,VLOOKUP(A885,issues_tempo!A:E,2,FALSE))</f>
        <v>0</v>
      </c>
      <c r="AA885">
        <f t="shared" si="320"/>
        <v>0</v>
      </c>
      <c r="AB885" t="e">
        <f t="shared" si="321"/>
        <v>#DIV/0!</v>
      </c>
      <c r="AC885" t="e">
        <f>VLOOKUP(A885,issues_tempo!A:E,5,FALSE)</f>
        <v>#N/A</v>
      </c>
      <c r="AD885" t="e">
        <f>VLOOKUP(A885,issues_tempo!A:E,4,FALSE)</f>
        <v>#N/A</v>
      </c>
      <c r="AE885">
        <f t="shared" si="322"/>
        <v>0</v>
      </c>
      <c r="AF885">
        <f t="shared" si="322"/>
        <v>0</v>
      </c>
      <c r="AG885">
        <f t="shared" si="323"/>
        <v>0</v>
      </c>
      <c r="AH885">
        <f t="shared" si="324"/>
        <v>0</v>
      </c>
      <c r="AI885">
        <f t="shared" si="325"/>
        <v>0</v>
      </c>
      <c r="AJ885">
        <f t="shared" si="326"/>
        <v>0</v>
      </c>
    </row>
    <row r="886" spans="1:36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311"/>
        <v>#N/A</v>
      </c>
      <c r="I886" t="e">
        <f t="shared" si="312"/>
        <v>#N/A</v>
      </c>
      <c r="J886">
        <f t="shared" si="313"/>
        <v>0</v>
      </c>
      <c r="K886">
        <f t="shared" si="314"/>
        <v>0</v>
      </c>
      <c r="L886">
        <f t="shared" si="315"/>
        <v>0</v>
      </c>
      <c r="M886" t="e">
        <f t="shared" si="316"/>
        <v>#N/A</v>
      </c>
      <c r="N886" t="e">
        <f t="shared" si="316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317"/>
        <v>0</v>
      </c>
      <c r="V886">
        <f t="shared" si="318"/>
        <v>0</v>
      </c>
      <c r="W886">
        <f t="shared" si="327"/>
        <v>0</v>
      </c>
      <c r="X886">
        <f t="shared" si="319"/>
        <v>0</v>
      </c>
      <c r="Y886">
        <f>IF(ISNA(VLOOKUP(A886,issues_tempo!A:E,3,FALSE)),0,VLOOKUP(A886,issues_tempo!A:E,3,FALSE))</f>
        <v>0</v>
      </c>
      <c r="Z886">
        <f>IF(ISNA(VLOOKUP(A886,issues_tempo!A:E,2,FALSE)),0,VLOOKUP(A886,issues_tempo!A:E,2,FALSE))</f>
        <v>0</v>
      </c>
      <c r="AA886">
        <f t="shared" si="320"/>
        <v>0</v>
      </c>
      <c r="AB886" t="e">
        <f t="shared" si="321"/>
        <v>#DIV/0!</v>
      </c>
      <c r="AC886" t="e">
        <f>VLOOKUP(A886,issues_tempo!A:E,5,FALSE)</f>
        <v>#N/A</v>
      </c>
      <c r="AD886" t="e">
        <f>VLOOKUP(A886,issues_tempo!A:E,4,FALSE)</f>
        <v>#N/A</v>
      </c>
      <c r="AE886">
        <f t="shared" si="322"/>
        <v>0</v>
      </c>
      <c r="AF886">
        <f t="shared" si="322"/>
        <v>0</v>
      </c>
      <c r="AG886">
        <f t="shared" si="323"/>
        <v>0</v>
      </c>
      <c r="AH886">
        <f t="shared" si="324"/>
        <v>0</v>
      </c>
      <c r="AI886">
        <f t="shared" si="325"/>
        <v>0</v>
      </c>
      <c r="AJ886">
        <f t="shared" si="326"/>
        <v>0</v>
      </c>
    </row>
    <row r="887" spans="1:36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311"/>
        <v>#N/A</v>
      </c>
      <c r="I887" t="e">
        <f t="shared" si="312"/>
        <v>#N/A</v>
      </c>
      <c r="J887">
        <f t="shared" si="313"/>
        <v>0</v>
      </c>
      <c r="K887">
        <f t="shared" si="314"/>
        <v>0</v>
      </c>
      <c r="L887">
        <f t="shared" si="315"/>
        <v>0</v>
      </c>
      <c r="M887" t="e">
        <f t="shared" si="316"/>
        <v>#N/A</v>
      </c>
      <c r="N887" t="e">
        <f t="shared" si="316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317"/>
        <v>0</v>
      </c>
      <c r="V887">
        <f t="shared" si="318"/>
        <v>0</v>
      </c>
      <c r="W887">
        <f t="shared" si="327"/>
        <v>0</v>
      </c>
      <c r="X887">
        <f t="shared" si="319"/>
        <v>0</v>
      </c>
      <c r="Y887">
        <f>IF(ISNA(VLOOKUP(A887,issues_tempo!A:E,3,FALSE)),0,VLOOKUP(A887,issues_tempo!A:E,3,FALSE))</f>
        <v>0</v>
      </c>
      <c r="Z887">
        <f>IF(ISNA(VLOOKUP(A887,issues_tempo!A:E,2,FALSE)),0,VLOOKUP(A887,issues_tempo!A:E,2,FALSE))</f>
        <v>0</v>
      </c>
      <c r="AA887">
        <f t="shared" si="320"/>
        <v>0</v>
      </c>
      <c r="AB887" t="e">
        <f t="shared" si="321"/>
        <v>#DIV/0!</v>
      </c>
      <c r="AC887" t="e">
        <f>VLOOKUP(A887,issues_tempo!A:E,5,FALSE)</f>
        <v>#N/A</v>
      </c>
      <c r="AD887" t="e">
        <f>VLOOKUP(A887,issues_tempo!A:E,4,FALSE)</f>
        <v>#N/A</v>
      </c>
      <c r="AE887">
        <f t="shared" si="322"/>
        <v>0</v>
      </c>
      <c r="AF887">
        <f t="shared" si="322"/>
        <v>0</v>
      </c>
      <c r="AG887">
        <f t="shared" si="323"/>
        <v>0</v>
      </c>
      <c r="AH887">
        <f t="shared" si="324"/>
        <v>0</v>
      </c>
      <c r="AI887">
        <f t="shared" si="325"/>
        <v>0</v>
      </c>
      <c r="AJ887">
        <f t="shared" si="326"/>
        <v>0</v>
      </c>
    </row>
    <row r="888" spans="1:36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311"/>
        <v>#N/A</v>
      </c>
      <c r="I888" t="e">
        <f t="shared" si="312"/>
        <v>#N/A</v>
      </c>
      <c r="J888">
        <f t="shared" si="313"/>
        <v>0</v>
      </c>
      <c r="K888">
        <f t="shared" si="314"/>
        <v>0</v>
      </c>
      <c r="L888">
        <f t="shared" si="315"/>
        <v>0</v>
      </c>
      <c r="M888" t="e">
        <f t="shared" si="316"/>
        <v>#N/A</v>
      </c>
      <c r="N888" t="e">
        <f t="shared" si="316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317"/>
        <v>0</v>
      </c>
      <c r="V888">
        <f t="shared" si="318"/>
        <v>0</v>
      </c>
      <c r="W888">
        <f t="shared" si="327"/>
        <v>0</v>
      </c>
      <c r="X888">
        <f t="shared" si="319"/>
        <v>0</v>
      </c>
      <c r="Y888">
        <f>IF(ISNA(VLOOKUP(A888,issues_tempo!A:E,3,FALSE)),0,VLOOKUP(A888,issues_tempo!A:E,3,FALSE))</f>
        <v>0</v>
      </c>
      <c r="Z888">
        <f>IF(ISNA(VLOOKUP(A888,issues_tempo!A:E,2,FALSE)),0,VLOOKUP(A888,issues_tempo!A:E,2,FALSE))</f>
        <v>0</v>
      </c>
      <c r="AA888">
        <f t="shared" si="320"/>
        <v>0</v>
      </c>
      <c r="AB888" t="e">
        <f t="shared" si="321"/>
        <v>#DIV/0!</v>
      </c>
      <c r="AC888" t="e">
        <f>VLOOKUP(A888,issues_tempo!A:E,5,FALSE)</f>
        <v>#N/A</v>
      </c>
      <c r="AD888" t="e">
        <f>VLOOKUP(A888,issues_tempo!A:E,4,FALSE)</f>
        <v>#N/A</v>
      </c>
      <c r="AE888">
        <f t="shared" si="322"/>
        <v>0</v>
      </c>
      <c r="AF888">
        <f t="shared" si="322"/>
        <v>0</v>
      </c>
      <c r="AG888">
        <f t="shared" si="323"/>
        <v>0</v>
      </c>
      <c r="AH888">
        <f t="shared" si="324"/>
        <v>0</v>
      </c>
      <c r="AI888">
        <f t="shared" si="325"/>
        <v>0</v>
      </c>
      <c r="AJ888">
        <f t="shared" si="326"/>
        <v>0</v>
      </c>
    </row>
    <row r="889" spans="1:36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311"/>
        <v>#N/A</v>
      </c>
      <c r="I889" t="e">
        <f t="shared" si="312"/>
        <v>#N/A</v>
      </c>
      <c r="J889">
        <f t="shared" si="313"/>
        <v>0</v>
      </c>
      <c r="K889">
        <f t="shared" si="314"/>
        <v>0</v>
      </c>
      <c r="L889">
        <f t="shared" si="315"/>
        <v>0</v>
      </c>
      <c r="M889" t="e">
        <f t="shared" si="316"/>
        <v>#N/A</v>
      </c>
      <c r="N889" t="e">
        <f t="shared" si="316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317"/>
        <v>0</v>
      </c>
      <c r="V889">
        <f t="shared" si="318"/>
        <v>0</v>
      </c>
      <c r="W889">
        <f t="shared" si="327"/>
        <v>0</v>
      </c>
      <c r="X889">
        <f t="shared" si="319"/>
        <v>0</v>
      </c>
      <c r="Y889">
        <f>IF(ISNA(VLOOKUP(A889,issues_tempo!A:E,3,FALSE)),0,VLOOKUP(A889,issues_tempo!A:E,3,FALSE))</f>
        <v>0</v>
      </c>
      <c r="Z889">
        <f>IF(ISNA(VLOOKUP(A889,issues_tempo!A:E,2,FALSE)),0,VLOOKUP(A889,issues_tempo!A:E,2,FALSE))</f>
        <v>0</v>
      </c>
      <c r="AA889">
        <f t="shared" si="320"/>
        <v>0</v>
      </c>
      <c r="AB889" t="e">
        <f t="shared" si="321"/>
        <v>#DIV/0!</v>
      </c>
      <c r="AC889" t="e">
        <f>VLOOKUP(A889,issues_tempo!A:E,5,FALSE)</f>
        <v>#N/A</v>
      </c>
      <c r="AD889" t="e">
        <f>VLOOKUP(A889,issues_tempo!A:E,4,FALSE)</f>
        <v>#N/A</v>
      </c>
      <c r="AE889">
        <f t="shared" si="322"/>
        <v>0</v>
      </c>
      <c r="AF889">
        <f t="shared" si="322"/>
        <v>0</v>
      </c>
      <c r="AG889">
        <f t="shared" si="323"/>
        <v>0</v>
      </c>
      <c r="AH889">
        <f t="shared" si="324"/>
        <v>0</v>
      </c>
      <c r="AI889">
        <f t="shared" si="325"/>
        <v>0</v>
      </c>
      <c r="AJ889">
        <f t="shared" si="326"/>
        <v>0</v>
      </c>
    </row>
    <row r="890" spans="1:36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311"/>
        <v>#N/A</v>
      </c>
      <c r="I890" t="e">
        <f t="shared" si="312"/>
        <v>#N/A</v>
      </c>
      <c r="J890">
        <f t="shared" si="313"/>
        <v>0</v>
      </c>
      <c r="K890">
        <f t="shared" si="314"/>
        <v>0</v>
      </c>
      <c r="L890">
        <f t="shared" si="315"/>
        <v>0</v>
      </c>
      <c r="M890" t="e">
        <f t="shared" si="316"/>
        <v>#N/A</v>
      </c>
      <c r="N890" t="e">
        <f t="shared" si="316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317"/>
        <v>0</v>
      </c>
      <c r="V890">
        <f t="shared" si="318"/>
        <v>0</v>
      </c>
      <c r="W890">
        <f t="shared" si="327"/>
        <v>0</v>
      </c>
      <c r="X890">
        <f t="shared" si="319"/>
        <v>0</v>
      </c>
      <c r="Y890">
        <f>IF(ISNA(VLOOKUP(A890,issues_tempo!A:E,3,FALSE)),0,VLOOKUP(A890,issues_tempo!A:E,3,FALSE))</f>
        <v>0</v>
      </c>
      <c r="Z890">
        <f>IF(ISNA(VLOOKUP(A890,issues_tempo!A:E,2,FALSE)),0,VLOOKUP(A890,issues_tempo!A:E,2,FALSE))</f>
        <v>0</v>
      </c>
      <c r="AA890">
        <f t="shared" si="320"/>
        <v>0</v>
      </c>
      <c r="AB890" t="e">
        <f t="shared" si="321"/>
        <v>#DIV/0!</v>
      </c>
      <c r="AC890" t="e">
        <f>VLOOKUP(A890,issues_tempo!A:E,5,FALSE)</f>
        <v>#N/A</v>
      </c>
      <c r="AD890" t="e">
        <f>VLOOKUP(A890,issues_tempo!A:E,4,FALSE)</f>
        <v>#N/A</v>
      </c>
      <c r="AE890">
        <f t="shared" si="322"/>
        <v>0</v>
      </c>
      <c r="AF890">
        <f t="shared" si="322"/>
        <v>0</v>
      </c>
      <c r="AG890">
        <f t="shared" si="323"/>
        <v>0</v>
      </c>
      <c r="AH890">
        <f t="shared" si="324"/>
        <v>0</v>
      </c>
      <c r="AI890">
        <f t="shared" si="325"/>
        <v>0</v>
      </c>
      <c r="AJ890">
        <f t="shared" si="326"/>
        <v>0</v>
      </c>
    </row>
    <row r="891" spans="1:36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311"/>
        <v>#N/A</v>
      </c>
      <c r="I891" t="e">
        <f t="shared" si="312"/>
        <v>#N/A</v>
      </c>
      <c r="J891">
        <f t="shared" si="313"/>
        <v>0</v>
      </c>
      <c r="K891">
        <f t="shared" si="314"/>
        <v>0</v>
      </c>
      <c r="L891">
        <f t="shared" si="315"/>
        <v>0</v>
      </c>
      <c r="M891" t="e">
        <f t="shared" si="316"/>
        <v>#N/A</v>
      </c>
      <c r="N891" t="e">
        <f t="shared" si="316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317"/>
        <v>0</v>
      </c>
      <c r="V891">
        <f t="shared" si="318"/>
        <v>0</v>
      </c>
      <c r="W891">
        <f t="shared" si="327"/>
        <v>0</v>
      </c>
      <c r="X891">
        <f t="shared" si="319"/>
        <v>0</v>
      </c>
      <c r="Y891">
        <f>IF(ISNA(VLOOKUP(A891,issues_tempo!A:E,3,FALSE)),0,VLOOKUP(A891,issues_tempo!A:E,3,FALSE))</f>
        <v>0</v>
      </c>
      <c r="Z891">
        <f>IF(ISNA(VLOOKUP(A891,issues_tempo!A:E,2,FALSE)),0,VLOOKUP(A891,issues_tempo!A:E,2,FALSE))</f>
        <v>0</v>
      </c>
      <c r="AA891">
        <f t="shared" si="320"/>
        <v>0</v>
      </c>
      <c r="AB891" t="e">
        <f t="shared" si="321"/>
        <v>#DIV/0!</v>
      </c>
      <c r="AC891" t="e">
        <f>VLOOKUP(A891,issues_tempo!A:E,5,FALSE)</f>
        <v>#N/A</v>
      </c>
      <c r="AD891" t="e">
        <f>VLOOKUP(A891,issues_tempo!A:E,4,FALSE)</f>
        <v>#N/A</v>
      </c>
      <c r="AE891">
        <f t="shared" si="322"/>
        <v>0</v>
      </c>
      <c r="AF891">
        <f t="shared" si="322"/>
        <v>0</v>
      </c>
      <c r="AG891">
        <f t="shared" si="323"/>
        <v>0</v>
      </c>
      <c r="AH891">
        <f t="shared" si="324"/>
        <v>0</v>
      </c>
      <c r="AI891">
        <f t="shared" si="325"/>
        <v>0</v>
      </c>
      <c r="AJ891">
        <f t="shared" si="326"/>
        <v>0</v>
      </c>
    </row>
    <row r="892" spans="1:36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311"/>
        <v>#N/A</v>
      </c>
      <c r="I892" t="e">
        <f t="shared" si="312"/>
        <v>#N/A</v>
      </c>
      <c r="J892">
        <f t="shared" si="313"/>
        <v>0</v>
      </c>
      <c r="K892">
        <f t="shared" si="314"/>
        <v>0</v>
      </c>
      <c r="L892">
        <f t="shared" si="315"/>
        <v>0</v>
      </c>
      <c r="M892" t="e">
        <f t="shared" si="316"/>
        <v>#N/A</v>
      </c>
      <c r="N892" t="e">
        <f t="shared" si="316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317"/>
        <v>0</v>
      </c>
      <c r="V892">
        <f t="shared" si="318"/>
        <v>0</v>
      </c>
      <c r="W892">
        <f t="shared" si="327"/>
        <v>0</v>
      </c>
      <c r="X892">
        <f t="shared" si="319"/>
        <v>0</v>
      </c>
      <c r="Y892">
        <f>IF(ISNA(VLOOKUP(A892,issues_tempo!A:E,3,FALSE)),0,VLOOKUP(A892,issues_tempo!A:E,3,FALSE))</f>
        <v>0</v>
      </c>
      <c r="Z892">
        <f>IF(ISNA(VLOOKUP(A892,issues_tempo!A:E,2,FALSE)),0,VLOOKUP(A892,issues_tempo!A:E,2,FALSE))</f>
        <v>0</v>
      </c>
      <c r="AA892">
        <f t="shared" si="320"/>
        <v>0</v>
      </c>
      <c r="AB892" t="e">
        <f t="shared" si="321"/>
        <v>#DIV/0!</v>
      </c>
      <c r="AC892" t="e">
        <f>VLOOKUP(A892,issues_tempo!A:E,5,FALSE)</f>
        <v>#N/A</v>
      </c>
      <c r="AD892" t="e">
        <f>VLOOKUP(A892,issues_tempo!A:E,4,FALSE)</f>
        <v>#N/A</v>
      </c>
      <c r="AE892">
        <f t="shared" si="322"/>
        <v>0</v>
      </c>
      <c r="AF892">
        <f t="shared" si="322"/>
        <v>0</v>
      </c>
      <c r="AG892">
        <f t="shared" si="323"/>
        <v>0</v>
      </c>
      <c r="AH892">
        <f t="shared" si="324"/>
        <v>0</v>
      </c>
      <c r="AI892">
        <f t="shared" si="325"/>
        <v>0</v>
      </c>
      <c r="AJ892">
        <f t="shared" si="326"/>
        <v>0</v>
      </c>
    </row>
    <row r="893" spans="1:36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311"/>
        <v>#N/A</v>
      </c>
      <c r="I893" t="e">
        <f t="shared" si="312"/>
        <v>#N/A</v>
      </c>
      <c r="J893">
        <f t="shared" si="313"/>
        <v>0</v>
      </c>
      <c r="K893">
        <f t="shared" si="314"/>
        <v>0</v>
      </c>
      <c r="L893">
        <f t="shared" si="315"/>
        <v>0</v>
      </c>
      <c r="M893" t="e">
        <f t="shared" si="316"/>
        <v>#N/A</v>
      </c>
      <c r="N893" t="e">
        <f t="shared" si="316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317"/>
        <v>0</v>
      </c>
      <c r="V893">
        <f t="shared" si="318"/>
        <v>0</v>
      </c>
      <c r="W893">
        <f t="shared" si="327"/>
        <v>0</v>
      </c>
      <c r="X893">
        <f t="shared" si="319"/>
        <v>0</v>
      </c>
      <c r="Y893">
        <f>IF(ISNA(VLOOKUP(A893,issues_tempo!A:E,3,FALSE)),0,VLOOKUP(A893,issues_tempo!A:E,3,FALSE))</f>
        <v>0</v>
      </c>
      <c r="Z893">
        <f>IF(ISNA(VLOOKUP(A893,issues_tempo!A:E,2,FALSE)),0,VLOOKUP(A893,issues_tempo!A:E,2,FALSE))</f>
        <v>0</v>
      </c>
      <c r="AA893">
        <f t="shared" si="320"/>
        <v>0</v>
      </c>
      <c r="AB893" t="e">
        <f t="shared" si="321"/>
        <v>#DIV/0!</v>
      </c>
      <c r="AC893" t="e">
        <f>VLOOKUP(A893,issues_tempo!A:E,5,FALSE)</f>
        <v>#N/A</v>
      </c>
      <c r="AD893" t="e">
        <f>VLOOKUP(A893,issues_tempo!A:E,4,FALSE)</f>
        <v>#N/A</v>
      </c>
      <c r="AE893">
        <f t="shared" si="322"/>
        <v>0</v>
      </c>
      <c r="AF893">
        <f t="shared" si="322"/>
        <v>0</v>
      </c>
      <c r="AG893">
        <f t="shared" si="323"/>
        <v>0</v>
      </c>
      <c r="AH893">
        <f t="shared" si="324"/>
        <v>0</v>
      </c>
      <c r="AI893">
        <f t="shared" si="325"/>
        <v>0</v>
      </c>
      <c r="AJ893">
        <f t="shared" si="326"/>
        <v>0</v>
      </c>
    </row>
    <row r="894" spans="1:36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311"/>
        <v>#N/A</v>
      </c>
      <c r="I894" t="e">
        <f t="shared" si="312"/>
        <v>#N/A</v>
      </c>
      <c r="J894">
        <f t="shared" si="313"/>
        <v>0</v>
      </c>
      <c r="K894">
        <f t="shared" si="314"/>
        <v>0</v>
      </c>
      <c r="L894">
        <f t="shared" si="315"/>
        <v>0</v>
      </c>
      <c r="M894" t="e">
        <f t="shared" si="316"/>
        <v>#N/A</v>
      </c>
      <c r="N894" t="e">
        <f t="shared" si="316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317"/>
        <v>0</v>
      </c>
      <c r="V894">
        <f t="shared" si="318"/>
        <v>0</v>
      </c>
      <c r="W894">
        <f t="shared" si="327"/>
        <v>0</v>
      </c>
      <c r="X894">
        <f t="shared" si="319"/>
        <v>0</v>
      </c>
      <c r="Y894">
        <f>IF(ISNA(VLOOKUP(A894,issues_tempo!A:E,3,FALSE)),0,VLOOKUP(A894,issues_tempo!A:E,3,FALSE))</f>
        <v>0</v>
      </c>
      <c r="Z894">
        <f>IF(ISNA(VLOOKUP(A894,issues_tempo!A:E,2,FALSE)),0,VLOOKUP(A894,issues_tempo!A:E,2,FALSE))</f>
        <v>0</v>
      </c>
      <c r="AA894">
        <f t="shared" si="320"/>
        <v>0</v>
      </c>
      <c r="AB894" t="e">
        <f t="shared" si="321"/>
        <v>#DIV/0!</v>
      </c>
      <c r="AC894" t="e">
        <f>VLOOKUP(A894,issues_tempo!A:E,5,FALSE)</f>
        <v>#N/A</v>
      </c>
      <c r="AD894" t="e">
        <f>VLOOKUP(A894,issues_tempo!A:E,4,FALSE)</f>
        <v>#N/A</v>
      </c>
      <c r="AE894">
        <f t="shared" si="322"/>
        <v>0</v>
      </c>
      <c r="AF894">
        <f t="shared" si="322"/>
        <v>0</v>
      </c>
      <c r="AG894">
        <f t="shared" si="323"/>
        <v>0</v>
      </c>
      <c r="AH894">
        <f t="shared" si="324"/>
        <v>0</v>
      </c>
      <c r="AI894">
        <f t="shared" si="325"/>
        <v>0</v>
      </c>
      <c r="AJ894">
        <f t="shared" si="326"/>
        <v>0</v>
      </c>
    </row>
    <row r="895" spans="1:36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311"/>
        <v>#N/A</v>
      </c>
      <c r="I895" t="e">
        <f t="shared" si="312"/>
        <v>#N/A</v>
      </c>
      <c r="J895">
        <f t="shared" si="313"/>
        <v>0</v>
      </c>
      <c r="K895">
        <f t="shared" si="314"/>
        <v>0</v>
      </c>
      <c r="L895">
        <f t="shared" si="315"/>
        <v>0</v>
      </c>
      <c r="M895" t="e">
        <f t="shared" si="316"/>
        <v>#N/A</v>
      </c>
      <c r="N895" t="e">
        <f t="shared" si="316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317"/>
        <v>0</v>
      </c>
      <c r="V895">
        <f t="shared" si="318"/>
        <v>0</v>
      </c>
      <c r="W895">
        <f t="shared" si="327"/>
        <v>0</v>
      </c>
      <c r="X895">
        <f t="shared" si="319"/>
        <v>0</v>
      </c>
      <c r="Y895">
        <f>IF(ISNA(VLOOKUP(A895,issues_tempo!A:E,3,FALSE)),0,VLOOKUP(A895,issues_tempo!A:E,3,FALSE))</f>
        <v>0</v>
      </c>
      <c r="Z895">
        <f>IF(ISNA(VLOOKUP(A895,issues_tempo!A:E,2,FALSE)),0,VLOOKUP(A895,issues_tempo!A:E,2,FALSE))</f>
        <v>0</v>
      </c>
      <c r="AA895">
        <f t="shared" si="320"/>
        <v>0</v>
      </c>
      <c r="AB895" t="e">
        <f t="shared" si="321"/>
        <v>#DIV/0!</v>
      </c>
      <c r="AC895" t="e">
        <f>VLOOKUP(A895,issues_tempo!A:E,5,FALSE)</f>
        <v>#N/A</v>
      </c>
      <c r="AD895" t="e">
        <f>VLOOKUP(A895,issues_tempo!A:E,4,FALSE)</f>
        <v>#N/A</v>
      </c>
      <c r="AE895">
        <f t="shared" si="322"/>
        <v>0</v>
      </c>
      <c r="AF895">
        <f t="shared" si="322"/>
        <v>0</v>
      </c>
      <c r="AG895">
        <f t="shared" si="323"/>
        <v>0</v>
      </c>
      <c r="AH895">
        <f t="shared" si="324"/>
        <v>0</v>
      </c>
      <c r="AI895">
        <f t="shared" si="325"/>
        <v>0</v>
      </c>
      <c r="AJ895">
        <f t="shared" si="326"/>
        <v>0</v>
      </c>
    </row>
    <row r="896" spans="1:36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311"/>
        <v>#N/A</v>
      </c>
      <c r="I896" t="e">
        <f t="shared" si="312"/>
        <v>#N/A</v>
      </c>
      <c r="J896">
        <f t="shared" si="313"/>
        <v>0</v>
      </c>
      <c r="K896">
        <f t="shared" si="314"/>
        <v>0</v>
      </c>
      <c r="L896">
        <f t="shared" si="315"/>
        <v>0</v>
      </c>
      <c r="M896" t="e">
        <f t="shared" si="316"/>
        <v>#N/A</v>
      </c>
      <c r="N896" t="e">
        <f t="shared" si="316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317"/>
        <v>0</v>
      </c>
      <c r="V896">
        <f t="shared" si="318"/>
        <v>0</v>
      </c>
      <c r="W896">
        <f t="shared" si="327"/>
        <v>0</v>
      </c>
      <c r="X896">
        <f t="shared" si="319"/>
        <v>0</v>
      </c>
      <c r="Y896">
        <f>IF(ISNA(VLOOKUP(A896,issues_tempo!A:E,3,FALSE)),0,VLOOKUP(A896,issues_tempo!A:E,3,FALSE))</f>
        <v>0</v>
      </c>
      <c r="Z896">
        <f>IF(ISNA(VLOOKUP(A896,issues_tempo!A:E,2,FALSE)),0,VLOOKUP(A896,issues_tempo!A:E,2,FALSE))</f>
        <v>0</v>
      </c>
      <c r="AA896">
        <f t="shared" si="320"/>
        <v>0</v>
      </c>
      <c r="AB896" t="e">
        <f t="shared" si="321"/>
        <v>#DIV/0!</v>
      </c>
      <c r="AC896" t="e">
        <f>VLOOKUP(A896,issues_tempo!A:E,5,FALSE)</f>
        <v>#N/A</v>
      </c>
      <c r="AD896" t="e">
        <f>VLOOKUP(A896,issues_tempo!A:E,4,FALSE)</f>
        <v>#N/A</v>
      </c>
      <c r="AE896">
        <f t="shared" si="322"/>
        <v>0</v>
      </c>
      <c r="AF896">
        <f t="shared" si="322"/>
        <v>0</v>
      </c>
      <c r="AG896">
        <f t="shared" si="323"/>
        <v>0</v>
      </c>
      <c r="AH896">
        <f t="shared" si="324"/>
        <v>0</v>
      </c>
      <c r="AI896">
        <f t="shared" si="325"/>
        <v>0</v>
      </c>
      <c r="AJ896">
        <f t="shared" si="326"/>
        <v>0</v>
      </c>
    </row>
    <row r="897" spans="1:36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311"/>
        <v>#N/A</v>
      </c>
      <c r="I897" t="e">
        <f t="shared" si="312"/>
        <v>#N/A</v>
      </c>
      <c r="J897">
        <f t="shared" si="313"/>
        <v>0</v>
      </c>
      <c r="K897">
        <f t="shared" si="314"/>
        <v>0</v>
      </c>
      <c r="L897">
        <f t="shared" si="315"/>
        <v>0</v>
      </c>
      <c r="M897" t="e">
        <f t="shared" si="316"/>
        <v>#N/A</v>
      </c>
      <c r="N897" t="e">
        <f t="shared" si="316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317"/>
        <v>0</v>
      </c>
      <c r="V897">
        <f t="shared" si="318"/>
        <v>0</v>
      </c>
      <c r="W897">
        <f t="shared" si="327"/>
        <v>0</v>
      </c>
      <c r="X897">
        <f t="shared" si="319"/>
        <v>0</v>
      </c>
      <c r="Y897">
        <f>IF(ISNA(VLOOKUP(A897,issues_tempo!A:E,3,FALSE)),0,VLOOKUP(A897,issues_tempo!A:E,3,FALSE))</f>
        <v>0</v>
      </c>
      <c r="Z897">
        <f>IF(ISNA(VLOOKUP(A897,issues_tempo!A:E,2,FALSE)),0,VLOOKUP(A897,issues_tempo!A:E,2,FALSE))</f>
        <v>0</v>
      </c>
      <c r="AA897">
        <f t="shared" si="320"/>
        <v>0</v>
      </c>
      <c r="AB897" t="e">
        <f t="shared" si="321"/>
        <v>#DIV/0!</v>
      </c>
      <c r="AC897" t="e">
        <f>VLOOKUP(A897,issues_tempo!A:E,5,FALSE)</f>
        <v>#N/A</v>
      </c>
      <c r="AD897" t="e">
        <f>VLOOKUP(A897,issues_tempo!A:E,4,FALSE)</f>
        <v>#N/A</v>
      </c>
      <c r="AE897">
        <f t="shared" si="322"/>
        <v>0</v>
      </c>
      <c r="AF897">
        <f t="shared" si="322"/>
        <v>0</v>
      </c>
      <c r="AG897">
        <f t="shared" si="323"/>
        <v>0</v>
      </c>
      <c r="AH897">
        <f t="shared" si="324"/>
        <v>0</v>
      </c>
      <c r="AI897">
        <f t="shared" si="325"/>
        <v>0</v>
      </c>
      <c r="AJ897">
        <f t="shared" si="326"/>
        <v>0</v>
      </c>
    </row>
    <row r="898" spans="1:36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311"/>
        <v>#N/A</v>
      </c>
      <c r="I898" t="e">
        <f t="shared" si="312"/>
        <v>#N/A</v>
      </c>
      <c r="J898">
        <f t="shared" si="313"/>
        <v>0</v>
      </c>
      <c r="K898">
        <f t="shared" si="314"/>
        <v>0</v>
      </c>
      <c r="L898">
        <f t="shared" si="315"/>
        <v>0</v>
      </c>
      <c r="M898" t="e">
        <f t="shared" si="316"/>
        <v>#N/A</v>
      </c>
      <c r="N898" t="e">
        <f t="shared" si="316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317"/>
        <v>0</v>
      </c>
      <c r="V898">
        <f t="shared" si="318"/>
        <v>0</v>
      </c>
      <c r="W898">
        <f t="shared" si="327"/>
        <v>0</v>
      </c>
      <c r="X898">
        <f t="shared" si="319"/>
        <v>0</v>
      </c>
      <c r="Y898">
        <f>IF(ISNA(VLOOKUP(A898,issues_tempo!A:E,3,FALSE)),0,VLOOKUP(A898,issues_tempo!A:E,3,FALSE))</f>
        <v>0</v>
      </c>
      <c r="Z898">
        <f>IF(ISNA(VLOOKUP(A898,issues_tempo!A:E,2,FALSE)),0,VLOOKUP(A898,issues_tempo!A:E,2,FALSE))</f>
        <v>0</v>
      </c>
      <c r="AA898">
        <f t="shared" si="320"/>
        <v>0</v>
      </c>
      <c r="AB898" t="e">
        <f t="shared" si="321"/>
        <v>#DIV/0!</v>
      </c>
      <c r="AC898" t="e">
        <f>VLOOKUP(A898,issues_tempo!A:E,5,FALSE)</f>
        <v>#N/A</v>
      </c>
      <c r="AD898" t="e">
        <f>VLOOKUP(A898,issues_tempo!A:E,4,FALSE)</f>
        <v>#N/A</v>
      </c>
      <c r="AE898">
        <f t="shared" si="322"/>
        <v>0</v>
      </c>
      <c r="AF898">
        <f t="shared" si="322"/>
        <v>0</v>
      </c>
      <c r="AG898">
        <f t="shared" si="323"/>
        <v>0</v>
      </c>
      <c r="AH898">
        <f t="shared" si="324"/>
        <v>0</v>
      </c>
      <c r="AI898">
        <f t="shared" si="325"/>
        <v>0</v>
      </c>
      <c r="AJ898">
        <f t="shared" si="326"/>
        <v>0</v>
      </c>
    </row>
    <row r="899" spans="1:36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328">F899+G899</f>
        <v>#N/A</v>
      </c>
      <c r="I899" t="e">
        <f t="shared" ref="I899:I948" si="329">E899/H899</f>
        <v>#N/A</v>
      </c>
      <c r="J899">
        <f t="shared" ref="J899:J948" si="330">IF(ISNA(H899),0,IF(E899&gt;0,(H899*100)/E899,0))</f>
        <v>0</v>
      </c>
      <c r="K899">
        <f t="shared" ref="K899:K948" si="331">IF(ISNA(F899),0,IF(C899&gt;0,(F899*100)/C899,0))</f>
        <v>0</v>
      </c>
      <c r="L899">
        <f t="shared" ref="L899:L948" si="332">IF(ISNA(F899),0,IF(D899&gt;0,(G899*100)/D899,0))</f>
        <v>0</v>
      </c>
      <c r="M899" t="e">
        <f t="shared" ref="M899:N948" si="333">C899/F899</f>
        <v>#N/A</v>
      </c>
      <c r="N899" t="e">
        <f t="shared" si="333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334">IF(ISNA(F899),0,IF(F899&gt;0,S899/F899,0))</f>
        <v>0</v>
      </c>
      <c r="V899">
        <f t="shared" ref="V899:V948" si="335">IF(ISNA(G899),0,IF(G899&gt;0,T899/G899,0))</f>
        <v>0</v>
      </c>
      <c r="W899">
        <f t="shared" si="327"/>
        <v>0</v>
      </c>
      <c r="X899">
        <f t="shared" ref="X899:X948" si="336">V899*L899</f>
        <v>0</v>
      </c>
      <c r="Y899">
        <f>IF(ISNA(VLOOKUP(A899,issues_tempo!A:E,3,FALSE)),0,VLOOKUP(A899,issues_tempo!A:E,3,FALSE))</f>
        <v>0</v>
      </c>
      <c r="Z899">
        <f>IF(ISNA(VLOOKUP(A899,issues_tempo!A:E,2,FALSE)),0,VLOOKUP(A899,issues_tempo!A:E,2,FALSE))</f>
        <v>0</v>
      </c>
      <c r="AA899">
        <f t="shared" ref="AA899:AA950" si="337">Y899+Z899</f>
        <v>0</v>
      </c>
      <c r="AB899" t="e">
        <f t="shared" ref="AB899:AB948" si="338">E899/AA899</f>
        <v>#DIV/0!</v>
      </c>
      <c r="AC899" t="e">
        <f>VLOOKUP(A899,issues_tempo!A:E,5,FALSE)</f>
        <v>#N/A</v>
      </c>
      <c r="AD899" t="e">
        <f>VLOOKUP(A899,issues_tempo!A:E,4,FALSE)</f>
        <v>#N/A</v>
      </c>
      <c r="AE899">
        <f t="shared" ref="AE899:AF948" si="339">IF(ISNA(Y899),0,IF(C899&gt;0,(Y899*100)/C899,0))</f>
        <v>0</v>
      </c>
      <c r="AF899">
        <f t="shared" si="339"/>
        <v>0</v>
      </c>
      <c r="AG899">
        <f t="shared" ref="AG899:AG948" si="340">IF(Y899&gt;0,AC899/Y899,0)</f>
        <v>0</v>
      </c>
      <c r="AH899">
        <f t="shared" ref="AH899:AH948" si="341">IF(Z899&gt;0,AD899/Z899,0)</f>
        <v>0</v>
      </c>
      <c r="AI899">
        <f t="shared" ref="AI899:AI948" si="342">AG899*AE899</f>
        <v>0</v>
      </c>
      <c r="AJ899">
        <f t="shared" ref="AJ899:AJ948" si="343">AH899*AF899</f>
        <v>0</v>
      </c>
    </row>
    <row r="900" spans="1:36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328"/>
        <v>#N/A</v>
      </c>
      <c r="I900" t="e">
        <f t="shared" si="329"/>
        <v>#N/A</v>
      </c>
      <c r="J900">
        <f t="shared" si="330"/>
        <v>0</v>
      </c>
      <c r="K900">
        <f t="shared" si="331"/>
        <v>0</v>
      </c>
      <c r="L900">
        <f t="shared" si="332"/>
        <v>0</v>
      </c>
      <c r="M900" t="e">
        <f t="shared" si="333"/>
        <v>#N/A</v>
      </c>
      <c r="N900" t="e">
        <f t="shared" si="333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334"/>
        <v>0</v>
      </c>
      <c r="V900">
        <f t="shared" si="335"/>
        <v>0</v>
      </c>
      <c r="W900">
        <f t="shared" ref="W900:W948" si="344">U900*K900</f>
        <v>0</v>
      </c>
      <c r="X900">
        <f t="shared" si="336"/>
        <v>0</v>
      </c>
      <c r="Y900">
        <f>IF(ISNA(VLOOKUP(A900,issues_tempo!A:E,3,FALSE)),0,VLOOKUP(A900,issues_tempo!A:E,3,FALSE))</f>
        <v>0</v>
      </c>
      <c r="Z900">
        <f>IF(ISNA(VLOOKUP(A900,issues_tempo!A:E,2,FALSE)),0,VLOOKUP(A900,issues_tempo!A:E,2,FALSE))</f>
        <v>0</v>
      </c>
      <c r="AA900">
        <f t="shared" si="337"/>
        <v>0</v>
      </c>
      <c r="AB900" t="e">
        <f t="shared" si="338"/>
        <v>#DIV/0!</v>
      </c>
      <c r="AC900" t="e">
        <f>VLOOKUP(A900,issues_tempo!A:E,5,FALSE)</f>
        <v>#N/A</v>
      </c>
      <c r="AD900" t="e">
        <f>VLOOKUP(A900,issues_tempo!A:E,4,FALSE)</f>
        <v>#N/A</v>
      </c>
      <c r="AE900">
        <f t="shared" si="339"/>
        <v>0</v>
      </c>
      <c r="AF900">
        <f t="shared" si="339"/>
        <v>0</v>
      </c>
      <c r="AG900">
        <f t="shared" si="340"/>
        <v>0</v>
      </c>
      <c r="AH900">
        <f t="shared" si="341"/>
        <v>0</v>
      </c>
      <c r="AI900">
        <f t="shared" si="342"/>
        <v>0</v>
      </c>
      <c r="AJ900">
        <f t="shared" si="343"/>
        <v>0</v>
      </c>
    </row>
    <row r="901" spans="1:36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328"/>
        <v>#N/A</v>
      </c>
      <c r="I901" t="e">
        <f t="shared" si="329"/>
        <v>#N/A</v>
      </c>
      <c r="J901">
        <f t="shared" si="330"/>
        <v>0</v>
      </c>
      <c r="K901">
        <f t="shared" si="331"/>
        <v>0</v>
      </c>
      <c r="L901">
        <f t="shared" si="332"/>
        <v>0</v>
      </c>
      <c r="M901" t="e">
        <f t="shared" si="333"/>
        <v>#N/A</v>
      </c>
      <c r="N901" t="e">
        <f t="shared" si="333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334"/>
        <v>0</v>
      </c>
      <c r="V901">
        <f t="shared" si="335"/>
        <v>0</v>
      </c>
      <c r="W901">
        <f t="shared" si="344"/>
        <v>0</v>
      </c>
      <c r="X901">
        <f t="shared" si="336"/>
        <v>0</v>
      </c>
      <c r="Y901">
        <f>IF(ISNA(VLOOKUP(A901,issues_tempo!A:E,3,FALSE)),0,VLOOKUP(A901,issues_tempo!A:E,3,FALSE))</f>
        <v>0</v>
      </c>
      <c r="Z901">
        <f>IF(ISNA(VLOOKUP(A901,issues_tempo!A:E,2,FALSE)),0,VLOOKUP(A901,issues_tempo!A:E,2,FALSE))</f>
        <v>0</v>
      </c>
      <c r="AA901">
        <f t="shared" si="337"/>
        <v>0</v>
      </c>
      <c r="AB901" t="e">
        <f t="shared" si="338"/>
        <v>#DIV/0!</v>
      </c>
      <c r="AC901" t="e">
        <f>VLOOKUP(A901,issues_tempo!A:E,5,FALSE)</f>
        <v>#N/A</v>
      </c>
      <c r="AD901" t="e">
        <f>VLOOKUP(A901,issues_tempo!A:E,4,FALSE)</f>
        <v>#N/A</v>
      </c>
      <c r="AE901">
        <f t="shared" si="339"/>
        <v>0</v>
      </c>
      <c r="AF901">
        <f t="shared" si="339"/>
        <v>0</v>
      </c>
      <c r="AG901">
        <f t="shared" si="340"/>
        <v>0</v>
      </c>
      <c r="AH901">
        <f t="shared" si="341"/>
        <v>0</v>
      </c>
      <c r="AI901">
        <f t="shared" si="342"/>
        <v>0</v>
      </c>
      <c r="AJ901">
        <f t="shared" si="343"/>
        <v>0</v>
      </c>
    </row>
    <row r="902" spans="1:36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328"/>
        <v>#N/A</v>
      </c>
      <c r="I902" t="e">
        <f t="shared" si="329"/>
        <v>#N/A</v>
      </c>
      <c r="J902">
        <f t="shared" si="330"/>
        <v>0</v>
      </c>
      <c r="K902">
        <f t="shared" si="331"/>
        <v>0</v>
      </c>
      <c r="L902">
        <f t="shared" si="332"/>
        <v>0</v>
      </c>
      <c r="M902" t="e">
        <f t="shared" si="333"/>
        <v>#N/A</v>
      </c>
      <c r="N902" t="e">
        <f t="shared" si="333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334"/>
        <v>0</v>
      </c>
      <c r="V902">
        <f t="shared" si="335"/>
        <v>0</v>
      </c>
      <c r="W902">
        <f t="shared" si="344"/>
        <v>0</v>
      </c>
      <c r="X902">
        <f t="shared" si="336"/>
        <v>0</v>
      </c>
      <c r="Y902">
        <f>IF(ISNA(VLOOKUP(A902,issues_tempo!A:E,3,FALSE)),0,VLOOKUP(A902,issues_tempo!A:E,3,FALSE))</f>
        <v>0</v>
      </c>
      <c r="Z902">
        <f>IF(ISNA(VLOOKUP(A902,issues_tempo!A:E,2,FALSE)),0,VLOOKUP(A902,issues_tempo!A:E,2,FALSE))</f>
        <v>0</v>
      </c>
      <c r="AA902">
        <f t="shared" si="337"/>
        <v>0</v>
      </c>
      <c r="AB902" t="e">
        <f t="shared" si="338"/>
        <v>#DIV/0!</v>
      </c>
      <c r="AC902" t="e">
        <f>VLOOKUP(A902,issues_tempo!A:E,5,FALSE)</f>
        <v>#N/A</v>
      </c>
      <c r="AD902" t="e">
        <f>VLOOKUP(A902,issues_tempo!A:E,4,FALSE)</f>
        <v>#N/A</v>
      </c>
      <c r="AE902">
        <f t="shared" si="339"/>
        <v>0</v>
      </c>
      <c r="AF902">
        <f t="shared" si="339"/>
        <v>0</v>
      </c>
      <c r="AG902">
        <f t="shared" si="340"/>
        <v>0</v>
      </c>
      <c r="AH902">
        <f t="shared" si="341"/>
        <v>0</v>
      </c>
      <c r="AI902">
        <f t="shared" si="342"/>
        <v>0</v>
      </c>
      <c r="AJ902">
        <f t="shared" si="343"/>
        <v>0</v>
      </c>
    </row>
    <row r="903" spans="1:36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328"/>
        <v>#N/A</v>
      </c>
      <c r="I903" t="e">
        <f t="shared" si="329"/>
        <v>#N/A</v>
      </c>
      <c r="J903">
        <f t="shared" si="330"/>
        <v>0</v>
      </c>
      <c r="K903">
        <f t="shared" si="331"/>
        <v>0</v>
      </c>
      <c r="L903">
        <f t="shared" si="332"/>
        <v>0</v>
      </c>
      <c r="M903" t="e">
        <f t="shared" si="333"/>
        <v>#N/A</v>
      </c>
      <c r="N903" t="e">
        <f t="shared" si="333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334"/>
        <v>0</v>
      </c>
      <c r="V903">
        <f t="shared" si="335"/>
        <v>0</v>
      </c>
      <c r="W903">
        <f t="shared" si="344"/>
        <v>0</v>
      </c>
      <c r="X903">
        <f t="shared" si="336"/>
        <v>0</v>
      </c>
      <c r="Y903">
        <f>IF(ISNA(VLOOKUP(A903,issues_tempo!A:E,3,FALSE)),0,VLOOKUP(A903,issues_tempo!A:E,3,FALSE))</f>
        <v>0</v>
      </c>
      <c r="Z903">
        <f>IF(ISNA(VLOOKUP(A903,issues_tempo!A:E,2,FALSE)),0,VLOOKUP(A903,issues_tempo!A:E,2,FALSE))</f>
        <v>0</v>
      </c>
      <c r="AA903">
        <f t="shared" si="337"/>
        <v>0</v>
      </c>
      <c r="AB903" t="e">
        <f t="shared" si="338"/>
        <v>#DIV/0!</v>
      </c>
      <c r="AC903" t="e">
        <f>VLOOKUP(A903,issues_tempo!A:E,5,FALSE)</f>
        <v>#N/A</v>
      </c>
      <c r="AD903" t="e">
        <f>VLOOKUP(A903,issues_tempo!A:E,4,FALSE)</f>
        <v>#N/A</v>
      </c>
      <c r="AE903">
        <f t="shared" si="339"/>
        <v>0</v>
      </c>
      <c r="AF903">
        <f t="shared" si="339"/>
        <v>0</v>
      </c>
      <c r="AG903">
        <f t="shared" si="340"/>
        <v>0</v>
      </c>
      <c r="AH903">
        <f t="shared" si="341"/>
        <v>0</v>
      </c>
      <c r="AI903">
        <f t="shared" si="342"/>
        <v>0</v>
      </c>
      <c r="AJ903">
        <f t="shared" si="343"/>
        <v>0</v>
      </c>
    </row>
    <row r="904" spans="1:36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328"/>
        <v>#N/A</v>
      </c>
      <c r="I904" t="e">
        <f t="shared" si="329"/>
        <v>#N/A</v>
      </c>
      <c r="J904">
        <f t="shared" si="330"/>
        <v>0</v>
      </c>
      <c r="K904">
        <f t="shared" si="331"/>
        <v>0</v>
      </c>
      <c r="L904">
        <f t="shared" si="332"/>
        <v>0</v>
      </c>
      <c r="M904" t="e">
        <f t="shared" si="333"/>
        <v>#N/A</v>
      </c>
      <c r="N904" t="e">
        <f t="shared" si="333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334"/>
        <v>0</v>
      </c>
      <c r="V904">
        <f t="shared" si="335"/>
        <v>0</v>
      </c>
      <c r="W904">
        <f t="shared" si="344"/>
        <v>0</v>
      </c>
      <c r="X904">
        <f t="shared" si="336"/>
        <v>0</v>
      </c>
      <c r="Y904">
        <f>IF(ISNA(VLOOKUP(A904,issues_tempo!A:E,3,FALSE)),0,VLOOKUP(A904,issues_tempo!A:E,3,FALSE))</f>
        <v>0</v>
      </c>
      <c r="Z904">
        <f>IF(ISNA(VLOOKUP(A904,issues_tempo!A:E,2,FALSE)),0,VLOOKUP(A904,issues_tempo!A:E,2,FALSE))</f>
        <v>0</v>
      </c>
      <c r="AA904">
        <f t="shared" si="337"/>
        <v>0</v>
      </c>
      <c r="AB904" t="e">
        <f t="shared" si="338"/>
        <v>#DIV/0!</v>
      </c>
      <c r="AC904" t="e">
        <f>VLOOKUP(A904,issues_tempo!A:E,5,FALSE)</f>
        <v>#N/A</v>
      </c>
      <c r="AD904" t="e">
        <f>VLOOKUP(A904,issues_tempo!A:E,4,FALSE)</f>
        <v>#N/A</v>
      </c>
      <c r="AE904">
        <f t="shared" si="339"/>
        <v>0</v>
      </c>
      <c r="AF904">
        <f t="shared" si="339"/>
        <v>0</v>
      </c>
      <c r="AG904">
        <f t="shared" si="340"/>
        <v>0</v>
      </c>
      <c r="AH904">
        <f t="shared" si="341"/>
        <v>0</v>
      </c>
      <c r="AI904">
        <f t="shared" si="342"/>
        <v>0</v>
      </c>
      <c r="AJ904">
        <f t="shared" si="343"/>
        <v>0</v>
      </c>
    </row>
    <row r="905" spans="1:36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328"/>
        <v>#N/A</v>
      </c>
      <c r="I905" t="e">
        <f t="shared" si="329"/>
        <v>#N/A</v>
      </c>
      <c r="J905">
        <f t="shared" si="330"/>
        <v>0</v>
      </c>
      <c r="K905">
        <f t="shared" si="331"/>
        <v>0</v>
      </c>
      <c r="L905">
        <f t="shared" si="332"/>
        <v>0</v>
      </c>
      <c r="M905" t="e">
        <f t="shared" si="333"/>
        <v>#N/A</v>
      </c>
      <c r="N905" t="e">
        <f t="shared" si="333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334"/>
        <v>0</v>
      </c>
      <c r="V905">
        <f t="shared" si="335"/>
        <v>0</v>
      </c>
      <c r="W905">
        <f t="shared" si="344"/>
        <v>0</v>
      </c>
      <c r="X905">
        <f t="shared" si="336"/>
        <v>0</v>
      </c>
      <c r="Y905">
        <f>IF(ISNA(VLOOKUP(A905,issues_tempo!A:E,3,FALSE)),0,VLOOKUP(A905,issues_tempo!A:E,3,FALSE))</f>
        <v>0</v>
      </c>
      <c r="Z905">
        <f>IF(ISNA(VLOOKUP(A905,issues_tempo!A:E,2,FALSE)),0,VLOOKUP(A905,issues_tempo!A:E,2,FALSE))</f>
        <v>0</v>
      </c>
      <c r="AA905">
        <f t="shared" si="337"/>
        <v>0</v>
      </c>
      <c r="AB905" t="e">
        <f t="shared" si="338"/>
        <v>#DIV/0!</v>
      </c>
      <c r="AC905" t="e">
        <f>VLOOKUP(A905,issues_tempo!A:E,5,FALSE)</f>
        <v>#N/A</v>
      </c>
      <c r="AD905" t="e">
        <f>VLOOKUP(A905,issues_tempo!A:E,4,FALSE)</f>
        <v>#N/A</v>
      </c>
      <c r="AE905">
        <f t="shared" si="339"/>
        <v>0</v>
      </c>
      <c r="AF905">
        <f t="shared" si="339"/>
        <v>0</v>
      </c>
      <c r="AG905">
        <f t="shared" si="340"/>
        <v>0</v>
      </c>
      <c r="AH905">
        <f t="shared" si="341"/>
        <v>0</v>
      </c>
      <c r="AI905">
        <f t="shared" si="342"/>
        <v>0</v>
      </c>
      <c r="AJ905">
        <f t="shared" si="343"/>
        <v>0</v>
      </c>
    </row>
    <row r="906" spans="1:36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328"/>
        <v>#N/A</v>
      </c>
      <c r="I906" t="e">
        <f t="shared" si="329"/>
        <v>#N/A</v>
      </c>
      <c r="J906">
        <f t="shared" si="330"/>
        <v>0</v>
      </c>
      <c r="K906">
        <f t="shared" si="331"/>
        <v>0</v>
      </c>
      <c r="L906">
        <f t="shared" si="332"/>
        <v>0</v>
      </c>
      <c r="M906" t="e">
        <f t="shared" si="333"/>
        <v>#N/A</v>
      </c>
      <c r="N906" t="e">
        <f t="shared" si="333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334"/>
        <v>0</v>
      </c>
      <c r="V906">
        <f t="shared" si="335"/>
        <v>0</v>
      </c>
      <c r="W906">
        <f t="shared" si="344"/>
        <v>0</v>
      </c>
      <c r="X906">
        <f t="shared" si="336"/>
        <v>0</v>
      </c>
      <c r="Y906">
        <f>IF(ISNA(VLOOKUP(A906,issues_tempo!A:E,3,FALSE)),0,VLOOKUP(A906,issues_tempo!A:E,3,FALSE))</f>
        <v>0</v>
      </c>
      <c r="Z906">
        <f>IF(ISNA(VLOOKUP(A906,issues_tempo!A:E,2,FALSE)),0,VLOOKUP(A906,issues_tempo!A:E,2,FALSE))</f>
        <v>4</v>
      </c>
      <c r="AA906">
        <f t="shared" si="337"/>
        <v>4</v>
      </c>
      <c r="AB906">
        <f t="shared" si="338"/>
        <v>0.25</v>
      </c>
      <c r="AC906">
        <f>VLOOKUP(A906,issues_tempo!A:E,5,FALSE)</f>
        <v>0</v>
      </c>
      <c r="AD906">
        <f>VLOOKUP(A906,issues_tempo!A:E,4,FALSE)</f>
        <v>3</v>
      </c>
      <c r="AE906">
        <f t="shared" si="339"/>
        <v>0</v>
      </c>
      <c r="AF906">
        <f t="shared" si="339"/>
        <v>400</v>
      </c>
      <c r="AG906">
        <f t="shared" si="340"/>
        <v>0</v>
      </c>
      <c r="AH906">
        <f t="shared" si="341"/>
        <v>0.75</v>
      </c>
      <c r="AI906">
        <f t="shared" si="342"/>
        <v>0</v>
      </c>
      <c r="AJ906">
        <f t="shared" si="343"/>
        <v>300</v>
      </c>
    </row>
    <row r="907" spans="1:36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328"/>
        <v>#N/A</v>
      </c>
      <c r="I907" t="e">
        <f t="shared" si="329"/>
        <v>#N/A</v>
      </c>
      <c r="J907">
        <f t="shared" si="330"/>
        <v>0</v>
      </c>
      <c r="K907">
        <f t="shared" si="331"/>
        <v>0</v>
      </c>
      <c r="L907">
        <f t="shared" si="332"/>
        <v>0</v>
      </c>
      <c r="M907" t="e">
        <f t="shared" si="333"/>
        <v>#N/A</v>
      </c>
      <c r="N907" t="e">
        <f t="shared" si="333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334"/>
        <v>0</v>
      </c>
      <c r="V907">
        <f t="shared" si="335"/>
        <v>0</v>
      </c>
      <c r="W907">
        <f t="shared" si="344"/>
        <v>0</v>
      </c>
      <c r="X907">
        <f t="shared" si="336"/>
        <v>0</v>
      </c>
      <c r="Y907">
        <f>IF(ISNA(VLOOKUP(A907,issues_tempo!A:E,3,FALSE)),0,VLOOKUP(A907,issues_tempo!A:E,3,FALSE))</f>
        <v>0</v>
      </c>
      <c r="Z907">
        <f>IF(ISNA(VLOOKUP(A907,issues_tempo!A:E,2,FALSE)),0,VLOOKUP(A907,issues_tempo!A:E,2,FALSE))</f>
        <v>0</v>
      </c>
      <c r="AA907">
        <f t="shared" si="337"/>
        <v>0</v>
      </c>
      <c r="AB907" t="e">
        <f t="shared" si="338"/>
        <v>#DIV/0!</v>
      </c>
      <c r="AC907" t="e">
        <f>VLOOKUP(A907,issues_tempo!A:E,5,FALSE)</f>
        <v>#N/A</v>
      </c>
      <c r="AD907" t="e">
        <f>VLOOKUP(A907,issues_tempo!A:E,4,FALSE)</f>
        <v>#N/A</v>
      </c>
      <c r="AE907">
        <f t="shared" si="339"/>
        <v>0</v>
      </c>
      <c r="AF907">
        <f t="shared" si="339"/>
        <v>0</v>
      </c>
      <c r="AG907">
        <f t="shared" si="340"/>
        <v>0</v>
      </c>
      <c r="AH907">
        <f t="shared" si="341"/>
        <v>0</v>
      </c>
      <c r="AI907">
        <f t="shared" si="342"/>
        <v>0</v>
      </c>
      <c r="AJ907">
        <f t="shared" si="343"/>
        <v>0</v>
      </c>
    </row>
    <row r="908" spans="1:36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328"/>
        <v>#N/A</v>
      </c>
      <c r="I908" t="e">
        <f t="shared" si="329"/>
        <v>#N/A</v>
      </c>
      <c r="J908">
        <f t="shared" si="330"/>
        <v>0</v>
      </c>
      <c r="K908">
        <f t="shared" si="331"/>
        <v>0</v>
      </c>
      <c r="L908">
        <f t="shared" si="332"/>
        <v>0</v>
      </c>
      <c r="M908" t="e">
        <f t="shared" si="333"/>
        <v>#N/A</v>
      </c>
      <c r="N908" t="e">
        <f t="shared" si="333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334"/>
        <v>0</v>
      </c>
      <c r="V908">
        <f t="shared" si="335"/>
        <v>0</v>
      </c>
      <c r="W908">
        <f t="shared" si="344"/>
        <v>0</v>
      </c>
      <c r="X908">
        <f t="shared" si="336"/>
        <v>0</v>
      </c>
      <c r="Y908">
        <f>IF(ISNA(VLOOKUP(A908,issues_tempo!A:E,3,FALSE)),0,VLOOKUP(A908,issues_tempo!A:E,3,FALSE))</f>
        <v>0</v>
      </c>
      <c r="Z908">
        <f>IF(ISNA(VLOOKUP(A908,issues_tempo!A:E,2,FALSE)),0,VLOOKUP(A908,issues_tempo!A:E,2,FALSE))</f>
        <v>0</v>
      </c>
      <c r="AA908">
        <f t="shared" si="337"/>
        <v>0</v>
      </c>
      <c r="AB908" t="e">
        <f t="shared" si="338"/>
        <v>#DIV/0!</v>
      </c>
      <c r="AC908" t="e">
        <f>VLOOKUP(A908,issues_tempo!A:E,5,FALSE)</f>
        <v>#N/A</v>
      </c>
      <c r="AD908" t="e">
        <f>VLOOKUP(A908,issues_tempo!A:E,4,FALSE)</f>
        <v>#N/A</v>
      </c>
      <c r="AE908">
        <f t="shared" si="339"/>
        <v>0</v>
      </c>
      <c r="AF908">
        <f t="shared" si="339"/>
        <v>0</v>
      </c>
      <c r="AG908">
        <f t="shared" si="340"/>
        <v>0</v>
      </c>
      <c r="AH908">
        <f t="shared" si="341"/>
        <v>0</v>
      </c>
      <c r="AI908">
        <f t="shared" si="342"/>
        <v>0</v>
      </c>
      <c r="AJ908">
        <f t="shared" si="343"/>
        <v>0</v>
      </c>
    </row>
    <row r="909" spans="1:36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328"/>
        <v>#N/A</v>
      </c>
      <c r="I909" t="e">
        <f t="shared" si="329"/>
        <v>#N/A</v>
      </c>
      <c r="J909">
        <f t="shared" si="330"/>
        <v>0</v>
      </c>
      <c r="K909">
        <f t="shared" si="331"/>
        <v>0</v>
      </c>
      <c r="L909">
        <f t="shared" si="332"/>
        <v>0</v>
      </c>
      <c r="M909" t="e">
        <f t="shared" si="333"/>
        <v>#N/A</v>
      </c>
      <c r="N909" t="e">
        <f t="shared" si="333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334"/>
        <v>0</v>
      </c>
      <c r="V909">
        <f t="shared" si="335"/>
        <v>0</v>
      </c>
      <c r="W909">
        <f t="shared" si="344"/>
        <v>0</v>
      </c>
      <c r="X909">
        <f t="shared" si="336"/>
        <v>0</v>
      </c>
      <c r="Y909">
        <f>IF(ISNA(VLOOKUP(A909,issues_tempo!A:E,3,FALSE)),0,VLOOKUP(A909,issues_tempo!A:E,3,FALSE))</f>
        <v>0</v>
      </c>
      <c r="Z909">
        <f>IF(ISNA(VLOOKUP(A909,issues_tempo!A:E,2,FALSE)),0,VLOOKUP(A909,issues_tempo!A:E,2,FALSE))</f>
        <v>0</v>
      </c>
      <c r="AA909">
        <f t="shared" si="337"/>
        <v>0</v>
      </c>
      <c r="AB909" t="e">
        <f t="shared" si="338"/>
        <v>#DIV/0!</v>
      </c>
      <c r="AC909" t="e">
        <f>VLOOKUP(A909,issues_tempo!A:E,5,FALSE)</f>
        <v>#N/A</v>
      </c>
      <c r="AD909" t="e">
        <f>VLOOKUP(A909,issues_tempo!A:E,4,FALSE)</f>
        <v>#N/A</v>
      </c>
      <c r="AE909">
        <f t="shared" si="339"/>
        <v>0</v>
      </c>
      <c r="AF909">
        <f t="shared" si="339"/>
        <v>0</v>
      </c>
      <c r="AG909">
        <f t="shared" si="340"/>
        <v>0</v>
      </c>
      <c r="AH909">
        <f t="shared" si="341"/>
        <v>0</v>
      </c>
      <c r="AI909">
        <f t="shared" si="342"/>
        <v>0</v>
      </c>
      <c r="AJ909">
        <f t="shared" si="343"/>
        <v>0</v>
      </c>
    </row>
    <row r="910" spans="1:36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328"/>
        <v>#N/A</v>
      </c>
      <c r="I910" t="e">
        <f t="shared" si="329"/>
        <v>#N/A</v>
      </c>
      <c r="J910">
        <f t="shared" si="330"/>
        <v>0</v>
      </c>
      <c r="K910">
        <f t="shared" si="331"/>
        <v>0</v>
      </c>
      <c r="L910">
        <f t="shared" si="332"/>
        <v>0</v>
      </c>
      <c r="M910" t="e">
        <f t="shared" si="333"/>
        <v>#N/A</v>
      </c>
      <c r="N910" t="e">
        <f t="shared" si="333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334"/>
        <v>0</v>
      </c>
      <c r="V910">
        <f t="shared" si="335"/>
        <v>0</v>
      </c>
      <c r="W910">
        <f t="shared" si="344"/>
        <v>0</v>
      </c>
      <c r="X910">
        <f t="shared" si="336"/>
        <v>0</v>
      </c>
      <c r="Y910">
        <f>IF(ISNA(VLOOKUP(A910,issues_tempo!A:E,3,FALSE)),0,VLOOKUP(A910,issues_tempo!A:E,3,FALSE))</f>
        <v>0</v>
      </c>
      <c r="Z910">
        <f>IF(ISNA(VLOOKUP(A910,issues_tempo!A:E,2,FALSE)),0,VLOOKUP(A910,issues_tempo!A:E,2,FALSE))</f>
        <v>0</v>
      </c>
      <c r="AA910">
        <f t="shared" si="337"/>
        <v>0</v>
      </c>
      <c r="AB910" t="e">
        <f t="shared" si="338"/>
        <v>#DIV/0!</v>
      </c>
      <c r="AC910" t="e">
        <f>VLOOKUP(A910,issues_tempo!A:E,5,FALSE)</f>
        <v>#N/A</v>
      </c>
      <c r="AD910" t="e">
        <f>VLOOKUP(A910,issues_tempo!A:E,4,FALSE)</f>
        <v>#N/A</v>
      </c>
      <c r="AE910">
        <f t="shared" si="339"/>
        <v>0</v>
      </c>
      <c r="AF910">
        <f t="shared" si="339"/>
        <v>0</v>
      </c>
      <c r="AG910">
        <f t="shared" si="340"/>
        <v>0</v>
      </c>
      <c r="AH910">
        <f t="shared" si="341"/>
        <v>0</v>
      </c>
      <c r="AI910">
        <f t="shared" si="342"/>
        <v>0</v>
      </c>
      <c r="AJ910">
        <f t="shared" si="343"/>
        <v>0</v>
      </c>
    </row>
    <row r="911" spans="1:36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328"/>
        <v>1</v>
      </c>
      <c r="I911">
        <f t="shared" si="329"/>
        <v>47</v>
      </c>
      <c r="J911">
        <f t="shared" si="330"/>
        <v>2.1276595744680851</v>
      </c>
      <c r="K911">
        <f t="shared" si="331"/>
        <v>0</v>
      </c>
      <c r="L911">
        <f t="shared" si="332"/>
        <v>2.1276595744680851</v>
      </c>
      <c r="M911" t="e">
        <f t="shared" si="333"/>
        <v>#DIV/0!</v>
      </c>
      <c r="N911">
        <f t="shared" si="333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334"/>
        <v>0</v>
      </c>
      <c r="V911">
        <f t="shared" si="335"/>
        <v>0</v>
      </c>
      <c r="W911">
        <f t="shared" si="344"/>
        <v>0</v>
      </c>
      <c r="X911">
        <f t="shared" si="336"/>
        <v>0</v>
      </c>
      <c r="Y911">
        <f>IF(ISNA(VLOOKUP(A911,issues_tempo!A:E,3,FALSE)),0,VLOOKUP(A911,issues_tempo!A:E,3,FALSE))</f>
        <v>0</v>
      </c>
      <c r="Z911">
        <f>IF(ISNA(VLOOKUP(A911,issues_tempo!A:E,2,FALSE)),0,VLOOKUP(A911,issues_tempo!A:E,2,FALSE))</f>
        <v>1</v>
      </c>
      <c r="AA911">
        <f t="shared" si="337"/>
        <v>1</v>
      </c>
      <c r="AB911">
        <f t="shared" si="338"/>
        <v>47</v>
      </c>
      <c r="AC911">
        <f>VLOOKUP(A911,issues_tempo!A:E,5,FALSE)</f>
        <v>0</v>
      </c>
      <c r="AD911">
        <f>VLOOKUP(A911,issues_tempo!A:E,4,FALSE)</f>
        <v>13</v>
      </c>
      <c r="AE911">
        <f t="shared" si="339"/>
        <v>0</v>
      </c>
      <c r="AF911">
        <f t="shared" si="339"/>
        <v>2.1276595744680851</v>
      </c>
      <c r="AG911">
        <f t="shared" si="340"/>
        <v>0</v>
      </c>
      <c r="AH911">
        <f t="shared" si="341"/>
        <v>13</v>
      </c>
      <c r="AI911">
        <f t="shared" si="342"/>
        <v>0</v>
      </c>
      <c r="AJ911">
        <f t="shared" si="343"/>
        <v>27.659574468085104</v>
      </c>
    </row>
    <row r="912" spans="1:36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328"/>
        <v>#N/A</v>
      </c>
      <c r="I912" t="e">
        <f t="shared" si="329"/>
        <v>#N/A</v>
      </c>
      <c r="J912">
        <f t="shared" si="330"/>
        <v>0</v>
      </c>
      <c r="K912">
        <f t="shared" si="331"/>
        <v>0</v>
      </c>
      <c r="L912">
        <f t="shared" si="332"/>
        <v>0</v>
      </c>
      <c r="M912" t="e">
        <f t="shared" si="333"/>
        <v>#N/A</v>
      </c>
      <c r="N912" t="e">
        <f t="shared" si="333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334"/>
        <v>0</v>
      </c>
      <c r="V912">
        <f t="shared" si="335"/>
        <v>0</v>
      </c>
      <c r="W912">
        <f t="shared" si="344"/>
        <v>0</v>
      </c>
      <c r="X912">
        <f t="shared" si="336"/>
        <v>0</v>
      </c>
      <c r="Y912">
        <f>IF(ISNA(VLOOKUP(A912,issues_tempo!A:E,3,FALSE)),0,VLOOKUP(A912,issues_tempo!A:E,3,FALSE))</f>
        <v>0</v>
      </c>
      <c r="Z912">
        <f>IF(ISNA(VLOOKUP(A912,issues_tempo!A:E,2,FALSE)),0,VLOOKUP(A912,issues_tempo!A:E,2,FALSE))</f>
        <v>0</v>
      </c>
      <c r="AA912">
        <f t="shared" si="337"/>
        <v>0</v>
      </c>
      <c r="AB912" t="e">
        <f t="shared" si="338"/>
        <v>#DIV/0!</v>
      </c>
      <c r="AC912" t="e">
        <f>VLOOKUP(A912,issues_tempo!A:E,5,FALSE)</f>
        <v>#N/A</v>
      </c>
      <c r="AD912" t="e">
        <f>VLOOKUP(A912,issues_tempo!A:E,4,FALSE)</f>
        <v>#N/A</v>
      </c>
      <c r="AE912">
        <f t="shared" si="339"/>
        <v>0</v>
      </c>
      <c r="AF912">
        <f t="shared" si="339"/>
        <v>0</v>
      </c>
      <c r="AG912">
        <f t="shared" si="340"/>
        <v>0</v>
      </c>
      <c r="AH912">
        <f t="shared" si="341"/>
        <v>0</v>
      </c>
      <c r="AI912">
        <f t="shared" si="342"/>
        <v>0</v>
      </c>
      <c r="AJ912">
        <f t="shared" si="343"/>
        <v>0</v>
      </c>
    </row>
    <row r="913" spans="1:36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328"/>
        <v>#N/A</v>
      </c>
      <c r="I913" t="e">
        <f t="shared" si="329"/>
        <v>#N/A</v>
      </c>
      <c r="J913">
        <f t="shared" si="330"/>
        <v>0</v>
      </c>
      <c r="K913">
        <f t="shared" si="331"/>
        <v>0</v>
      </c>
      <c r="L913">
        <f t="shared" si="332"/>
        <v>0</v>
      </c>
      <c r="M913" t="e">
        <f t="shared" si="333"/>
        <v>#N/A</v>
      </c>
      <c r="N913" t="e">
        <f t="shared" si="333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334"/>
        <v>0</v>
      </c>
      <c r="V913">
        <f t="shared" si="335"/>
        <v>0</v>
      </c>
      <c r="W913">
        <f t="shared" si="344"/>
        <v>0</v>
      </c>
      <c r="X913">
        <f t="shared" si="336"/>
        <v>0</v>
      </c>
      <c r="Y913">
        <f>IF(ISNA(VLOOKUP(A913,issues_tempo!A:E,3,FALSE)),0,VLOOKUP(A913,issues_tempo!A:E,3,FALSE))</f>
        <v>0</v>
      </c>
      <c r="Z913">
        <f>IF(ISNA(VLOOKUP(A913,issues_tempo!A:E,2,FALSE)),0,VLOOKUP(A913,issues_tempo!A:E,2,FALSE))</f>
        <v>0</v>
      </c>
      <c r="AA913">
        <f t="shared" si="337"/>
        <v>0</v>
      </c>
      <c r="AB913" t="e">
        <f t="shared" si="338"/>
        <v>#DIV/0!</v>
      </c>
      <c r="AC913" t="e">
        <f>VLOOKUP(A913,issues_tempo!A:E,5,FALSE)</f>
        <v>#N/A</v>
      </c>
      <c r="AD913" t="e">
        <f>VLOOKUP(A913,issues_tempo!A:E,4,FALSE)</f>
        <v>#N/A</v>
      </c>
      <c r="AE913">
        <f t="shared" si="339"/>
        <v>0</v>
      </c>
      <c r="AF913">
        <f t="shared" si="339"/>
        <v>0</v>
      </c>
      <c r="AG913">
        <f t="shared" si="340"/>
        <v>0</v>
      </c>
      <c r="AH913">
        <f t="shared" si="341"/>
        <v>0</v>
      </c>
      <c r="AI913">
        <f t="shared" si="342"/>
        <v>0</v>
      </c>
      <c r="AJ913">
        <f t="shared" si="343"/>
        <v>0</v>
      </c>
    </row>
    <row r="914" spans="1:36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328"/>
        <v>130</v>
      </c>
      <c r="I914">
        <f t="shared" si="329"/>
        <v>8.8923076923076927</v>
      </c>
      <c r="J914">
        <f t="shared" si="330"/>
        <v>11.245674740484429</v>
      </c>
      <c r="K914">
        <f t="shared" si="331"/>
        <v>0</v>
      </c>
      <c r="L914">
        <f t="shared" si="332"/>
        <v>11.245674740484429</v>
      </c>
      <c r="M914" t="e">
        <f t="shared" si="333"/>
        <v>#DIV/0!</v>
      </c>
      <c r="N914">
        <f t="shared" si="333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334"/>
        <v>0</v>
      </c>
      <c r="V914">
        <f t="shared" si="335"/>
        <v>0.46153846153846156</v>
      </c>
      <c r="W914">
        <f t="shared" si="344"/>
        <v>0</v>
      </c>
      <c r="X914">
        <f t="shared" si="336"/>
        <v>5.1903114186851216</v>
      </c>
      <c r="Y914">
        <f>IF(ISNA(VLOOKUP(A914,issues_tempo!A:E,3,FALSE)),0,VLOOKUP(A914,issues_tempo!A:E,3,FALSE))</f>
        <v>0</v>
      </c>
      <c r="Z914">
        <f>IF(ISNA(VLOOKUP(A914,issues_tempo!A:E,2,FALSE)),0,VLOOKUP(A914,issues_tempo!A:E,2,FALSE))</f>
        <v>65</v>
      </c>
      <c r="AA914">
        <f t="shared" si="337"/>
        <v>65</v>
      </c>
      <c r="AB914">
        <f t="shared" si="338"/>
        <v>17.784615384615385</v>
      </c>
      <c r="AC914">
        <f>VLOOKUP(A914,issues_tempo!A:E,5,FALSE)</f>
        <v>0</v>
      </c>
      <c r="AD914">
        <f>VLOOKUP(A914,issues_tempo!A:E,4,FALSE)</f>
        <v>0</v>
      </c>
      <c r="AE914">
        <f t="shared" si="339"/>
        <v>0</v>
      </c>
      <c r="AF914">
        <f t="shared" si="339"/>
        <v>5.6228373702422143</v>
      </c>
      <c r="AG914">
        <f t="shared" si="340"/>
        <v>0</v>
      </c>
      <c r="AH914">
        <f t="shared" si="341"/>
        <v>0</v>
      </c>
      <c r="AI914">
        <f t="shared" si="342"/>
        <v>0</v>
      </c>
      <c r="AJ914">
        <f t="shared" si="343"/>
        <v>0</v>
      </c>
    </row>
    <row r="915" spans="1:36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328"/>
        <v>#N/A</v>
      </c>
      <c r="I915" t="e">
        <f t="shared" si="329"/>
        <v>#N/A</v>
      </c>
      <c r="J915">
        <f t="shared" si="330"/>
        <v>0</v>
      </c>
      <c r="K915">
        <f t="shared" si="331"/>
        <v>0</v>
      </c>
      <c r="L915">
        <f t="shared" si="332"/>
        <v>0</v>
      </c>
      <c r="M915" t="e">
        <f t="shared" si="333"/>
        <v>#N/A</v>
      </c>
      <c r="N915" t="e">
        <f t="shared" si="333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334"/>
        <v>0</v>
      </c>
      <c r="V915">
        <f t="shared" si="335"/>
        <v>0</v>
      </c>
      <c r="W915">
        <f t="shared" si="344"/>
        <v>0</v>
      </c>
      <c r="X915">
        <f t="shared" si="336"/>
        <v>0</v>
      </c>
      <c r="Y915">
        <f>IF(ISNA(VLOOKUP(A915,issues_tempo!A:E,3,FALSE)),0,VLOOKUP(A915,issues_tempo!A:E,3,FALSE))</f>
        <v>0</v>
      </c>
      <c r="Z915">
        <f>IF(ISNA(VLOOKUP(A915,issues_tempo!A:E,2,FALSE)),0,VLOOKUP(A915,issues_tempo!A:E,2,FALSE))</f>
        <v>0</v>
      </c>
      <c r="AA915">
        <f t="shared" si="337"/>
        <v>0</v>
      </c>
      <c r="AB915" t="e">
        <f t="shared" si="338"/>
        <v>#DIV/0!</v>
      </c>
      <c r="AC915" t="e">
        <f>VLOOKUP(A915,issues_tempo!A:E,5,FALSE)</f>
        <v>#N/A</v>
      </c>
      <c r="AD915" t="e">
        <f>VLOOKUP(A915,issues_tempo!A:E,4,FALSE)</f>
        <v>#N/A</v>
      </c>
      <c r="AE915">
        <f t="shared" si="339"/>
        <v>0</v>
      </c>
      <c r="AF915">
        <f t="shared" si="339"/>
        <v>0</v>
      </c>
      <c r="AG915">
        <f t="shared" si="340"/>
        <v>0</v>
      </c>
      <c r="AH915">
        <f t="shared" si="341"/>
        <v>0</v>
      </c>
      <c r="AI915">
        <f t="shared" si="342"/>
        <v>0</v>
      </c>
      <c r="AJ915">
        <f t="shared" si="343"/>
        <v>0</v>
      </c>
    </row>
    <row r="916" spans="1:36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328"/>
        <v>#N/A</v>
      </c>
      <c r="I916" t="e">
        <f t="shared" si="329"/>
        <v>#N/A</v>
      </c>
      <c r="J916">
        <f t="shared" si="330"/>
        <v>0</v>
      </c>
      <c r="K916">
        <f t="shared" si="331"/>
        <v>0</v>
      </c>
      <c r="L916">
        <f t="shared" si="332"/>
        <v>0</v>
      </c>
      <c r="M916" t="e">
        <f t="shared" si="333"/>
        <v>#N/A</v>
      </c>
      <c r="N916" t="e">
        <f t="shared" si="333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334"/>
        <v>0</v>
      </c>
      <c r="V916">
        <f t="shared" si="335"/>
        <v>0</v>
      </c>
      <c r="W916">
        <f t="shared" si="344"/>
        <v>0</v>
      </c>
      <c r="X916">
        <f t="shared" si="336"/>
        <v>0</v>
      </c>
      <c r="Y916">
        <f>IF(ISNA(VLOOKUP(A916,issues_tempo!A:E,3,FALSE)),0,VLOOKUP(A916,issues_tempo!A:E,3,FALSE))</f>
        <v>0</v>
      </c>
      <c r="Z916">
        <f>IF(ISNA(VLOOKUP(A916,issues_tempo!A:E,2,FALSE)),0,VLOOKUP(A916,issues_tempo!A:E,2,FALSE))</f>
        <v>0</v>
      </c>
      <c r="AA916">
        <f t="shared" si="337"/>
        <v>0</v>
      </c>
      <c r="AB916" t="e">
        <f t="shared" si="338"/>
        <v>#DIV/0!</v>
      </c>
      <c r="AC916" t="e">
        <f>VLOOKUP(A916,issues_tempo!A:E,5,FALSE)</f>
        <v>#N/A</v>
      </c>
      <c r="AD916" t="e">
        <f>VLOOKUP(A916,issues_tempo!A:E,4,FALSE)</f>
        <v>#N/A</v>
      </c>
      <c r="AE916">
        <f t="shared" si="339"/>
        <v>0</v>
      </c>
      <c r="AF916">
        <f t="shared" si="339"/>
        <v>0</v>
      </c>
      <c r="AG916">
        <f t="shared" si="340"/>
        <v>0</v>
      </c>
      <c r="AH916">
        <f t="shared" si="341"/>
        <v>0</v>
      </c>
      <c r="AI916">
        <f t="shared" si="342"/>
        <v>0</v>
      </c>
      <c r="AJ916">
        <f t="shared" si="343"/>
        <v>0</v>
      </c>
    </row>
    <row r="917" spans="1:36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328"/>
        <v>#N/A</v>
      </c>
      <c r="I917" t="e">
        <f t="shared" si="329"/>
        <v>#N/A</v>
      </c>
      <c r="J917">
        <f t="shared" si="330"/>
        <v>0</v>
      </c>
      <c r="K917">
        <f t="shared" si="331"/>
        <v>0</v>
      </c>
      <c r="L917">
        <f t="shared" si="332"/>
        <v>0</v>
      </c>
      <c r="M917" t="e">
        <f t="shared" si="333"/>
        <v>#N/A</v>
      </c>
      <c r="N917" t="e">
        <f t="shared" si="333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334"/>
        <v>0</v>
      </c>
      <c r="V917">
        <f t="shared" si="335"/>
        <v>0</v>
      </c>
      <c r="W917">
        <f t="shared" si="344"/>
        <v>0</v>
      </c>
      <c r="X917">
        <f t="shared" si="336"/>
        <v>0</v>
      </c>
      <c r="Y917">
        <f>IF(ISNA(VLOOKUP(A917,issues_tempo!A:E,3,FALSE)),0,VLOOKUP(A917,issues_tempo!A:E,3,FALSE))</f>
        <v>0</v>
      </c>
      <c r="Z917">
        <f>IF(ISNA(VLOOKUP(A917,issues_tempo!A:E,2,FALSE)),0,VLOOKUP(A917,issues_tempo!A:E,2,FALSE))</f>
        <v>0</v>
      </c>
      <c r="AA917">
        <f t="shared" si="337"/>
        <v>0</v>
      </c>
      <c r="AB917" t="e">
        <f t="shared" si="338"/>
        <v>#DIV/0!</v>
      </c>
      <c r="AC917" t="e">
        <f>VLOOKUP(A917,issues_tempo!A:E,5,FALSE)</f>
        <v>#N/A</v>
      </c>
      <c r="AD917" t="e">
        <f>VLOOKUP(A917,issues_tempo!A:E,4,FALSE)</f>
        <v>#N/A</v>
      </c>
      <c r="AE917">
        <f t="shared" si="339"/>
        <v>0</v>
      </c>
      <c r="AF917">
        <f t="shared" si="339"/>
        <v>0</v>
      </c>
      <c r="AG917">
        <f t="shared" si="340"/>
        <v>0</v>
      </c>
      <c r="AH917">
        <f t="shared" si="341"/>
        <v>0</v>
      </c>
      <c r="AI917">
        <f t="shared" si="342"/>
        <v>0</v>
      </c>
      <c r="AJ917">
        <f t="shared" si="343"/>
        <v>0</v>
      </c>
    </row>
    <row r="918" spans="1:36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328"/>
        <v>#N/A</v>
      </c>
      <c r="I918" t="e">
        <f t="shared" si="329"/>
        <v>#N/A</v>
      </c>
      <c r="J918">
        <f t="shared" si="330"/>
        <v>0</v>
      </c>
      <c r="K918">
        <f t="shared" si="331"/>
        <v>0</v>
      </c>
      <c r="L918">
        <f t="shared" si="332"/>
        <v>0</v>
      </c>
      <c r="M918" t="e">
        <f t="shared" si="333"/>
        <v>#N/A</v>
      </c>
      <c r="N918" t="e">
        <f t="shared" si="333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334"/>
        <v>0</v>
      </c>
      <c r="V918">
        <f t="shared" si="335"/>
        <v>0</v>
      </c>
      <c r="W918">
        <f t="shared" si="344"/>
        <v>0</v>
      </c>
      <c r="X918">
        <f t="shared" si="336"/>
        <v>0</v>
      </c>
      <c r="Y918">
        <f>IF(ISNA(VLOOKUP(A918,issues_tempo!A:E,3,FALSE)),0,VLOOKUP(A918,issues_tempo!A:E,3,FALSE))</f>
        <v>0</v>
      </c>
      <c r="Z918">
        <f>IF(ISNA(VLOOKUP(A918,issues_tempo!A:E,2,FALSE)),0,VLOOKUP(A918,issues_tempo!A:E,2,FALSE))</f>
        <v>0</v>
      </c>
      <c r="AA918">
        <f t="shared" si="337"/>
        <v>0</v>
      </c>
      <c r="AB918" t="e">
        <f t="shared" si="338"/>
        <v>#DIV/0!</v>
      </c>
      <c r="AC918" t="e">
        <f>VLOOKUP(A918,issues_tempo!A:E,5,FALSE)</f>
        <v>#N/A</v>
      </c>
      <c r="AD918" t="e">
        <f>VLOOKUP(A918,issues_tempo!A:E,4,FALSE)</f>
        <v>#N/A</v>
      </c>
      <c r="AE918">
        <f t="shared" si="339"/>
        <v>0</v>
      </c>
      <c r="AF918">
        <f t="shared" si="339"/>
        <v>0</v>
      </c>
      <c r="AG918">
        <f t="shared" si="340"/>
        <v>0</v>
      </c>
      <c r="AH918">
        <f t="shared" si="341"/>
        <v>0</v>
      </c>
      <c r="AI918">
        <f t="shared" si="342"/>
        <v>0</v>
      </c>
      <c r="AJ918">
        <f t="shared" si="343"/>
        <v>0</v>
      </c>
    </row>
    <row r="919" spans="1:36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328"/>
        <v>#N/A</v>
      </c>
      <c r="I919" t="e">
        <f t="shared" si="329"/>
        <v>#N/A</v>
      </c>
      <c r="J919">
        <f t="shared" si="330"/>
        <v>0</v>
      </c>
      <c r="K919">
        <f t="shared" si="331"/>
        <v>0</v>
      </c>
      <c r="L919">
        <f t="shared" si="332"/>
        <v>0</v>
      </c>
      <c r="M919" t="e">
        <f t="shared" si="333"/>
        <v>#N/A</v>
      </c>
      <c r="N919" t="e">
        <f t="shared" si="333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334"/>
        <v>0</v>
      </c>
      <c r="V919">
        <f t="shared" si="335"/>
        <v>0</v>
      </c>
      <c r="W919">
        <f t="shared" si="344"/>
        <v>0</v>
      </c>
      <c r="X919">
        <f t="shared" si="336"/>
        <v>0</v>
      </c>
      <c r="Y919">
        <f>IF(ISNA(VLOOKUP(A919,issues_tempo!A:E,3,FALSE)),0,VLOOKUP(A919,issues_tempo!A:E,3,FALSE))</f>
        <v>0</v>
      </c>
      <c r="Z919">
        <f>IF(ISNA(VLOOKUP(A919,issues_tempo!A:E,2,FALSE)),0,VLOOKUP(A919,issues_tempo!A:E,2,FALSE))</f>
        <v>0</v>
      </c>
      <c r="AA919">
        <f t="shared" si="337"/>
        <v>0</v>
      </c>
      <c r="AB919" t="e">
        <f t="shared" si="338"/>
        <v>#DIV/0!</v>
      </c>
      <c r="AC919" t="e">
        <f>VLOOKUP(A919,issues_tempo!A:E,5,FALSE)</f>
        <v>#N/A</v>
      </c>
      <c r="AD919" t="e">
        <f>VLOOKUP(A919,issues_tempo!A:E,4,FALSE)</f>
        <v>#N/A</v>
      </c>
      <c r="AE919">
        <f t="shared" si="339"/>
        <v>0</v>
      </c>
      <c r="AF919">
        <f t="shared" si="339"/>
        <v>0</v>
      </c>
      <c r="AG919">
        <f t="shared" si="340"/>
        <v>0</v>
      </c>
      <c r="AH919">
        <f t="shared" si="341"/>
        <v>0</v>
      </c>
      <c r="AI919">
        <f t="shared" si="342"/>
        <v>0</v>
      </c>
      <c r="AJ919">
        <f t="shared" si="343"/>
        <v>0</v>
      </c>
    </row>
    <row r="920" spans="1:36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328"/>
        <v>#N/A</v>
      </c>
      <c r="I920" t="e">
        <f t="shared" si="329"/>
        <v>#N/A</v>
      </c>
      <c r="J920">
        <f t="shared" si="330"/>
        <v>0</v>
      </c>
      <c r="K920">
        <f t="shared" si="331"/>
        <v>0</v>
      </c>
      <c r="L920">
        <f t="shared" si="332"/>
        <v>0</v>
      </c>
      <c r="M920" t="e">
        <f t="shared" si="333"/>
        <v>#N/A</v>
      </c>
      <c r="N920" t="e">
        <f t="shared" si="333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334"/>
        <v>0</v>
      </c>
      <c r="V920">
        <f t="shared" si="335"/>
        <v>0</v>
      </c>
      <c r="W920">
        <f t="shared" si="344"/>
        <v>0</v>
      </c>
      <c r="X920">
        <f t="shared" si="336"/>
        <v>0</v>
      </c>
      <c r="Y920">
        <f>IF(ISNA(VLOOKUP(A920,issues_tempo!A:E,3,FALSE)),0,VLOOKUP(A920,issues_tempo!A:E,3,FALSE))</f>
        <v>0</v>
      </c>
      <c r="Z920">
        <f>IF(ISNA(VLOOKUP(A920,issues_tempo!A:E,2,FALSE)),0,VLOOKUP(A920,issues_tempo!A:E,2,FALSE))</f>
        <v>0</v>
      </c>
      <c r="AA920">
        <f t="shared" si="337"/>
        <v>0</v>
      </c>
      <c r="AB920" t="e">
        <f t="shared" si="338"/>
        <v>#DIV/0!</v>
      </c>
      <c r="AC920" t="e">
        <f>VLOOKUP(A920,issues_tempo!A:E,5,FALSE)</f>
        <v>#N/A</v>
      </c>
      <c r="AD920" t="e">
        <f>VLOOKUP(A920,issues_tempo!A:E,4,FALSE)</f>
        <v>#N/A</v>
      </c>
      <c r="AE920">
        <f t="shared" si="339"/>
        <v>0</v>
      </c>
      <c r="AF920">
        <f t="shared" si="339"/>
        <v>0</v>
      </c>
      <c r="AG920">
        <f t="shared" si="340"/>
        <v>0</v>
      </c>
      <c r="AH920">
        <f t="shared" si="341"/>
        <v>0</v>
      </c>
      <c r="AI920">
        <f t="shared" si="342"/>
        <v>0</v>
      </c>
      <c r="AJ920">
        <f t="shared" si="343"/>
        <v>0</v>
      </c>
    </row>
    <row r="921" spans="1:36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328"/>
        <v>#N/A</v>
      </c>
      <c r="I921" t="e">
        <f t="shared" si="329"/>
        <v>#N/A</v>
      </c>
      <c r="J921">
        <f t="shared" si="330"/>
        <v>0</v>
      </c>
      <c r="K921">
        <f t="shared" si="331"/>
        <v>0</v>
      </c>
      <c r="L921">
        <f t="shared" si="332"/>
        <v>0</v>
      </c>
      <c r="M921" t="e">
        <f t="shared" si="333"/>
        <v>#N/A</v>
      </c>
      <c r="N921" t="e">
        <f t="shared" si="333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334"/>
        <v>0</v>
      </c>
      <c r="V921">
        <f t="shared" si="335"/>
        <v>0</v>
      </c>
      <c r="W921">
        <f t="shared" si="344"/>
        <v>0</v>
      </c>
      <c r="X921">
        <f t="shared" si="336"/>
        <v>0</v>
      </c>
      <c r="Y921">
        <f>IF(ISNA(VLOOKUP(A921,issues_tempo!A:E,3,FALSE)),0,VLOOKUP(A921,issues_tempo!A:E,3,FALSE))</f>
        <v>0</v>
      </c>
      <c r="Z921">
        <f>IF(ISNA(VLOOKUP(A921,issues_tempo!A:E,2,FALSE)),0,VLOOKUP(A921,issues_tempo!A:E,2,FALSE))</f>
        <v>0</v>
      </c>
      <c r="AA921">
        <f t="shared" si="337"/>
        <v>0</v>
      </c>
      <c r="AB921" t="e">
        <f t="shared" si="338"/>
        <v>#DIV/0!</v>
      </c>
      <c r="AC921" t="e">
        <f>VLOOKUP(A921,issues_tempo!A:E,5,FALSE)</f>
        <v>#N/A</v>
      </c>
      <c r="AD921" t="e">
        <f>VLOOKUP(A921,issues_tempo!A:E,4,FALSE)</f>
        <v>#N/A</v>
      </c>
      <c r="AE921">
        <f t="shared" si="339"/>
        <v>0</v>
      </c>
      <c r="AF921">
        <f t="shared" si="339"/>
        <v>0</v>
      </c>
      <c r="AG921">
        <f t="shared" si="340"/>
        <v>0</v>
      </c>
      <c r="AH921">
        <f t="shared" si="341"/>
        <v>0</v>
      </c>
      <c r="AI921">
        <f t="shared" si="342"/>
        <v>0</v>
      </c>
      <c r="AJ921">
        <f t="shared" si="343"/>
        <v>0</v>
      </c>
    </row>
    <row r="922" spans="1:36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328"/>
        <v>#N/A</v>
      </c>
      <c r="I922" t="e">
        <f t="shared" si="329"/>
        <v>#N/A</v>
      </c>
      <c r="J922">
        <f t="shared" si="330"/>
        <v>0</v>
      </c>
      <c r="K922">
        <f t="shared" si="331"/>
        <v>0</v>
      </c>
      <c r="L922">
        <f t="shared" si="332"/>
        <v>0</v>
      </c>
      <c r="M922" t="e">
        <f t="shared" si="333"/>
        <v>#N/A</v>
      </c>
      <c r="N922" t="e">
        <f t="shared" si="333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334"/>
        <v>0</v>
      </c>
      <c r="V922">
        <f t="shared" si="335"/>
        <v>0</v>
      </c>
      <c r="W922">
        <f t="shared" si="344"/>
        <v>0</v>
      </c>
      <c r="X922">
        <f t="shared" si="336"/>
        <v>0</v>
      </c>
      <c r="Y922">
        <f>IF(ISNA(VLOOKUP(A922,issues_tempo!A:E,3,FALSE)),0,VLOOKUP(A922,issues_tempo!A:E,3,FALSE))</f>
        <v>0</v>
      </c>
      <c r="Z922">
        <f>IF(ISNA(VLOOKUP(A922,issues_tempo!A:E,2,FALSE)),0,VLOOKUP(A922,issues_tempo!A:E,2,FALSE))</f>
        <v>0</v>
      </c>
      <c r="AA922">
        <f t="shared" si="337"/>
        <v>0</v>
      </c>
      <c r="AB922" t="e">
        <f t="shared" si="338"/>
        <v>#DIV/0!</v>
      </c>
      <c r="AC922" t="e">
        <f>VLOOKUP(A922,issues_tempo!A:E,5,FALSE)</f>
        <v>#N/A</v>
      </c>
      <c r="AD922" t="e">
        <f>VLOOKUP(A922,issues_tempo!A:E,4,FALSE)</f>
        <v>#N/A</v>
      </c>
      <c r="AE922">
        <f t="shared" si="339"/>
        <v>0</v>
      </c>
      <c r="AF922">
        <f t="shared" si="339"/>
        <v>0</v>
      </c>
      <c r="AG922">
        <f t="shared" si="340"/>
        <v>0</v>
      </c>
      <c r="AH922">
        <f t="shared" si="341"/>
        <v>0</v>
      </c>
      <c r="AI922">
        <f t="shared" si="342"/>
        <v>0</v>
      </c>
      <c r="AJ922">
        <f t="shared" si="343"/>
        <v>0</v>
      </c>
    </row>
    <row r="923" spans="1:36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328"/>
        <v>3</v>
      </c>
      <c r="I923">
        <f t="shared" si="329"/>
        <v>21</v>
      </c>
      <c r="J923">
        <f t="shared" si="330"/>
        <v>4.7619047619047619</v>
      </c>
      <c r="K923">
        <f t="shared" si="331"/>
        <v>0</v>
      </c>
      <c r="L923">
        <f t="shared" si="332"/>
        <v>4.7619047619047619</v>
      </c>
      <c r="M923" t="e">
        <f t="shared" si="333"/>
        <v>#DIV/0!</v>
      </c>
      <c r="N923">
        <f t="shared" si="333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334"/>
        <v>0</v>
      </c>
      <c r="V923">
        <f t="shared" si="335"/>
        <v>0</v>
      </c>
      <c r="W923">
        <f t="shared" si="344"/>
        <v>0</v>
      </c>
      <c r="X923">
        <f t="shared" si="336"/>
        <v>0</v>
      </c>
      <c r="Y923">
        <f>IF(ISNA(VLOOKUP(A923,issues_tempo!A:E,3,FALSE)),0,VLOOKUP(A923,issues_tempo!A:E,3,FALSE))</f>
        <v>0</v>
      </c>
      <c r="Z923">
        <f>IF(ISNA(VLOOKUP(A923,issues_tempo!A:E,2,FALSE)),0,VLOOKUP(A923,issues_tempo!A:E,2,FALSE))</f>
        <v>1</v>
      </c>
      <c r="AA923">
        <f t="shared" si="337"/>
        <v>1</v>
      </c>
      <c r="AB923">
        <f t="shared" si="338"/>
        <v>63</v>
      </c>
      <c r="AC923">
        <f>VLOOKUP(A923,issues_tempo!A:E,5,FALSE)</f>
        <v>0</v>
      </c>
      <c r="AD923">
        <f>VLOOKUP(A923,issues_tempo!A:E,4,FALSE)</f>
        <v>0</v>
      </c>
      <c r="AE923">
        <f t="shared" si="339"/>
        <v>0</v>
      </c>
      <c r="AF923">
        <f t="shared" si="339"/>
        <v>1.5873015873015872</v>
      </c>
      <c r="AG923">
        <f t="shared" si="340"/>
        <v>0</v>
      </c>
      <c r="AH923">
        <f t="shared" si="341"/>
        <v>0</v>
      </c>
      <c r="AI923">
        <f t="shared" si="342"/>
        <v>0</v>
      </c>
      <c r="AJ923">
        <f t="shared" si="343"/>
        <v>0</v>
      </c>
    </row>
    <row r="924" spans="1:36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328"/>
        <v>#N/A</v>
      </c>
      <c r="I924" t="e">
        <f t="shared" si="329"/>
        <v>#N/A</v>
      </c>
      <c r="J924">
        <f t="shared" si="330"/>
        <v>0</v>
      </c>
      <c r="K924">
        <f t="shared" si="331"/>
        <v>0</v>
      </c>
      <c r="L924">
        <f t="shared" si="332"/>
        <v>0</v>
      </c>
      <c r="M924" t="e">
        <f t="shared" si="333"/>
        <v>#N/A</v>
      </c>
      <c r="N924" t="e">
        <f t="shared" si="333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334"/>
        <v>0</v>
      </c>
      <c r="V924">
        <f t="shared" si="335"/>
        <v>0</v>
      </c>
      <c r="W924">
        <f t="shared" si="344"/>
        <v>0</v>
      </c>
      <c r="X924">
        <f t="shared" si="336"/>
        <v>0</v>
      </c>
      <c r="Y924">
        <f>IF(ISNA(VLOOKUP(A924,issues_tempo!A:E,3,FALSE)),0,VLOOKUP(A924,issues_tempo!A:E,3,FALSE))</f>
        <v>0</v>
      </c>
      <c r="Z924">
        <f>IF(ISNA(VLOOKUP(A924,issues_tempo!A:E,2,FALSE)),0,VLOOKUP(A924,issues_tempo!A:E,2,FALSE))</f>
        <v>0</v>
      </c>
      <c r="AA924">
        <f t="shared" si="337"/>
        <v>0</v>
      </c>
      <c r="AB924" t="e">
        <f t="shared" si="338"/>
        <v>#DIV/0!</v>
      </c>
      <c r="AC924" t="e">
        <f>VLOOKUP(A924,issues_tempo!A:E,5,FALSE)</f>
        <v>#N/A</v>
      </c>
      <c r="AD924" t="e">
        <f>VLOOKUP(A924,issues_tempo!A:E,4,FALSE)</f>
        <v>#N/A</v>
      </c>
      <c r="AE924">
        <f t="shared" si="339"/>
        <v>0</v>
      </c>
      <c r="AF924">
        <f t="shared" si="339"/>
        <v>0</v>
      </c>
      <c r="AG924">
        <f t="shared" si="340"/>
        <v>0</v>
      </c>
      <c r="AH924">
        <f t="shared" si="341"/>
        <v>0</v>
      </c>
      <c r="AI924">
        <f t="shared" si="342"/>
        <v>0</v>
      </c>
      <c r="AJ924">
        <f t="shared" si="343"/>
        <v>0</v>
      </c>
    </row>
    <row r="925" spans="1:36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328"/>
        <v>#N/A</v>
      </c>
      <c r="I925" t="e">
        <f t="shared" si="329"/>
        <v>#N/A</v>
      </c>
      <c r="J925">
        <f t="shared" si="330"/>
        <v>0</v>
      </c>
      <c r="K925">
        <f t="shared" si="331"/>
        <v>0</v>
      </c>
      <c r="L925">
        <f t="shared" si="332"/>
        <v>0</v>
      </c>
      <c r="M925" t="e">
        <f t="shared" si="333"/>
        <v>#N/A</v>
      </c>
      <c r="N925" t="e">
        <f t="shared" si="333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334"/>
        <v>0</v>
      </c>
      <c r="V925">
        <f t="shared" si="335"/>
        <v>0</v>
      </c>
      <c r="W925">
        <f t="shared" si="344"/>
        <v>0</v>
      </c>
      <c r="X925">
        <f t="shared" si="336"/>
        <v>0</v>
      </c>
      <c r="Y925">
        <f>IF(ISNA(VLOOKUP(A925,issues_tempo!A:E,3,FALSE)),0,VLOOKUP(A925,issues_tempo!A:E,3,FALSE))</f>
        <v>0</v>
      </c>
      <c r="Z925">
        <f>IF(ISNA(VLOOKUP(A925,issues_tempo!A:E,2,FALSE)),0,VLOOKUP(A925,issues_tempo!A:E,2,FALSE))</f>
        <v>0</v>
      </c>
      <c r="AA925">
        <f t="shared" si="337"/>
        <v>0</v>
      </c>
      <c r="AB925" t="e">
        <f t="shared" si="338"/>
        <v>#DIV/0!</v>
      </c>
      <c r="AC925" t="e">
        <f>VLOOKUP(A925,issues_tempo!A:E,5,FALSE)</f>
        <v>#N/A</v>
      </c>
      <c r="AD925" t="e">
        <f>VLOOKUP(A925,issues_tempo!A:E,4,FALSE)</f>
        <v>#N/A</v>
      </c>
      <c r="AE925">
        <f t="shared" si="339"/>
        <v>0</v>
      </c>
      <c r="AF925">
        <f t="shared" si="339"/>
        <v>0</v>
      </c>
      <c r="AG925">
        <f t="shared" si="340"/>
        <v>0</v>
      </c>
      <c r="AH925">
        <f t="shared" si="341"/>
        <v>0</v>
      </c>
      <c r="AI925">
        <f t="shared" si="342"/>
        <v>0</v>
      </c>
      <c r="AJ925">
        <f t="shared" si="343"/>
        <v>0</v>
      </c>
    </row>
    <row r="926" spans="1:36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328"/>
        <v>#N/A</v>
      </c>
      <c r="I926" t="e">
        <f t="shared" si="329"/>
        <v>#N/A</v>
      </c>
      <c r="J926">
        <f t="shared" si="330"/>
        <v>0</v>
      </c>
      <c r="K926">
        <f t="shared" si="331"/>
        <v>0</v>
      </c>
      <c r="L926">
        <f t="shared" si="332"/>
        <v>0</v>
      </c>
      <c r="M926" t="e">
        <f t="shared" si="333"/>
        <v>#N/A</v>
      </c>
      <c r="N926" t="e">
        <f t="shared" si="333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334"/>
        <v>0</v>
      </c>
      <c r="V926">
        <f t="shared" si="335"/>
        <v>0</v>
      </c>
      <c r="W926">
        <f t="shared" si="344"/>
        <v>0</v>
      </c>
      <c r="X926">
        <f t="shared" si="336"/>
        <v>0</v>
      </c>
      <c r="Y926">
        <f>IF(ISNA(VLOOKUP(A926,issues_tempo!A:E,3,FALSE)),0,VLOOKUP(A926,issues_tempo!A:E,3,FALSE))</f>
        <v>0</v>
      </c>
      <c r="Z926">
        <f>IF(ISNA(VLOOKUP(A926,issues_tempo!A:E,2,FALSE)),0,VLOOKUP(A926,issues_tempo!A:E,2,FALSE))</f>
        <v>0</v>
      </c>
      <c r="AA926">
        <f t="shared" si="337"/>
        <v>0</v>
      </c>
      <c r="AB926" t="e">
        <f t="shared" si="338"/>
        <v>#DIV/0!</v>
      </c>
      <c r="AC926" t="e">
        <f>VLOOKUP(A926,issues_tempo!A:E,5,FALSE)</f>
        <v>#N/A</v>
      </c>
      <c r="AD926" t="e">
        <f>VLOOKUP(A926,issues_tempo!A:E,4,FALSE)</f>
        <v>#N/A</v>
      </c>
      <c r="AE926">
        <f t="shared" si="339"/>
        <v>0</v>
      </c>
      <c r="AF926">
        <f t="shared" si="339"/>
        <v>0</v>
      </c>
      <c r="AG926">
        <f t="shared" si="340"/>
        <v>0</v>
      </c>
      <c r="AH926">
        <f t="shared" si="341"/>
        <v>0</v>
      </c>
      <c r="AI926">
        <f t="shared" si="342"/>
        <v>0</v>
      </c>
      <c r="AJ926">
        <f t="shared" si="343"/>
        <v>0</v>
      </c>
    </row>
    <row r="927" spans="1:36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328"/>
        <v>#N/A</v>
      </c>
      <c r="I927" t="e">
        <f t="shared" si="329"/>
        <v>#N/A</v>
      </c>
      <c r="J927">
        <f t="shared" si="330"/>
        <v>0</v>
      </c>
      <c r="K927">
        <f t="shared" si="331"/>
        <v>0</v>
      </c>
      <c r="L927">
        <f t="shared" si="332"/>
        <v>0</v>
      </c>
      <c r="M927" t="e">
        <f t="shared" si="333"/>
        <v>#N/A</v>
      </c>
      <c r="N927" t="e">
        <f t="shared" si="333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334"/>
        <v>0</v>
      </c>
      <c r="V927">
        <f t="shared" si="335"/>
        <v>0</v>
      </c>
      <c r="W927">
        <f t="shared" si="344"/>
        <v>0</v>
      </c>
      <c r="X927">
        <f t="shared" si="336"/>
        <v>0</v>
      </c>
      <c r="Y927">
        <f>IF(ISNA(VLOOKUP(A927,issues_tempo!A:E,3,FALSE)),0,VLOOKUP(A927,issues_tempo!A:E,3,FALSE))</f>
        <v>0</v>
      </c>
      <c r="Z927">
        <f>IF(ISNA(VLOOKUP(A927,issues_tempo!A:E,2,FALSE)),0,VLOOKUP(A927,issues_tempo!A:E,2,FALSE))</f>
        <v>0</v>
      </c>
      <c r="AA927">
        <f t="shared" si="337"/>
        <v>0</v>
      </c>
      <c r="AB927" t="e">
        <f t="shared" si="338"/>
        <v>#DIV/0!</v>
      </c>
      <c r="AC927" t="e">
        <f>VLOOKUP(A927,issues_tempo!A:E,5,FALSE)</f>
        <v>#N/A</v>
      </c>
      <c r="AD927" t="e">
        <f>VLOOKUP(A927,issues_tempo!A:E,4,FALSE)</f>
        <v>#N/A</v>
      </c>
      <c r="AE927">
        <f t="shared" si="339"/>
        <v>0</v>
      </c>
      <c r="AF927">
        <f t="shared" si="339"/>
        <v>0</v>
      </c>
      <c r="AG927">
        <f t="shared" si="340"/>
        <v>0</v>
      </c>
      <c r="AH927">
        <f t="shared" si="341"/>
        <v>0</v>
      </c>
      <c r="AI927">
        <f t="shared" si="342"/>
        <v>0</v>
      </c>
      <c r="AJ927">
        <f t="shared" si="343"/>
        <v>0</v>
      </c>
    </row>
    <row r="928" spans="1:36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328"/>
        <v>#N/A</v>
      </c>
      <c r="I928" t="e">
        <f t="shared" si="329"/>
        <v>#N/A</v>
      </c>
      <c r="J928">
        <f t="shared" si="330"/>
        <v>0</v>
      </c>
      <c r="K928">
        <f t="shared" si="331"/>
        <v>0</v>
      </c>
      <c r="L928">
        <f t="shared" si="332"/>
        <v>0</v>
      </c>
      <c r="M928" t="e">
        <f t="shared" si="333"/>
        <v>#N/A</v>
      </c>
      <c r="N928" t="e">
        <f t="shared" si="333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334"/>
        <v>0</v>
      </c>
      <c r="V928">
        <f t="shared" si="335"/>
        <v>0</v>
      </c>
      <c r="W928">
        <f t="shared" si="344"/>
        <v>0</v>
      </c>
      <c r="X928">
        <f t="shared" si="336"/>
        <v>0</v>
      </c>
      <c r="Y928">
        <f>IF(ISNA(VLOOKUP(A928,issues_tempo!A:E,3,FALSE)),0,VLOOKUP(A928,issues_tempo!A:E,3,FALSE))</f>
        <v>0</v>
      </c>
      <c r="Z928">
        <f>IF(ISNA(VLOOKUP(A928,issues_tempo!A:E,2,FALSE)),0,VLOOKUP(A928,issues_tempo!A:E,2,FALSE))</f>
        <v>0</v>
      </c>
      <c r="AA928">
        <f t="shared" si="337"/>
        <v>0</v>
      </c>
      <c r="AB928" t="e">
        <f t="shared" si="338"/>
        <v>#DIV/0!</v>
      </c>
      <c r="AC928" t="e">
        <f>VLOOKUP(A928,issues_tempo!A:E,5,FALSE)</f>
        <v>#N/A</v>
      </c>
      <c r="AD928" t="e">
        <f>VLOOKUP(A928,issues_tempo!A:E,4,FALSE)</f>
        <v>#N/A</v>
      </c>
      <c r="AE928">
        <f t="shared" si="339"/>
        <v>0</v>
      </c>
      <c r="AF928">
        <f t="shared" si="339"/>
        <v>0</v>
      </c>
      <c r="AG928">
        <f t="shared" si="340"/>
        <v>0</v>
      </c>
      <c r="AH928">
        <f t="shared" si="341"/>
        <v>0</v>
      </c>
      <c r="AI928">
        <f t="shared" si="342"/>
        <v>0</v>
      </c>
      <c r="AJ928">
        <f t="shared" si="343"/>
        <v>0</v>
      </c>
    </row>
    <row r="929" spans="1:36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328"/>
        <v>#N/A</v>
      </c>
      <c r="I929" t="e">
        <f t="shared" si="329"/>
        <v>#N/A</v>
      </c>
      <c r="J929">
        <f t="shared" si="330"/>
        <v>0</v>
      </c>
      <c r="K929">
        <f t="shared" si="331"/>
        <v>0</v>
      </c>
      <c r="L929">
        <f t="shared" si="332"/>
        <v>0</v>
      </c>
      <c r="M929" t="e">
        <f t="shared" si="333"/>
        <v>#N/A</v>
      </c>
      <c r="N929" t="e">
        <f t="shared" si="333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334"/>
        <v>0</v>
      </c>
      <c r="V929">
        <f t="shared" si="335"/>
        <v>0</v>
      </c>
      <c r="W929">
        <f t="shared" si="344"/>
        <v>0</v>
      </c>
      <c r="X929">
        <f t="shared" si="336"/>
        <v>0</v>
      </c>
      <c r="Y929">
        <f>IF(ISNA(VLOOKUP(A929,issues_tempo!A:E,3,FALSE)),0,VLOOKUP(A929,issues_tempo!A:E,3,FALSE))</f>
        <v>0</v>
      </c>
      <c r="Z929">
        <f>IF(ISNA(VLOOKUP(A929,issues_tempo!A:E,2,FALSE)),0,VLOOKUP(A929,issues_tempo!A:E,2,FALSE))</f>
        <v>0</v>
      </c>
      <c r="AA929">
        <f t="shared" si="337"/>
        <v>0</v>
      </c>
      <c r="AB929" t="e">
        <f t="shared" si="338"/>
        <v>#DIV/0!</v>
      </c>
      <c r="AC929" t="e">
        <f>VLOOKUP(A929,issues_tempo!A:E,5,FALSE)</f>
        <v>#N/A</v>
      </c>
      <c r="AD929" t="e">
        <f>VLOOKUP(A929,issues_tempo!A:E,4,FALSE)</f>
        <v>#N/A</v>
      </c>
      <c r="AE929">
        <f t="shared" si="339"/>
        <v>0</v>
      </c>
      <c r="AF929">
        <f t="shared" si="339"/>
        <v>0</v>
      </c>
      <c r="AG929">
        <f t="shared" si="340"/>
        <v>0</v>
      </c>
      <c r="AH929">
        <f t="shared" si="341"/>
        <v>0</v>
      </c>
      <c r="AI929">
        <f t="shared" si="342"/>
        <v>0</v>
      </c>
      <c r="AJ929">
        <f t="shared" si="343"/>
        <v>0</v>
      </c>
    </row>
    <row r="930" spans="1:36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328"/>
        <v>1</v>
      </c>
      <c r="I930">
        <f t="shared" si="329"/>
        <v>16</v>
      </c>
      <c r="J930">
        <f t="shared" si="330"/>
        <v>6.25</v>
      </c>
      <c r="K930">
        <f t="shared" si="331"/>
        <v>0</v>
      </c>
      <c r="L930">
        <f t="shared" si="332"/>
        <v>6.25</v>
      </c>
      <c r="M930" t="e">
        <f t="shared" si="333"/>
        <v>#DIV/0!</v>
      </c>
      <c r="N930">
        <f t="shared" si="333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334"/>
        <v>0</v>
      </c>
      <c r="V930">
        <f t="shared" si="335"/>
        <v>0</v>
      </c>
      <c r="W930">
        <f t="shared" si="344"/>
        <v>0</v>
      </c>
      <c r="X930">
        <f t="shared" si="336"/>
        <v>0</v>
      </c>
      <c r="Y930">
        <f>IF(ISNA(VLOOKUP(A930,issues_tempo!A:E,3,FALSE)),0,VLOOKUP(A930,issues_tempo!A:E,3,FALSE))</f>
        <v>0</v>
      </c>
      <c r="Z930">
        <f>IF(ISNA(VLOOKUP(A930,issues_tempo!A:E,2,FALSE)),0,VLOOKUP(A930,issues_tempo!A:E,2,FALSE))</f>
        <v>0</v>
      </c>
      <c r="AA930">
        <f t="shared" si="337"/>
        <v>0</v>
      </c>
      <c r="AB930" t="e">
        <f t="shared" si="338"/>
        <v>#DIV/0!</v>
      </c>
      <c r="AC930" t="e">
        <f>VLOOKUP(A930,issues_tempo!A:E,5,FALSE)</f>
        <v>#N/A</v>
      </c>
      <c r="AD930" t="e">
        <f>VLOOKUP(A930,issues_tempo!A:E,4,FALSE)</f>
        <v>#N/A</v>
      </c>
      <c r="AE930">
        <f t="shared" si="339"/>
        <v>0</v>
      </c>
      <c r="AF930">
        <f t="shared" si="339"/>
        <v>0</v>
      </c>
      <c r="AG930">
        <f t="shared" si="340"/>
        <v>0</v>
      </c>
      <c r="AH930">
        <f t="shared" si="341"/>
        <v>0</v>
      </c>
      <c r="AI930">
        <f t="shared" si="342"/>
        <v>0</v>
      </c>
      <c r="AJ930">
        <f t="shared" si="343"/>
        <v>0</v>
      </c>
    </row>
    <row r="931" spans="1:36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328"/>
        <v>#N/A</v>
      </c>
      <c r="I931" t="e">
        <f t="shared" si="329"/>
        <v>#N/A</v>
      </c>
      <c r="J931">
        <f t="shared" si="330"/>
        <v>0</v>
      </c>
      <c r="K931">
        <f t="shared" si="331"/>
        <v>0</v>
      </c>
      <c r="L931">
        <f t="shared" si="332"/>
        <v>0</v>
      </c>
      <c r="M931" t="e">
        <f t="shared" si="333"/>
        <v>#N/A</v>
      </c>
      <c r="N931" t="e">
        <f t="shared" si="333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334"/>
        <v>0</v>
      </c>
      <c r="V931">
        <f t="shared" si="335"/>
        <v>0</v>
      </c>
      <c r="W931">
        <f t="shared" si="344"/>
        <v>0</v>
      </c>
      <c r="X931">
        <f t="shared" si="336"/>
        <v>0</v>
      </c>
      <c r="Y931">
        <f>IF(ISNA(VLOOKUP(A931,issues_tempo!A:E,3,FALSE)),0,VLOOKUP(A931,issues_tempo!A:E,3,FALSE))</f>
        <v>0</v>
      </c>
      <c r="Z931">
        <f>IF(ISNA(VLOOKUP(A931,issues_tempo!A:E,2,FALSE)),0,VLOOKUP(A931,issues_tempo!A:E,2,FALSE))</f>
        <v>0</v>
      </c>
      <c r="AA931">
        <f t="shared" si="337"/>
        <v>0</v>
      </c>
      <c r="AB931" t="e">
        <f t="shared" si="338"/>
        <v>#DIV/0!</v>
      </c>
      <c r="AC931" t="e">
        <f>VLOOKUP(A931,issues_tempo!A:E,5,FALSE)</f>
        <v>#N/A</v>
      </c>
      <c r="AD931" t="e">
        <f>VLOOKUP(A931,issues_tempo!A:E,4,FALSE)</f>
        <v>#N/A</v>
      </c>
      <c r="AE931">
        <f t="shared" si="339"/>
        <v>0</v>
      </c>
      <c r="AF931">
        <f t="shared" si="339"/>
        <v>0</v>
      </c>
      <c r="AG931">
        <f t="shared" si="340"/>
        <v>0</v>
      </c>
      <c r="AH931">
        <f t="shared" si="341"/>
        <v>0</v>
      </c>
      <c r="AI931">
        <f t="shared" si="342"/>
        <v>0</v>
      </c>
      <c r="AJ931">
        <f t="shared" si="343"/>
        <v>0</v>
      </c>
    </row>
    <row r="932" spans="1:36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328"/>
        <v>#N/A</v>
      </c>
      <c r="I932" t="e">
        <f t="shared" si="329"/>
        <v>#N/A</v>
      </c>
      <c r="J932">
        <f t="shared" si="330"/>
        <v>0</v>
      </c>
      <c r="K932">
        <f t="shared" si="331"/>
        <v>0</v>
      </c>
      <c r="L932">
        <f t="shared" si="332"/>
        <v>0</v>
      </c>
      <c r="M932" t="e">
        <f t="shared" si="333"/>
        <v>#N/A</v>
      </c>
      <c r="N932" t="e">
        <f t="shared" si="333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334"/>
        <v>0</v>
      </c>
      <c r="V932">
        <f t="shared" si="335"/>
        <v>0</v>
      </c>
      <c r="W932">
        <f t="shared" si="344"/>
        <v>0</v>
      </c>
      <c r="X932">
        <f t="shared" si="336"/>
        <v>0</v>
      </c>
      <c r="Y932">
        <f>IF(ISNA(VLOOKUP(A932,issues_tempo!A:E,3,FALSE)),0,VLOOKUP(A932,issues_tempo!A:E,3,FALSE))</f>
        <v>0</v>
      </c>
      <c r="Z932">
        <f>IF(ISNA(VLOOKUP(A932,issues_tempo!A:E,2,FALSE)),0,VLOOKUP(A932,issues_tempo!A:E,2,FALSE))</f>
        <v>0</v>
      </c>
      <c r="AA932">
        <f t="shared" si="337"/>
        <v>0</v>
      </c>
      <c r="AB932" t="e">
        <f t="shared" si="338"/>
        <v>#DIV/0!</v>
      </c>
      <c r="AC932" t="e">
        <f>VLOOKUP(A932,issues_tempo!A:E,5,FALSE)</f>
        <v>#N/A</v>
      </c>
      <c r="AD932" t="e">
        <f>VLOOKUP(A932,issues_tempo!A:E,4,FALSE)</f>
        <v>#N/A</v>
      </c>
      <c r="AE932">
        <f t="shared" si="339"/>
        <v>0</v>
      </c>
      <c r="AF932">
        <f t="shared" si="339"/>
        <v>0</v>
      </c>
      <c r="AG932">
        <f t="shared" si="340"/>
        <v>0</v>
      </c>
      <c r="AH932">
        <f t="shared" si="341"/>
        <v>0</v>
      </c>
      <c r="AI932">
        <f t="shared" si="342"/>
        <v>0</v>
      </c>
      <c r="AJ932">
        <f t="shared" si="343"/>
        <v>0</v>
      </c>
    </row>
    <row r="933" spans="1:36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328"/>
        <v>#N/A</v>
      </c>
      <c r="I933" t="e">
        <f t="shared" si="329"/>
        <v>#N/A</v>
      </c>
      <c r="J933">
        <f t="shared" si="330"/>
        <v>0</v>
      </c>
      <c r="K933">
        <f t="shared" si="331"/>
        <v>0</v>
      </c>
      <c r="L933">
        <f t="shared" si="332"/>
        <v>0</v>
      </c>
      <c r="M933" t="e">
        <f t="shared" si="333"/>
        <v>#N/A</v>
      </c>
      <c r="N933" t="e">
        <f t="shared" si="333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334"/>
        <v>0</v>
      </c>
      <c r="V933">
        <f t="shared" si="335"/>
        <v>0</v>
      </c>
      <c r="W933">
        <f t="shared" si="344"/>
        <v>0</v>
      </c>
      <c r="X933">
        <f t="shared" si="336"/>
        <v>0</v>
      </c>
      <c r="Y933">
        <f>IF(ISNA(VLOOKUP(A933,issues_tempo!A:E,3,FALSE)),0,VLOOKUP(A933,issues_tempo!A:E,3,FALSE))</f>
        <v>0</v>
      </c>
      <c r="Z933">
        <f>IF(ISNA(VLOOKUP(A933,issues_tempo!A:E,2,FALSE)),0,VLOOKUP(A933,issues_tempo!A:E,2,FALSE))</f>
        <v>0</v>
      </c>
      <c r="AA933">
        <f t="shared" si="337"/>
        <v>0</v>
      </c>
      <c r="AB933" t="e">
        <f t="shared" si="338"/>
        <v>#DIV/0!</v>
      </c>
      <c r="AC933" t="e">
        <f>VLOOKUP(A933,issues_tempo!A:E,5,FALSE)</f>
        <v>#N/A</v>
      </c>
      <c r="AD933" t="e">
        <f>VLOOKUP(A933,issues_tempo!A:E,4,FALSE)</f>
        <v>#N/A</v>
      </c>
      <c r="AE933">
        <f t="shared" si="339"/>
        <v>0</v>
      </c>
      <c r="AF933">
        <f t="shared" si="339"/>
        <v>0</v>
      </c>
      <c r="AG933">
        <f t="shared" si="340"/>
        <v>0</v>
      </c>
      <c r="AH933">
        <f t="shared" si="341"/>
        <v>0</v>
      </c>
      <c r="AI933">
        <f t="shared" si="342"/>
        <v>0</v>
      </c>
      <c r="AJ933">
        <f t="shared" si="343"/>
        <v>0</v>
      </c>
    </row>
    <row r="934" spans="1:36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328"/>
        <v>#N/A</v>
      </c>
      <c r="I934" t="e">
        <f t="shared" si="329"/>
        <v>#N/A</v>
      </c>
      <c r="J934">
        <f t="shared" si="330"/>
        <v>0</v>
      </c>
      <c r="K934">
        <f t="shared" si="331"/>
        <v>0</v>
      </c>
      <c r="L934">
        <f t="shared" si="332"/>
        <v>0</v>
      </c>
      <c r="M934" t="e">
        <f t="shared" si="333"/>
        <v>#N/A</v>
      </c>
      <c r="N934" t="e">
        <f t="shared" si="333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334"/>
        <v>0</v>
      </c>
      <c r="V934">
        <f t="shared" si="335"/>
        <v>0</v>
      </c>
      <c r="W934">
        <f t="shared" si="344"/>
        <v>0</v>
      </c>
      <c r="X934">
        <f t="shared" si="336"/>
        <v>0</v>
      </c>
      <c r="Y934">
        <f>IF(ISNA(VLOOKUP(A934,issues_tempo!A:E,3,FALSE)),0,VLOOKUP(A934,issues_tempo!A:E,3,FALSE))</f>
        <v>0</v>
      </c>
      <c r="Z934">
        <f>IF(ISNA(VLOOKUP(A934,issues_tempo!A:E,2,FALSE)),0,VLOOKUP(A934,issues_tempo!A:E,2,FALSE))</f>
        <v>0</v>
      </c>
      <c r="AA934">
        <f t="shared" si="337"/>
        <v>0</v>
      </c>
      <c r="AB934" t="e">
        <f t="shared" si="338"/>
        <v>#DIV/0!</v>
      </c>
      <c r="AC934" t="e">
        <f>VLOOKUP(A934,issues_tempo!A:E,5,FALSE)</f>
        <v>#N/A</v>
      </c>
      <c r="AD934" t="e">
        <f>VLOOKUP(A934,issues_tempo!A:E,4,FALSE)</f>
        <v>#N/A</v>
      </c>
      <c r="AE934">
        <f t="shared" si="339"/>
        <v>0</v>
      </c>
      <c r="AF934">
        <f t="shared" si="339"/>
        <v>0</v>
      </c>
      <c r="AG934">
        <f t="shared" si="340"/>
        <v>0</v>
      </c>
      <c r="AH934">
        <f t="shared" si="341"/>
        <v>0</v>
      </c>
      <c r="AI934">
        <f t="shared" si="342"/>
        <v>0</v>
      </c>
      <c r="AJ934">
        <f t="shared" si="343"/>
        <v>0</v>
      </c>
    </row>
    <row r="935" spans="1:36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328"/>
        <v>#N/A</v>
      </c>
      <c r="I935" t="e">
        <f t="shared" si="329"/>
        <v>#N/A</v>
      </c>
      <c r="J935">
        <f t="shared" si="330"/>
        <v>0</v>
      </c>
      <c r="K935">
        <f t="shared" si="331"/>
        <v>0</v>
      </c>
      <c r="L935">
        <f t="shared" si="332"/>
        <v>0</v>
      </c>
      <c r="M935" t="e">
        <f t="shared" si="333"/>
        <v>#N/A</v>
      </c>
      <c r="N935" t="e">
        <f t="shared" si="333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334"/>
        <v>0</v>
      </c>
      <c r="V935">
        <f t="shared" si="335"/>
        <v>0</v>
      </c>
      <c r="W935">
        <f t="shared" si="344"/>
        <v>0</v>
      </c>
      <c r="X935">
        <f t="shared" si="336"/>
        <v>0</v>
      </c>
      <c r="Y935">
        <f>IF(ISNA(VLOOKUP(A935,issues_tempo!A:E,3,FALSE)),0,VLOOKUP(A935,issues_tempo!A:E,3,FALSE))</f>
        <v>0</v>
      </c>
      <c r="Z935">
        <f>IF(ISNA(VLOOKUP(A935,issues_tempo!A:E,2,FALSE)),0,VLOOKUP(A935,issues_tempo!A:E,2,FALSE))</f>
        <v>0</v>
      </c>
      <c r="AA935">
        <f t="shared" si="337"/>
        <v>0</v>
      </c>
      <c r="AB935" t="e">
        <f t="shared" si="338"/>
        <v>#DIV/0!</v>
      </c>
      <c r="AC935" t="e">
        <f>VLOOKUP(A935,issues_tempo!A:E,5,FALSE)</f>
        <v>#N/A</v>
      </c>
      <c r="AD935" t="e">
        <f>VLOOKUP(A935,issues_tempo!A:E,4,FALSE)</f>
        <v>#N/A</v>
      </c>
      <c r="AE935">
        <f t="shared" si="339"/>
        <v>0</v>
      </c>
      <c r="AF935">
        <f t="shared" si="339"/>
        <v>0</v>
      </c>
      <c r="AG935">
        <f t="shared" si="340"/>
        <v>0</v>
      </c>
      <c r="AH935">
        <f t="shared" si="341"/>
        <v>0</v>
      </c>
      <c r="AI935">
        <f t="shared" si="342"/>
        <v>0</v>
      </c>
      <c r="AJ935">
        <f t="shared" si="343"/>
        <v>0</v>
      </c>
    </row>
    <row r="936" spans="1:36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328"/>
        <v>#N/A</v>
      </c>
      <c r="I936" t="e">
        <f t="shared" si="329"/>
        <v>#N/A</v>
      </c>
      <c r="J936">
        <f t="shared" si="330"/>
        <v>0</v>
      </c>
      <c r="K936">
        <f t="shared" si="331"/>
        <v>0</v>
      </c>
      <c r="L936">
        <f t="shared" si="332"/>
        <v>0</v>
      </c>
      <c r="M936" t="e">
        <f t="shared" si="333"/>
        <v>#N/A</v>
      </c>
      <c r="N936" t="e">
        <f t="shared" si="333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334"/>
        <v>0</v>
      </c>
      <c r="V936">
        <f t="shared" si="335"/>
        <v>0</v>
      </c>
      <c r="W936">
        <f t="shared" si="344"/>
        <v>0</v>
      </c>
      <c r="X936">
        <f t="shared" si="336"/>
        <v>0</v>
      </c>
      <c r="Y936">
        <f>IF(ISNA(VLOOKUP(A936,issues_tempo!A:E,3,FALSE)),0,VLOOKUP(A936,issues_tempo!A:E,3,FALSE))</f>
        <v>0</v>
      </c>
      <c r="Z936">
        <f>IF(ISNA(VLOOKUP(A936,issues_tempo!A:E,2,FALSE)),0,VLOOKUP(A936,issues_tempo!A:E,2,FALSE))</f>
        <v>0</v>
      </c>
      <c r="AA936">
        <f t="shared" si="337"/>
        <v>0</v>
      </c>
      <c r="AB936" t="e">
        <f t="shared" si="338"/>
        <v>#DIV/0!</v>
      </c>
      <c r="AC936" t="e">
        <f>VLOOKUP(A936,issues_tempo!A:E,5,FALSE)</f>
        <v>#N/A</v>
      </c>
      <c r="AD936" t="e">
        <f>VLOOKUP(A936,issues_tempo!A:E,4,FALSE)</f>
        <v>#N/A</v>
      </c>
      <c r="AE936">
        <f t="shared" si="339"/>
        <v>0</v>
      </c>
      <c r="AF936">
        <f t="shared" si="339"/>
        <v>0</v>
      </c>
      <c r="AG936">
        <f t="shared" si="340"/>
        <v>0</v>
      </c>
      <c r="AH936">
        <f t="shared" si="341"/>
        <v>0</v>
      </c>
      <c r="AI936">
        <f t="shared" si="342"/>
        <v>0</v>
      </c>
      <c r="AJ936">
        <f t="shared" si="343"/>
        <v>0</v>
      </c>
    </row>
    <row r="937" spans="1:36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328"/>
        <v>#N/A</v>
      </c>
      <c r="I937" t="e">
        <f t="shared" si="329"/>
        <v>#N/A</v>
      </c>
      <c r="J937">
        <f t="shared" si="330"/>
        <v>0</v>
      </c>
      <c r="K937">
        <f t="shared" si="331"/>
        <v>0</v>
      </c>
      <c r="L937">
        <f t="shared" si="332"/>
        <v>0</v>
      </c>
      <c r="M937" t="e">
        <f t="shared" si="333"/>
        <v>#N/A</v>
      </c>
      <c r="N937" t="e">
        <f t="shared" si="333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334"/>
        <v>0</v>
      </c>
      <c r="V937">
        <f t="shared" si="335"/>
        <v>0</v>
      </c>
      <c r="W937">
        <f t="shared" si="344"/>
        <v>0</v>
      </c>
      <c r="X937">
        <f t="shared" si="336"/>
        <v>0</v>
      </c>
      <c r="Y937">
        <f>IF(ISNA(VLOOKUP(A937,issues_tempo!A:E,3,FALSE)),0,VLOOKUP(A937,issues_tempo!A:E,3,FALSE))</f>
        <v>0</v>
      </c>
      <c r="Z937">
        <f>IF(ISNA(VLOOKUP(A937,issues_tempo!A:E,2,FALSE)),0,VLOOKUP(A937,issues_tempo!A:E,2,FALSE))</f>
        <v>0</v>
      </c>
      <c r="AA937">
        <f t="shared" si="337"/>
        <v>0</v>
      </c>
      <c r="AB937" t="e">
        <f t="shared" si="338"/>
        <v>#DIV/0!</v>
      </c>
      <c r="AC937" t="e">
        <f>VLOOKUP(A937,issues_tempo!A:E,5,FALSE)</f>
        <v>#N/A</v>
      </c>
      <c r="AD937" t="e">
        <f>VLOOKUP(A937,issues_tempo!A:E,4,FALSE)</f>
        <v>#N/A</v>
      </c>
      <c r="AE937">
        <f t="shared" si="339"/>
        <v>0</v>
      </c>
      <c r="AF937">
        <f t="shared" si="339"/>
        <v>0</v>
      </c>
      <c r="AG937">
        <f t="shared" si="340"/>
        <v>0</v>
      </c>
      <c r="AH937">
        <f t="shared" si="341"/>
        <v>0</v>
      </c>
      <c r="AI937">
        <f t="shared" si="342"/>
        <v>0</v>
      </c>
      <c r="AJ937">
        <f t="shared" si="343"/>
        <v>0</v>
      </c>
    </row>
    <row r="938" spans="1:36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328"/>
        <v>#N/A</v>
      </c>
      <c r="I938" t="e">
        <f t="shared" si="329"/>
        <v>#N/A</v>
      </c>
      <c r="J938">
        <f t="shared" si="330"/>
        <v>0</v>
      </c>
      <c r="K938">
        <f t="shared" si="331"/>
        <v>0</v>
      </c>
      <c r="L938">
        <f t="shared" si="332"/>
        <v>0</v>
      </c>
      <c r="M938" t="e">
        <f t="shared" si="333"/>
        <v>#N/A</v>
      </c>
      <c r="N938" t="e">
        <f t="shared" si="333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334"/>
        <v>0</v>
      </c>
      <c r="V938">
        <f t="shared" si="335"/>
        <v>0</v>
      </c>
      <c r="W938">
        <f t="shared" si="344"/>
        <v>0</v>
      </c>
      <c r="X938">
        <f t="shared" si="336"/>
        <v>0</v>
      </c>
      <c r="Y938">
        <f>IF(ISNA(VLOOKUP(A938,issues_tempo!A:E,3,FALSE)),0,VLOOKUP(A938,issues_tempo!A:E,3,FALSE))</f>
        <v>0</v>
      </c>
      <c r="Z938">
        <f>IF(ISNA(VLOOKUP(A938,issues_tempo!A:E,2,FALSE)),0,VLOOKUP(A938,issues_tempo!A:E,2,FALSE))</f>
        <v>0</v>
      </c>
      <c r="AA938">
        <f t="shared" si="337"/>
        <v>0</v>
      </c>
      <c r="AB938" t="e">
        <f t="shared" si="338"/>
        <v>#DIV/0!</v>
      </c>
      <c r="AC938" t="e">
        <f>VLOOKUP(A938,issues_tempo!A:E,5,FALSE)</f>
        <v>#N/A</v>
      </c>
      <c r="AD938" t="e">
        <f>VLOOKUP(A938,issues_tempo!A:E,4,FALSE)</f>
        <v>#N/A</v>
      </c>
      <c r="AE938">
        <f t="shared" si="339"/>
        <v>0</v>
      </c>
      <c r="AF938">
        <f t="shared" si="339"/>
        <v>0</v>
      </c>
      <c r="AG938">
        <f t="shared" si="340"/>
        <v>0</v>
      </c>
      <c r="AH938">
        <f t="shared" si="341"/>
        <v>0</v>
      </c>
      <c r="AI938">
        <f t="shared" si="342"/>
        <v>0</v>
      </c>
      <c r="AJ938">
        <f t="shared" si="343"/>
        <v>0</v>
      </c>
    </row>
    <row r="939" spans="1:36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328"/>
        <v>1</v>
      </c>
      <c r="I939">
        <f t="shared" si="329"/>
        <v>20</v>
      </c>
      <c r="J939">
        <f t="shared" si="330"/>
        <v>5</v>
      </c>
      <c r="K939">
        <f t="shared" si="331"/>
        <v>0</v>
      </c>
      <c r="L939">
        <f t="shared" si="332"/>
        <v>5</v>
      </c>
      <c r="M939" t="e">
        <f t="shared" si="333"/>
        <v>#DIV/0!</v>
      </c>
      <c r="N939">
        <f t="shared" si="333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334"/>
        <v>0</v>
      </c>
      <c r="V939">
        <f t="shared" si="335"/>
        <v>0</v>
      </c>
      <c r="W939">
        <f t="shared" si="344"/>
        <v>0</v>
      </c>
      <c r="X939">
        <f t="shared" si="336"/>
        <v>0</v>
      </c>
      <c r="Y939">
        <f>IF(ISNA(VLOOKUP(A939,issues_tempo!A:E,3,FALSE)),0,VLOOKUP(A939,issues_tempo!A:E,3,FALSE))</f>
        <v>0</v>
      </c>
      <c r="Z939">
        <f>IF(ISNA(VLOOKUP(A939,issues_tempo!A:E,2,FALSE)),0,VLOOKUP(A939,issues_tempo!A:E,2,FALSE))</f>
        <v>0</v>
      </c>
      <c r="AA939">
        <f t="shared" si="337"/>
        <v>0</v>
      </c>
      <c r="AB939" t="e">
        <f t="shared" si="338"/>
        <v>#DIV/0!</v>
      </c>
      <c r="AC939" t="e">
        <f>VLOOKUP(A939,issues_tempo!A:E,5,FALSE)</f>
        <v>#N/A</v>
      </c>
      <c r="AD939" t="e">
        <f>VLOOKUP(A939,issues_tempo!A:E,4,FALSE)</f>
        <v>#N/A</v>
      </c>
      <c r="AE939">
        <f t="shared" si="339"/>
        <v>0</v>
      </c>
      <c r="AF939">
        <f t="shared" si="339"/>
        <v>0</v>
      </c>
      <c r="AG939">
        <f t="shared" si="340"/>
        <v>0</v>
      </c>
      <c r="AH939">
        <f t="shared" si="341"/>
        <v>0</v>
      </c>
      <c r="AI939">
        <f t="shared" si="342"/>
        <v>0</v>
      </c>
      <c r="AJ939">
        <f t="shared" si="343"/>
        <v>0</v>
      </c>
    </row>
    <row r="940" spans="1:36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328"/>
        <v>#N/A</v>
      </c>
      <c r="I940" t="e">
        <f t="shared" si="329"/>
        <v>#N/A</v>
      </c>
      <c r="J940">
        <f t="shared" si="330"/>
        <v>0</v>
      </c>
      <c r="K940">
        <f t="shared" si="331"/>
        <v>0</v>
      </c>
      <c r="L940">
        <f t="shared" si="332"/>
        <v>0</v>
      </c>
      <c r="M940" t="e">
        <f t="shared" si="333"/>
        <v>#N/A</v>
      </c>
      <c r="N940" t="e">
        <f t="shared" si="333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334"/>
        <v>0</v>
      </c>
      <c r="V940">
        <f t="shared" si="335"/>
        <v>0</v>
      </c>
      <c r="W940">
        <f t="shared" si="344"/>
        <v>0</v>
      </c>
      <c r="X940">
        <f t="shared" si="336"/>
        <v>0</v>
      </c>
      <c r="Y940">
        <f>IF(ISNA(VLOOKUP(A940,issues_tempo!A:E,3,FALSE)),0,VLOOKUP(A940,issues_tempo!A:E,3,FALSE))</f>
        <v>0</v>
      </c>
      <c r="Z940">
        <f>IF(ISNA(VLOOKUP(A940,issues_tempo!A:E,2,FALSE)),0,VLOOKUP(A940,issues_tempo!A:E,2,FALSE))</f>
        <v>0</v>
      </c>
      <c r="AA940">
        <f t="shared" si="337"/>
        <v>0</v>
      </c>
      <c r="AB940" t="e">
        <f t="shared" si="338"/>
        <v>#DIV/0!</v>
      </c>
      <c r="AC940" t="e">
        <f>VLOOKUP(A940,issues_tempo!A:E,5,FALSE)</f>
        <v>#N/A</v>
      </c>
      <c r="AD940" t="e">
        <f>VLOOKUP(A940,issues_tempo!A:E,4,FALSE)</f>
        <v>#N/A</v>
      </c>
      <c r="AE940">
        <f t="shared" si="339"/>
        <v>0</v>
      </c>
      <c r="AF940">
        <f t="shared" si="339"/>
        <v>0</v>
      </c>
      <c r="AG940">
        <f t="shared" si="340"/>
        <v>0</v>
      </c>
      <c r="AH940">
        <f t="shared" si="341"/>
        <v>0</v>
      </c>
      <c r="AI940">
        <f t="shared" si="342"/>
        <v>0</v>
      </c>
      <c r="AJ940">
        <f t="shared" si="343"/>
        <v>0</v>
      </c>
    </row>
    <row r="941" spans="1:36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328"/>
        <v>#N/A</v>
      </c>
      <c r="I941" t="e">
        <f t="shared" si="329"/>
        <v>#N/A</v>
      </c>
      <c r="J941">
        <f t="shared" si="330"/>
        <v>0</v>
      </c>
      <c r="K941">
        <f t="shared" si="331"/>
        <v>0</v>
      </c>
      <c r="L941">
        <f t="shared" si="332"/>
        <v>0</v>
      </c>
      <c r="M941" t="e">
        <f t="shared" si="333"/>
        <v>#N/A</v>
      </c>
      <c r="N941" t="e">
        <f t="shared" si="333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334"/>
        <v>0</v>
      </c>
      <c r="V941">
        <f t="shared" si="335"/>
        <v>0</v>
      </c>
      <c r="W941">
        <f t="shared" si="344"/>
        <v>0</v>
      </c>
      <c r="X941">
        <f t="shared" si="336"/>
        <v>0</v>
      </c>
      <c r="Y941">
        <f>IF(ISNA(VLOOKUP(A941,issues_tempo!A:E,3,FALSE)),0,VLOOKUP(A941,issues_tempo!A:E,3,FALSE))</f>
        <v>0</v>
      </c>
      <c r="Z941">
        <f>IF(ISNA(VLOOKUP(A941,issues_tempo!A:E,2,FALSE)),0,VLOOKUP(A941,issues_tempo!A:E,2,FALSE))</f>
        <v>0</v>
      </c>
      <c r="AA941">
        <f t="shared" si="337"/>
        <v>0</v>
      </c>
      <c r="AB941" t="e">
        <f t="shared" si="338"/>
        <v>#DIV/0!</v>
      </c>
      <c r="AC941" t="e">
        <f>VLOOKUP(A941,issues_tempo!A:E,5,FALSE)</f>
        <v>#N/A</v>
      </c>
      <c r="AD941" t="e">
        <f>VLOOKUP(A941,issues_tempo!A:E,4,FALSE)</f>
        <v>#N/A</v>
      </c>
      <c r="AE941">
        <f t="shared" si="339"/>
        <v>0</v>
      </c>
      <c r="AF941">
        <f t="shared" si="339"/>
        <v>0</v>
      </c>
      <c r="AG941">
        <f t="shared" si="340"/>
        <v>0</v>
      </c>
      <c r="AH941">
        <f t="shared" si="341"/>
        <v>0</v>
      </c>
      <c r="AI941">
        <f t="shared" si="342"/>
        <v>0</v>
      </c>
      <c r="AJ941">
        <f t="shared" si="343"/>
        <v>0</v>
      </c>
    </row>
    <row r="942" spans="1:36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328"/>
        <v>#N/A</v>
      </c>
      <c r="I942" t="e">
        <f t="shared" si="329"/>
        <v>#N/A</v>
      </c>
      <c r="J942">
        <f t="shared" si="330"/>
        <v>0</v>
      </c>
      <c r="K942">
        <f t="shared" si="331"/>
        <v>0</v>
      </c>
      <c r="L942">
        <f t="shared" si="332"/>
        <v>0</v>
      </c>
      <c r="M942" t="e">
        <f t="shared" si="333"/>
        <v>#N/A</v>
      </c>
      <c r="N942" t="e">
        <f t="shared" si="333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334"/>
        <v>0</v>
      </c>
      <c r="V942">
        <f t="shared" si="335"/>
        <v>0</v>
      </c>
      <c r="W942">
        <f t="shared" si="344"/>
        <v>0</v>
      </c>
      <c r="X942">
        <f t="shared" si="336"/>
        <v>0</v>
      </c>
      <c r="Y942">
        <f>IF(ISNA(VLOOKUP(A942,issues_tempo!A:E,3,FALSE)),0,VLOOKUP(A942,issues_tempo!A:E,3,FALSE))</f>
        <v>0</v>
      </c>
      <c r="Z942">
        <f>IF(ISNA(VLOOKUP(A942,issues_tempo!A:E,2,FALSE)),0,VLOOKUP(A942,issues_tempo!A:E,2,FALSE))</f>
        <v>0</v>
      </c>
      <c r="AA942">
        <f t="shared" si="337"/>
        <v>0</v>
      </c>
      <c r="AB942" t="e">
        <f t="shared" si="338"/>
        <v>#DIV/0!</v>
      </c>
      <c r="AC942" t="e">
        <f>VLOOKUP(A942,issues_tempo!A:E,5,FALSE)</f>
        <v>#N/A</v>
      </c>
      <c r="AD942" t="e">
        <f>VLOOKUP(A942,issues_tempo!A:E,4,FALSE)</f>
        <v>#N/A</v>
      </c>
      <c r="AE942">
        <f t="shared" si="339"/>
        <v>0</v>
      </c>
      <c r="AF942">
        <f t="shared" si="339"/>
        <v>0</v>
      </c>
      <c r="AG942">
        <f t="shared" si="340"/>
        <v>0</v>
      </c>
      <c r="AH942">
        <f t="shared" si="341"/>
        <v>0</v>
      </c>
      <c r="AI942">
        <f t="shared" si="342"/>
        <v>0</v>
      </c>
      <c r="AJ942">
        <f t="shared" si="343"/>
        <v>0</v>
      </c>
    </row>
    <row r="943" spans="1:36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328"/>
        <v>1</v>
      </c>
      <c r="I943">
        <f t="shared" si="329"/>
        <v>46</v>
      </c>
      <c r="J943">
        <f t="shared" si="330"/>
        <v>2.1739130434782608</v>
      </c>
      <c r="K943">
        <f t="shared" si="331"/>
        <v>0</v>
      </c>
      <c r="L943">
        <f t="shared" si="332"/>
        <v>2.1739130434782608</v>
      </c>
      <c r="M943" t="e">
        <f t="shared" si="333"/>
        <v>#DIV/0!</v>
      </c>
      <c r="N943">
        <f t="shared" si="333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334"/>
        <v>0</v>
      </c>
      <c r="V943">
        <f t="shared" si="335"/>
        <v>0</v>
      </c>
      <c r="W943">
        <f t="shared" si="344"/>
        <v>0</v>
      </c>
      <c r="X943">
        <f t="shared" si="336"/>
        <v>0</v>
      </c>
      <c r="Y943">
        <f>IF(ISNA(VLOOKUP(A943,issues_tempo!A:E,3,FALSE)),0,VLOOKUP(A943,issues_tempo!A:E,3,FALSE))</f>
        <v>0</v>
      </c>
      <c r="Z943">
        <f>IF(ISNA(VLOOKUP(A943,issues_tempo!A:E,2,FALSE)),0,VLOOKUP(A943,issues_tempo!A:E,2,FALSE))</f>
        <v>0</v>
      </c>
      <c r="AA943">
        <f t="shared" si="337"/>
        <v>0</v>
      </c>
      <c r="AB943" t="e">
        <f t="shared" si="338"/>
        <v>#DIV/0!</v>
      </c>
      <c r="AC943" t="e">
        <f>VLOOKUP(A943,issues_tempo!A:E,5,FALSE)</f>
        <v>#N/A</v>
      </c>
      <c r="AD943" t="e">
        <f>VLOOKUP(A943,issues_tempo!A:E,4,FALSE)</f>
        <v>#N/A</v>
      </c>
      <c r="AE943">
        <f t="shared" si="339"/>
        <v>0</v>
      </c>
      <c r="AF943">
        <f t="shared" si="339"/>
        <v>0</v>
      </c>
      <c r="AG943">
        <f t="shared" si="340"/>
        <v>0</v>
      </c>
      <c r="AH943">
        <f t="shared" si="341"/>
        <v>0</v>
      </c>
      <c r="AI943">
        <f t="shared" si="342"/>
        <v>0</v>
      </c>
      <c r="AJ943">
        <f t="shared" si="343"/>
        <v>0</v>
      </c>
    </row>
    <row r="944" spans="1:36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328"/>
        <v>#N/A</v>
      </c>
      <c r="I944" t="e">
        <f t="shared" si="329"/>
        <v>#N/A</v>
      </c>
      <c r="J944">
        <f t="shared" si="330"/>
        <v>0</v>
      </c>
      <c r="K944">
        <f t="shared" si="331"/>
        <v>0</v>
      </c>
      <c r="L944">
        <f t="shared" si="332"/>
        <v>0</v>
      </c>
      <c r="M944" t="e">
        <f t="shared" si="333"/>
        <v>#N/A</v>
      </c>
      <c r="N944" t="e">
        <f t="shared" si="333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334"/>
        <v>0</v>
      </c>
      <c r="V944">
        <f t="shared" si="335"/>
        <v>0</v>
      </c>
      <c r="W944">
        <f t="shared" si="344"/>
        <v>0</v>
      </c>
      <c r="X944">
        <f t="shared" si="336"/>
        <v>0</v>
      </c>
      <c r="Y944">
        <f>IF(ISNA(VLOOKUP(A944,issues_tempo!A:E,3,FALSE)),0,VLOOKUP(A944,issues_tempo!A:E,3,FALSE))</f>
        <v>0</v>
      </c>
      <c r="Z944">
        <f>IF(ISNA(VLOOKUP(A944,issues_tempo!A:E,2,FALSE)),0,VLOOKUP(A944,issues_tempo!A:E,2,FALSE))</f>
        <v>0</v>
      </c>
      <c r="AA944">
        <f t="shared" si="337"/>
        <v>0</v>
      </c>
      <c r="AB944" t="e">
        <f t="shared" si="338"/>
        <v>#DIV/0!</v>
      </c>
      <c r="AC944" t="e">
        <f>VLOOKUP(A944,issues_tempo!A:E,5,FALSE)</f>
        <v>#N/A</v>
      </c>
      <c r="AD944" t="e">
        <f>VLOOKUP(A944,issues_tempo!A:E,4,FALSE)</f>
        <v>#N/A</v>
      </c>
      <c r="AE944">
        <f t="shared" si="339"/>
        <v>0</v>
      </c>
      <c r="AF944">
        <f t="shared" si="339"/>
        <v>0</v>
      </c>
      <c r="AG944">
        <f t="shared" si="340"/>
        <v>0</v>
      </c>
      <c r="AH944">
        <f t="shared" si="341"/>
        <v>0</v>
      </c>
      <c r="AI944">
        <f t="shared" si="342"/>
        <v>0</v>
      </c>
      <c r="AJ944">
        <f t="shared" si="343"/>
        <v>0</v>
      </c>
    </row>
    <row r="945" spans="1:36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328"/>
        <v>#N/A</v>
      </c>
      <c r="I945" t="e">
        <f t="shared" si="329"/>
        <v>#N/A</v>
      </c>
      <c r="J945">
        <f t="shared" si="330"/>
        <v>0</v>
      </c>
      <c r="K945">
        <f t="shared" si="331"/>
        <v>0</v>
      </c>
      <c r="L945">
        <f t="shared" si="332"/>
        <v>0</v>
      </c>
      <c r="M945" t="e">
        <f t="shared" si="333"/>
        <v>#N/A</v>
      </c>
      <c r="N945" t="e">
        <f t="shared" si="333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334"/>
        <v>0</v>
      </c>
      <c r="V945">
        <f t="shared" si="335"/>
        <v>0</v>
      </c>
      <c r="W945">
        <f t="shared" si="344"/>
        <v>0</v>
      </c>
      <c r="X945">
        <f t="shared" si="336"/>
        <v>0</v>
      </c>
      <c r="Y945">
        <f>IF(ISNA(VLOOKUP(A945,issues_tempo!A:E,3,FALSE)),0,VLOOKUP(A945,issues_tempo!A:E,3,FALSE))</f>
        <v>0</v>
      </c>
      <c r="Z945">
        <f>IF(ISNA(VLOOKUP(A945,issues_tempo!A:E,2,FALSE)),0,VLOOKUP(A945,issues_tempo!A:E,2,FALSE))</f>
        <v>0</v>
      </c>
      <c r="AA945">
        <f t="shared" si="337"/>
        <v>0</v>
      </c>
      <c r="AB945" t="e">
        <f t="shared" si="338"/>
        <v>#DIV/0!</v>
      </c>
      <c r="AC945" t="e">
        <f>VLOOKUP(A945,issues_tempo!A:E,5,FALSE)</f>
        <v>#N/A</v>
      </c>
      <c r="AD945" t="e">
        <f>VLOOKUP(A945,issues_tempo!A:E,4,FALSE)</f>
        <v>#N/A</v>
      </c>
      <c r="AE945">
        <f t="shared" si="339"/>
        <v>0</v>
      </c>
      <c r="AF945">
        <f t="shared" si="339"/>
        <v>0</v>
      </c>
      <c r="AG945">
        <f t="shared" si="340"/>
        <v>0</v>
      </c>
      <c r="AH945">
        <f t="shared" si="341"/>
        <v>0</v>
      </c>
      <c r="AI945">
        <f t="shared" si="342"/>
        <v>0</v>
      </c>
      <c r="AJ945">
        <f t="shared" si="343"/>
        <v>0</v>
      </c>
    </row>
    <row r="946" spans="1:36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328"/>
        <v>#N/A</v>
      </c>
      <c r="I946" t="e">
        <f t="shared" si="329"/>
        <v>#N/A</v>
      </c>
      <c r="J946">
        <f t="shared" si="330"/>
        <v>0</v>
      </c>
      <c r="K946">
        <f t="shared" si="331"/>
        <v>0</v>
      </c>
      <c r="L946">
        <f t="shared" si="332"/>
        <v>0</v>
      </c>
      <c r="M946" t="e">
        <f t="shared" si="333"/>
        <v>#N/A</v>
      </c>
      <c r="N946" t="e">
        <f t="shared" si="333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334"/>
        <v>0</v>
      </c>
      <c r="V946">
        <f t="shared" si="335"/>
        <v>0</v>
      </c>
      <c r="W946">
        <f t="shared" si="344"/>
        <v>0</v>
      </c>
      <c r="X946">
        <f t="shared" si="336"/>
        <v>0</v>
      </c>
      <c r="Y946">
        <f>IF(ISNA(VLOOKUP(A946,issues_tempo!A:E,3,FALSE)),0,VLOOKUP(A946,issues_tempo!A:E,3,FALSE))</f>
        <v>0</v>
      </c>
      <c r="Z946">
        <f>IF(ISNA(VLOOKUP(A946,issues_tempo!A:E,2,FALSE)),0,VLOOKUP(A946,issues_tempo!A:E,2,FALSE))</f>
        <v>0</v>
      </c>
      <c r="AA946">
        <f t="shared" si="337"/>
        <v>0</v>
      </c>
      <c r="AB946" t="e">
        <f t="shared" si="338"/>
        <v>#DIV/0!</v>
      </c>
      <c r="AC946" t="e">
        <f>VLOOKUP(A946,issues_tempo!A:E,5,FALSE)</f>
        <v>#N/A</v>
      </c>
      <c r="AD946" t="e">
        <f>VLOOKUP(A946,issues_tempo!A:E,4,FALSE)</f>
        <v>#N/A</v>
      </c>
      <c r="AE946">
        <f t="shared" si="339"/>
        <v>0</v>
      </c>
      <c r="AF946">
        <f t="shared" si="339"/>
        <v>0</v>
      </c>
      <c r="AG946">
        <f t="shared" si="340"/>
        <v>0</v>
      </c>
      <c r="AH946">
        <f t="shared" si="341"/>
        <v>0</v>
      </c>
      <c r="AI946">
        <f t="shared" si="342"/>
        <v>0</v>
      </c>
      <c r="AJ946">
        <f t="shared" si="343"/>
        <v>0</v>
      </c>
    </row>
    <row r="947" spans="1:36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328"/>
        <v>#N/A</v>
      </c>
      <c r="I947" t="e">
        <f t="shared" si="329"/>
        <v>#N/A</v>
      </c>
      <c r="J947">
        <f t="shared" si="330"/>
        <v>0</v>
      </c>
      <c r="K947">
        <f t="shared" si="331"/>
        <v>0</v>
      </c>
      <c r="L947">
        <f t="shared" si="332"/>
        <v>0</v>
      </c>
      <c r="M947" t="e">
        <f t="shared" si="333"/>
        <v>#N/A</v>
      </c>
      <c r="N947" t="e">
        <f t="shared" si="333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334"/>
        <v>0</v>
      </c>
      <c r="V947">
        <f t="shared" si="335"/>
        <v>0</v>
      </c>
      <c r="W947">
        <f t="shared" si="344"/>
        <v>0</v>
      </c>
      <c r="X947">
        <f t="shared" si="336"/>
        <v>0</v>
      </c>
      <c r="Y947">
        <f>IF(ISNA(VLOOKUP(A947,issues_tempo!A:E,3,FALSE)),0,VLOOKUP(A947,issues_tempo!A:E,3,FALSE))</f>
        <v>0</v>
      </c>
      <c r="Z947">
        <f>IF(ISNA(VLOOKUP(A947,issues_tempo!A:E,2,FALSE)),0,VLOOKUP(A947,issues_tempo!A:E,2,FALSE))</f>
        <v>0</v>
      </c>
      <c r="AA947">
        <f t="shared" si="337"/>
        <v>0</v>
      </c>
      <c r="AB947" t="e">
        <f t="shared" si="338"/>
        <v>#DIV/0!</v>
      </c>
      <c r="AC947" t="e">
        <f>VLOOKUP(A947,issues_tempo!A:E,5,FALSE)</f>
        <v>#N/A</v>
      </c>
      <c r="AD947" t="e">
        <f>VLOOKUP(A947,issues_tempo!A:E,4,FALSE)</f>
        <v>#N/A</v>
      </c>
      <c r="AE947">
        <f t="shared" si="339"/>
        <v>0</v>
      </c>
      <c r="AF947">
        <f t="shared" si="339"/>
        <v>0</v>
      </c>
      <c r="AG947">
        <f t="shared" si="340"/>
        <v>0</v>
      </c>
      <c r="AH947">
        <f t="shared" si="341"/>
        <v>0</v>
      </c>
      <c r="AI947">
        <f t="shared" si="342"/>
        <v>0</v>
      </c>
      <c r="AJ947">
        <f t="shared" si="343"/>
        <v>0</v>
      </c>
    </row>
    <row r="948" spans="1:36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328"/>
        <v>#N/A</v>
      </c>
      <c r="I948" t="e">
        <f t="shared" si="329"/>
        <v>#N/A</v>
      </c>
      <c r="J948">
        <f t="shared" si="330"/>
        <v>0</v>
      </c>
      <c r="K948">
        <f t="shared" si="331"/>
        <v>0</v>
      </c>
      <c r="L948">
        <f t="shared" si="332"/>
        <v>0</v>
      </c>
      <c r="M948" t="e">
        <f t="shared" si="333"/>
        <v>#N/A</v>
      </c>
      <c r="N948" t="e">
        <f t="shared" si="333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334"/>
        <v>0</v>
      </c>
      <c r="V948">
        <f t="shared" si="335"/>
        <v>0</v>
      </c>
      <c r="W948">
        <f t="shared" si="344"/>
        <v>0</v>
      </c>
      <c r="X948">
        <f t="shared" si="336"/>
        <v>0</v>
      </c>
      <c r="Y948">
        <f>IF(ISNA(VLOOKUP(A948,issues_tempo!A:E,3,FALSE)),0,VLOOKUP(A948,issues_tempo!A:E,3,FALSE))</f>
        <v>0</v>
      </c>
      <c r="Z948">
        <f>IF(ISNA(VLOOKUP(A948,issues_tempo!A:E,2,FALSE)),0,VLOOKUP(A948,issues_tempo!A:E,2,FALSE))</f>
        <v>0</v>
      </c>
      <c r="AA948">
        <f t="shared" si="337"/>
        <v>0</v>
      </c>
      <c r="AB948" t="e">
        <f t="shared" si="338"/>
        <v>#DIV/0!</v>
      </c>
      <c r="AC948" t="e">
        <f>VLOOKUP(A948,issues_tempo!A:E,5,FALSE)</f>
        <v>#N/A</v>
      </c>
      <c r="AD948" t="e">
        <f>VLOOKUP(A948,issues_tempo!A:E,4,FALSE)</f>
        <v>#N/A</v>
      </c>
      <c r="AE948">
        <f t="shared" si="339"/>
        <v>0</v>
      </c>
      <c r="AF948">
        <f t="shared" si="339"/>
        <v>0</v>
      </c>
      <c r="AG948">
        <f t="shared" si="340"/>
        <v>0</v>
      </c>
      <c r="AH948">
        <f t="shared" si="341"/>
        <v>0</v>
      </c>
      <c r="AI948">
        <f t="shared" si="342"/>
        <v>0</v>
      </c>
      <c r="AJ948">
        <f t="shared" si="343"/>
        <v>0</v>
      </c>
    </row>
    <row r="949" spans="1:36" x14ac:dyDescent="0.25">
      <c r="A949">
        <f>commits!A949</f>
        <v>128839493</v>
      </c>
      <c r="B949" t="str">
        <f>commits!B949</f>
        <v>Javascript</v>
      </c>
      <c r="C949">
        <f>commits!C949</f>
        <v>5</v>
      </c>
      <c r="D949">
        <f>commits!D949</f>
        <v>8</v>
      </c>
      <c r="E949">
        <f>commits!E949</f>
        <v>13</v>
      </c>
      <c r="F949" t="e">
        <f>VLOOKUP(A949,merges!P:U,5,FALSE)</f>
        <v>#N/A</v>
      </c>
      <c r="G949" t="e">
        <f>VLOOKUP(A949,merges!P:U,6,FALSE)</f>
        <v>#N/A</v>
      </c>
      <c r="H949" t="e">
        <f t="shared" ref="H949:H950" si="345">F949+G949</f>
        <v>#N/A</v>
      </c>
      <c r="I949" t="e">
        <f t="shared" ref="I949:I950" si="346">E949/H949</f>
        <v>#N/A</v>
      </c>
      <c r="J949">
        <f t="shared" ref="J949:J950" si="347">IF(ISNA(H949),0,IF(E949&gt;0,(H949*100)/E949,0))</f>
        <v>0</v>
      </c>
      <c r="K949">
        <f t="shared" ref="K949:K950" si="348">IF(ISNA(F949),0,IF(C949&gt;0,(F949*100)/C949,0))</f>
        <v>0</v>
      </c>
      <c r="L949">
        <f t="shared" ref="L949:L950" si="349">IF(ISNA(F949),0,IF(D949&gt;0,(G949*100)/D949,0))</f>
        <v>0</v>
      </c>
      <c r="M949" t="e">
        <f t="shared" ref="M949:M950" si="350">C949/F949</f>
        <v>#N/A</v>
      </c>
      <c r="N949" t="e">
        <f t="shared" ref="N949:N950" si="351">D949/G949</f>
        <v>#N/A</v>
      </c>
      <c r="O949">
        <f>IF(ISNA(VLOOKUP(A949,desenvolvedores!$U$2:$W$656,2,FALSE)),1,VLOOKUP(A949,desenvolvedores!$U$2:$W$656,2,FALSE))</f>
        <v>1</v>
      </c>
      <c r="P949">
        <f>IF(ISNA(VLOOKUP(A949,desenvolvedores!$U$2:$W$656,3,FALSE)),1,VLOOKUP(A949,desenvolvedores!$U$2:$W$656,3,FALSE))</f>
        <v>1</v>
      </c>
      <c r="S949">
        <f>IF(ISNA(VLOOKUP(A949,merges!AH:AJ,2,)),0,VLOOKUP(A949,merges!AH:AJ,2,))</f>
        <v>0</v>
      </c>
      <c r="T949">
        <f>IF(ISNA(VLOOKUP(A949,merges!AN:AP,2,FALSE)),0,VLOOKUP(A949,merges!AN:AP,2,FALSE))</f>
        <v>0</v>
      </c>
      <c r="U949">
        <f t="shared" ref="U949:U950" si="352">IF(ISNA(F949),0,IF(F949&gt;0,S949/F949,0))</f>
        <v>0</v>
      </c>
      <c r="V949">
        <f t="shared" ref="V949:V950" si="353">IF(ISNA(G949),0,IF(G949&gt;0,T949/G949,0))</f>
        <v>0</v>
      </c>
      <c r="W949">
        <f t="shared" ref="W949:W950" si="354">U949*K949</f>
        <v>0</v>
      </c>
      <c r="X949">
        <f t="shared" ref="X949:X950" si="355">V949*L949</f>
        <v>0</v>
      </c>
      <c r="Y949">
        <f>IF(ISNA(VLOOKUP(A949,issues_tempo!A:E,3,FALSE)),0,VLOOKUP(A949,issues_tempo!A:E,3,FALSE))</f>
        <v>0</v>
      </c>
      <c r="Z949">
        <f>IF(ISNA(VLOOKUP(A949,issues_tempo!A:E,2,FALSE)),0,VLOOKUP(A949,issues_tempo!A:E,2,FALSE))</f>
        <v>0</v>
      </c>
      <c r="AA949">
        <f t="shared" si="337"/>
        <v>0</v>
      </c>
      <c r="AB949" t="e">
        <f t="shared" ref="AB949:AB950" si="356">E949/AA949</f>
        <v>#DIV/0!</v>
      </c>
      <c r="AC949" t="e">
        <f>VLOOKUP(A949,issues_tempo!A:E,5,FALSE)</f>
        <v>#N/A</v>
      </c>
      <c r="AD949" t="e">
        <f>VLOOKUP(A949,issues_tempo!A:E,4,FALSE)</f>
        <v>#N/A</v>
      </c>
      <c r="AE949">
        <f t="shared" ref="AE949:AE950" si="357">IF(ISNA(Y949),0,IF(C949&gt;0,(Y949*100)/C949,0))</f>
        <v>0</v>
      </c>
      <c r="AF949">
        <f t="shared" ref="AF949:AF950" si="358">IF(ISNA(Z949),0,IF(D949&gt;0,(Z949*100)/D949,0))</f>
        <v>0</v>
      </c>
      <c r="AG949">
        <f t="shared" ref="AG949:AG950" si="359">IF(Y949&gt;0,AC949/Y949,0)</f>
        <v>0</v>
      </c>
      <c r="AH949">
        <f t="shared" ref="AH949:AH950" si="360">IF(Z949&gt;0,AD949/Z949,0)</f>
        <v>0</v>
      </c>
      <c r="AI949">
        <f t="shared" ref="AI949:AI950" si="361">AG949*AE949</f>
        <v>0</v>
      </c>
      <c r="AJ949">
        <f t="shared" ref="AJ949:AJ950" si="362">AH949*AF949</f>
        <v>0</v>
      </c>
    </row>
    <row r="950" spans="1:36" x14ac:dyDescent="0.25">
      <c r="A950">
        <f>commits!A950</f>
        <v>115878889</v>
      </c>
      <c r="B950" t="str">
        <f>commits!B950</f>
        <v>Python</v>
      </c>
      <c r="C950">
        <f>commits!C950</f>
        <v>12</v>
      </c>
      <c r="D950">
        <f>commits!D950</f>
        <v>35</v>
      </c>
      <c r="E950">
        <f>commits!E950</f>
        <v>47</v>
      </c>
      <c r="F950" t="e">
        <f>VLOOKUP(A950,merges!P:U,5,FALSE)</f>
        <v>#N/A</v>
      </c>
      <c r="G950" t="e">
        <f>VLOOKUP(A950,merges!P:U,6,FALSE)</f>
        <v>#N/A</v>
      </c>
      <c r="H950" t="e">
        <f t="shared" si="345"/>
        <v>#N/A</v>
      </c>
      <c r="I950" t="e">
        <f t="shared" si="346"/>
        <v>#N/A</v>
      </c>
      <c r="J950">
        <f t="shared" si="347"/>
        <v>0</v>
      </c>
      <c r="K950">
        <f t="shared" si="348"/>
        <v>0</v>
      </c>
      <c r="L950">
        <f t="shared" si="349"/>
        <v>0</v>
      </c>
      <c r="M950" t="e">
        <f t="shared" si="350"/>
        <v>#N/A</v>
      </c>
      <c r="N950" t="e">
        <f t="shared" si="351"/>
        <v>#N/A</v>
      </c>
      <c r="O950">
        <f>IF(ISNA(VLOOKUP(A950,desenvolvedores!$U$2:$W$656,2,FALSE)),1,VLOOKUP(A950,desenvolvedores!$U$2:$W$656,2,FALSE))</f>
        <v>1</v>
      </c>
      <c r="P950">
        <f>IF(ISNA(VLOOKUP(A950,desenvolvedores!$U$2:$W$656,3,FALSE)),1,VLOOKUP(A950,desenvolvedores!$U$2:$W$656,3,FALSE))</f>
        <v>1</v>
      </c>
      <c r="S950">
        <f>IF(ISNA(VLOOKUP(A950,merges!AH:AJ,2,)),0,VLOOKUP(A950,merges!AH:AJ,2,))</f>
        <v>0</v>
      </c>
      <c r="T950">
        <f>IF(ISNA(VLOOKUP(A950,merges!AN:AP,2,FALSE)),0,VLOOKUP(A950,merges!AN:AP,2,FALSE))</f>
        <v>0</v>
      </c>
      <c r="U950">
        <f t="shared" si="352"/>
        <v>0</v>
      </c>
      <c r="V950">
        <f t="shared" si="353"/>
        <v>0</v>
      </c>
      <c r="W950">
        <f t="shared" si="354"/>
        <v>0</v>
      </c>
      <c r="X950">
        <f t="shared" si="355"/>
        <v>0</v>
      </c>
      <c r="Y950">
        <f>IF(ISNA(VLOOKUP(A950,issues_tempo!A:E,3,FALSE)),0,VLOOKUP(A950,issues_tempo!A:E,3,FALSE))</f>
        <v>0</v>
      </c>
      <c r="Z950">
        <f>IF(ISNA(VLOOKUP(A950,issues_tempo!A:E,2,FALSE)),0,VLOOKUP(A950,issues_tempo!A:E,2,FALSE))</f>
        <v>0</v>
      </c>
      <c r="AA950">
        <f t="shared" si="337"/>
        <v>0</v>
      </c>
      <c r="AB950" t="e">
        <f t="shared" si="356"/>
        <v>#DIV/0!</v>
      </c>
      <c r="AC950" t="e">
        <f>VLOOKUP(A950,issues_tempo!A:E,5,FALSE)</f>
        <v>#N/A</v>
      </c>
      <c r="AD950" t="e">
        <f>VLOOKUP(A950,issues_tempo!A:E,4,FALSE)</f>
        <v>#N/A</v>
      </c>
      <c r="AE950">
        <f t="shared" si="357"/>
        <v>0</v>
      </c>
      <c r="AF950">
        <f t="shared" si="358"/>
        <v>0</v>
      </c>
      <c r="AG950">
        <f t="shared" si="359"/>
        <v>0</v>
      </c>
      <c r="AH950">
        <f t="shared" si="360"/>
        <v>0</v>
      </c>
      <c r="AI950">
        <f t="shared" si="361"/>
        <v>0</v>
      </c>
      <c r="AJ950">
        <f t="shared" si="362"/>
        <v>0</v>
      </c>
    </row>
  </sheetData>
  <autoFilter ref="A1:AJ95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topLeftCell="A255" workbookViewId="0">
      <selection activeCell="K283" sqref="K283"/>
    </sheetView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57</v>
      </c>
      <c r="C1" s="10" t="s">
        <v>62</v>
      </c>
      <c r="D1" t="s">
        <v>63</v>
      </c>
      <c r="E1" t="s">
        <v>64</v>
      </c>
      <c r="F1" t="s">
        <v>65</v>
      </c>
      <c r="G1" t="s">
        <v>68</v>
      </c>
      <c r="K1" t="s">
        <v>0</v>
      </c>
      <c r="L1" t="s">
        <v>107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VLOOKUP(A2,issues_commit!$P$2:$Q$25,2,FALSE)</f>
        <v>#N/A</v>
      </c>
      <c r="G2" t="e">
        <f>B2/F2</f>
        <v>#N/A</v>
      </c>
      <c r="K2" s="2">
        <v>126748057</v>
      </c>
      <c r="L2" s="2" t="s">
        <v>42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VLOOKUP(A3,issues_commit!$P$2:$Q$25,2,FALSE)</f>
        <v>#N/A</v>
      </c>
      <c r="G3" t="e">
        <f t="shared" ref="G3:G66" si="0">B3/F3</f>
        <v>#N/A</v>
      </c>
      <c r="K3" s="2">
        <v>109175311</v>
      </c>
      <c r="L3" s="2" t="s">
        <v>42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VLOOKUP(A4,issues_commit!$P$2:$Q$25,2,FALSE)</f>
        <v>#N/A</v>
      </c>
      <c r="G4" t="e">
        <f t="shared" si="0"/>
        <v>#N/A</v>
      </c>
      <c r="K4" s="2">
        <v>123148405</v>
      </c>
      <c r="L4" s="2" t="s">
        <v>42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VLOOKUP(A5,issues_commit!$P$2:$Q$25,2,FALSE)</f>
        <v>#N/A</v>
      </c>
      <c r="G5" t="e">
        <f t="shared" si="0"/>
        <v>#N/A</v>
      </c>
      <c r="K5" s="2">
        <v>120047392</v>
      </c>
      <c r="L5" s="2" t="s">
        <v>42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>
        <f>VLOOKUP(A6,issues_commit!$P$2:$Q$25,2,FALSE)</f>
        <v>4</v>
      </c>
      <c r="G6">
        <f t="shared" si="0"/>
        <v>188.5</v>
      </c>
      <c r="K6" s="2">
        <v>117391559</v>
      </c>
      <c r="L6" s="2" t="s">
        <v>42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VLOOKUP(A7,issues_commit!$P$2:$Q$25,2,FALSE)</f>
        <v>#N/A</v>
      </c>
      <c r="G7" t="e">
        <f t="shared" si="0"/>
        <v>#N/A</v>
      </c>
      <c r="K7" s="2">
        <v>116509313</v>
      </c>
      <c r="L7" s="2" t="s">
        <v>42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VLOOKUP(A8,issues_commit!$P$2:$Q$25,2,FALSE)</f>
        <v>#N/A</v>
      </c>
      <c r="G8" t="e">
        <f t="shared" si="0"/>
        <v>#N/A</v>
      </c>
      <c r="K8" s="2">
        <v>116239425</v>
      </c>
      <c r="L8" s="2" t="s">
        <v>42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VLOOKUP(A9,issues_commit!$P$2:$Q$25,2,FALSE)</f>
        <v>#N/A</v>
      </c>
      <c r="G9" t="e">
        <f t="shared" si="0"/>
        <v>#N/A</v>
      </c>
      <c r="K9" s="2">
        <v>115556412</v>
      </c>
      <c r="L9" s="2" t="s">
        <v>42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VLOOKUP(A10,issues_commit!$P$2:$Q$25,2,FALSE)</f>
        <v>#N/A</v>
      </c>
      <c r="G10" t="e">
        <f t="shared" si="0"/>
        <v>#N/A</v>
      </c>
      <c r="K10" s="2">
        <v>108957299</v>
      </c>
      <c r="L10" s="2" t="s">
        <v>42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VLOOKUP(A11,issues_commit!$P$2:$Q$25,2,FALSE)</f>
        <v>#N/A</v>
      </c>
      <c r="G11" t="e">
        <f t="shared" si="0"/>
        <v>#N/A</v>
      </c>
      <c r="K11" s="2">
        <v>112557227</v>
      </c>
      <c r="L11" s="2" t="s">
        <v>42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VLOOKUP(A12,issues_commit!$P$2:$Q$25,2,FALSE)</f>
        <v>#N/A</v>
      </c>
      <c r="G12" t="e">
        <f t="shared" si="0"/>
        <v>#N/A</v>
      </c>
      <c r="K12" s="2">
        <v>111766481</v>
      </c>
      <c r="L12" s="2" t="s">
        <v>42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VLOOKUP(A13,issues_commit!$P$2:$Q$25,2,FALSE)</f>
        <v>#N/A</v>
      </c>
      <c r="G13" t="e">
        <f t="shared" si="0"/>
        <v>#N/A</v>
      </c>
      <c r="K13" s="2">
        <v>109705342</v>
      </c>
      <c r="L13" s="2" t="s">
        <v>42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VLOOKUP(A14,issues_commit!$P$2:$Q$25,2,FALSE)</f>
        <v>#N/A</v>
      </c>
      <c r="G14" t="e">
        <f t="shared" si="0"/>
        <v>#N/A</v>
      </c>
      <c r="K14" s="2">
        <v>87860628</v>
      </c>
      <c r="L14" s="2" t="s">
        <v>42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VLOOKUP(A15,issues_commit!$P$2:$Q$25,2,FALSE)</f>
        <v>#N/A</v>
      </c>
      <c r="G15" t="e">
        <f t="shared" si="0"/>
        <v>#N/A</v>
      </c>
      <c r="K15" s="2">
        <v>103722070</v>
      </c>
      <c r="L15" s="2" t="s">
        <v>42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VLOOKUP(A16,issues_commit!$P$2:$Q$25,2,FALSE)</f>
        <v>#N/A</v>
      </c>
      <c r="G16" t="e">
        <f t="shared" si="0"/>
        <v>#N/A</v>
      </c>
      <c r="K16" s="2">
        <v>102541671</v>
      </c>
      <c r="L16" s="2" t="s">
        <v>42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VLOOKUP(A17,issues_commit!$P$2:$Q$25,2,FALSE)</f>
        <v>#N/A</v>
      </c>
      <c r="G17" t="e">
        <f t="shared" si="0"/>
        <v>#N/A</v>
      </c>
      <c r="K17" s="2">
        <v>99932152</v>
      </c>
      <c r="L17" s="2" t="s">
        <v>42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VLOOKUP(A18,issues_commit!$P$2:$Q$25,2,FALSE)</f>
        <v>#N/A</v>
      </c>
      <c r="G18" t="e">
        <f t="shared" si="0"/>
        <v>#N/A</v>
      </c>
      <c r="K18" s="2">
        <v>91987455</v>
      </c>
      <c r="L18" s="2" t="s">
        <v>42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VLOOKUP(A19,issues_commit!$P$2:$Q$25,2,FALSE)</f>
        <v>#N/A</v>
      </c>
      <c r="G19" t="e">
        <f t="shared" si="0"/>
        <v>#N/A</v>
      </c>
      <c r="K19" s="2">
        <v>84416173</v>
      </c>
      <c r="L19" s="2" t="s">
        <v>42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VLOOKUP(A20,issues_commit!$P$2:$Q$25,2,FALSE)</f>
        <v>#N/A</v>
      </c>
      <c r="G20" t="e">
        <f t="shared" si="0"/>
        <v>#N/A</v>
      </c>
      <c r="K20" s="2">
        <v>83795705</v>
      </c>
      <c r="L20" s="2" t="s">
        <v>42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VLOOKUP(A21,issues_commit!$P$2:$Q$25,2,FALSE)</f>
        <v>#N/A</v>
      </c>
      <c r="G21" t="e">
        <f t="shared" si="0"/>
        <v>#N/A</v>
      </c>
      <c r="K21" s="2">
        <v>75686392</v>
      </c>
      <c r="L21" s="2" t="s">
        <v>42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VLOOKUP(A22,issues_commit!$P$2:$Q$25,2,FALSE)</f>
        <v>#N/A</v>
      </c>
      <c r="G22" t="e">
        <f t="shared" si="0"/>
        <v>#N/A</v>
      </c>
      <c r="K22" s="2">
        <v>74041946</v>
      </c>
      <c r="L22" s="2" t="s">
        <v>42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VLOOKUP(A23,issues_commit!$P$2:$Q$25,2,FALSE)</f>
        <v>#N/A</v>
      </c>
      <c r="G23" t="e">
        <f t="shared" si="0"/>
        <v>#N/A</v>
      </c>
      <c r="K23" s="2">
        <v>72352773</v>
      </c>
      <c r="L23" s="2" t="s">
        <v>42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VLOOKUP(A24,issues_commit!$P$2:$Q$25,2,FALSE)</f>
        <v>#N/A</v>
      </c>
      <c r="G24" t="e">
        <f t="shared" si="0"/>
        <v>#N/A</v>
      </c>
      <c r="K24" s="2">
        <v>65742156</v>
      </c>
      <c r="L24" s="2" t="s">
        <v>42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VLOOKUP(A25,issues_commit!$P$2:$Q$25,2,FALSE)</f>
        <v>#N/A</v>
      </c>
      <c r="G25" t="e">
        <f t="shared" si="0"/>
        <v>#N/A</v>
      </c>
      <c r="K25" s="2">
        <v>58320391</v>
      </c>
      <c r="L25" s="2" t="s">
        <v>42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>
        <f>VLOOKUP(A26,issues_commit!$P$2:$Q$25,2,FALSE)</f>
        <v>2</v>
      </c>
      <c r="G26">
        <f t="shared" si="0"/>
        <v>34.5</v>
      </c>
      <c r="K26" s="2">
        <v>57878309</v>
      </c>
      <c r="L26" s="2" t="s">
        <v>42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VLOOKUP(A27,issues_commit!$P$2:$Q$25,2,FALSE)</f>
        <v>#N/A</v>
      </c>
      <c r="G27" t="e">
        <f t="shared" si="0"/>
        <v>#N/A</v>
      </c>
      <c r="K27" s="2">
        <v>57090916</v>
      </c>
      <c r="L27" s="2" t="s">
        <v>42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VLOOKUP(A28,issues_commit!$P$2:$Q$25,2,FALSE)</f>
        <v>#N/A</v>
      </c>
      <c r="G28" t="e">
        <f t="shared" si="0"/>
        <v>#N/A</v>
      </c>
      <c r="K28" s="2">
        <v>49468921</v>
      </c>
      <c r="L28" s="2" t="s">
        <v>42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VLOOKUP(A29,issues_commit!$P$2:$Q$25,2,FALSE)</f>
        <v>#N/A</v>
      </c>
      <c r="G29" t="e">
        <f t="shared" si="0"/>
        <v>#N/A</v>
      </c>
      <c r="K29" s="2">
        <v>48761213</v>
      </c>
      <c r="L29" s="2" t="s">
        <v>42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VLOOKUP(A30,issues_commit!$P$2:$Q$25,2,FALSE)</f>
        <v>#N/A</v>
      </c>
      <c r="G30" t="e">
        <f t="shared" si="0"/>
        <v>#N/A</v>
      </c>
      <c r="K30" s="2">
        <v>47400073</v>
      </c>
      <c r="L30" s="2" t="s">
        <v>42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VLOOKUP(A31,issues_commit!$P$2:$Q$25,2,FALSE)</f>
        <v>#N/A</v>
      </c>
      <c r="G31" t="e">
        <f t="shared" si="0"/>
        <v>#N/A</v>
      </c>
      <c r="K31" s="2">
        <v>44690768</v>
      </c>
      <c r="L31" s="2" t="s">
        <v>42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VLOOKUP(A32,issues_commit!$P$2:$Q$25,2,FALSE)</f>
        <v>#N/A</v>
      </c>
      <c r="G32" t="e">
        <f t="shared" si="0"/>
        <v>#N/A</v>
      </c>
      <c r="K32" s="2">
        <v>38167173</v>
      </c>
      <c r="L32" s="2" t="s">
        <v>42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>
        <f>VLOOKUP(A33,issues_commit!$P$2:$Q$25,2,FALSE)</f>
        <v>2</v>
      </c>
      <c r="G33">
        <f t="shared" si="0"/>
        <v>2.5</v>
      </c>
      <c r="K33" s="2">
        <v>37859681</v>
      </c>
      <c r="L33" s="2" t="s">
        <v>42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>
        <f>VLOOKUP(A34,issues_commit!$P$2:$Q$25,2,FALSE)</f>
        <v>1</v>
      </c>
      <c r="G34">
        <f t="shared" si="0"/>
        <v>5</v>
      </c>
      <c r="K34" s="2">
        <v>37232597</v>
      </c>
      <c r="L34" s="2" t="s">
        <v>42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VLOOKUP(A35,issues_commit!$P$2:$Q$25,2,FALSE)</f>
        <v>#N/A</v>
      </c>
      <c r="G35" t="e">
        <f t="shared" si="0"/>
        <v>#N/A</v>
      </c>
      <c r="K35" s="2">
        <v>35948482</v>
      </c>
      <c r="L35" s="2" t="s">
        <v>42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VLOOKUP(A36,issues_commit!$P$2:$Q$25,2,FALSE)</f>
        <v>#N/A</v>
      </c>
      <c r="G36" t="e">
        <f t="shared" si="0"/>
        <v>#N/A</v>
      </c>
      <c r="K36" s="2">
        <v>29887628</v>
      </c>
      <c r="L36" s="2" t="s">
        <v>42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>
        <f>VLOOKUP(A37,issues_commit!$P$2:$Q$25,2,FALSE)</f>
        <v>19</v>
      </c>
      <c r="G37">
        <f t="shared" si="0"/>
        <v>5.0526315789473681</v>
      </c>
      <c r="K37" s="2">
        <v>24289782</v>
      </c>
      <c r="L37" s="2" t="s">
        <v>42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VLOOKUP(A38,issues_commit!$P$2:$Q$25,2,FALSE)</f>
        <v>#N/A</v>
      </c>
      <c r="G38" t="e">
        <f t="shared" si="0"/>
        <v>#N/A</v>
      </c>
      <c r="K38" s="2">
        <v>21957261</v>
      </c>
      <c r="L38" s="2" t="s">
        <v>42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VLOOKUP(A39,issues_commit!$P$2:$Q$25,2,FALSE)</f>
        <v>#N/A</v>
      </c>
      <c r="G39" t="e">
        <f t="shared" si="0"/>
        <v>#N/A</v>
      </c>
      <c r="K39" s="2">
        <v>21175143</v>
      </c>
      <c r="L39" s="2" t="s">
        <v>42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VLOOKUP(A40,issues_commit!$P$2:$Q$25,2,FALSE)</f>
        <v>#N/A</v>
      </c>
      <c r="G40" t="e">
        <f t="shared" si="0"/>
        <v>#N/A</v>
      </c>
      <c r="K40" s="2">
        <v>15313960</v>
      </c>
      <c r="L40" s="2" t="s">
        <v>42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VLOOKUP(A41,issues_commit!$P$2:$Q$25,2,FALSE)</f>
        <v>#N/A</v>
      </c>
      <c r="G41" t="e">
        <f t="shared" si="0"/>
        <v>#N/A</v>
      </c>
      <c r="K41" s="2">
        <v>13145189</v>
      </c>
      <c r="L41" s="2" t="s">
        <v>42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VLOOKUP(A42,issues_commit!$P$2:$Q$25,2,FALSE)</f>
        <v>#N/A</v>
      </c>
      <c r="G42" t="e">
        <f t="shared" si="0"/>
        <v>#N/A</v>
      </c>
      <c r="K42" s="2">
        <v>12750545</v>
      </c>
      <c r="L42" s="2" t="s">
        <v>42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>
        <f>VLOOKUP(A43,issues_commit!$P$2:$Q$25,2,FALSE)</f>
        <v>1</v>
      </c>
      <c r="G43">
        <f t="shared" si="0"/>
        <v>41</v>
      </c>
      <c r="K43" s="2">
        <v>11027151</v>
      </c>
      <c r="L43" s="2" t="s">
        <v>42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>
        <f>VLOOKUP(A44,issues_commit!$P$2:$Q$25,2,FALSE)</f>
        <v>6</v>
      </c>
      <c r="G44">
        <f t="shared" si="0"/>
        <v>11.5</v>
      </c>
      <c r="K44" s="2">
        <v>9402716</v>
      </c>
      <c r="L44" s="2" t="s">
        <v>42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>
        <f>VLOOKUP(A45,issues_commit!$P$2:$Q$25,2,FALSE)</f>
        <v>12</v>
      </c>
      <c r="G45">
        <f t="shared" si="0"/>
        <v>5</v>
      </c>
      <c r="K45" s="2">
        <v>45859239</v>
      </c>
      <c r="L45" s="2" t="s">
        <v>40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VLOOKUP(A46,issues_commit!$P$2:$Q$25,2,FALSE)</f>
        <v>#N/A</v>
      </c>
      <c r="G46" t="e">
        <f t="shared" si="0"/>
        <v>#N/A</v>
      </c>
      <c r="K46" s="2">
        <v>125732892</v>
      </c>
      <c r="L46" s="2" t="s">
        <v>42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VLOOKUP(A47,issues_commit!$P$2:$Q$25,2,FALSE)</f>
        <v>#N/A</v>
      </c>
      <c r="G47" t="e">
        <f t="shared" si="0"/>
        <v>#N/A</v>
      </c>
      <c r="K47" s="2">
        <v>119617843</v>
      </c>
      <c r="L47" s="2" t="s">
        <v>42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VLOOKUP(A48,issues_commit!$P$2:$Q$25,2,FALSE)</f>
        <v>#N/A</v>
      </c>
      <c r="G48" t="e">
        <f t="shared" si="0"/>
        <v>#N/A</v>
      </c>
      <c r="K48" s="2">
        <v>116277356</v>
      </c>
      <c r="L48" s="2" t="s">
        <v>42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VLOOKUP(A49,issues_commit!$P$2:$Q$25,2,FALSE)</f>
        <v>#N/A</v>
      </c>
      <c r="G49" t="e">
        <f t="shared" si="0"/>
        <v>#N/A</v>
      </c>
      <c r="K49" s="2">
        <v>95866344</v>
      </c>
      <c r="L49" s="2" t="s">
        <v>42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VLOOKUP(A50,issues_commit!$P$2:$Q$25,2,FALSE)</f>
        <v>#N/A</v>
      </c>
      <c r="G50" t="e">
        <f t="shared" si="0"/>
        <v>#N/A</v>
      </c>
      <c r="K50" s="2">
        <v>90670747</v>
      </c>
      <c r="L50" s="2" t="s">
        <v>42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>
        <f>VLOOKUP(A51,issues_commit!$P$2:$Q$25,2,FALSE)</f>
        <v>16</v>
      </c>
      <c r="G51">
        <f t="shared" si="0"/>
        <v>9.375</v>
      </c>
      <c r="K51" s="2">
        <v>82995312</v>
      </c>
      <c r="L51" s="2" t="s">
        <v>42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VLOOKUP(A52,issues_commit!$P$2:$Q$25,2,FALSE)</f>
        <v>#N/A</v>
      </c>
      <c r="G52" t="e">
        <f t="shared" si="0"/>
        <v>#N/A</v>
      </c>
      <c r="K52" s="2">
        <v>82517138</v>
      </c>
      <c r="L52" s="2" t="s">
        <v>42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VLOOKUP(A53,issues_commit!$P$2:$Q$25,2,FALSE)</f>
        <v>#N/A</v>
      </c>
      <c r="G53" t="e">
        <f t="shared" si="0"/>
        <v>#N/A</v>
      </c>
      <c r="K53" s="2">
        <v>80594406</v>
      </c>
      <c r="L53" s="2" t="s">
        <v>42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VLOOKUP(A54,issues_commit!$P$2:$Q$25,2,FALSE)</f>
        <v>#N/A</v>
      </c>
      <c r="G54" t="e">
        <f t="shared" si="0"/>
        <v>#N/A</v>
      </c>
      <c r="K54" s="2">
        <v>74492844</v>
      </c>
      <c r="L54" s="2" t="s">
        <v>42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VLOOKUP(A55,issues_commit!$P$2:$Q$25,2,FALSE)</f>
        <v>#N/A</v>
      </c>
      <c r="G55" t="e">
        <f t="shared" si="0"/>
        <v>#N/A</v>
      </c>
      <c r="K55" s="2">
        <v>74284391</v>
      </c>
      <c r="L55" s="2" t="s">
        <v>42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VLOOKUP(A56,issues_commit!$P$2:$Q$25,2,FALSE)</f>
        <v>#N/A</v>
      </c>
      <c r="G56" t="e">
        <f t="shared" si="0"/>
        <v>#N/A</v>
      </c>
      <c r="K56" s="2">
        <v>68818228</v>
      </c>
      <c r="L56" s="2" t="s">
        <v>42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VLOOKUP(A57,issues_commit!$P$2:$Q$25,2,FALSE)</f>
        <v>#N/A</v>
      </c>
      <c r="G57" t="e">
        <f t="shared" si="0"/>
        <v>#N/A</v>
      </c>
      <c r="K57" s="2">
        <v>60463788</v>
      </c>
      <c r="L57" s="2" t="s">
        <v>42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VLOOKUP(A58,issues_commit!$P$2:$Q$25,2,FALSE)</f>
        <v>#N/A</v>
      </c>
      <c r="G58" t="e">
        <f t="shared" si="0"/>
        <v>#N/A</v>
      </c>
      <c r="K58" s="2">
        <v>46724921</v>
      </c>
      <c r="L58" s="2" t="s">
        <v>42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VLOOKUP(A59,issues_commit!$P$2:$Q$25,2,FALSE)</f>
        <v>#N/A</v>
      </c>
      <c r="G59" t="e">
        <f t="shared" si="0"/>
        <v>#N/A</v>
      </c>
      <c r="K59" s="2">
        <v>53073936</v>
      </c>
      <c r="L59" s="2" t="s">
        <v>41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VLOOKUP(A60,issues_commit!$P$2:$Q$25,2,FALSE)</f>
        <v>#N/A</v>
      </c>
      <c r="G60" t="e">
        <f t="shared" si="0"/>
        <v>#N/A</v>
      </c>
      <c r="K60" s="2">
        <v>60691091</v>
      </c>
      <c r="L60" s="2" t="s">
        <v>41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VLOOKUP(A61,issues_commit!$P$2:$Q$25,2,FALSE)</f>
        <v>#N/A</v>
      </c>
      <c r="G61" t="e">
        <f t="shared" si="0"/>
        <v>#N/A</v>
      </c>
      <c r="K61" s="2">
        <v>40065222</v>
      </c>
      <c r="L61" s="2" t="s">
        <v>41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VLOOKUP(A62,issues_commit!$P$2:$Q$25,2,FALSE)</f>
        <v>#N/A</v>
      </c>
      <c r="G62" t="e">
        <f t="shared" si="0"/>
        <v>#N/A</v>
      </c>
      <c r="K62" s="2">
        <v>112724540</v>
      </c>
      <c r="L62" s="2" t="s">
        <v>41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VLOOKUP(A63,issues_commit!$P$2:$Q$25,2,FALSE)</f>
        <v>#N/A</v>
      </c>
      <c r="G63" t="e">
        <f t="shared" si="0"/>
        <v>#N/A</v>
      </c>
      <c r="K63" s="2">
        <v>84499042</v>
      </c>
      <c r="L63" s="2" t="s">
        <v>41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VLOOKUP(A64,issues_commit!$P$2:$Q$25,2,FALSE)</f>
        <v>#N/A</v>
      </c>
      <c r="G64" t="e">
        <f t="shared" si="0"/>
        <v>#N/A</v>
      </c>
      <c r="K64" s="2">
        <v>14840550</v>
      </c>
      <c r="L64" s="2" t="s">
        <v>41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VLOOKUP(A65,issues_commit!$P$2:$Q$25,2,FALSE)</f>
        <v>#N/A</v>
      </c>
      <c r="G65" t="e">
        <f t="shared" si="0"/>
        <v>#N/A</v>
      </c>
      <c r="K65" s="2">
        <v>14840745</v>
      </c>
      <c r="L65" s="2" t="s">
        <v>41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VLOOKUP(A66,issues_commit!$P$2:$Q$25,2,FALSE)</f>
        <v>#N/A</v>
      </c>
      <c r="G66" t="e">
        <f t="shared" si="0"/>
        <v>#N/A</v>
      </c>
      <c r="K66" s="2">
        <v>14840944</v>
      </c>
      <c r="L66" s="2" t="s">
        <v>41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VLOOKUP(A67,issues_commit!$P$2:$Q$25,2,FALSE)</f>
        <v>#N/A</v>
      </c>
      <c r="G67" t="e">
        <f t="shared" ref="G67:G130" si="1">B67/F67</f>
        <v>#N/A</v>
      </c>
      <c r="K67" s="2">
        <v>115422673</v>
      </c>
      <c r="L67" s="2" t="s">
        <v>39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VLOOKUP(A68,issues_commit!$P$2:$Q$25,2,FALSE)</f>
        <v>#N/A</v>
      </c>
      <c r="G68" t="e">
        <f t="shared" si="1"/>
        <v>#N/A</v>
      </c>
      <c r="K68" s="2">
        <v>84358945</v>
      </c>
      <c r="L68" s="2" t="s">
        <v>39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VLOOKUP(A69,issues_commit!$P$2:$Q$25,2,FALSE)</f>
        <v>#N/A</v>
      </c>
      <c r="G69" t="e">
        <f t="shared" si="1"/>
        <v>#N/A</v>
      </c>
      <c r="K69" s="2">
        <v>79458915</v>
      </c>
      <c r="L69" s="2" t="s">
        <v>39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VLOOKUP(A70,issues_commit!$P$2:$Q$25,2,FALSE)</f>
        <v>#N/A</v>
      </c>
      <c r="G70" t="e">
        <f t="shared" si="1"/>
        <v>#N/A</v>
      </c>
      <c r="K70" s="2">
        <v>81069260</v>
      </c>
      <c r="L70" s="2" t="s">
        <v>39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VLOOKUP(A71,issues_commit!$P$2:$Q$25,2,FALSE)</f>
        <v>#N/A</v>
      </c>
      <c r="G71" t="e">
        <f t="shared" si="1"/>
        <v>#N/A</v>
      </c>
      <c r="K71" s="2">
        <v>78475062</v>
      </c>
      <c r="L71" s="2" t="s">
        <v>39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VLOOKUP(A72,issues_commit!$P$2:$Q$25,2,FALSE)</f>
        <v>#N/A</v>
      </c>
      <c r="G72" t="e">
        <f t="shared" si="1"/>
        <v>#N/A</v>
      </c>
      <c r="K72" s="2">
        <v>66402047</v>
      </c>
      <c r="L72" s="2" t="s">
        <v>39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VLOOKUP(A73,issues_commit!$P$2:$Q$25,2,FALSE)</f>
        <v>#N/A</v>
      </c>
      <c r="G73" t="e">
        <f t="shared" si="1"/>
        <v>#N/A</v>
      </c>
      <c r="K73" s="2">
        <v>26510259</v>
      </c>
      <c r="L73" s="2" t="s">
        <v>39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VLOOKUP(A74,issues_commit!$P$2:$Q$25,2,FALSE)</f>
        <v>#N/A</v>
      </c>
      <c r="G74" t="e">
        <f t="shared" si="1"/>
        <v>#N/A</v>
      </c>
      <c r="K74" s="2">
        <v>9101026</v>
      </c>
      <c r="L74" s="2" t="s">
        <v>39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VLOOKUP(A75,issues_commit!$P$2:$Q$25,2,FALSE)</f>
        <v>#N/A</v>
      </c>
      <c r="G75" t="e">
        <f t="shared" si="1"/>
        <v>#N/A</v>
      </c>
      <c r="K75" s="2">
        <v>8134853</v>
      </c>
      <c r="L75" s="2" t="s">
        <v>39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VLOOKUP(A76,issues_commit!$P$2:$Q$25,2,FALSE)</f>
        <v>#N/A</v>
      </c>
      <c r="G76" t="e">
        <f t="shared" si="1"/>
        <v>#N/A</v>
      </c>
      <c r="K76" s="2">
        <v>3143577</v>
      </c>
      <c r="L76" s="2" t="s">
        <v>39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VLOOKUP(A77,issues_commit!$P$2:$Q$25,2,FALSE)</f>
        <v>#N/A</v>
      </c>
      <c r="G77" t="e">
        <f t="shared" si="1"/>
        <v>#N/A</v>
      </c>
      <c r="K77" s="2">
        <v>3086637</v>
      </c>
      <c r="L77" s="2" t="s">
        <v>39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VLOOKUP(A78,issues_commit!$P$2:$Q$25,2,FALSE)</f>
        <v>#N/A</v>
      </c>
      <c r="G78" t="e">
        <f t="shared" si="1"/>
        <v>#N/A</v>
      </c>
      <c r="K78" s="2">
        <v>23657117</v>
      </c>
      <c r="L78" s="2" t="s">
        <v>45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VLOOKUP(A79,issues_commit!$P$2:$Q$25,2,FALSE)</f>
        <v>#N/A</v>
      </c>
      <c r="G79" t="e">
        <f t="shared" si="1"/>
        <v>#N/A</v>
      </c>
      <c r="K79" s="2">
        <v>23112219</v>
      </c>
      <c r="L79" s="2" t="s">
        <v>45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>
        <f>VLOOKUP(A80,issues_commit!$P$2:$Q$25,2,FALSE)</f>
        <v>16</v>
      </c>
      <c r="G80">
        <f t="shared" si="1"/>
        <v>30.3125</v>
      </c>
      <c r="K80" s="2">
        <v>50174112</v>
      </c>
      <c r="L80" s="2" t="s">
        <v>45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VLOOKUP(A81,issues_commit!$P$2:$Q$25,2,FALSE)</f>
        <v>#N/A</v>
      </c>
      <c r="G81" t="e">
        <f t="shared" si="1"/>
        <v>#N/A</v>
      </c>
      <c r="K81" s="2">
        <v>49515078</v>
      </c>
      <c r="L81" s="2" t="s">
        <v>45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VLOOKUP(A82,issues_commit!$P$2:$Q$25,2,FALSE)</f>
        <v>#N/A</v>
      </c>
      <c r="G82" t="e">
        <f t="shared" si="1"/>
        <v>#N/A</v>
      </c>
      <c r="K82" s="2">
        <v>48043789</v>
      </c>
      <c r="L82" s="2" t="s">
        <v>45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VLOOKUP(A83,issues_commit!$P$2:$Q$25,2,FALSE)</f>
        <v>#N/A</v>
      </c>
      <c r="G83" t="e">
        <f t="shared" si="1"/>
        <v>#N/A</v>
      </c>
      <c r="K83" s="2">
        <v>52884127</v>
      </c>
      <c r="L83" s="2" t="s">
        <v>46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>
        <f>VLOOKUP(A84,issues_commit!$P$2:$Q$25,2,FALSE)</f>
        <v>1</v>
      </c>
      <c r="G84">
        <f t="shared" si="1"/>
        <v>37</v>
      </c>
      <c r="K84" s="2">
        <v>48447990</v>
      </c>
      <c r="L84" s="2" t="s">
        <v>46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VLOOKUP(A85,issues_commit!$P$2:$Q$25,2,FALSE)</f>
        <v>#N/A</v>
      </c>
      <c r="G85" t="e">
        <f t="shared" si="1"/>
        <v>#N/A</v>
      </c>
      <c r="K85" s="2">
        <v>48448272</v>
      </c>
      <c r="L85" s="2" t="s">
        <v>46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VLOOKUP(A86,issues_commit!$P$2:$Q$25,2,FALSE)</f>
        <v>#N/A</v>
      </c>
      <c r="G86" t="e">
        <f t="shared" si="1"/>
        <v>#N/A</v>
      </c>
      <c r="K86" s="2">
        <v>123826042</v>
      </c>
      <c r="L86" s="2" t="s">
        <v>41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VLOOKUP(A87,issues_commit!$P$2:$Q$25,2,FALSE)</f>
        <v>#N/A</v>
      </c>
      <c r="G87" t="e">
        <f t="shared" si="1"/>
        <v>#N/A</v>
      </c>
      <c r="K87" s="2">
        <v>121038918</v>
      </c>
      <c r="L87" s="2" t="s">
        <v>41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VLOOKUP(A88,issues_commit!$P$2:$Q$25,2,FALSE)</f>
        <v>#N/A</v>
      </c>
      <c r="G88" t="e">
        <f t="shared" si="1"/>
        <v>#N/A</v>
      </c>
      <c r="K88" s="2">
        <v>116522233</v>
      </c>
      <c r="L88" s="2" t="s">
        <v>41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VLOOKUP(A89,issues_commit!$P$2:$Q$25,2,FALSE)</f>
        <v>#N/A</v>
      </c>
      <c r="G89" t="e">
        <f t="shared" si="1"/>
        <v>#N/A</v>
      </c>
      <c r="K89" s="2">
        <v>98755888</v>
      </c>
      <c r="L89" s="2" t="s">
        <v>41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VLOOKUP(A90,issues_commit!$P$2:$Q$25,2,FALSE)</f>
        <v>#N/A</v>
      </c>
      <c r="G90" t="e">
        <f t="shared" si="1"/>
        <v>#N/A</v>
      </c>
      <c r="K90" s="2">
        <v>94754584</v>
      </c>
      <c r="L90" s="2" t="s">
        <v>41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VLOOKUP(A91,issues_commit!$P$2:$Q$25,2,FALSE)</f>
        <v>#N/A</v>
      </c>
      <c r="G91" t="e">
        <f t="shared" si="1"/>
        <v>#N/A</v>
      </c>
      <c r="K91" s="2">
        <v>91890025</v>
      </c>
      <c r="L91" s="2" t="s">
        <v>41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VLOOKUP(A92,issues_commit!$P$2:$Q$25,2,FALSE)</f>
        <v>#N/A</v>
      </c>
      <c r="G92" t="e">
        <f t="shared" si="1"/>
        <v>#N/A</v>
      </c>
      <c r="K92" s="2">
        <v>86091828</v>
      </c>
      <c r="L92" s="2" t="s">
        <v>41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>
        <f>VLOOKUP(A93,issues_commit!$P$2:$Q$25,2,FALSE)</f>
        <v>1</v>
      </c>
      <c r="G93">
        <f t="shared" si="1"/>
        <v>3</v>
      </c>
      <c r="K93" s="2">
        <v>59460487</v>
      </c>
      <c r="L93" s="2" t="s">
        <v>41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VLOOKUP(A94,issues_commit!$P$2:$Q$25,2,FALSE)</f>
        <v>#N/A</v>
      </c>
      <c r="G94" t="e">
        <f t="shared" si="1"/>
        <v>#N/A</v>
      </c>
      <c r="K94" s="2">
        <v>37848631</v>
      </c>
      <c r="L94" s="2" t="s">
        <v>41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VLOOKUP(A95,issues_commit!$P$2:$Q$25,2,FALSE)</f>
        <v>#N/A</v>
      </c>
      <c r="G95" t="e">
        <f t="shared" si="1"/>
        <v>#N/A</v>
      </c>
      <c r="K95" s="2">
        <v>21584386</v>
      </c>
      <c r="L95" s="2" t="s">
        <v>41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VLOOKUP(A96,issues_commit!$P$2:$Q$25,2,FALSE)</f>
        <v>#N/A</v>
      </c>
      <c r="G96" t="e">
        <f t="shared" si="1"/>
        <v>#N/A</v>
      </c>
      <c r="K96" s="2">
        <v>14748971</v>
      </c>
      <c r="L96" s="2" t="s">
        <v>41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VLOOKUP(A97,issues_commit!$P$2:$Q$25,2,FALSE)</f>
        <v>#N/A</v>
      </c>
      <c r="G97" t="e">
        <f t="shared" si="1"/>
        <v>#N/A</v>
      </c>
      <c r="K97" s="2">
        <v>107253811</v>
      </c>
      <c r="L97" s="2" t="s">
        <v>39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VLOOKUP(A98,issues_commit!$P$2:$Q$25,2,FALSE)</f>
        <v>#N/A</v>
      </c>
      <c r="G98" t="e">
        <f t="shared" si="1"/>
        <v>#N/A</v>
      </c>
      <c r="K98" s="2">
        <v>88105983</v>
      </c>
      <c r="L98" s="2" t="s">
        <v>39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VLOOKUP(A99,issues_commit!$P$2:$Q$25,2,FALSE)</f>
        <v>#N/A</v>
      </c>
      <c r="G99" t="e">
        <f t="shared" si="1"/>
        <v>#N/A</v>
      </c>
      <c r="K99" s="2">
        <v>83409727</v>
      </c>
      <c r="L99" s="2" t="s">
        <v>39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VLOOKUP(A100,issues_commit!$P$2:$Q$25,2,FALSE)</f>
        <v>#N/A</v>
      </c>
      <c r="G100" t="e">
        <f t="shared" si="1"/>
        <v>#N/A</v>
      </c>
      <c r="K100" s="2">
        <v>81671315</v>
      </c>
      <c r="L100" s="2" t="s">
        <v>39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VLOOKUP(A101,issues_commit!$P$2:$Q$25,2,FALSE)</f>
        <v>#N/A</v>
      </c>
      <c r="G101" t="e">
        <f t="shared" si="1"/>
        <v>#N/A</v>
      </c>
      <c r="K101" s="2">
        <v>71777910</v>
      </c>
      <c r="L101" s="2" t="s">
        <v>39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VLOOKUP(A102,issues_commit!$P$2:$Q$25,2,FALSE)</f>
        <v>#N/A</v>
      </c>
      <c r="G102" t="e">
        <f t="shared" si="1"/>
        <v>#N/A</v>
      </c>
      <c r="K102" s="2">
        <v>65746827</v>
      </c>
      <c r="L102" s="2" t="s">
        <v>39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VLOOKUP(A103,issues_commit!$P$2:$Q$25,2,FALSE)</f>
        <v>#N/A</v>
      </c>
      <c r="G103" t="e">
        <f t="shared" si="1"/>
        <v>#N/A</v>
      </c>
      <c r="K103" s="2">
        <v>64986471</v>
      </c>
      <c r="L103" s="2" t="s">
        <v>39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VLOOKUP(A104,issues_commit!$P$2:$Q$25,2,FALSE)</f>
        <v>#N/A</v>
      </c>
      <c r="G104" t="e">
        <f t="shared" si="1"/>
        <v>#N/A</v>
      </c>
      <c r="K104" s="2">
        <v>52100680</v>
      </c>
      <c r="L104" s="2" t="s">
        <v>39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VLOOKUP(A105,issues_commit!$P$2:$Q$25,2,FALSE)</f>
        <v>#N/A</v>
      </c>
      <c r="G105" t="e">
        <f t="shared" si="1"/>
        <v>#N/A</v>
      </c>
      <c r="K105" s="2">
        <v>47130424</v>
      </c>
      <c r="L105" s="2" t="s">
        <v>39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VLOOKUP(A106,issues_commit!$P$2:$Q$25,2,FALSE)</f>
        <v>#N/A</v>
      </c>
      <c r="G106" t="e">
        <f t="shared" si="1"/>
        <v>#N/A</v>
      </c>
      <c r="K106" s="2">
        <v>47126714</v>
      </c>
      <c r="L106" s="2" t="s">
        <v>39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VLOOKUP(A107,issues_commit!$P$2:$Q$25,2,FALSE)</f>
        <v>#N/A</v>
      </c>
      <c r="G107" t="e">
        <f t="shared" si="1"/>
        <v>#N/A</v>
      </c>
      <c r="K107" s="2">
        <v>42181459</v>
      </c>
      <c r="L107" s="2" t="s">
        <v>39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VLOOKUP(A108,issues_commit!$P$2:$Q$25,2,FALSE)</f>
        <v>#N/A</v>
      </c>
      <c r="G108" t="e">
        <f t="shared" si="1"/>
        <v>#N/A</v>
      </c>
      <c r="K108" s="2">
        <v>42177751</v>
      </c>
      <c r="L108" s="2" t="s">
        <v>39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VLOOKUP(A109,issues_commit!$P$2:$Q$25,2,FALSE)</f>
        <v>#N/A</v>
      </c>
      <c r="G109" t="e">
        <f t="shared" si="1"/>
        <v>#N/A</v>
      </c>
      <c r="K109" s="2">
        <v>42123394</v>
      </c>
      <c r="L109" s="2" t="s">
        <v>39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VLOOKUP(A110,issues_commit!$P$2:$Q$25,2,FALSE)</f>
        <v>#N/A</v>
      </c>
      <c r="G110" t="e">
        <f t="shared" si="1"/>
        <v>#N/A</v>
      </c>
      <c r="K110" s="2">
        <v>40004984</v>
      </c>
      <c r="L110" s="2" t="s">
        <v>39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VLOOKUP(A111,issues_commit!$P$2:$Q$25,2,FALSE)</f>
        <v>#N/A</v>
      </c>
      <c r="G111" t="e">
        <f t="shared" si="1"/>
        <v>#N/A</v>
      </c>
      <c r="K111" s="2">
        <v>37937452</v>
      </c>
      <c r="L111" s="2" t="s">
        <v>39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VLOOKUP(A112,issues_commit!$P$2:$Q$25,2,FALSE)</f>
        <v>#N/A</v>
      </c>
      <c r="G112" t="e">
        <f t="shared" si="1"/>
        <v>#N/A</v>
      </c>
      <c r="K112" s="2">
        <v>22742000</v>
      </c>
      <c r="L112" s="2" t="s">
        <v>39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VLOOKUP(A113,issues_commit!$P$2:$Q$25,2,FALSE)</f>
        <v>#N/A</v>
      </c>
      <c r="G113" t="e">
        <f t="shared" si="1"/>
        <v>#N/A</v>
      </c>
      <c r="K113" s="2">
        <v>14689478</v>
      </c>
      <c r="L113" s="2" t="s">
        <v>39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VLOOKUP(A114,issues_commit!$P$2:$Q$25,2,FALSE)</f>
        <v>#N/A</v>
      </c>
      <c r="G114" t="e">
        <f t="shared" si="1"/>
        <v>#N/A</v>
      </c>
      <c r="K114" s="2">
        <v>5756583</v>
      </c>
      <c r="L114" s="2" t="s">
        <v>39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VLOOKUP(A115,issues_commit!$P$2:$Q$25,2,FALSE)</f>
        <v>#N/A</v>
      </c>
      <c r="G115" t="e">
        <f t="shared" si="1"/>
        <v>#N/A</v>
      </c>
      <c r="K115" s="2">
        <v>3844382</v>
      </c>
      <c r="L115" s="2" t="s">
        <v>39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VLOOKUP(A116,issues_commit!$P$2:$Q$25,2,FALSE)</f>
        <v>#N/A</v>
      </c>
      <c r="G116" t="e">
        <f t="shared" si="1"/>
        <v>#N/A</v>
      </c>
      <c r="K116" s="2">
        <v>3396053</v>
      </c>
      <c r="L116" s="2" t="s">
        <v>39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VLOOKUP(A117,issues_commit!$P$2:$Q$25,2,FALSE)</f>
        <v>#N/A</v>
      </c>
      <c r="G117" t="e">
        <f t="shared" si="1"/>
        <v>#N/A</v>
      </c>
      <c r="K117" s="2">
        <v>3326136</v>
      </c>
      <c r="L117" s="2" t="s">
        <v>39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VLOOKUP(A118,issues_commit!$P$2:$Q$25,2,FALSE)</f>
        <v>#N/A</v>
      </c>
      <c r="G118" t="e">
        <f t="shared" si="1"/>
        <v>#N/A</v>
      </c>
      <c r="K118" s="2">
        <v>2220387</v>
      </c>
      <c r="L118" s="2" t="s">
        <v>39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VLOOKUP(A119,issues_commit!$P$2:$Q$25,2,FALSE)</f>
        <v>#N/A</v>
      </c>
      <c r="G119" t="e">
        <f t="shared" si="1"/>
        <v>#N/A</v>
      </c>
      <c r="K119" s="2">
        <v>1769294</v>
      </c>
      <c r="L119" s="2" t="s">
        <v>39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VLOOKUP(A120,issues_commit!$P$2:$Q$25,2,FALSE)</f>
        <v>#N/A</v>
      </c>
      <c r="G120" t="e">
        <f t="shared" si="1"/>
        <v>#N/A</v>
      </c>
      <c r="K120" s="2">
        <v>1238631</v>
      </c>
      <c r="L120" s="2" t="s">
        <v>39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VLOOKUP(A121,issues_commit!$P$2:$Q$25,2,FALSE)</f>
        <v>#N/A</v>
      </c>
      <c r="G121" t="e">
        <f t="shared" si="1"/>
        <v>#N/A</v>
      </c>
      <c r="K121" s="2">
        <v>953803</v>
      </c>
      <c r="L121" s="2" t="s">
        <v>39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VLOOKUP(A122,issues_commit!$P$2:$Q$25,2,FALSE)</f>
        <v>#N/A</v>
      </c>
      <c r="G122" t="e">
        <f t="shared" si="1"/>
        <v>#N/A</v>
      </c>
      <c r="K122" s="2">
        <v>500122</v>
      </c>
      <c r="L122" s="2" t="s">
        <v>39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VLOOKUP(A123,issues_commit!$P$2:$Q$25,2,FALSE)</f>
        <v>#N/A</v>
      </c>
      <c r="G123" t="e">
        <f t="shared" si="1"/>
        <v>#N/A</v>
      </c>
      <c r="K123" s="2">
        <v>472606</v>
      </c>
      <c r="L123" s="2" t="s">
        <v>39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VLOOKUP(A124,issues_commit!$P$2:$Q$25,2,FALSE)</f>
        <v>#N/A</v>
      </c>
      <c r="G124" t="e">
        <f t="shared" si="1"/>
        <v>#N/A</v>
      </c>
      <c r="K124" s="2">
        <v>469502</v>
      </c>
      <c r="L124" s="2" t="s">
        <v>39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VLOOKUP(A125,issues_commit!$P$2:$Q$25,2,FALSE)</f>
        <v>#N/A</v>
      </c>
      <c r="G125" t="e">
        <f t="shared" si="1"/>
        <v>#N/A</v>
      </c>
      <c r="K125" s="2">
        <v>458682</v>
      </c>
      <c r="L125" s="2" t="s">
        <v>39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VLOOKUP(A126,issues_commit!$P$2:$Q$25,2,FALSE)</f>
        <v>#N/A</v>
      </c>
      <c r="G126" t="e">
        <f t="shared" si="1"/>
        <v>#N/A</v>
      </c>
      <c r="K126" s="2">
        <v>313887</v>
      </c>
      <c r="L126" s="2" t="s">
        <v>39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VLOOKUP(A127,issues_commit!$P$2:$Q$25,2,FALSE)</f>
        <v>#N/A</v>
      </c>
      <c r="G127" t="e">
        <f t="shared" si="1"/>
        <v>#N/A</v>
      </c>
      <c r="K127" s="2">
        <v>23359201</v>
      </c>
      <c r="L127" s="2" t="s">
        <v>40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VLOOKUP(A128,issues_commit!$P$2:$Q$25,2,FALSE)</f>
        <v>#N/A</v>
      </c>
      <c r="G128" t="e">
        <f t="shared" si="1"/>
        <v>#N/A</v>
      </c>
      <c r="K128" s="2">
        <v>15700975</v>
      </c>
      <c r="L128" s="2" t="s">
        <v>40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VLOOKUP(A129,issues_commit!$P$2:$Q$25,2,FALSE)</f>
        <v>#N/A</v>
      </c>
      <c r="G129" t="e">
        <f t="shared" si="1"/>
        <v>#N/A</v>
      </c>
      <c r="K129" s="2">
        <v>10662299</v>
      </c>
      <c r="L129" s="2" t="s">
        <v>40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VLOOKUP(A130,issues_commit!$P$2:$Q$25,2,FALSE)</f>
        <v>#N/A</v>
      </c>
      <c r="G130" t="e">
        <f t="shared" si="1"/>
        <v>#N/A</v>
      </c>
      <c r="K130" s="2">
        <v>10281099</v>
      </c>
      <c r="L130" s="2" t="s">
        <v>40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VLOOKUP(A131,issues_commit!$P$2:$Q$25,2,FALSE)</f>
        <v>#N/A</v>
      </c>
      <c r="G131" t="e">
        <f t="shared" ref="G131:G194" si="2">B131/F131</f>
        <v>#N/A</v>
      </c>
      <c r="K131" s="2">
        <v>8920176</v>
      </c>
      <c r="L131" s="2" t="s">
        <v>40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VLOOKUP(A132,issues_commit!$P$2:$Q$25,2,FALSE)</f>
        <v>#N/A</v>
      </c>
      <c r="G132" t="e">
        <f t="shared" si="2"/>
        <v>#N/A</v>
      </c>
      <c r="K132" s="2">
        <v>128587752</v>
      </c>
      <c r="L132" s="2" t="s">
        <v>43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VLOOKUP(A133,issues_commit!$P$2:$Q$25,2,FALSE)</f>
        <v>#N/A</v>
      </c>
      <c r="G133" t="e">
        <f t="shared" si="2"/>
        <v>#N/A</v>
      </c>
      <c r="K133" s="2">
        <v>126585195</v>
      </c>
      <c r="L133" s="2" t="s">
        <v>43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VLOOKUP(A134,issues_commit!$P$2:$Q$25,2,FALSE)</f>
        <v>#N/A</v>
      </c>
      <c r="G134" t="e">
        <f t="shared" si="2"/>
        <v>#N/A</v>
      </c>
      <c r="K134" s="2">
        <v>120195279</v>
      </c>
      <c r="L134" s="2" t="s">
        <v>43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VLOOKUP(A135,issues_commit!$P$2:$Q$25,2,FALSE)</f>
        <v>#N/A</v>
      </c>
      <c r="G135" t="e">
        <f t="shared" si="2"/>
        <v>#N/A</v>
      </c>
      <c r="K135" s="2">
        <v>118640234</v>
      </c>
      <c r="L135" s="2" t="s">
        <v>43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VLOOKUP(A136,issues_commit!$P$2:$Q$25,2,FALSE)</f>
        <v>#N/A</v>
      </c>
      <c r="G136" t="e">
        <f t="shared" si="2"/>
        <v>#N/A</v>
      </c>
      <c r="K136" s="2">
        <v>118012601</v>
      </c>
      <c r="L136" s="2" t="s">
        <v>43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VLOOKUP(A137,issues_commit!$P$2:$Q$25,2,FALSE)</f>
        <v>#N/A</v>
      </c>
      <c r="G137" t="e">
        <f t="shared" si="2"/>
        <v>#N/A</v>
      </c>
      <c r="K137" s="2">
        <v>115682085</v>
      </c>
      <c r="L137" s="2" t="s">
        <v>43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VLOOKUP(A138,issues_commit!$P$2:$Q$25,2,FALSE)</f>
        <v>#N/A</v>
      </c>
      <c r="G138" t="e">
        <f t="shared" si="2"/>
        <v>#N/A</v>
      </c>
      <c r="K138" s="2">
        <v>113833070</v>
      </c>
      <c r="L138" s="2" t="s">
        <v>43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VLOOKUP(A139,issues_commit!$P$2:$Q$25,2,FALSE)</f>
        <v>#N/A</v>
      </c>
      <c r="G139" t="e">
        <f t="shared" si="2"/>
        <v>#N/A</v>
      </c>
      <c r="K139" s="2">
        <v>109588301</v>
      </c>
      <c r="L139" s="2" t="s">
        <v>43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VLOOKUP(A140,issues_commit!$P$2:$Q$25,2,FALSE)</f>
        <v>#N/A</v>
      </c>
      <c r="G140" t="e">
        <f t="shared" si="2"/>
        <v>#N/A</v>
      </c>
      <c r="K140" s="2">
        <v>109056285</v>
      </c>
      <c r="L140" s="2" t="s">
        <v>43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VLOOKUP(A141,issues_commit!$P$2:$Q$25,2,FALSE)</f>
        <v>#N/A</v>
      </c>
      <c r="G141" t="e">
        <f t="shared" si="2"/>
        <v>#N/A</v>
      </c>
      <c r="K141" s="2">
        <v>106755542</v>
      </c>
      <c r="L141" s="2" t="s">
        <v>43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VLOOKUP(A142,issues_commit!$P$2:$Q$25,2,FALSE)</f>
        <v>#N/A</v>
      </c>
      <c r="G142" t="e">
        <f t="shared" si="2"/>
        <v>#N/A</v>
      </c>
      <c r="K142" s="2">
        <v>105115436</v>
      </c>
      <c r="L142" s="2" t="s">
        <v>43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VLOOKUP(A143,issues_commit!$P$2:$Q$25,2,FALSE)</f>
        <v>#N/A</v>
      </c>
      <c r="G143" t="e">
        <f t="shared" si="2"/>
        <v>#N/A</v>
      </c>
      <c r="K143" s="2">
        <v>103375381</v>
      </c>
      <c r="L143" s="2" t="s">
        <v>43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VLOOKUP(A144,issues_commit!$P$2:$Q$25,2,FALSE)</f>
        <v>#N/A</v>
      </c>
      <c r="G144" t="e">
        <f t="shared" si="2"/>
        <v>#N/A</v>
      </c>
      <c r="K144" s="2">
        <v>100636581</v>
      </c>
      <c r="L144" s="2" t="s">
        <v>43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VLOOKUP(A145,issues_commit!$P$2:$Q$25,2,FALSE)</f>
        <v>#N/A</v>
      </c>
      <c r="G145" t="e">
        <f t="shared" si="2"/>
        <v>#N/A</v>
      </c>
      <c r="K145" s="2">
        <v>100366080</v>
      </c>
      <c r="L145" s="2" t="s">
        <v>43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VLOOKUP(A146,issues_commit!$P$2:$Q$25,2,FALSE)</f>
        <v>#N/A</v>
      </c>
      <c r="G146" t="e">
        <f t="shared" si="2"/>
        <v>#N/A</v>
      </c>
      <c r="K146" s="2">
        <v>100225581</v>
      </c>
      <c r="L146" s="2" t="s">
        <v>43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VLOOKUP(A147,issues_commit!$P$2:$Q$25,2,FALSE)</f>
        <v>#N/A</v>
      </c>
      <c r="G147" t="e">
        <f t="shared" si="2"/>
        <v>#N/A</v>
      </c>
      <c r="K147" s="2">
        <v>99073407</v>
      </c>
      <c r="L147" s="2" t="s">
        <v>43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VLOOKUP(A148,issues_commit!$P$2:$Q$25,2,FALSE)</f>
        <v>#N/A</v>
      </c>
      <c r="G148" t="e">
        <f t="shared" si="2"/>
        <v>#N/A</v>
      </c>
      <c r="K148" s="2">
        <v>97703198</v>
      </c>
      <c r="L148" s="2" t="s">
        <v>43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VLOOKUP(A149,issues_commit!$P$2:$Q$25,2,FALSE)</f>
        <v>#N/A</v>
      </c>
      <c r="G149" t="e">
        <f t="shared" si="2"/>
        <v>#N/A</v>
      </c>
      <c r="K149" s="2">
        <v>97696892</v>
      </c>
      <c r="L149" s="2" t="s">
        <v>43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VLOOKUP(A150,issues_commit!$P$2:$Q$25,2,FALSE)</f>
        <v>#N/A</v>
      </c>
      <c r="G150" t="e">
        <f t="shared" si="2"/>
        <v>#N/A</v>
      </c>
      <c r="K150" s="2">
        <v>94702255</v>
      </c>
      <c r="L150" s="2" t="s">
        <v>43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VLOOKUP(A151,issues_commit!$P$2:$Q$25,2,FALSE)</f>
        <v>#N/A</v>
      </c>
      <c r="G151" t="e">
        <f t="shared" si="2"/>
        <v>#N/A</v>
      </c>
      <c r="K151" s="2">
        <v>96681153</v>
      </c>
      <c r="L151" s="2" t="s">
        <v>43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VLOOKUP(A152,issues_commit!$P$2:$Q$25,2,FALSE)</f>
        <v>#N/A</v>
      </c>
      <c r="G152" t="e">
        <f t="shared" si="2"/>
        <v>#N/A</v>
      </c>
      <c r="K152" s="2">
        <v>96295201</v>
      </c>
      <c r="L152" s="2" t="s">
        <v>43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VLOOKUP(A153,issues_commit!$P$2:$Q$25,2,FALSE)</f>
        <v>#N/A</v>
      </c>
      <c r="G153" t="e">
        <f t="shared" si="2"/>
        <v>#N/A</v>
      </c>
      <c r="K153" s="2">
        <v>95980339</v>
      </c>
      <c r="L153" s="2" t="s">
        <v>43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VLOOKUP(A154,issues_commit!$P$2:$Q$25,2,FALSE)</f>
        <v>#N/A</v>
      </c>
      <c r="G154" t="e">
        <f t="shared" si="2"/>
        <v>#N/A</v>
      </c>
      <c r="K154" s="2">
        <v>95142941</v>
      </c>
      <c r="L154" s="2" t="s">
        <v>43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VLOOKUP(A155,issues_commit!$P$2:$Q$25,2,FALSE)</f>
        <v>#N/A</v>
      </c>
      <c r="G155" t="e">
        <f t="shared" si="2"/>
        <v>#N/A</v>
      </c>
      <c r="K155" s="2">
        <v>92916399</v>
      </c>
      <c r="L155" s="2" t="s">
        <v>43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VLOOKUP(A156,issues_commit!$P$2:$Q$25,2,FALSE)</f>
        <v>#N/A</v>
      </c>
      <c r="G156" t="e">
        <f t="shared" si="2"/>
        <v>#N/A</v>
      </c>
      <c r="K156" s="2">
        <v>91553181</v>
      </c>
      <c r="L156" s="2" t="s">
        <v>43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VLOOKUP(A157,issues_commit!$P$2:$Q$25,2,FALSE)</f>
        <v>#N/A</v>
      </c>
      <c r="G157" t="e">
        <f t="shared" si="2"/>
        <v>#N/A</v>
      </c>
      <c r="K157" s="2">
        <v>90068555</v>
      </c>
      <c r="L157" s="2" t="s">
        <v>43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VLOOKUP(A158,issues_commit!$P$2:$Q$25,2,FALSE)</f>
        <v>#N/A</v>
      </c>
      <c r="G158" t="e">
        <f t="shared" si="2"/>
        <v>#N/A</v>
      </c>
      <c r="K158" s="2">
        <v>88866103</v>
      </c>
      <c r="L158" s="2" t="s">
        <v>43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VLOOKUP(A159,issues_commit!$P$2:$Q$25,2,FALSE)</f>
        <v>#N/A</v>
      </c>
      <c r="G159" t="e">
        <f t="shared" si="2"/>
        <v>#N/A</v>
      </c>
      <c r="K159" s="2">
        <v>88864400</v>
      </c>
      <c r="L159" s="2" t="s">
        <v>43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VLOOKUP(A160,issues_commit!$P$2:$Q$25,2,FALSE)</f>
        <v>#N/A</v>
      </c>
      <c r="G160" t="e">
        <f t="shared" si="2"/>
        <v>#N/A</v>
      </c>
      <c r="K160" s="2">
        <v>86929066</v>
      </c>
      <c r="L160" s="2" t="s">
        <v>43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VLOOKUP(A161,issues_commit!$P$2:$Q$25,2,FALSE)</f>
        <v>#N/A</v>
      </c>
      <c r="G161" t="e">
        <f t="shared" si="2"/>
        <v>#N/A</v>
      </c>
      <c r="K161" s="2">
        <v>86079701</v>
      </c>
      <c r="L161" s="2" t="s">
        <v>43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VLOOKUP(A162,issues_commit!$P$2:$Q$25,2,FALSE)</f>
        <v>#N/A</v>
      </c>
      <c r="G162" t="e">
        <f t="shared" si="2"/>
        <v>#N/A</v>
      </c>
      <c r="K162" s="2">
        <v>85337580</v>
      </c>
      <c r="L162" s="2" t="s">
        <v>43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VLOOKUP(A163,issues_commit!$P$2:$Q$25,2,FALSE)</f>
        <v>#N/A</v>
      </c>
      <c r="G163" t="e">
        <f t="shared" si="2"/>
        <v>#N/A</v>
      </c>
      <c r="K163" s="2">
        <v>84494468</v>
      </c>
      <c r="L163" s="2" t="s">
        <v>43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VLOOKUP(A164,issues_commit!$P$2:$Q$25,2,FALSE)</f>
        <v>#N/A</v>
      </c>
      <c r="G164" t="e">
        <f t="shared" si="2"/>
        <v>#N/A</v>
      </c>
      <c r="K164" s="2">
        <v>82824325</v>
      </c>
      <c r="L164" s="2" t="s">
        <v>43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VLOOKUP(A165,issues_commit!$P$2:$Q$25,2,FALSE)</f>
        <v>#N/A</v>
      </c>
      <c r="G165" t="e">
        <f t="shared" si="2"/>
        <v>#N/A</v>
      </c>
      <c r="K165" s="2">
        <v>82694148</v>
      </c>
      <c r="L165" s="2" t="s">
        <v>43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VLOOKUP(A166,issues_commit!$P$2:$Q$25,2,FALSE)</f>
        <v>#N/A</v>
      </c>
      <c r="G166" t="e">
        <f t="shared" si="2"/>
        <v>#N/A</v>
      </c>
      <c r="K166" s="2">
        <v>82169664</v>
      </c>
      <c r="L166" s="2" t="s">
        <v>43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VLOOKUP(A167,issues_commit!$P$2:$Q$25,2,FALSE)</f>
        <v>#N/A</v>
      </c>
      <c r="G167" t="e">
        <f t="shared" si="2"/>
        <v>#N/A</v>
      </c>
      <c r="K167" s="2">
        <v>81708448</v>
      </c>
      <c r="L167" s="2" t="s">
        <v>43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VLOOKUP(A168,issues_commit!$P$2:$Q$25,2,FALSE)</f>
        <v>#N/A</v>
      </c>
      <c r="G168" t="e">
        <f t="shared" si="2"/>
        <v>#N/A</v>
      </c>
      <c r="K168" s="2">
        <v>47616758</v>
      </c>
      <c r="L168" s="2" t="s">
        <v>43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VLOOKUP(A169,issues_commit!$P$2:$Q$25,2,FALSE)</f>
        <v>#N/A</v>
      </c>
      <c r="G169" t="e">
        <f t="shared" si="2"/>
        <v>#N/A</v>
      </c>
      <c r="K169" s="2">
        <v>80943990</v>
      </c>
      <c r="L169" s="2" t="s">
        <v>43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VLOOKUP(A170,issues_commit!$P$2:$Q$25,2,FALSE)</f>
        <v>#N/A</v>
      </c>
      <c r="G170" t="e">
        <f t="shared" si="2"/>
        <v>#N/A</v>
      </c>
      <c r="K170" s="2">
        <v>79663974</v>
      </c>
      <c r="L170" s="2" t="s">
        <v>43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VLOOKUP(A171,issues_commit!$P$2:$Q$25,2,FALSE)</f>
        <v>#N/A</v>
      </c>
      <c r="G171" t="e">
        <f t="shared" si="2"/>
        <v>#N/A</v>
      </c>
      <c r="K171" s="2">
        <v>78954268</v>
      </c>
      <c r="L171" s="2" t="s">
        <v>43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VLOOKUP(A172,issues_commit!$P$2:$Q$25,2,FALSE)</f>
        <v>#N/A</v>
      </c>
      <c r="G172" t="e">
        <f t="shared" si="2"/>
        <v>#N/A</v>
      </c>
      <c r="K172" s="2">
        <v>76117792</v>
      </c>
      <c r="L172" s="2" t="s">
        <v>43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VLOOKUP(A173,issues_commit!$P$2:$Q$25,2,FALSE)</f>
        <v>#N/A</v>
      </c>
      <c r="G173" t="e">
        <f t="shared" si="2"/>
        <v>#N/A</v>
      </c>
      <c r="K173" s="2">
        <v>74696240</v>
      </c>
      <c r="L173" s="2" t="s">
        <v>43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VLOOKUP(A174,issues_commit!$P$2:$Q$25,2,FALSE)</f>
        <v>#N/A</v>
      </c>
      <c r="G174" t="e">
        <f t="shared" si="2"/>
        <v>#N/A</v>
      </c>
      <c r="K174" s="2">
        <v>75029886</v>
      </c>
      <c r="L174" s="2" t="s">
        <v>43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VLOOKUP(A175,issues_commit!$P$2:$Q$25,2,FALSE)</f>
        <v>#N/A</v>
      </c>
      <c r="G175" t="e">
        <f t="shared" si="2"/>
        <v>#N/A</v>
      </c>
      <c r="K175" s="2">
        <v>74815417</v>
      </c>
      <c r="L175" s="2" t="s">
        <v>43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VLOOKUP(A176,issues_commit!$P$2:$Q$25,2,FALSE)</f>
        <v>#N/A</v>
      </c>
      <c r="G176" t="e">
        <f t="shared" si="2"/>
        <v>#N/A</v>
      </c>
      <c r="K176" s="2">
        <v>73402961</v>
      </c>
      <c r="L176" s="2" t="s">
        <v>43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VLOOKUP(A177,issues_commit!$P$2:$Q$25,2,FALSE)</f>
        <v>#N/A</v>
      </c>
      <c r="G177" t="e">
        <f t="shared" si="2"/>
        <v>#N/A</v>
      </c>
      <c r="K177" s="2">
        <v>73401636</v>
      </c>
      <c r="L177" s="2" t="s">
        <v>43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VLOOKUP(A178,issues_commit!$P$2:$Q$25,2,FALSE)</f>
        <v>#N/A</v>
      </c>
      <c r="G178" t="e">
        <f t="shared" si="2"/>
        <v>#N/A</v>
      </c>
      <c r="K178" s="2">
        <v>72940114</v>
      </c>
      <c r="L178" s="2" t="s">
        <v>43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VLOOKUP(A179,issues_commit!$P$2:$Q$25,2,FALSE)</f>
        <v>#N/A</v>
      </c>
      <c r="G179" t="e">
        <f t="shared" si="2"/>
        <v>#N/A</v>
      </c>
      <c r="K179" s="2">
        <v>72365538</v>
      </c>
      <c r="L179" s="2" t="s">
        <v>43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VLOOKUP(A180,issues_commit!$P$2:$Q$25,2,FALSE)</f>
        <v>#N/A</v>
      </c>
      <c r="G180" t="e">
        <f t="shared" si="2"/>
        <v>#N/A</v>
      </c>
      <c r="K180" s="2">
        <v>71223761</v>
      </c>
      <c r="L180" s="2" t="s">
        <v>43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VLOOKUP(A181,issues_commit!$P$2:$Q$25,2,FALSE)</f>
        <v>#N/A</v>
      </c>
      <c r="G181" t="e">
        <f t="shared" si="2"/>
        <v>#N/A</v>
      </c>
      <c r="K181" s="2">
        <v>69881215</v>
      </c>
      <c r="L181" s="2" t="s">
        <v>43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VLOOKUP(A182,issues_commit!$P$2:$Q$25,2,FALSE)</f>
        <v>#N/A</v>
      </c>
      <c r="G182" t="e">
        <f t="shared" si="2"/>
        <v>#N/A</v>
      </c>
      <c r="K182" s="2">
        <v>69305635</v>
      </c>
      <c r="L182" s="2" t="s">
        <v>43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VLOOKUP(A183,issues_commit!$P$2:$Q$25,2,FALSE)</f>
        <v>#N/A</v>
      </c>
      <c r="G183" t="e">
        <f t="shared" si="2"/>
        <v>#N/A</v>
      </c>
      <c r="K183" s="2">
        <v>68868629</v>
      </c>
      <c r="L183" s="2" t="s">
        <v>43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VLOOKUP(A184,issues_commit!$P$2:$Q$25,2,FALSE)</f>
        <v>#N/A</v>
      </c>
      <c r="G184" t="e">
        <f t="shared" si="2"/>
        <v>#N/A</v>
      </c>
      <c r="K184" s="2">
        <v>68782946</v>
      </c>
      <c r="L184" s="2" t="s">
        <v>43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VLOOKUP(A185,issues_commit!$P$2:$Q$25,2,FALSE)</f>
        <v>#N/A</v>
      </c>
      <c r="G185" t="e">
        <f t="shared" si="2"/>
        <v>#N/A</v>
      </c>
      <c r="K185" s="2">
        <v>67923925</v>
      </c>
      <c r="L185" s="2" t="s">
        <v>43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VLOOKUP(A186,issues_commit!$P$2:$Q$25,2,FALSE)</f>
        <v>#N/A</v>
      </c>
      <c r="G186" t="e">
        <f t="shared" si="2"/>
        <v>#N/A</v>
      </c>
      <c r="K186" s="2">
        <v>67744378</v>
      </c>
      <c r="L186" s="2" t="s">
        <v>43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VLOOKUP(A187,issues_commit!$P$2:$Q$25,2,FALSE)</f>
        <v>#N/A</v>
      </c>
      <c r="G187" t="e">
        <f t="shared" si="2"/>
        <v>#N/A</v>
      </c>
      <c r="K187" s="2">
        <v>67642074</v>
      </c>
      <c r="L187" s="2" t="s">
        <v>43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VLOOKUP(A188,issues_commit!$P$2:$Q$25,2,FALSE)</f>
        <v>#N/A</v>
      </c>
      <c r="G188" t="e">
        <f t="shared" si="2"/>
        <v>#N/A</v>
      </c>
      <c r="K188" s="2">
        <v>67443996</v>
      </c>
      <c r="L188" s="2" t="s">
        <v>43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>
        <f>VLOOKUP(A189,issues_commit!$P$2:$Q$25,2,FALSE)</f>
        <v>1</v>
      </c>
      <c r="G189">
        <f t="shared" si="2"/>
        <v>61</v>
      </c>
      <c r="K189" s="2">
        <v>67291988</v>
      </c>
      <c r="L189" s="2" t="s">
        <v>43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VLOOKUP(A190,issues_commit!$P$2:$Q$25,2,FALSE)</f>
        <v>#N/A</v>
      </c>
      <c r="G190" t="e">
        <f t="shared" si="2"/>
        <v>#N/A</v>
      </c>
      <c r="K190" s="2">
        <v>66043468</v>
      </c>
      <c r="L190" s="2" t="s">
        <v>43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VLOOKUP(A191,issues_commit!$P$2:$Q$25,2,FALSE)</f>
        <v>#N/A</v>
      </c>
      <c r="G191" t="e">
        <f t="shared" si="2"/>
        <v>#N/A</v>
      </c>
      <c r="K191" s="2">
        <v>65511517</v>
      </c>
      <c r="L191" s="2" t="s">
        <v>43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VLOOKUP(A192,issues_commit!$P$2:$Q$25,2,FALSE)</f>
        <v>#N/A</v>
      </c>
      <c r="G192" t="e">
        <f t="shared" si="2"/>
        <v>#N/A</v>
      </c>
      <c r="K192" s="2">
        <v>65259480</v>
      </c>
      <c r="L192" s="2" t="s">
        <v>43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VLOOKUP(A193,issues_commit!$P$2:$Q$25,2,FALSE)</f>
        <v>#N/A</v>
      </c>
      <c r="G193" t="e">
        <f t="shared" si="2"/>
        <v>#N/A</v>
      </c>
      <c r="K193" s="2">
        <v>65203529</v>
      </c>
      <c r="L193" s="2" t="s">
        <v>43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VLOOKUP(A194,issues_commit!$P$2:$Q$25,2,FALSE)</f>
        <v>#N/A</v>
      </c>
      <c r="G194" t="e">
        <f t="shared" si="2"/>
        <v>#N/A</v>
      </c>
      <c r="K194" s="2">
        <v>64619837</v>
      </c>
      <c r="L194" s="2" t="s">
        <v>43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VLOOKUP(A195,issues_commit!$P$2:$Q$25,2,FALSE)</f>
        <v>#N/A</v>
      </c>
      <c r="G195" t="e">
        <f t="shared" ref="G195:G258" si="3">B195/F195</f>
        <v>#N/A</v>
      </c>
      <c r="K195" s="2">
        <v>64546822</v>
      </c>
      <c r="L195" s="2" t="s">
        <v>43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VLOOKUP(A196,issues_commit!$P$2:$Q$25,2,FALSE)</f>
        <v>#N/A</v>
      </c>
      <c r="G196" t="e">
        <f t="shared" si="3"/>
        <v>#N/A</v>
      </c>
      <c r="K196" s="2">
        <v>63632052</v>
      </c>
      <c r="L196" s="2" t="s">
        <v>43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VLOOKUP(A197,issues_commit!$P$2:$Q$25,2,FALSE)</f>
        <v>#N/A</v>
      </c>
      <c r="G197" t="e">
        <f t="shared" si="3"/>
        <v>#N/A</v>
      </c>
      <c r="K197" s="2">
        <v>63129879</v>
      </c>
      <c r="L197" s="2" t="s">
        <v>43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VLOOKUP(A198,issues_commit!$P$2:$Q$25,2,FALSE)</f>
        <v>#N/A</v>
      </c>
      <c r="G198" t="e">
        <f t="shared" si="3"/>
        <v>#N/A</v>
      </c>
      <c r="K198" s="2">
        <v>63055631</v>
      </c>
      <c r="L198" s="2" t="s">
        <v>43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VLOOKUP(A199,issues_commit!$P$2:$Q$25,2,FALSE)</f>
        <v>#N/A</v>
      </c>
      <c r="G199" t="e">
        <f t="shared" si="3"/>
        <v>#N/A</v>
      </c>
      <c r="K199" s="2">
        <v>62399861</v>
      </c>
      <c r="L199" s="2" t="s">
        <v>43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VLOOKUP(A200,issues_commit!$P$2:$Q$25,2,FALSE)</f>
        <v>#N/A</v>
      </c>
      <c r="G200" t="e">
        <f t="shared" si="3"/>
        <v>#N/A</v>
      </c>
      <c r="K200" s="2">
        <v>61139181</v>
      </c>
      <c r="L200" s="2" t="s">
        <v>43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VLOOKUP(A201,issues_commit!$P$2:$Q$25,2,FALSE)</f>
        <v>#N/A</v>
      </c>
      <c r="G201" t="e">
        <f t="shared" si="3"/>
        <v>#N/A</v>
      </c>
      <c r="K201" s="2">
        <v>60894874</v>
      </c>
      <c r="L201" s="2" t="s">
        <v>43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VLOOKUP(A202,issues_commit!$P$2:$Q$25,2,FALSE)</f>
        <v>#N/A</v>
      </c>
      <c r="G202" t="e">
        <f t="shared" si="3"/>
        <v>#N/A</v>
      </c>
      <c r="K202" s="2">
        <v>59022111</v>
      </c>
      <c r="L202" s="2" t="s">
        <v>43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VLOOKUP(A203,issues_commit!$P$2:$Q$25,2,FALSE)</f>
        <v>#N/A</v>
      </c>
      <c r="G203" t="e">
        <f t="shared" si="3"/>
        <v>#N/A</v>
      </c>
      <c r="K203" s="2">
        <v>58187543</v>
      </c>
      <c r="L203" s="2" t="s">
        <v>43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>
        <f>VLOOKUP(A204,issues_commit!$P$2:$Q$25,2,FALSE)</f>
        <v>1</v>
      </c>
      <c r="G204">
        <f t="shared" si="3"/>
        <v>9</v>
      </c>
      <c r="K204" s="2">
        <v>58114056</v>
      </c>
      <c r="L204" s="2" t="s">
        <v>43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VLOOKUP(A205,issues_commit!$P$2:$Q$25,2,FALSE)</f>
        <v>#N/A</v>
      </c>
      <c r="G205" t="e">
        <f t="shared" si="3"/>
        <v>#N/A</v>
      </c>
      <c r="K205" s="2">
        <v>57274190</v>
      </c>
      <c r="L205" s="2" t="s">
        <v>43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VLOOKUP(A206,issues_commit!$P$2:$Q$25,2,FALSE)</f>
        <v>#N/A</v>
      </c>
      <c r="G206" t="e">
        <f t="shared" si="3"/>
        <v>#N/A</v>
      </c>
      <c r="K206" s="2">
        <v>57119626</v>
      </c>
      <c r="L206" s="2" t="s">
        <v>43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VLOOKUP(A207,issues_commit!$P$2:$Q$25,2,FALSE)</f>
        <v>#N/A</v>
      </c>
      <c r="G207" t="e">
        <f t="shared" si="3"/>
        <v>#N/A</v>
      </c>
      <c r="K207" s="2">
        <v>56805962</v>
      </c>
      <c r="L207" s="2" t="s">
        <v>43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VLOOKUP(A208,issues_commit!$P$2:$Q$25,2,FALSE)</f>
        <v>#N/A</v>
      </c>
      <c r="G208" t="e">
        <f t="shared" si="3"/>
        <v>#N/A</v>
      </c>
      <c r="K208" s="2">
        <v>56030952</v>
      </c>
      <c r="L208" s="2" t="s">
        <v>43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VLOOKUP(A209,issues_commit!$P$2:$Q$25,2,FALSE)</f>
        <v>#N/A</v>
      </c>
      <c r="G209" t="e">
        <f t="shared" si="3"/>
        <v>#N/A</v>
      </c>
      <c r="K209" s="2">
        <v>55820267</v>
      </c>
      <c r="L209" s="2" t="s">
        <v>43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VLOOKUP(A210,issues_commit!$P$2:$Q$25,2,FALSE)</f>
        <v>#N/A</v>
      </c>
      <c r="G210" t="e">
        <f t="shared" si="3"/>
        <v>#N/A</v>
      </c>
      <c r="K210" s="2">
        <v>55773603</v>
      </c>
      <c r="L210" s="2" t="s">
        <v>43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VLOOKUP(A211,issues_commit!$P$2:$Q$25,2,FALSE)</f>
        <v>#N/A</v>
      </c>
      <c r="G211" t="e">
        <f t="shared" si="3"/>
        <v>#N/A</v>
      </c>
      <c r="K211" s="2">
        <v>55677053</v>
      </c>
      <c r="L211" s="2" t="s">
        <v>43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VLOOKUP(A212,issues_commit!$P$2:$Q$25,2,FALSE)</f>
        <v>#N/A</v>
      </c>
      <c r="G212" t="e">
        <f t="shared" si="3"/>
        <v>#N/A</v>
      </c>
      <c r="K212" s="2">
        <v>55592541</v>
      </c>
      <c r="L212" s="2" t="s">
        <v>43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VLOOKUP(A213,issues_commit!$P$2:$Q$25,2,FALSE)</f>
        <v>#N/A</v>
      </c>
      <c r="G213" t="e">
        <f t="shared" si="3"/>
        <v>#N/A</v>
      </c>
      <c r="K213" s="2">
        <v>55050750</v>
      </c>
      <c r="L213" s="2" t="s">
        <v>43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VLOOKUP(A214,issues_commit!$P$2:$Q$25,2,FALSE)</f>
        <v>#N/A</v>
      </c>
      <c r="G214" t="e">
        <f t="shared" si="3"/>
        <v>#N/A</v>
      </c>
      <c r="K214" s="2">
        <v>54498583</v>
      </c>
      <c r="L214" s="2" t="s">
        <v>43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VLOOKUP(A215,issues_commit!$P$2:$Q$25,2,FALSE)</f>
        <v>#N/A</v>
      </c>
      <c r="G215" t="e">
        <f t="shared" si="3"/>
        <v>#N/A</v>
      </c>
      <c r="K215" s="2">
        <v>54501096</v>
      </c>
      <c r="L215" s="2" t="s">
        <v>43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VLOOKUP(A216,issues_commit!$P$2:$Q$25,2,FALSE)</f>
        <v>#N/A</v>
      </c>
      <c r="G216" t="e">
        <f t="shared" si="3"/>
        <v>#N/A</v>
      </c>
      <c r="K216" s="2">
        <v>52061687</v>
      </c>
      <c r="L216" s="2" t="s">
        <v>43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VLOOKUP(A217,issues_commit!$P$2:$Q$25,2,FALSE)</f>
        <v>#N/A</v>
      </c>
      <c r="G217" t="e">
        <f t="shared" si="3"/>
        <v>#N/A</v>
      </c>
      <c r="K217" s="2">
        <v>50743462</v>
      </c>
      <c r="L217" s="2" t="s">
        <v>43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VLOOKUP(A218,issues_commit!$P$2:$Q$25,2,FALSE)</f>
        <v>#N/A</v>
      </c>
      <c r="G218" t="e">
        <f t="shared" si="3"/>
        <v>#N/A</v>
      </c>
      <c r="K218" s="2">
        <v>50299727</v>
      </c>
      <c r="L218" s="2" t="s">
        <v>43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VLOOKUP(A219,issues_commit!$P$2:$Q$25,2,FALSE)</f>
        <v>#N/A</v>
      </c>
      <c r="G219" t="e">
        <f t="shared" si="3"/>
        <v>#N/A</v>
      </c>
      <c r="K219" s="2">
        <v>49247811</v>
      </c>
      <c r="L219" s="2" t="s">
        <v>43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VLOOKUP(A220,issues_commit!$P$2:$Q$25,2,FALSE)</f>
        <v>#N/A</v>
      </c>
      <c r="G220" t="e">
        <f t="shared" si="3"/>
        <v>#N/A</v>
      </c>
      <c r="K220" s="2">
        <v>48566090</v>
      </c>
      <c r="L220" s="2" t="s">
        <v>43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VLOOKUP(A221,issues_commit!$P$2:$Q$25,2,FALSE)</f>
        <v>#N/A</v>
      </c>
      <c r="G221" t="e">
        <f t="shared" si="3"/>
        <v>#N/A</v>
      </c>
      <c r="K221" s="2">
        <v>47932726</v>
      </c>
      <c r="L221" s="2" t="s">
        <v>43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VLOOKUP(A222,issues_commit!$P$2:$Q$25,2,FALSE)</f>
        <v>#N/A</v>
      </c>
      <c r="G222" t="e">
        <f t="shared" si="3"/>
        <v>#N/A</v>
      </c>
      <c r="K222" s="2">
        <v>47847235</v>
      </c>
      <c r="L222" s="2" t="s">
        <v>43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VLOOKUP(A223,issues_commit!$P$2:$Q$25,2,FALSE)</f>
        <v>#N/A</v>
      </c>
      <c r="G223" t="e">
        <f t="shared" si="3"/>
        <v>#N/A</v>
      </c>
      <c r="K223" s="2">
        <v>47822578</v>
      </c>
      <c r="L223" s="2" t="s">
        <v>43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VLOOKUP(A224,issues_commit!$P$2:$Q$25,2,FALSE)</f>
        <v>#N/A</v>
      </c>
      <c r="G224" t="e">
        <f t="shared" si="3"/>
        <v>#N/A</v>
      </c>
      <c r="K224" s="2">
        <v>47428102</v>
      </c>
      <c r="L224" s="2" t="s">
        <v>43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VLOOKUP(A225,issues_commit!$P$2:$Q$25,2,FALSE)</f>
        <v>#N/A</v>
      </c>
      <c r="G225" t="e">
        <f t="shared" si="3"/>
        <v>#N/A</v>
      </c>
      <c r="K225" s="2">
        <v>47428078</v>
      </c>
      <c r="L225" s="2" t="s">
        <v>43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VLOOKUP(A226,issues_commit!$P$2:$Q$25,2,FALSE)</f>
        <v>#N/A</v>
      </c>
      <c r="G226" t="e">
        <f t="shared" si="3"/>
        <v>#N/A</v>
      </c>
      <c r="K226" s="2">
        <v>47378347</v>
      </c>
      <c r="L226" s="2" t="s">
        <v>43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VLOOKUP(A227,issues_commit!$P$2:$Q$25,2,FALSE)</f>
        <v>#N/A</v>
      </c>
      <c r="G227" t="e">
        <f t="shared" si="3"/>
        <v>#N/A</v>
      </c>
      <c r="K227" s="2">
        <v>47181287</v>
      </c>
      <c r="L227" s="2" t="s">
        <v>43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VLOOKUP(A228,issues_commit!$P$2:$Q$25,2,FALSE)</f>
        <v>#N/A</v>
      </c>
      <c r="G228" t="e">
        <f t="shared" si="3"/>
        <v>#N/A</v>
      </c>
      <c r="K228" s="2">
        <v>47175358</v>
      </c>
      <c r="L228" s="2" t="s">
        <v>43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VLOOKUP(A229,issues_commit!$P$2:$Q$25,2,FALSE)</f>
        <v>#N/A</v>
      </c>
      <c r="G229" t="e">
        <f t="shared" si="3"/>
        <v>#N/A</v>
      </c>
      <c r="K229" s="2">
        <v>47151996</v>
      </c>
      <c r="L229" s="2" t="s">
        <v>43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VLOOKUP(A230,issues_commit!$P$2:$Q$25,2,FALSE)</f>
        <v>#N/A</v>
      </c>
      <c r="G230" t="e">
        <f t="shared" si="3"/>
        <v>#N/A</v>
      </c>
      <c r="K230" s="2">
        <v>46856098</v>
      </c>
      <c r="L230" s="2" t="s">
        <v>43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VLOOKUP(A231,issues_commit!$P$2:$Q$25,2,FALSE)</f>
        <v>#N/A</v>
      </c>
      <c r="G231" t="e">
        <f t="shared" si="3"/>
        <v>#N/A</v>
      </c>
      <c r="K231" s="2">
        <v>46108232</v>
      </c>
      <c r="L231" s="2" t="s">
        <v>43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VLOOKUP(A232,issues_commit!$P$2:$Q$25,2,FALSE)</f>
        <v>#N/A</v>
      </c>
      <c r="G232" t="e">
        <f t="shared" si="3"/>
        <v>#N/A</v>
      </c>
      <c r="K232" s="2">
        <v>45790476</v>
      </c>
      <c r="L232" s="2" t="s">
        <v>43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VLOOKUP(A233,issues_commit!$P$2:$Q$25,2,FALSE)</f>
        <v>#N/A</v>
      </c>
      <c r="G233" t="e">
        <f t="shared" si="3"/>
        <v>#N/A</v>
      </c>
      <c r="K233" s="2">
        <v>44641591</v>
      </c>
      <c r="L233" s="2" t="s">
        <v>43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VLOOKUP(A234,issues_commit!$P$2:$Q$25,2,FALSE)</f>
        <v>#N/A</v>
      </c>
      <c r="G234" t="e">
        <f t="shared" si="3"/>
        <v>#N/A</v>
      </c>
      <c r="K234" s="2">
        <v>44443176</v>
      </c>
      <c r="L234" s="2" t="s">
        <v>43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VLOOKUP(A235,issues_commit!$P$2:$Q$25,2,FALSE)</f>
        <v>#N/A</v>
      </c>
      <c r="G235" t="e">
        <f t="shared" si="3"/>
        <v>#N/A</v>
      </c>
      <c r="K235" s="2">
        <v>43055360</v>
      </c>
      <c r="L235" s="2" t="s">
        <v>43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VLOOKUP(A236,issues_commit!$P$2:$Q$25,2,FALSE)</f>
        <v>#N/A</v>
      </c>
      <c r="G236" t="e">
        <f t="shared" si="3"/>
        <v>#N/A</v>
      </c>
      <c r="K236" s="2">
        <v>42903050</v>
      </c>
      <c r="L236" s="2" t="s">
        <v>43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VLOOKUP(A237,issues_commit!$P$2:$Q$25,2,FALSE)</f>
        <v>#N/A</v>
      </c>
      <c r="G237" t="e">
        <f t="shared" si="3"/>
        <v>#N/A</v>
      </c>
      <c r="K237" s="2">
        <v>42875428</v>
      </c>
      <c r="L237" s="2" t="s">
        <v>43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VLOOKUP(A238,issues_commit!$P$2:$Q$25,2,FALSE)</f>
        <v>#N/A</v>
      </c>
      <c r="G238" t="e">
        <f t="shared" si="3"/>
        <v>#N/A</v>
      </c>
      <c r="K238" s="2">
        <v>42441658</v>
      </c>
      <c r="L238" s="2" t="s">
        <v>43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VLOOKUP(A239,issues_commit!$P$2:$Q$25,2,FALSE)</f>
        <v>#N/A</v>
      </c>
      <c r="G239" t="e">
        <f t="shared" si="3"/>
        <v>#N/A</v>
      </c>
      <c r="K239" s="2">
        <v>42108260</v>
      </c>
      <c r="L239" s="2" t="s">
        <v>43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VLOOKUP(A240,issues_commit!$P$2:$Q$25,2,FALSE)</f>
        <v>#N/A</v>
      </c>
      <c r="G240" t="e">
        <f t="shared" si="3"/>
        <v>#N/A</v>
      </c>
      <c r="K240" s="2">
        <v>42029468</v>
      </c>
      <c r="L240" s="2" t="s">
        <v>43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>
        <f>VLOOKUP(A241,issues_commit!$P$2:$Q$25,2,FALSE)</f>
        <v>4</v>
      </c>
      <c r="G241">
        <f t="shared" si="3"/>
        <v>0.25</v>
      </c>
      <c r="K241" s="2">
        <v>41953580</v>
      </c>
      <c r="L241" s="2" t="s">
        <v>43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VLOOKUP(A242,issues_commit!$P$2:$Q$25,2,FALSE)</f>
        <v>#N/A</v>
      </c>
      <c r="G242" t="e">
        <f t="shared" si="3"/>
        <v>#N/A</v>
      </c>
      <c r="K242" s="2">
        <v>41329545</v>
      </c>
      <c r="L242" s="2" t="s">
        <v>43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VLOOKUP(A243,issues_commit!$P$2:$Q$25,2,FALSE)</f>
        <v>#N/A</v>
      </c>
      <c r="G243" t="e">
        <f t="shared" si="3"/>
        <v>#N/A</v>
      </c>
      <c r="K243" s="2">
        <v>41194464</v>
      </c>
      <c r="L243" s="2" t="s">
        <v>43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VLOOKUP(A244,issues_commit!$P$2:$Q$25,2,FALSE)</f>
        <v>#N/A</v>
      </c>
      <c r="G244" t="e">
        <f t="shared" si="3"/>
        <v>#N/A</v>
      </c>
      <c r="K244" s="2">
        <v>41006985</v>
      </c>
      <c r="L244" s="2" t="s">
        <v>43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VLOOKUP(A245,issues_commit!$P$2:$Q$25,2,FALSE)</f>
        <v>#N/A</v>
      </c>
      <c r="G245" t="e">
        <f t="shared" si="3"/>
        <v>#N/A</v>
      </c>
      <c r="K245" s="2">
        <v>39777201</v>
      </c>
      <c r="L245" s="2" t="s">
        <v>43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>
        <f>VLOOKUP(A246,issues_commit!$P$2:$Q$25,2,FALSE)</f>
        <v>1</v>
      </c>
      <c r="G246">
        <f t="shared" si="3"/>
        <v>47</v>
      </c>
      <c r="K246" s="2">
        <v>39262662</v>
      </c>
      <c r="L246" s="2" t="s">
        <v>43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VLOOKUP(A247,issues_commit!$P$2:$Q$25,2,FALSE)</f>
        <v>#N/A</v>
      </c>
      <c r="G247" t="e">
        <f t="shared" si="3"/>
        <v>#N/A</v>
      </c>
      <c r="K247" s="2">
        <v>39062034</v>
      </c>
      <c r="L247" s="2" t="s">
        <v>43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VLOOKUP(A248,issues_commit!$P$2:$Q$25,2,FALSE)</f>
        <v>#N/A</v>
      </c>
      <c r="G248" t="e">
        <f t="shared" si="3"/>
        <v>#N/A</v>
      </c>
      <c r="K248" s="2">
        <v>37656460</v>
      </c>
      <c r="L248" s="2" t="s">
        <v>43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>
        <f>VLOOKUP(A249,issues_commit!$P$2:$Q$25,2,FALSE)</f>
        <v>65</v>
      </c>
      <c r="G249">
        <f t="shared" si="3"/>
        <v>17.784615384615385</v>
      </c>
      <c r="K249" s="2">
        <v>37075177</v>
      </c>
      <c r="L249" s="2" t="s">
        <v>43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VLOOKUP(A250,issues_commit!$P$2:$Q$25,2,FALSE)</f>
        <v>#N/A</v>
      </c>
      <c r="G250" t="e">
        <f t="shared" si="3"/>
        <v>#N/A</v>
      </c>
      <c r="K250" s="2">
        <v>34612194</v>
      </c>
      <c r="L250" s="2" t="s">
        <v>43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VLOOKUP(A251,issues_commit!$P$2:$Q$25,2,FALSE)</f>
        <v>#N/A</v>
      </c>
      <c r="G251" t="e">
        <f t="shared" si="3"/>
        <v>#N/A</v>
      </c>
      <c r="K251" s="2">
        <v>33920295</v>
      </c>
      <c r="L251" s="2" t="s">
        <v>43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VLOOKUP(A252,issues_commit!$P$2:$Q$25,2,FALSE)</f>
        <v>#N/A</v>
      </c>
      <c r="G252" t="e">
        <f t="shared" si="3"/>
        <v>#N/A</v>
      </c>
      <c r="K252" s="2">
        <v>125395935</v>
      </c>
      <c r="L252" s="2" t="s">
        <v>40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VLOOKUP(A253,issues_commit!$P$2:$Q$25,2,FALSE)</f>
        <v>#N/A</v>
      </c>
      <c r="G253" t="e">
        <f t="shared" si="3"/>
        <v>#N/A</v>
      </c>
      <c r="K253" s="2">
        <v>126955945</v>
      </c>
      <c r="L253" s="2" t="s">
        <v>40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VLOOKUP(A254,issues_commit!$P$2:$Q$25,2,FALSE)</f>
        <v>#N/A</v>
      </c>
      <c r="G254" t="e">
        <f t="shared" si="3"/>
        <v>#N/A</v>
      </c>
      <c r="K254" s="2">
        <v>124848927</v>
      </c>
      <c r="L254" s="2" t="s">
        <v>40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VLOOKUP(A255,issues_commit!$P$2:$Q$25,2,FALSE)</f>
        <v>#N/A</v>
      </c>
      <c r="G255" t="e">
        <f t="shared" si="3"/>
        <v>#N/A</v>
      </c>
      <c r="K255" s="2">
        <v>124501156</v>
      </c>
      <c r="L255" s="2" t="s">
        <v>40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VLOOKUP(A256,issues_commit!$P$2:$Q$25,2,FALSE)</f>
        <v>#N/A</v>
      </c>
      <c r="G256" t="e">
        <f t="shared" si="3"/>
        <v>#N/A</v>
      </c>
      <c r="K256" s="2">
        <v>117102099</v>
      </c>
      <c r="L256" s="2" t="s">
        <v>40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VLOOKUP(A257,issues_commit!$P$2:$Q$25,2,FALSE)</f>
        <v>#N/A</v>
      </c>
      <c r="G257" t="e">
        <f t="shared" si="3"/>
        <v>#N/A</v>
      </c>
      <c r="K257" s="2">
        <v>115997292</v>
      </c>
      <c r="L257" s="2" t="s">
        <v>40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VLOOKUP(A258,issues_commit!$P$2:$Q$25,2,FALSE)</f>
        <v>#N/A</v>
      </c>
      <c r="G258" t="e">
        <f t="shared" si="3"/>
        <v>#N/A</v>
      </c>
      <c r="K258" s="2">
        <v>110588359</v>
      </c>
      <c r="L258" s="2" t="s">
        <v>40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VLOOKUP(A259,issues_commit!$P$2:$Q$25,2,FALSE)</f>
        <v>#N/A</v>
      </c>
      <c r="G259" t="e">
        <f t="shared" ref="G259:G283" si="4">B259/F259</f>
        <v>#N/A</v>
      </c>
      <c r="K259" s="2">
        <v>110009792</v>
      </c>
      <c r="L259" s="2" t="s">
        <v>40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VLOOKUP(A260,issues_commit!$P$2:$Q$25,2,FALSE)</f>
        <v>#N/A</v>
      </c>
      <c r="G260" t="e">
        <f t="shared" si="4"/>
        <v>#N/A</v>
      </c>
      <c r="K260" s="2">
        <v>97209617</v>
      </c>
      <c r="L260" s="2" t="s">
        <v>40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VLOOKUP(A261,issues_commit!$P$2:$Q$25,2,FALSE)</f>
        <v>#N/A</v>
      </c>
      <c r="G261" t="e">
        <f t="shared" si="4"/>
        <v>#N/A</v>
      </c>
      <c r="K261" s="2">
        <v>90301930</v>
      </c>
      <c r="L261" s="2" t="s">
        <v>40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VLOOKUP(A262,issues_commit!$P$2:$Q$25,2,FALSE)</f>
        <v>#N/A</v>
      </c>
      <c r="G262" t="e">
        <f t="shared" si="4"/>
        <v>#N/A</v>
      </c>
      <c r="K262" s="2">
        <v>81821365</v>
      </c>
      <c r="L262" s="2" t="s">
        <v>40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VLOOKUP(A263,issues_commit!$P$2:$Q$25,2,FALSE)</f>
        <v>#N/A</v>
      </c>
      <c r="G263" t="e">
        <f t="shared" si="4"/>
        <v>#N/A</v>
      </c>
      <c r="K263" s="2">
        <v>81357850</v>
      </c>
      <c r="L263" s="2" t="s">
        <v>40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VLOOKUP(A264,issues_commit!$P$2:$Q$25,2,FALSE)</f>
        <v>#N/A</v>
      </c>
      <c r="G264" t="e">
        <f t="shared" si="4"/>
        <v>#N/A</v>
      </c>
      <c r="K264" s="2">
        <v>76427818</v>
      </c>
      <c r="L264" s="2" t="s">
        <v>40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VLOOKUP(A265,issues_commit!$P$2:$Q$25,2,FALSE)</f>
        <v>#N/A</v>
      </c>
      <c r="G265" t="e">
        <f t="shared" si="4"/>
        <v>#N/A</v>
      </c>
      <c r="K265" s="2">
        <v>75458247</v>
      </c>
      <c r="L265" s="2" t="s">
        <v>40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VLOOKUP(A266,issues_commit!$P$2:$Q$25,2,FALSE)</f>
        <v>#N/A</v>
      </c>
      <c r="G266" t="e">
        <f t="shared" si="4"/>
        <v>#N/A</v>
      </c>
      <c r="K266" s="2">
        <v>67520182</v>
      </c>
      <c r="L266" s="2" t="s">
        <v>40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VLOOKUP(A267,issues_commit!$P$2:$Q$25,2,FALSE)</f>
        <v>#N/A</v>
      </c>
      <c r="G267" t="e">
        <f t="shared" si="4"/>
        <v>#N/A</v>
      </c>
      <c r="K267" s="2">
        <v>66151976</v>
      </c>
      <c r="L267" s="2" t="s">
        <v>40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VLOOKUP(A268,issues_commit!$P$2:$Q$25,2,FALSE)</f>
        <v>#N/A</v>
      </c>
      <c r="G268" t="e">
        <f t="shared" si="4"/>
        <v>#N/A</v>
      </c>
      <c r="K268" s="2">
        <v>62495953</v>
      </c>
      <c r="L268" s="2" t="s">
        <v>40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VLOOKUP(A269,issues_commit!$P$2:$Q$25,2,FALSE)</f>
        <v>#N/A</v>
      </c>
      <c r="G269" t="e">
        <f t="shared" si="4"/>
        <v>#N/A</v>
      </c>
      <c r="K269" s="2">
        <v>55208796</v>
      </c>
      <c r="L269" s="2" t="s">
        <v>40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VLOOKUP(A270,issues_commit!$P$2:$Q$25,2,FALSE)</f>
        <v>#N/A</v>
      </c>
      <c r="G270" t="e">
        <f t="shared" si="4"/>
        <v>#N/A</v>
      </c>
      <c r="K270" s="2">
        <v>43329472</v>
      </c>
      <c r="L270" s="2" t="s">
        <v>40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VLOOKUP(A271,issues_commit!$P$2:$Q$25,2,FALSE)</f>
        <v>#N/A</v>
      </c>
      <c r="G271" t="e">
        <f t="shared" si="4"/>
        <v>#N/A</v>
      </c>
      <c r="K271" s="2">
        <v>33293816</v>
      </c>
      <c r="L271" s="2" t="s">
        <v>40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VLOOKUP(A272,issues_commit!$P$2:$Q$25,2,FALSE)</f>
        <v>#N/A</v>
      </c>
      <c r="G272" t="e">
        <f t="shared" si="4"/>
        <v>#N/A</v>
      </c>
      <c r="K272" s="2">
        <v>29163083</v>
      </c>
      <c r="L272" s="2" t="s">
        <v>40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VLOOKUP(A273,issues_commit!$P$2:$Q$25,2,FALSE)</f>
        <v>#N/A</v>
      </c>
      <c r="G273" t="e">
        <f t="shared" si="4"/>
        <v>#N/A</v>
      </c>
      <c r="K273" s="2">
        <v>27462309</v>
      </c>
      <c r="L273" s="2" t="s">
        <v>40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VLOOKUP(A274,issues_commit!$P$2:$Q$25,2,FALSE)</f>
        <v>#N/A</v>
      </c>
      <c r="G274" t="e">
        <f t="shared" si="4"/>
        <v>#N/A</v>
      </c>
      <c r="K274" s="2">
        <v>17581811</v>
      </c>
      <c r="L274" s="2" t="s">
        <v>40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VLOOKUP(A275,issues_commit!$P$2:$Q$25,2,FALSE)</f>
        <v>#N/A</v>
      </c>
      <c r="G275" t="e">
        <f t="shared" si="4"/>
        <v>#N/A</v>
      </c>
      <c r="K275" s="2">
        <v>10531715</v>
      </c>
      <c r="L275" s="2" t="s">
        <v>40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VLOOKUP(A276,issues_commit!$P$2:$Q$25,2,FALSE)</f>
        <v>#N/A</v>
      </c>
      <c r="G276" t="e">
        <f t="shared" si="4"/>
        <v>#N/A</v>
      </c>
      <c r="K276" s="2">
        <v>10056182</v>
      </c>
      <c r="L276" s="2" t="s">
        <v>40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VLOOKUP(A277,issues_commit!$P$2:$Q$25,2,FALSE)</f>
        <v>#N/A</v>
      </c>
      <c r="G277" t="e">
        <f t="shared" si="4"/>
        <v>#N/A</v>
      </c>
      <c r="K277" s="2">
        <v>4748615</v>
      </c>
      <c r="L277" s="2" t="s">
        <v>40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VLOOKUP(A278,issues_commit!$P$2:$Q$25,2,FALSE)</f>
        <v>#N/A</v>
      </c>
      <c r="G278" t="e">
        <f t="shared" si="4"/>
        <v>#N/A</v>
      </c>
      <c r="K278" s="2">
        <v>22768039</v>
      </c>
      <c r="L278" s="2" t="s">
        <v>40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VLOOKUP(A279,issues_commit!$P$2:$Q$25,2,FALSE)</f>
        <v>#N/A</v>
      </c>
      <c r="G279" t="e">
        <f t="shared" si="4"/>
        <v>#N/A</v>
      </c>
      <c r="K279" s="2">
        <v>13869572</v>
      </c>
      <c r="L279" s="2" t="s">
        <v>40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VLOOKUP(A280,issues_commit!$P$2:$Q$25,2,FALSE)</f>
        <v>#N/A</v>
      </c>
      <c r="G280" t="e">
        <f t="shared" si="4"/>
        <v>#N/A</v>
      </c>
      <c r="K280" s="2">
        <v>39891885</v>
      </c>
      <c r="L280" s="2" t="s">
        <v>43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VLOOKUP(A281,issues_commit!$P$2:$Q$25,2,FALSE)</f>
        <v>#N/A</v>
      </c>
      <c r="G281" t="e">
        <f t="shared" si="4"/>
        <v>#N/A</v>
      </c>
      <c r="K281" s="2">
        <v>39882269</v>
      </c>
      <c r="L281" s="2" t="s">
        <v>43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VLOOKUP(A282,issues_commit!$P$2:$Q$25,2,FALSE)</f>
        <v>#N/A</v>
      </c>
      <c r="G282" t="e">
        <f t="shared" si="4"/>
        <v>#N/A</v>
      </c>
      <c r="K282" s="2">
        <v>29936500</v>
      </c>
      <c r="L282" s="2" t="s">
        <v>43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VLOOKUP(A283,issues_commit!$P$2:$Q$25,2,FALSE)</f>
        <v>#N/A</v>
      </c>
      <c r="G283" t="e">
        <f t="shared" si="4"/>
        <v>#N/A</v>
      </c>
      <c r="K283" s="2">
        <v>107542678</v>
      </c>
      <c r="L283" s="2" t="s">
        <v>43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M1" workbookViewId="0">
      <selection activeCell="U2" sqref="U2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48</v>
      </c>
      <c r="D1" s="2" t="s">
        <v>0</v>
      </c>
      <c r="E1" t="s">
        <v>48</v>
      </c>
      <c r="H1" s="11"/>
      <c r="I1" s="11" t="s">
        <v>51</v>
      </c>
      <c r="J1" s="11" t="s">
        <v>52</v>
      </c>
      <c r="K1" s="11" t="s">
        <v>53</v>
      </c>
      <c r="L1" s="11" t="s">
        <v>61</v>
      </c>
      <c r="M1" s="11" t="s">
        <v>55</v>
      </c>
      <c r="O1" t="s">
        <v>0</v>
      </c>
      <c r="P1" t="s">
        <v>77</v>
      </c>
      <c r="R1" t="s">
        <v>0</v>
      </c>
      <c r="S1" t="s">
        <v>78</v>
      </c>
      <c r="U1" s="4" t="s">
        <v>0</v>
      </c>
      <c r="V1" s="4" t="s">
        <v>77</v>
      </c>
      <c r="W1" s="4" t="s">
        <v>78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50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49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workbookViewId="0">
      <selection activeCell="S2" sqref="S2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7</v>
      </c>
      <c r="B1" s="6" t="s">
        <v>24</v>
      </c>
      <c r="C1" s="6" t="s">
        <v>8</v>
      </c>
      <c r="D1" s="6" t="s">
        <v>9</v>
      </c>
      <c r="E1" s="6" t="s">
        <v>25</v>
      </c>
      <c r="G1" s="7"/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9" t="s">
        <v>7</v>
      </c>
      <c r="Q1" s="9" t="s">
        <v>69</v>
      </c>
      <c r="R1" s="9" t="s">
        <v>70</v>
      </c>
      <c r="S1" s="9" t="s">
        <v>24</v>
      </c>
      <c r="T1" s="9" t="s">
        <v>8</v>
      </c>
      <c r="U1" s="9" t="s">
        <v>9</v>
      </c>
      <c r="V1" s="9" t="s">
        <v>25</v>
      </c>
      <c r="W1" s="9" t="s">
        <v>72</v>
      </c>
      <c r="X1" s="9" t="s">
        <v>71</v>
      </c>
      <c r="Y1" s="9" t="s">
        <v>54</v>
      </c>
      <c r="AA1" s="4" t="s">
        <v>7</v>
      </c>
      <c r="AB1" s="4" t="s">
        <v>24</v>
      </c>
      <c r="AC1" s="4" t="s">
        <v>9</v>
      </c>
      <c r="AD1" s="4" t="s">
        <v>25</v>
      </c>
      <c r="AE1" s="9" t="s">
        <v>56</v>
      </c>
      <c r="AH1" s="4" t="s">
        <v>7</v>
      </c>
      <c r="AI1" t="s">
        <v>85</v>
      </c>
      <c r="AJ1" t="s">
        <v>86</v>
      </c>
      <c r="AK1" s="9" t="s">
        <v>87</v>
      </c>
      <c r="AN1" s="4" t="s">
        <v>7</v>
      </c>
      <c r="AO1" t="s">
        <v>88</v>
      </c>
      <c r="AP1" t="s">
        <v>89</v>
      </c>
      <c r="AQ1" s="9" t="s">
        <v>90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2" t="s">
        <v>22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69</v>
      </c>
      <c r="R821" s="9" t="s">
        <v>70</v>
      </c>
      <c r="S821" s="9" t="s">
        <v>24</v>
      </c>
      <c r="T821" s="9" t="s">
        <v>8</v>
      </c>
      <c r="U821" s="9" t="s">
        <v>9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69</v>
      </c>
      <c r="R883" s="9" t="s">
        <v>70</v>
      </c>
      <c r="S883" s="9" t="s">
        <v>24</v>
      </c>
      <c r="T883" s="9" t="s">
        <v>8</v>
      </c>
      <c r="U883" s="9" t="s">
        <v>9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/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69</v>
      </c>
      <c r="C1" s="9" t="s">
        <v>70</v>
      </c>
      <c r="D1" s="9" t="s">
        <v>24</v>
      </c>
      <c r="E1" s="9" t="s">
        <v>8</v>
      </c>
      <c r="F1" s="9" t="s">
        <v>9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/>
  </sheetViews>
  <sheetFormatPr defaultRowHeight="15" x14ac:dyDescent="0.25"/>
  <cols>
    <col min="2" max="3" width="20.5703125" bestFit="1" customWidth="1"/>
    <col min="4" max="4" width="20.5703125" customWidth="1"/>
    <col min="5" max="6" width="19.140625" bestFit="1" customWidth="1"/>
    <col min="7" max="7" width="19.140625" customWidth="1"/>
    <col min="8" max="8" width="19.7109375" style="4" bestFit="1" customWidth="1"/>
    <col min="9" max="9" width="21.140625" bestFit="1" customWidth="1"/>
    <col min="10" max="10" width="19.7109375" style="4" bestFit="1" customWidth="1"/>
    <col min="11" max="11" width="18.85546875" bestFit="1" customWidth="1"/>
  </cols>
  <sheetData>
    <row r="1" spans="1:18" x14ac:dyDescent="0.25">
      <c r="A1" t="s">
        <v>3</v>
      </c>
      <c r="B1" t="s">
        <v>27</v>
      </c>
      <c r="C1" t="s">
        <v>28</v>
      </c>
      <c r="D1" t="s">
        <v>26</v>
      </c>
      <c r="E1" t="s">
        <v>29</v>
      </c>
      <c r="F1" t="s">
        <v>30</v>
      </c>
      <c r="G1" t="s">
        <v>33</v>
      </c>
      <c r="H1" s="4" t="s">
        <v>31</v>
      </c>
      <c r="I1" t="s">
        <v>34</v>
      </c>
      <c r="J1" s="4" t="s">
        <v>32</v>
      </c>
      <c r="K1" t="s">
        <v>35</v>
      </c>
      <c r="P1" t="s">
        <v>0</v>
      </c>
      <c r="Q1" t="s">
        <v>66</v>
      </c>
      <c r="R1" t="s">
        <v>67</v>
      </c>
    </row>
    <row r="2" spans="1:18" x14ac:dyDescent="0.25">
      <c r="A2">
        <v>16694</v>
      </c>
      <c r="B2">
        <v>239</v>
      </c>
      <c r="C2">
        <v>77</v>
      </c>
      <c r="D2">
        <f>B2+C2</f>
        <v>316</v>
      </c>
      <c r="E2">
        <v>7</v>
      </c>
      <c r="F2">
        <v>3</v>
      </c>
      <c r="G2">
        <f>D2/(E2+F2)</f>
        <v>31.6</v>
      </c>
      <c r="H2" s="4">
        <v>1530</v>
      </c>
      <c r="I2">
        <f>H2/E2</f>
        <v>218.57142857142858</v>
      </c>
      <c r="J2" s="4">
        <v>386</v>
      </c>
      <c r="K2">
        <f>J2/F2</f>
        <v>128.66666666666666</v>
      </c>
      <c r="P2" s="2">
        <v>500122</v>
      </c>
      <c r="Q2" s="2">
        <v>4</v>
      </c>
    </row>
    <row r="3" spans="1:18" x14ac:dyDescent="0.25">
      <c r="A3">
        <v>239610</v>
      </c>
      <c r="B3">
        <v>12</v>
      </c>
      <c r="C3">
        <v>6</v>
      </c>
      <c r="D3">
        <f>B3+C3</f>
        <v>18</v>
      </c>
      <c r="E3">
        <v>0</v>
      </c>
      <c r="F3">
        <v>2</v>
      </c>
      <c r="G3">
        <f t="shared" ref="G3:G66" si="0">D3/(E3+F3)</f>
        <v>9</v>
      </c>
      <c r="H3" s="4">
        <v>0</v>
      </c>
      <c r="I3" t="e">
        <f t="shared" ref="I3:I66" si="1">H3/E3</f>
        <v>#DIV/0!</v>
      </c>
      <c r="J3" s="4">
        <v>1</v>
      </c>
      <c r="K3">
        <f t="shared" ref="K3:K66" si="2">J3/F3</f>
        <v>0.5</v>
      </c>
      <c r="P3" s="2">
        <v>11027151</v>
      </c>
      <c r="Q3" s="2">
        <v>2</v>
      </c>
    </row>
    <row r="4" spans="1:18" x14ac:dyDescent="0.25">
      <c r="A4">
        <v>347655</v>
      </c>
      <c r="B4">
        <v>5027</v>
      </c>
      <c r="C4">
        <v>21874</v>
      </c>
      <c r="D4">
        <f t="shared" ref="D4:D6" si="3">B4+C4</f>
        <v>26901</v>
      </c>
      <c r="E4">
        <v>152</v>
      </c>
      <c r="F4">
        <v>3369</v>
      </c>
      <c r="G4">
        <f t="shared" si="0"/>
        <v>7.6401590457256461</v>
      </c>
      <c r="H4" s="4">
        <v>805</v>
      </c>
      <c r="I4">
        <f t="shared" si="1"/>
        <v>5.2960526315789478</v>
      </c>
      <c r="J4" s="4">
        <v>15206</v>
      </c>
      <c r="K4">
        <f t="shared" si="2"/>
        <v>4.5135054912436923</v>
      </c>
      <c r="P4" s="2">
        <v>14840745</v>
      </c>
      <c r="Q4" s="2">
        <v>2</v>
      </c>
    </row>
    <row r="5" spans="1:18" x14ac:dyDescent="0.25">
      <c r="A5">
        <v>489645</v>
      </c>
      <c r="B5">
        <v>1715</v>
      </c>
      <c r="C5">
        <v>5017</v>
      </c>
      <c r="D5">
        <f t="shared" si="3"/>
        <v>6732</v>
      </c>
      <c r="E5">
        <v>1</v>
      </c>
      <c r="F5">
        <v>3185</v>
      </c>
      <c r="G5">
        <f t="shared" si="0"/>
        <v>2.1129943502824857</v>
      </c>
      <c r="H5" s="4">
        <v>1</v>
      </c>
      <c r="I5">
        <f t="shared" si="1"/>
        <v>1</v>
      </c>
      <c r="J5" s="4">
        <v>15015</v>
      </c>
      <c r="K5">
        <f t="shared" si="2"/>
        <v>4.7142857142857144</v>
      </c>
      <c r="P5" s="2">
        <v>14840944</v>
      </c>
      <c r="Q5" s="2">
        <v>1</v>
      </c>
    </row>
    <row r="6" spans="1:18" x14ac:dyDescent="0.25">
      <c r="A6">
        <v>806511</v>
      </c>
      <c r="B6">
        <v>3355</v>
      </c>
      <c r="C6">
        <v>719</v>
      </c>
      <c r="D6">
        <f t="shared" si="3"/>
        <v>4074</v>
      </c>
      <c r="E6">
        <v>51</v>
      </c>
      <c r="F6">
        <v>143</v>
      </c>
      <c r="G6">
        <f t="shared" si="0"/>
        <v>21</v>
      </c>
      <c r="H6" s="4">
        <v>64</v>
      </c>
      <c r="I6">
        <f t="shared" si="1"/>
        <v>1.2549019607843137</v>
      </c>
      <c r="J6" s="4">
        <v>2275</v>
      </c>
      <c r="K6">
        <f t="shared" si="2"/>
        <v>15.909090909090908</v>
      </c>
      <c r="P6" s="2">
        <v>17581811</v>
      </c>
      <c r="Q6" s="2">
        <v>19</v>
      </c>
    </row>
    <row r="7" spans="1:18" x14ac:dyDescent="0.25">
      <c r="A7">
        <v>813405</v>
      </c>
      <c r="B7">
        <v>106</v>
      </c>
      <c r="C7">
        <v>6</v>
      </c>
      <c r="D7">
        <f>B7+C7</f>
        <v>112</v>
      </c>
      <c r="E7">
        <v>2</v>
      </c>
      <c r="F7">
        <v>0</v>
      </c>
      <c r="G7">
        <f t="shared" si="0"/>
        <v>56</v>
      </c>
      <c r="H7" s="4">
        <v>6</v>
      </c>
      <c r="I7">
        <f t="shared" si="1"/>
        <v>3</v>
      </c>
      <c r="J7" s="4">
        <v>0</v>
      </c>
      <c r="K7" t="e">
        <f t="shared" si="2"/>
        <v>#DIV/0!</v>
      </c>
      <c r="P7" s="2">
        <v>23112219</v>
      </c>
      <c r="Q7" s="2">
        <v>1</v>
      </c>
    </row>
    <row r="8" spans="1:18" x14ac:dyDescent="0.25">
      <c r="A8">
        <v>979996</v>
      </c>
      <c r="B8">
        <v>9</v>
      </c>
      <c r="C8">
        <v>21</v>
      </c>
      <c r="D8">
        <f>B8+C8</f>
        <v>30</v>
      </c>
      <c r="E8">
        <v>0</v>
      </c>
      <c r="F8">
        <v>2</v>
      </c>
      <c r="G8">
        <f t="shared" si="0"/>
        <v>15</v>
      </c>
      <c r="H8" s="4">
        <v>0</v>
      </c>
      <c r="I8" t="e">
        <f t="shared" si="1"/>
        <v>#DIV/0!</v>
      </c>
      <c r="J8" s="4">
        <v>282</v>
      </c>
      <c r="K8">
        <f t="shared" si="2"/>
        <v>141</v>
      </c>
      <c r="P8" s="2">
        <v>23359201</v>
      </c>
      <c r="Q8" s="2">
        <v>6</v>
      </c>
    </row>
    <row r="9" spans="1:18" x14ac:dyDescent="0.25">
      <c r="A9">
        <v>1059929</v>
      </c>
      <c r="B9">
        <v>1129</v>
      </c>
      <c r="C9">
        <v>1702</v>
      </c>
      <c r="D9">
        <f t="shared" ref="D9:D72" si="4">B9+C9</f>
        <v>2831</v>
      </c>
      <c r="E9">
        <v>0</v>
      </c>
      <c r="F9">
        <v>233</v>
      </c>
      <c r="G9">
        <f t="shared" si="0"/>
        <v>12.150214592274677</v>
      </c>
      <c r="H9" s="4">
        <v>0</v>
      </c>
      <c r="I9" t="e">
        <f t="shared" si="1"/>
        <v>#DIV/0!</v>
      </c>
      <c r="J9" s="4">
        <v>10859</v>
      </c>
      <c r="K9">
        <f t="shared" si="2"/>
        <v>46.605150214592271</v>
      </c>
      <c r="P9" s="2">
        <v>23657117</v>
      </c>
      <c r="Q9" s="2">
        <v>12</v>
      </c>
    </row>
    <row r="10" spans="1:18" x14ac:dyDescent="0.25">
      <c r="A10">
        <v>1217077</v>
      </c>
      <c r="B10">
        <v>3347</v>
      </c>
      <c r="C10">
        <v>643</v>
      </c>
      <c r="D10">
        <f t="shared" si="4"/>
        <v>3990</v>
      </c>
      <c r="E10">
        <v>0</v>
      </c>
      <c r="F10">
        <v>2</v>
      </c>
      <c r="G10">
        <f t="shared" si="0"/>
        <v>1995</v>
      </c>
      <c r="H10" s="4">
        <v>0</v>
      </c>
      <c r="I10" t="e">
        <f t="shared" si="1"/>
        <v>#DIV/0!</v>
      </c>
      <c r="J10" s="4">
        <v>0</v>
      </c>
      <c r="K10">
        <f t="shared" si="2"/>
        <v>0</v>
      </c>
      <c r="P10" s="2">
        <v>29936500</v>
      </c>
      <c r="Q10" s="2">
        <v>16</v>
      </c>
    </row>
    <row r="11" spans="1:18" x14ac:dyDescent="0.25">
      <c r="A11">
        <v>1338040</v>
      </c>
      <c r="B11">
        <v>9773</v>
      </c>
      <c r="C11">
        <v>4096</v>
      </c>
      <c r="D11">
        <f t="shared" si="4"/>
        <v>13869</v>
      </c>
      <c r="E11">
        <v>1722</v>
      </c>
      <c r="F11">
        <v>1510</v>
      </c>
      <c r="G11">
        <f t="shared" si="0"/>
        <v>4.2911509900990099</v>
      </c>
      <c r="H11" s="4">
        <v>103174</v>
      </c>
      <c r="I11">
        <f t="shared" si="1"/>
        <v>59.915214866434376</v>
      </c>
      <c r="J11" s="4">
        <v>40240</v>
      </c>
      <c r="K11">
        <f t="shared" si="2"/>
        <v>26.649006622516556</v>
      </c>
      <c r="P11" s="2">
        <v>42875428</v>
      </c>
      <c r="Q11" s="2">
        <v>16</v>
      </c>
    </row>
    <row r="12" spans="1:18" x14ac:dyDescent="0.25">
      <c r="A12">
        <v>1352520</v>
      </c>
      <c r="B12">
        <v>1974</v>
      </c>
      <c r="C12">
        <v>11921</v>
      </c>
      <c r="D12">
        <f t="shared" si="4"/>
        <v>13895</v>
      </c>
      <c r="E12">
        <v>13</v>
      </c>
      <c r="F12">
        <v>4835</v>
      </c>
      <c r="G12">
        <f t="shared" si="0"/>
        <v>2.8661303630363038</v>
      </c>
      <c r="H12" s="4">
        <v>39</v>
      </c>
      <c r="I12">
        <f t="shared" si="1"/>
        <v>3</v>
      </c>
      <c r="J12" s="4">
        <v>35159</v>
      </c>
      <c r="K12">
        <f t="shared" si="2"/>
        <v>7.2717683557394004</v>
      </c>
      <c r="P12" s="2">
        <v>44443176</v>
      </c>
      <c r="Q12" s="2">
        <v>1</v>
      </c>
    </row>
    <row r="13" spans="1:18" x14ac:dyDescent="0.25">
      <c r="A13">
        <v>1430636</v>
      </c>
      <c r="B13">
        <v>33</v>
      </c>
      <c r="C13">
        <v>81</v>
      </c>
      <c r="D13">
        <f t="shared" si="4"/>
        <v>114</v>
      </c>
      <c r="E13">
        <v>0</v>
      </c>
      <c r="F13">
        <v>7</v>
      </c>
      <c r="G13">
        <f t="shared" si="0"/>
        <v>16.285714285714285</v>
      </c>
      <c r="H13" s="4">
        <v>0</v>
      </c>
      <c r="I13" t="e">
        <f t="shared" si="1"/>
        <v>#DIV/0!</v>
      </c>
      <c r="J13" s="4">
        <v>4474</v>
      </c>
      <c r="K13">
        <f t="shared" si="2"/>
        <v>639.14285714285711</v>
      </c>
      <c r="P13" s="2">
        <v>47130424</v>
      </c>
      <c r="Q13" s="2">
        <v>1</v>
      </c>
    </row>
    <row r="14" spans="1:18" x14ac:dyDescent="0.25">
      <c r="A14">
        <v>1722606</v>
      </c>
      <c r="B14">
        <v>1403</v>
      </c>
      <c r="C14">
        <v>209</v>
      </c>
      <c r="D14">
        <f t="shared" si="4"/>
        <v>1612</v>
      </c>
      <c r="E14">
        <v>170</v>
      </c>
      <c r="F14">
        <v>33</v>
      </c>
      <c r="G14">
        <f t="shared" si="0"/>
        <v>7.9408866995073888</v>
      </c>
      <c r="H14" s="4">
        <v>6502</v>
      </c>
      <c r="I14">
        <f t="shared" si="1"/>
        <v>38.247058823529414</v>
      </c>
      <c r="J14" s="4">
        <v>1713</v>
      </c>
      <c r="K14">
        <f t="shared" si="2"/>
        <v>51.909090909090907</v>
      </c>
      <c r="P14" s="2">
        <v>79458915</v>
      </c>
      <c r="Q14" s="2">
        <v>1</v>
      </c>
    </row>
    <row r="15" spans="1:18" x14ac:dyDescent="0.25">
      <c r="A15">
        <v>1799884</v>
      </c>
      <c r="B15">
        <v>2435</v>
      </c>
      <c r="C15">
        <v>1692</v>
      </c>
      <c r="D15">
        <f t="shared" si="4"/>
        <v>4127</v>
      </c>
      <c r="E15">
        <v>986</v>
      </c>
      <c r="F15">
        <v>1459</v>
      </c>
      <c r="G15">
        <f t="shared" si="0"/>
        <v>1.6879345603271985</v>
      </c>
      <c r="H15" s="4">
        <v>32217</v>
      </c>
      <c r="I15">
        <f t="shared" si="1"/>
        <v>32.674442190669374</v>
      </c>
      <c r="J15" s="4">
        <v>11862</v>
      </c>
      <c r="K15">
        <f t="shared" si="2"/>
        <v>8.1302261823166546</v>
      </c>
      <c r="P15" s="2">
        <v>83795705</v>
      </c>
      <c r="Q15" s="2">
        <v>1</v>
      </c>
    </row>
    <row r="16" spans="1:18" x14ac:dyDescent="0.25">
      <c r="A16">
        <v>1848736</v>
      </c>
      <c r="B16">
        <v>357</v>
      </c>
      <c r="C16">
        <v>796</v>
      </c>
      <c r="D16">
        <f t="shared" si="4"/>
        <v>1153</v>
      </c>
      <c r="E16">
        <v>34</v>
      </c>
      <c r="F16">
        <v>229</v>
      </c>
      <c r="G16">
        <f t="shared" si="0"/>
        <v>4.3840304182509504</v>
      </c>
      <c r="H16" s="4">
        <v>6516</v>
      </c>
      <c r="I16">
        <f t="shared" si="1"/>
        <v>191.64705882352942</v>
      </c>
      <c r="J16" s="4">
        <v>15288</v>
      </c>
      <c r="K16">
        <f t="shared" si="2"/>
        <v>66.75982532751091</v>
      </c>
      <c r="P16" s="2">
        <v>103375381</v>
      </c>
      <c r="Q16" s="2">
        <v>4</v>
      </c>
    </row>
    <row r="17" spans="1:17" x14ac:dyDescent="0.25">
      <c r="A17">
        <v>2263742</v>
      </c>
      <c r="B17">
        <v>5956</v>
      </c>
      <c r="C17">
        <v>4914</v>
      </c>
      <c r="D17">
        <f t="shared" si="4"/>
        <v>10870</v>
      </c>
      <c r="E17">
        <v>1297</v>
      </c>
      <c r="F17">
        <v>3205</v>
      </c>
      <c r="G17">
        <f t="shared" si="0"/>
        <v>2.4144824522434472</v>
      </c>
      <c r="H17" s="4">
        <v>3654</v>
      </c>
      <c r="I17">
        <f t="shared" si="1"/>
        <v>2.8172706245181187</v>
      </c>
      <c r="J17" s="4">
        <v>11330</v>
      </c>
      <c r="K17">
        <f t="shared" si="2"/>
        <v>3.5351014040561624</v>
      </c>
      <c r="P17" s="2">
        <v>107542678</v>
      </c>
      <c r="Q17" s="2">
        <v>1</v>
      </c>
    </row>
    <row r="18" spans="1:17" x14ac:dyDescent="0.25">
      <c r="A18">
        <v>2386842</v>
      </c>
      <c r="B18">
        <v>3349</v>
      </c>
      <c r="C18">
        <v>628</v>
      </c>
      <c r="D18">
        <f t="shared" si="4"/>
        <v>3977</v>
      </c>
      <c r="E18">
        <v>0</v>
      </c>
      <c r="F18">
        <v>1</v>
      </c>
      <c r="G18">
        <f t="shared" si="0"/>
        <v>3977</v>
      </c>
      <c r="H18" s="4">
        <v>0</v>
      </c>
      <c r="I18" t="e">
        <f t="shared" si="1"/>
        <v>#DIV/0!</v>
      </c>
      <c r="J18" s="4">
        <v>5</v>
      </c>
      <c r="K18">
        <f t="shared" si="2"/>
        <v>5</v>
      </c>
      <c r="P18" s="2">
        <v>109175311</v>
      </c>
      <c r="Q18" s="2">
        <v>65</v>
      </c>
    </row>
    <row r="19" spans="1:17" x14ac:dyDescent="0.25">
      <c r="A19">
        <v>2416064</v>
      </c>
      <c r="B19">
        <v>8509</v>
      </c>
      <c r="C19">
        <v>11338</v>
      </c>
      <c r="D19">
        <f t="shared" si="4"/>
        <v>19847</v>
      </c>
      <c r="E19">
        <v>385</v>
      </c>
      <c r="F19">
        <v>3781</v>
      </c>
      <c r="G19">
        <f t="shared" si="0"/>
        <v>4.7640422467594812</v>
      </c>
      <c r="H19" s="4">
        <v>498</v>
      </c>
      <c r="I19">
        <f t="shared" si="1"/>
        <v>1.2935064935064935</v>
      </c>
      <c r="J19" s="4">
        <v>12790</v>
      </c>
      <c r="K19">
        <f t="shared" si="2"/>
        <v>3.3827029886273472</v>
      </c>
    </row>
    <row r="20" spans="1:17" x14ac:dyDescent="0.25">
      <c r="A20">
        <v>2457595</v>
      </c>
      <c r="B20">
        <v>4</v>
      </c>
      <c r="C20">
        <v>68</v>
      </c>
      <c r="D20">
        <f t="shared" si="4"/>
        <v>72</v>
      </c>
      <c r="E20">
        <v>0</v>
      </c>
      <c r="F20">
        <v>20</v>
      </c>
      <c r="G20">
        <f t="shared" si="0"/>
        <v>3.6</v>
      </c>
      <c r="H20" s="4">
        <v>0</v>
      </c>
      <c r="I20" t="e">
        <f t="shared" si="1"/>
        <v>#DIV/0!</v>
      </c>
      <c r="J20" s="4">
        <v>2264</v>
      </c>
      <c r="K20">
        <f t="shared" si="2"/>
        <v>113.2</v>
      </c>
    </row>
    <row r="21" spans="1:17" x14ac:dyDescent="0.25">
      <c r="A21">
        <v>2505328</v>
      </c>
      <c r="B21">
        <v>124</v>
      </c>
      <c r="C21">
        <v>6</v>
      </c>
      <c r="D21">
        <f t="shared" si="4"/>
        <v>130</v>
      </c>
      <c r="E21">
        <v>5</v>
      </c>
      <c r="F21">
        <v>0</v>
      </c>
      <c r="G21">
        <f t="shared" si="0"/>
        <v>26</v>
      </c>
      <c r="H21" s="4">
        <v>0</v>
      </c>
      <c r="I21">
        <f t="shared" si="1"/>
        <v>0</v>
      </c>
      <c r="J21" s="4">
        <v>0</v>
      </c>
      <c r="K21" t="e">
        <f t="shared" si="2"/>
        <v>#DIV/0!</v>
      </c>
    </row>
    <row r="22" spans="1:17" x14ac:dyDescent="0.25">
      <c r="A22">
        <v>2577146</v>
      </c>
      <c r="B22">
        <v>232</v>
      </c>
      <c r="C22">
        <v>463</v>
      </c>
      <c r="D22">
        <f t="shared" si="4"/>
        <v>695</v>
      </c>
      <c r="E22">
        <v>80</v>
      </c>
      <c r="F22">
        <v>18</v>
      </c>
      <c r="G22">
        <f t="shared" si="0"/>
        <v>7.091836734693878</v>
      </c>
      <c r="H22" s="4">
        <v>23655</v>
      </c>
      <c r="I22">
        <f t="shared" si="1"/>
        <v>295.6875</v>
      </c>
      <c r="J22" s="4">
        <v>16344</v>
      </c>
      <c r="K22">
        <f t="shared" si="2"/>
        <v>908</v>
      </c>
    </row>
    <row r="23" spans="1:17" x14ac:dyDescent="0.25">
      <c r="A23">
        <v>2665228</v>
      </c>
      <c r="B23">
        <v>16</v>
      </c>
      <c r="C23">
        <v>12</v>
      </c>
      <c r="D23">
        <f t="shared" si="4"/>
        <v>28</v>
      </c>
      <c r="E23">
        <v>0</v>
      </c>
      <c r="F23">
        <v>1</v>
      </c>
      <c r="G23">
        <f t="shared" si="0"/>
        <v>28</v>
      </c>
      <c r="H23" s="4">
        <v>0</v>
      </c>
      <c r="I23" t="e">
        <f t="shared" si="1"/>
        <v>#DIV/0!</v>
      </c>
      <c r="J23" s="4">
        <v>9</v>
      </c>
      <c r="K23">
        <f t="shared" si="2"/>
        <v>9</v>
      </c>
    </row>
    <row r="24" spans="1:17" x14ac:dyDescent="0.25">
      <c r="A24">
        <v>2987495</v>
      </c>
      <c r="B24">
        <v>11255</v>
      </c>
      <c r="C24">
        <v>874</v>
      </c>
      <c r="D24">
        <f t="shared" si="4"/>
        <v>12129</v>
      </c>
      <c r="E24">
        <v>1</v>
      </c>
      <c r="F24">
        <v>0</v>
      </c>
      <c r="G24">
        <f t="shared" si="0"/>
        <v>12129</v>
      </c>
      <c r="H24" s="4">
        <v>101</v>
      </c>
      <c r="I24">
        <f t="shared" si="1"/>
        <v>101</v>
      </c>
      <c r="J24" s="4">
        <v>0</v>
      </c>
      <c r="K24" t="e">
        <f t="shared" si="2"/>
        <v>#DIV/0!</v>
      </c>
    </row>
    <row r="25" spans="1:17" x14ac:dyDescent="0.25">
      <c r="A25">
        <v>2995765</v>
      </c>
      <c r="B25">
        <v>3814</v>
      </c>
      <c r="C25">
        <v>1108</v>
      </c>
      <c r="D25">
        <f t="shared" si="4"/>
        <v>4922</v>
      </c>
      <c r="E25">
        <v>0</v>
      </c>
      <c r="F25">
        <v>5</v>
      </c>
      <c r="G25">
        <f t="shared" si="0"/>
        <v>984.4</v>
      </c>
      <c r="H25" s="4">
        <v>0</v>
      </c>
      <c r="I25" t="e">
        <f t="shared" si="1"/>
        <v>#DIV/0!</v>
      </c>
      <c r="J25" s="4">
        <v>74</v>
      </c>
      <c r="K25">
        <f t="shared" si="2"/>
        <v>14.8</v>
      </c>
    </row>
    <row r="26" spans="1:17" x14ac:dyDescent="0.25">
      <c r="A26">
        <v>3011763</v>
      </c>
      <c r="B26">
        <v>17</v>
      </c>
      <c r="C26">
        <v>92</v>
      </c>
      <c r="D26">
        <f t="shared" si="4"/>
        <v>109</v>
      </c>
      <c r="E26">
        <v>4</v>
      </c>
      <c r="F26">
        <v>31</v>
      </c>
      <c r="G26">
        <f t="shared" si="0"/>
        <v>3.1142857142857143</v>
      </c>
      <c r="H26" s="4">
        <v>4014</v>
      </c>
      <c r="I26">
        <f t="shared" si="1"/>
        <v>1003.5</v>
      </c>
      <c r="J26" s="4">
        <v>1398</v>
      </c>
      <c r="K26">
        <f t="shared" si="2"/>
        <v>45.096774193548384</v>
      </c>
    </row>
    <row r="27" spans="1:17" x14ac:dyDescent="0.25">
      <c r="A27">
        <v>3062767</v>
      </c>
      <c r="B27">
        <v>2</v>
      </c>
      <c r="C27">
        <v>10</v>
      </c>
      <c r="D27">
        <f t="shared" si="4"/>
        <v>12</v>
      </c>
      <c r="E27">
        <v>1</v>
      </c>
      <c r="F27">
        <v>1</v>
      </c>
      <c r="G27">
        <f t="shared" si="0"/>
        <v>6</v>
      </c>
      <c r="H27" s="4">
        <v>1</v>
      </c>
      <c r="I27">
        <f t="shared" si="1"/>
        <v>1</v>
      </c>
      <c r="J27" s="4">
        <v>1</v>
      </c>
      <c r="K27">
        <f t="shared" si="2"/>
        <v>1</v>
      </c>
    </row>
    <row r="28" spans="1:17" x14ac:dyDescent="0.25">
      <c r="A28">
        <v>3148994</v>
      </c>
      <c r="B28">
        <v>865</v>
      </c>
      <c r="C28">
        <v>74</v>
      </c>
      <c r="D28">
        <f t="shared" si="4"/>
        <v>939</v>
      </c>
      <c r="E28">
        <v>236</v>
      </c>
      <c r="F28">
        <v>45</v>
      </c>
      <c r="G28">
        <f t="shared" si="0"/>
        <v>3.3416370106761564</v>
      </c>
      <c r="H28" s="4">
        <v>272</v>
      </c>
      <c r="I28">
        <f t="shared" si="1"/>
        <v>1.152542372881356</v>
      </c>
      <c r="J28" s="4">
        <v>70</v>
      </c>
      <c r="K28">
        <f t="shared" si="2"/>
        <v>1.5555555555555556</v>
      </c>
    </row>
    <row r="29" spans="1:17" x14ac:dyDescent="0.25">
      <c r="A29">
        <v>3300312</v>
      </c>
      <c r="B29">
        <v>3</v>
      </c>
      <c r="C29">
        <v>11</v>
      </c>
      <c r="D29">
        <f t="shared" si="4"/>
        <v>14</v>
      </c>
      <c r="E29">
        <v>0</v>
      </c>
      <c r="F29">
        <v>1</v>
      </c>
      <c r="G29">
        <f t="shared" si="0"/>
        <v>14</v>
      </c>
      <c r="H29" s="4">
        <v>0</v>
      </c>
      <c r="I29" t="e">
        <f t="shared" si="1"/>
        <v>#DIV/0!</v>
      </c>
      <c r="J29" s="4">
        <v>0</v>
      </c>
      <c r="K29">
        <f t="shared" si="2"/>
        <v>0</v>
      </c>
    </row>
    <row r="30" spans="1:17" x14ac:dyDescent="0.25">
      <c r="A30">
        <v>3491226</v>
      </c>
      <c r="B30">
        <v>3</v>
      </c>
      <c r="C30">
        <v>15</v>
      </c>
      <c r="D30">
        <f t="shared" si="4"/>
        <v>18</v>
      </c>
      <c r="E30">
        <v>0</v>
      </c>
      <c r="F30">
        <v>1</v>
      </c>
      <c r="G30">
        <f t="shared" si="0"/>
        <v>18</v>
      </c>
      <c r="H30" s="4">
        <v>0</v>
      </c>
      <c r="I30" t="e">
        <f t="shared" si="1"/>
        <v>#DIV/0!</v>
      </c>
      <c r="J30" s="4">
        <v>1610</v>
      </c>
      <c r="K30">
        <f t="shared" si="2"/>
        <v>1610</v>
      </c>
    </row>
    <row r="31" spans="1:17" x14ac:dyDescent="0.25">
      <c r="A31">
        <v>4295237</v>
      </c>
      <c r="B31">
        <v>110</v>
      </c>
      <c r="C31">
        <v>8</v>
      </c>
      <c r="D31">
        <f t="shared" si="4"/>
        <v>118</v>
      </c>
      <c r="E31">
        <v>6</v>
      </c>
      <c r="F31">
        <v>1</v>
      </c>
      <c r="G31">
        <f t="shared" si="0"/>
        <v>16.857142857142858</v>
      </c>
      <c r="H31" s="4">
        <v>733</v>
      </c>
      <c r="I31">
        <f t="shared" si="1"/>
        <v>122.16666666666667</v>
      </c>
      <c r="J31" s="4">
        <v>28</v>
      </c>
      <c r="K31">
        <f t="shared" si="2"/>
        <v>28</v>
      </c>
    </row>
    <row r="32" spans="1:17" x14ac:dyDescent="0.25">
      <c r="A32">
        <v>4693087</v>
      </c>
      <c r="B32">
        <v>4555</v>
      </c>
      <c r="C32">
        <v>2446</v>
      </c>
      <c r="D32">
        <f t="shared" si="4"/>
        <v>7001</v>
      </c>
      <c r="E32">
        <v>416</v>
      </c>
      <c r="F32">
        <v>1045</v>
      </c>
      <c r="G32">
        <f t="shared" si="0"/>
        <v>4.7919233401779602</v>
      </c>
      <c r="H32" s="4">
        <v>6461</v>
      </c>
      <c r="I32">
        <f t="shared" si="1"/>
        <v>15.53125</v>
      </c>
      <c r="J32" s="4">
        <v>10913</v>
      </c>
      <c r="K32">
        <f t="shared" si="2"/>
        <v>10.443062200956938</v>
      </c>
    </row>
    <row r="33" spans="1:11" x14ac:dyDescent="0.25">
      <c r="A33">
        <v>5144181</v>
      </c>
      <c r="B33">
        <v>1549</v>
      </c>
      <c r="C33">
        <v>191</v>
      </c>
      <c r="D33">
        <f t="shared" si="4"/>
        <v>1740</v>
      </c>
      <c r="E33">
        <v>318</v>
      </c>
      <c r="F33">
        <v>32</v>
      </c>
      <c r="G33">
        <f t="shared" si="0"/>
        <v>4.9714285714285715</v>
      </c>
      <c r="H33" s="4">
        <v>9247</v>
      </c>
      <c r="I33">
        <f t="shared" si="1"/>
        <v>29.078616352201259</v>
      </c>
      <c r="J33" s="4">
        <v>45</v>
      </c>
      <c r="K33">
        <f t="shared" si="2"/>
        <v>1.40625</v>
      </c>
    </row>
    <row r="34" spans="1:11" x14ac:dyDescent="0.25">
      <c r="A34">
        <v>5197539</v>
      </c>
      <c r="B34">
        <v>1138</v>
      </c>
      <c r="C34">
        <v>712</v>
      </c>
      <c r="D34">
        <f t="shared" si="4"/>
        <v>1850</v>
      </c>
      <c r="E34">
        <v>465</v>
      </c>
      <c r="F34">
        <v>278</v>
      </c>
      <c r="G34">
        <f t="shared" si="0"/>
        <v>2.489905787348587</v>
      </c>
      <c r="H34" s="4">
        <v>695</v>
      </c>
      <c r="I34">
        <f t="shared" si="1"/>
        <v>1.4946236559139785</v>
      </c>
      <c r="J34" s="4">
        <v>437</v>
      </c>
      <c r="K34">
        <f t="shared" si="2"/>
        <v>1.5719424460431655</v>
      </c>
    </row>
    <row r="35" spans="1:11" x14ac:dyDescent="0.25">
      <c r="A35">
        <v>5203368</v>
      </c>
      <c r="B35">
        <v>329</v>
      </c>
      <c r="C35">
        <v>934</v>
      </c>
      <c r="D35">
        <f t="shared" si="4"/>
        <v>1263</v>
      </c>
      <c r="E35">
        <v>0</v>
      </c>
      <c r="F35">
        <v>17</v>
      </c>
      <c r="G35">
        <f t="shared" si="0"/>
        <v>74.294117647058826</v>
      </c>
      <c r="H35" s="4">
        <v>0</v>
      </c>
      <c r="I35" t="e">
        <f t="shared" si="1"/>
        <v>#DIV/0!</v>
      </c>
      <c r="J35" s="4">
        <v>127</v>
      </c>
      <c r="K35">
        <f t="shared" si="2"/>
        <v>7.4705882352941178</v>
      </c>
    </row>
    <row r="36" spans="1:11" x14ac:dyDescent="0.25">
      <c r="A36">
        <v>5421677</v>
      </c>
      <c r="B36">
        <v>514</v>
      </c>
      <c r="C36">
        <v>130</v>
      </c>
      <c r="D36">
        <f t="shared" si="4"/>
        <v>644</v>
      </c>
      <c r="E36">
        <v>0</v>
      </c>
      <c r="F36">
        <v>22</v>
      </c>
      <c r="G36">
        <f t="shared" si="0"/>
        <v>29.272727272727273</v>
      </c>
      <c r="H36" s="4">
        <v>0</v>
      </c>
      <c r="I36" t="e">
        <f t="shared" si="1"/>
        <v>#DIV/0!</v>
      </c>
      <c r="J36" s="4">
        <v>332</v>
      </c>
      <c r="K36">
        <f t="shared" si="2"/>
        <v>15.090909090909092</v>
      </c>
    </row>
    <row r="37" spans="1:11" x14ac:dyDescent="0.25">
      <c r="A37">
        <v>5541660</v>
      </c>
      <c r="B37">
        <v>1714</v>
      </c>
      <c r="C37">
        <v>196</v>
      </c>
      <c r="D37">
        <f t="shared" si="4"/>
        <v>1910</v>
      </c>
      <c r="E37">
        <v>284</v>
      </c>
      <c r="F37">
        <v>208</v>
      </c>
      <c r="G37">
        <f t="shared" si="0"/>
        <v>3.8821138211382116</v>
      </c>
      <c r="H37" s="4">
        <v>8976</v>
      </c>
      <c r="I37">
        <f t="shared" si="1"/>
        <v>31.6056338028169</v>
      </c>
      <c r="J37" s="4">
        <v>6226</v>
      </c>
      <c r="K37">
        <f t="shared" si="2"/>
        <v>29.932692307692307</v>
      </c>
    </row>
    <row r="38" spans="1:11" x14ac:dyDescent="0.25">
      <c r="A38">
        <v>5614312</v>
      </c>
      <c r="B38">
        <v>119</v>
      </c>
      <c r="C38">
        <v>187</v>
      </c>
      <c r="D38">
        <f t="shared" si="4"/>
        <v>306</v>
      </c>
      <c r="E38">
        <v>1</v>
      </c>
      <c r="F38">
        <v>6</v>
      </c>
      <c r="G38">
        <f t="shared" si="0"/>
        <v>43.714285714285715</v>
      </c>
      <c r="H38" s="4">
        <v>0</v>
      </c>
      <c r="I38">
        <f t="shared" si="1"/>
        <v>0</v>
      </c>
      <c r="J38" s="4">
        <v>387</v>
      </c>
      <c r="K38">
        <f t="shared" si="2"/>
        <v>64.5</v>
      </c>
    </row>
    <row r="39" spans="1:11" x14ac:dyDescent="0.25">
      <c r="A39">
        <v>6127047</v>
      </c>
      <c r="B39">
        <v>1438</v>
      </c>
      <c r="C39">
        <v>224</v>
      </c>
      <c r="D39">
        <f t="shared" si="4"/>
        <v>1662</v>
      </c>
      <c r="E39">
        <v>919</v>
      </c>
      <c r="F39">
        <v>268</v>
      </c>
      <c r="G39">
        <f t="shared" si="0"/>
        <v>1.4001684919966302</v>
      </c>
      <c r="H39" s="4">
        <v>121480</v>
      </c>
      <c r="I39">
        <f t="shared" si="1"/>
        <v>132.18715995647443</v>
      </c>
      <c r="J39" s="4">
        <v>6916</v>
      </c>
      <c r="K39">
        <f t="shared" si="2"/>
        <v>25.805970149253731</v>
      </c>
    </row>
    <row r="40" spans="1:11" x14ac:dyDescent="0.25">
      <c r="A40">
        <v>7031510</v>
      </c>
      <c r="B40">
        <v>2740</v>
      </c>
      <c r="C40">
        <v>85</v>
      </c>
      <c r="D40">
        <f t="shared" si="4"/>
        <v>2825</v>
      </c>
      <c r="E40">
        <v>54</v>
      </c>
      <c r="F40">
        <v>0</v>
      </c>
      <c r="G40">
        <f t="shared" si="0"/>
        <v>52.314814814814817</v>
      </c>
      <c r="H40" s="4">
        <v>854</v>
      </c>
      <c r="I40">
        <f t="shared" si="1"/>
        <v>15.814814814814815</v>
      </c>
      <c r="J40" s="4">
        <v>0</v>
      </c>
      <c r="K40" t="e">
        <f t="shared" si="2"/>
        <v>#DIV/0!</v>
      </c>
    </row>
    <row r="41" spans="1:11" x14ac:dyDescent="0.25">
      <c r="A41">
        <v>7121796</v>
      </c>
      <c r="B41">
        <v>200</v>
      </c>
      <c r="C41">
        <v>29</v>
      </c>
      <c r="D41">
        <f t="shared" si="4"/>
        <v>229</v>
      </c>
      <c r="E41">
        <v>10</v>
      </c>
      <c r="F41">
        <v>0</v>
      </c>
      <c r="G41">
        <f t="shared" si="0"/>
        <v>22.9</v>
      </c>
      <c r="H41" s="4">
        <v>881</v>
      </c>
      <c r="I41">
        <f t="shared" si="1"/>
        <v>88.1</v>
      </c>
      <c r="J41" s="4">
        <v>0</v>
      </c>
      <c r="K41" t="e">
        <f t="shared" si="2"/>
        <v>#DIV/0!</v>
      </c>
    </row>
    <row r="42" spans="1:11" x14ac:dyDescent="0.25">
      <c r="A42">
        <v>7358191</v>
      </c>
      <c r="B42">
        <v>287</v>
      </c>
      <c r="C42">
        <v>117</v>
      </c>
      <c r="D42">
        <f t="shared" si="4"/>
        <v>404</v>
      </c>
      <c r="E42">
        <v>0</v>
      </c>
      <c r="F42">
        <v>10</v>
      </c>
      <c r="G42">
        <f t="shared" si="0"/>
        <v>40.4</v>
      </c>
      <c r="H42" s="4">
        <v>0</v>
      </c>
      <c r="I42" t="e">
        <f t="shared" si="1"/>
        <v>#DIV/0!</v>
      </c>
      <c r="J42" s="4">
        <v>2037</v>
      </c>
      <c r="K42">
        <f t="shared" si="2"/>
        <v>203.7</v>
      </c>
    </row>
    <row r="43" spans="1:11" x14ac:dyDescent="0.25">
      <c r="A43">
        <v>8125302</v>
      </c>
      <c r="B43">
        <v>58</v>
      </c>
      <c r="C43">
        <v>11</v>
      </c>
      <c r="D43">
        <f t="shared" si="4"/>
        <v>69</v>
      </c>
      <c r="E43">
        <v>0</v>
      </c>
      <c r="F43">
        <v>3</v>
      </c>
      <c r="G43">
        <f t="shared" si="0"/>
        <v>23</v>
      </c>
      <c r="H43" s="4">
        <v>0</v>
      </c>
      <c r="I43" t="e">
        <f t="shared" si="1"/>
        <v>#DIV/0!</v>
      </c>
      <c r="J43" s="4">
        <v>7</v>
      </c>
      <c r="K43">
        <f t="shared" si="2"/>
        <v>2.3333333333333335</v>
      </c>
    </row>
    <row r="44" spans="1:11" x14ac:dyDescent="0.25">
      <c r="A44">
        <v>8484604</v>
      </c>
      <c r="B44">
        <v>15791</v>
      </c>
      <c r="C44">
        <v>2244</v>
      </c>
      <c r="D44">
        <f t="shared" si="4"/>
        <v>18035</v>
      </c>
      <c r="E44">
        <v>3689</v>
      </c>
      <c r="F44">
        <v>1027</v>
      </c>
      <c r="G44">
        <f t="shared" si="0"/>
        <v>3.8242154368108565</v>
      </c>
      <c r="H44" s="4">
        <v>8770</v>
      </c>
      <c r="I44">
        <f t="shared" si="1"/>
        <v>2.3773380319869886</v>
      </c>
      <c r="J44" s="4">
        <v>2218</v>
      </c>
      <c r="K44">
        <f t="shared" si="2"/>
        <v>2.1596884128529696</v>
      </c>
    </row>
    <row r="45" spans="1:11" x14ac:dyDescent="0.25">
      <c r="A45">
        <v>8884773</v>
      </c>
      <c r="B45">
        <v>745</v>
      </c>
      <c r="C45">
        <v>1407</v>
      </c>
      <c r="D45">
        <f t="shared" si="4"/>
        <v>2152</v>
      </c>
      <c r="E45">
        <v>119</v>
      </c>
      <c r="F45">
        <v>355</v>
      </c>
      <c r="G45">
        <f t="shared" si="0"/>
        <v>4.5400843881856536</v>
      </c>
      <c r="H45" s="4">
        <v>111</v>
      </c>
      <c r="I45">
        <f t="shared" si="1"/>
        <v>0.9327731092436975</v>
      </c>
      <c r="J45" s="4">
        <v>1053</v>
      </c>
      <c r="K45">
        <f t="shared" si="2"/>
        <v>2.9661971830985916</v>
      </c>
    </row>
    <row r="46" spans="1:11" x14ac:dyDescent="0.25">
      <c r="A46">
        <v>9063331</v>
      </c>
      <c r="B46">
        <v>69</v>
      </c>
      <c r="C46">
        <v>40</v>
      </c>
      <c r="D46">
        <f t="shared" si="4"/>
        <v>109</v>
      </c>
      <c r="E46">
        <v>7</v>
      </c>
      <c r="F46">
        <v>12</v>
      </c>
      <c r="G46">
        <f t="shared" si="0"/>
        <v>5.7368421052631575</v>
      </c>
      <c r="H46" s="4">
        <v>121</v>
      </c>
      <c r="I46">
        <f t="shared" si="1"/>
        <v>17.285714285714285</v>
      </c>
      <c r="J46" s="4">
        <v>811</v>
      </c>
      <c r="K46">
        <f t="shared" si="2"/>
        <v>67.583333333333329</v>
      </c>
    </row>
    <row r="47" spans="1:11" x14ac:dyDescent="0.25">
      <c r="A47">
        <v>9422376</v>
      </c>
      <c r="B47">
        <v>1</v>
      </c>
      <c r="C47">
        <v>5</v>
      </c>
      <c r="D47">
        <f t="shared" si="4"/>
        <v>6</v>
      </c>
      <c r="E47">
        <v>0</v>
      </c>
      <c r="F47">
        <v>4</v>
      </c>
      <c r="G47">
        <f t="shared" si="0"/>
        <v>1.5</v>
      </c>
      <c r="H47" s="4">
        <v>0</v>
      </c>
      <c r="I47" t="e">
        <f t="shared" si="1"/>
        <v>#DIV/0!</v>
      </c>
      <c r="J47" s="4">
        <v>0</v>
      </c>
      <c r="K47">
        <f t="shared" si="2"/>
        <v>0</v>
      </c>
    </row>
    <row r="48" spans="1:11" x14ac:dyDescent="0.25">
      <c r="A48">
        <v>9565345</v>
      </c>
      <c r="B48">
        <v>1</v>
      </c>
      <c r="C48">
        <v>33</v>
      </c>
      <c r="D48">
        <f t="shared" si="4"/>
        <v>34</v>
      </c>
      <c r="E48">
        <v>0</v>
      </c>
      <c r="F48">
        <v>1</v>
      </c>
      <c r="G48">
        <f t="shared" si="0"/>
        <v>34</v>
      </c>
      <c r="H48" s="4">
        <v>0</v>
      </c>
      <c r="I48" t="e">
        <f t="shared" si="1"/>
        <v>#DIV/0!</v>
      </c>
      <c r="J48" s="4">
        <v>0</v>
      </c>
      <c r="K48">
        <f t="shared" si="2"/>
        <v>0</v>
      </c>
    </row>
    <row r="49" spans="1:11" x14ac:dyDescent="0.25">
      <c r="A49">
        <v>10199599</v>
      </c>
      <c r="B49">
        <v>49634</v>
      </c>
      <c r="C49">
        <v>827</v>
      </c>
      <c r="D49">
        <f t="shared" si="4"/>
        <v>50461</v>
      </c>
      <c r="E49">
        <v>7577</v>
      </c>
      <c r="F49">
        <v>713</v>
      </c>
      <c r="G49">
        <f t="shared" si="0"/>
        <v>6.0869722557297949</v>
      </c>
      <c r="H49" s="4">
        <v>273104</v>
      </c>
      <c r="I49">
        <f t="shared" si="1"/>
        <v>36.043816814042493</v>
      </c>
      <c r="J49" s="4">
        <v>9073</v>
      </c>
      <c r="K49">
        <f t="shared" si="2"/>
        <v>12.725105189340814</v>
      </c>
    </row>
    <row r="50" spans="1:11" x14ac:dyDescent="0.25">
      <c r="A50">
        <v>10391073</v>
      </c>
      <c r="B50">
        <v>52487</v>
      </c>
      <c r="C50">
        <v>7225</v>
      </c>
      <c r="D50">
        <f t="shared" si="4"/>
        <v>59712</v>
      </c>
      <c r="E50">
        <v>0</v>
      </c>
      <c r="F50">
        <v>3128</v>
      </c>
      <c r="G50">
        <f t="shared" si="0"/>
        <v>19.089514066496164</v>
      </c>
      <c r="H50" s="4">
        <v>0</v>
      </c>
      <c r="I50" t="e">
        <f t="shared" si="1"/>
        <v>#DIV/0!</v>
      </c>
      <c r="J50" s="4">
        <v>27912</v>
      </c>
      <c r="K50">
        <f t="shared" si="2"/>
        <v>8.9232736572890019</v>
      </c>
    </row>
    <row r="51" spans="1:11" x14ac:dyDescent="0.25">
      <c r="A51">
        <v>10934610</v>
      </c>
      <c r="B51">
        <v>138</v>
      </c>
      <c r="C51">
        <v>1134</v>
      </c>
      <c r="D51">
        <f t="shared" si="4"/>
        <v>1272</v>
      </c>
      <c r="E51">
        <v>26</v>
      </c>
      <c r="F51">
        <v>251</v>
      </c>
      <c r="G51">
        <f t="shared" si="0"/>
        <v>4.5920577617328524</v>
      </c>
      <c r="H51" s="4">
        <v>2023</v>
      </c>
      <c r="I51">
        <f t="shared" si="1"/>
        <v>77.807692307692307</v>
      </c>
      <c r="J51" s="4">
        <v>28138</v>
      </c>
      <c r="K51">
        <f t="shared" si="2"/>
        <v>112.10358565737052</v>
      </c>
    </row>
    <row r="52" spans="1:11" x14ac:dyDescent="0.25">
      <c r="A52">
        <v>11671912</v>
      </c>
      <c r="B52">
        <v>1556</v>
      </c>
      <c r="C52">
        <v>481</v>
      </c>
      <c r="D52">
        <f t="shared" si="4"/>
        <v>2037</v>
      </c>
      <c r="E52">
        <v>112</v>
      </c>
      <c r="F52">
        <v>227</v>
      </c>
      <c r="G52">
        <f t="shared" si="0"/>
        <v>6.0088495575221241</v>
      </c>
      <c r="H52" s="4">
        <v>8850</v>
      </c>
      <c r="I52">
        <f t="shared" si="1"/>
        <v>79.017857142857139</v>
      </c>
      <c r="J52" s="4">
        <v>2209</v>
      </c>
      <c r="K52">
        <f t="shared" si="2"/>
        <v>9.7312775330396484</v>
      </c>
    </row>
    <row r="53" spans="1:11" x14ac:dyDescent="0.25">
      <c r="A53">
        <v>12153870</v>
      </c>
      <c r="B53">
        <v>28</v>
      </c>
      <c r="C53">
        <v>13</v>
      </c>
      <c r="D53">
        <f t="shared" si="4"/>
        <v>41</v>
      </c>
      <c r="E53">
        <v>2</v>
      </c>
      <c r="F53">
        <v>1</v>
      </c>
      <c r="G53">
        <f t="shared" si="0"/>
        <v>13.666666666666666</v>
      </c>
      <c r="H53" s="4">
        <v>29</v>
      </c>
      <c r="I53">
        <f t="shared" si="1"/>
        <v>14.5</v>
      </c>
      <c r="J53" s="4">
        <v>0</v>
      </c>
      <c r="K53">
        <f t="shared" si="2"/>
        <v>0</v>
      </c>
    </row>
    <row r="54" spans="1:11" x14ac:dyDescent="0.25">
      <c r="A54">
        <v>12736575</v>
      </c>
      <c r="B54">
        <v>92</v>
      </c>
      <c r="C54">
        <v>1789</v>
      </c>
      <c r="D54">
        <f t="shared" si="4"/>
        <v>1881</v>
      </c>
      <c r="E54">
        <v>0</v>
      </c>
      <c r="F54">
        <v>1026</v>
      </c>
      <c r="G54">
        <f t="shared" si="0"/>
        <v>1.8333333333333333</v>
      </c>
      <c r="H54" s="4">
        <v>0</v>
      </c>
      <c r="I54" t="e">
        <f t="shared" si="1"/>
        <v>#DIV/0!</v>
      </c>
      <c r="J54" s="4">
        <v>949</v>
      </c>
      <c r="K54">
        <f t="shared" si="2"/>
        <v>0.92495126705653019</v>
      </c>
    </row>
    <row r="55" spans="1:11" x14ac:dyDescent="0.25">
      <c r="A55">
        <v>13633443</v>
      </c>
      <c r="B55">
        <v>3174</v>
      </c>
      <c r="C55">
        <v>255</v>
      </c>
      <c r="D55">
        <f t="shared" si="4"/>
        <v>3429</v>
      </c>
      <c r="E55">
        <v>737</v>
      </c>
      <c r="F55">
        <v>920</v>
      </c>
      <c r="G55">
        <f t="shared" si="0"/>
        <v>2.0694025347012674</v>
      </c>
      <c r="H55" s="4">
        <v>6509</v>
      </c>
      <c r="I55">
        <f t="shared" si="1"/>
        <v>8.8317503392130252</v>
      </c>
      <c r="J55" s="4">
        <v>33660</v>
      </c>
      <c r="K55">
        <f t="shared" si="2"/>
        <v>36.586956521739133</v>
      </c>
    </row>
    <row r="56" spans="1:11" x14ac:dyDescent="0.25">
      <c r="A56">
        <v>14252909</v>
      </c>
      <c r="B56">
        <v>114</v>
      </c>
      <c r="C56">
        <v>9</v>
      </c>
      <c r="D56">
        <f t="shared" si="4"/>
        <v>123</v>
      </c>
      <c r="E56">
        <v>16</v>
      </c>
      <c r="F56">
        <v>7</v>
      </c>
      <c r="G56">
        <f t="shared" si="0"/>
        <v>5.3478260869565215</v>
      </c>
      <c r="H56" s="4">
        <v>22</v>
      </c>
      <c r="I56">
        <f t="shared" si="1"/>
        <v>1.375</v>
      </c>
      <c r="J56" s="4">
        <v>49</v>
      </c>
      <c r="K56">
        <f t="shared" si="2"/>
        <v>7</v>
      </c>
    </row>
    <row r="57" spans="1:11" x14ac:dyDescent="0.25">
      <c r="A57">
        <v>14628316</v>
      </c>
      <c r="B57">
        <v>2</v>
      </c>
      <c r="C57">
        <v>100</v>
      </c>
      <c r="D57">
        <f t="shared" si="4"/>
        <v>102</v>
      </c>
      <c r="E57">
        <v>0</v>
      </c>
      <c r="F57">
        <v>5</v>
      </c>
      <c r="G57">
        <f t="shared" si="0"/>
        <v>20.399999999999999</v>
      </c>
      <c r="H57" s="4">
        <v>0</v>
      </c>
      <c r="I57" t="e">
        <f t="shared" si="1"/>
        <v>#DIV/0!</v>
      </c>
      <c r="J57" s="4">
        <v>2825</v>
      </c>
      <c r="K57">
        <f t="shared" si="2"/>
        <v>565</v>
      </c>
    </row>
    <row r="58" spans="1:11" x14ac:dyDescent="0.25">
      <c r="A58">
        <v>15344614</v>
      </c>
      <c r="B58">
        <v>2236</v>
      </c>
      <c r="C58">
        <v>254</v>
      </c>
      <c r="D58">
        <f t="shared" si="4"/>
        <v>2490</v>
      </c>
      <c r="E58">
        <v>2</v>
      </c>
      <c r="F58">
        <v>51</v>
      </c>
      <c r="G58">
        <f t="shared" si="0"/>
        <v>46.981132075471699</v>
      </c>
      <c r="H58" s="4">
        <v>1</v>
      </c>
      <c r="I58">
        <f t="shared" si="1"/>
        <v>0.5</v>
      </c>
      <c r="J58" s="4">
        <v>0</v>
      </c>
      <c r="K58">
        <f t="shared" si="2"/>
        <v>0</v>
      </c>
    </row>
    <row r="59" spans="1:11" x14ac:dyDescent="0.25">
      <c r="A59">
        <v>16416867</v>
      </c>
      <c r="B59">
        <v>5027</v>
      </c>
      <c r="C59">
        <v>29030</v>
      </c>
      <c r="D59">
        <f t="shared" si="4"/>
        <v>34057</v>
      </c>
      <c r="E59">
        <v>0</v>
      </c>
      <c r="F59">
        <v>8347</v>
      </c>
      <c r="G59">
        <f t="shared" si="0"/>
        <v>4.0801485563675568</v>
      </c>
      <c r="H59" s="4">
        <v>0</v>
      </c>
      <c r="I59" t="e">
        <f t="shared" si="1"/>
        <v>#DIV/0!</v>
      </c>
      <c r="J59" s="4">
        <v>180906</v>
      </c>
      <c r="K59">
        <f t="shared" si="2"/>
        <v>21.673175991374148</v>
      </c>
    </row>
    <row r="60" spans="1:11" x14ac:dyDescent="0.25">
      <c r="A60">
        <v>16567843</v>
      </c>
      <c r="B60">
        <v>2</v>
      </c>
      <c r="C60">
        <v>894</v>
      </c>
      <c r="D60">
        <f t="shared" si="4"/>
        <v>896</v>
      </c>
      <c r="E60">
        <v>0</v>
      </c>
      <c r="F60">
        <v>1</v>
      </c>
      <c r="G60">
        <f t="shared" si="0"/>
        <v>896</v>
      </c>
      <c r="H60" s="4">
        <v>0</v>
      </c>
      <c r="I60" t="e">
        <f t="shared" si="1"/>
        <v>#DIV/0!</v>
      </c>
      <c r="J60" s="4">
        <v>0</v>
      </c>
      <c r="K60">
        <f t="shared" si="2"/>
        <v>0</v>
      </c>
    </row>
    <row r="61" spans="1:11" x14ac:dyDescent="0.25">
      <c r="A61">
        <v>16619668</v>
      </c>
      <c r="B61">
        <v>636</v>
      </c>
      <c r="C61">
        <v>1106</v>
      </c>
      <c r="D61">
        <f t="shared" si="4"/>
        <v>1742</v>
      </c>
      <c r="E61">
        <v>0</v>
      </c>
      <c r="F61">
        <v>4</v>
      </c>
      <c r="G61">
        <f t="shared" si="0"/>
        <v>435.5</v>
      </c>
      <c r="H61" s="4">
        <v>0</v>
      </c>
      <c r="I61" t="e">
        <f t="shared" si="1"/>
        <v>#DIV/0!</v>
      </c>
      <c r="J61" s="4">
        <v>248</v>
      </c>
      <c r="K61">
        <f t="shared" si="2"/>
        <v>62</v>
      </c>
    </row>
    <row r="62" spans="1:11" x14ac:dyDescent="0.25">
      <c r="A62">
        <v>16827151</v>
      </c>
      <c r="B62">
        <v>302</v>
      </c>
      <c r="C62">
        <v>1565</v>
      </c>
      <c r="D62">
        <f t="shared" si="4"/>
        <v>1867</v>
      </c>
      <c r="E62">
        <v>43</v>
      </c>
      <c r="F62">
        <v>608</v>
      </c>
      <c r="G62">
        <f t="shared" si="0"/>
        <v>2.8678955453149002</v>
      </c>
      <c r="H62" s="4">
        <v>2524</v>
      </c>
      <c r="I62">
        <f t="shared" si="1"/>
        <v>58.697674418604649</v>
      </c>
      <c r="J62" s="4">
        <v>2126</v>
      </c>
      <c r="K62">
        <f t="shared" si="2"/>
        <v>3.4967105263157894</v>
      </c>
    </row>
    <row r="63" spans="1:11" x14ac:dyDescent="0.25">
      <c r="A63">
        <v>17164513</v>
      </c>
      <c r="B63">
        <v>1758</v>
      </c>
      <c r="C63">
        <v>175</v>
      </c>
      <c r="D63">
        <f t="shared" si="4"/>
        <v>1933</v>
      </c>
      <c r="E63">
        <v>1389</v>
      </c>
      <c r="F63">
        <v>13</v>
      </c>
      <c r="G63">
        <f t="shared" si="0"/>
        <v>1.3787446504992866</v>
      </c>
      <c r="H63" s="4">
        <v>20603</v>
      </c>
      <c r="I63">
        <f t="shared" si="1"/>
        <v>14.83297336213103</v>
      </c>
      <c r="J63" s="4">
        <v>12</v>
      </c>
      <c r="K63">
        <f t="shared" si="2"/>
        <v>0.92307692307692313</v>
      </c>
    </row>
    <row r="64" spans="1:11" x14ac:dyDescent="0.25">
      <c r="A64">
        <v>17509624</v>
      </c>
      <c r="B64">
        <v>15</v>
      </c>
      <c r="C64">
        <v>29</v>
      </c>
      <c r="D64">
        <f t="shared" si="4"/>
        <v>44</v>
      </c>
      <c r="E64">
        <v>0</v>
      </c>
      <c r="F64">
        <v>2</v>
      </c>
      <c r="G64">
        <f t="shared" si="0"/>
        <v>22</v>
      </c>
      <c r="H64" s="4">
        <v>0</v>
      </c>
      <c r="I64" t="e">
        <f t="shared" si="1"/>
        <v>#DIV/0!</v>
      </c>
      <c r="J64" s="4">
        <v>461</v>
      </c>
      <c r="K64">
        <f t="shared" si="2"/>
        <v>230.5</v>
      </c>
    </row>
    <row r="65" spans="1:11" x14ac:dyDescent="0.25">
      <c r="A65">
        <v>17512409</v>
      </c>
      <c r="B65">
        <v>2</v>
      </c>
      <c r="C65">
        <v>41</v>
      </c>
      <c r="D65">
        <f t="shared" si="4"/>
        <v>43</v>
      </c>
      <c r="E65">
        <v>0</v>
      </c>
      <c r="F65">
        <v>2</v>
      </c>
      <c r="G65">
        <f t="shared" si="0"/>
        <v>21.5</v>
      </c>
      <c r="H65" s="4">
        <v>0</v>
      </c>
      <c r="I65" t="e">
        <f t="shared" si="1"/>
        <v>#DIV/0!</v>
      </c>
      <c r="J65" s="4">
        <v>1</v>
      </c>
      <c r="K65">
        <f t="shared" si="2"/>
        <v>0.5</v>
      </c>
    </row>
    <row r="66" spans="1:11" x14ac:dyDescent="0.25">
      <c r="A66">
        <v>18299706</v>
      </c>
      <c r="B66">
        <v>42</v>
      </c>
      <c r="C66">
        <v>96</v>
      </c>
      <c r="D66">
        <f t="shared" si="4"/>
        <v>138</v>
      </c>
      <c r="E66">
        <v>0</v>
      </c>
      <c r="F66">
        <v>15</v>
      </c>
      <c r="G66">
        <f t="shared" si="0"/>
        <v>9.1999999999999993</v>
      </c>
      <c r="H66" s="4">
        <v>0</v>
      </c>
      <c r="I66" t="e">
        <f t="shared" si="1"/>
        <v>#DIV/0!</v>
      </c>
      <c r="J66" s="4">
        <v>1938</v>
      </c>
      <c r="K66">
        <f t="shared" si="2"/>
        <v>129.19999999999999</v>
      </c>
    </row>
    <row r="67" spans="1:11" x14ac:dyDescent="0.25">
      <c r="A67">
        <v>18382741</v>
      </c>
      <c r="B67">
        <v>225</v>
      </c>
      <c r="C67">
        <v>16</v>
      </c>
      <c r="D67">
        <f t="shared" si="4"/>
        <v>241</v>
      </c>
      <c r="E67">
        <v>2</v>
      </c>
      <c r="F67">
        <v>0</v>
      </c>
      <c r="G67">
        <f t="shared" ref="G67:G130" si="5">D67/(E67+F67)</f>
        <v>120.5</v>
      </c>
      <c r="H67" s="4">
        <v>21</v>
      </c>
      <c r="I67">
        <f t="shared" ref="I67:I130" si="6">H67/E67</f>
        <v>10.5</v>
      </c>
      <c r="J67" s="4">
        <v>0</v>
      </c>
      <c r="K67" t="e">
        <f t="shared" ref="K67:K130" si="7">J67/F67</f>
        <v>#DIV/0!</v>
      </c>
    </row>
    <row r="68" spans="1:11" x14ac:dyDescent="0.25">
      <c r="A68">
        <v>18810181</v>
      </c>
      <c r="B68">
        <v>892</v>
      </c>
      <c r="C68">
        <v>155</v>
      </c>
      <c r="D68">
        <f t="shared" si="4"/>
        <v>1047</v>
      </c>
      <c r="E68">
        <v>0</v>
      </c>
      <c r="F68">
        <v>26</v>
      </c>
      <c r="G68">
        <f t="shared" si="5"/>
        <v>40.269230769230766</v>
      </c>
      <c r="H68" s="4">
        <v>0</v>
      </c>
      <c r="I68" t="e">
        <f t="shared" si="6"/>
        <v>#DIV/0!</v>
      </c>
      <c r="J68" s="4">
        <v>0</v>
      </c>
      <c r="K68">
        <f t="shared" si="7"/>
        <v>0</v>
      </c>
    </row>
    <row r="69" spans="1:11" x14ac:dyDescent="0.25">
      <c r="A69">
        <v>19104393</v>
      </c>
      <c r="B69">
        <v>96</v>
      </c>
      <c r="C69">
        <v>12</v>
      </c>
      <c r="D69">
        <f t="shared" si="4"/>
        <v>108</v>
      </c>
      <c r="E69">
        <v>7</v>
      </c>
      <c r="F69">
        <v>0</v>
      </c>
      <c r="G69">
        <f t="shared" si="5"/>
        <v>15.428571428571429</v>
      </c>
      <c r="H69" s="4">
        <v>373</v>
      </c>
      <c r="I69">
        <f t="shared" si="6"/>
        <v>53.285714285714285</v>
      </c>
      <c r="J69" s="4">
        <v>0</v>
      </c>
      <c r="K69" t="e">
        <f t="shared" si="7"/>
        <v>#DIV/0!</v>
      </c>
    </row>
    <row r="70" spans="1:11" x14ac:dyDescent="0.25">
      <c r="A70">
        <v>19272646</v>
      </c>
      <c r="B70">
        <v>2412</v>
      </c>
      <c r="C70">
        <v>1141</v>
      </c>
      <c r="D70">
        <f t="shared" si="4"/>
        <v>3553</v>
      </c>
      <c r="E70">
        <v>0</v>
      </c>
      <c r="F70">
        <v>1</v>
      </c>
      <c r="G70">
        <f t="shared" si="5"/>
        <v>3553</v>
      </c>
      <c r="H70" s="4">
        <v>0</v>
      </c>
      <c r="I70" t="e">
        <f t="shared" si="6"/>
        <v>#DIV/0!</v>
      </c>
      <c r="J70" s="4">
        <v>0</v>
      </c>
      <c r="K70">
        <f t="shared" si="7"/>
        <v>0</v>
      </c>
    </row>
    <row r="71" spans="1:11" x14ac:dyDescent="0.25">
      <c r="A71">
        <v>19695722</v>
      </c>
      <c r="B71">
        <v>1179</v>
      </c>
      <c r="C71">
        <v>867</v>
      </c>
      <c r="D71">
        <f t="shared" si="4"/>
        <v>2046</v>
      </c>
      <c r="E71">
        <v>185</v>
      </c>
      <c r="F71">
        <v>236</v>
      </c>
      <c r="G71">
        <f t="shared" si="5"/>
        <v>4.8598574821852729</v>
      </c>
      <c r="H71" s="4">
        <v>257</v>
      </c>
      <c r="I71">
        <f t="shared" si="6"/>
        <v>1.3891891891891892</v>
      </c>
      <c r="J71" s="4">
        <v>1186</v>
      </c>
      <c r="K71">
        <f t="shared" si="7"/>
        <v>5.0254237288135597</v>
      </c>
    </row>
    <row r="72" spans="1:11" x14ac:dyDescent="0.25">
      <c r="A72">
        <v>19769089</v>
      </c>
      <c r="B72">
        <v>493</v>
      </c>
      <c r="C72">
        <v>52</v>
      </c>
      <c r="D72">
        <f t="shared" si="4"/>
        <v>545</v>
      </c>
      <c r="E72">
        <v>2</v>
      </c>
      <c r="F72">
        <v>0</v>
      </c>
      <c r="G72">
        <f t="shared" si="5"/>
        <v>272.5</v>
      </c>
      <c r="H72" s="4">
        <v>126</v>
      </c>
      <c r="I72">
        <f t="shared" si="6"/>
        <v>63</v>
      </c>
      <c r="J72" s="4">
        <v>0</v>
      </c>
      <c r="K72" t="e">
        <f t="shared" si="7"/>
        <v>#DIV/0!</v>
      </c>
    </row>
    <row r="73" spans="1:11" x14ac:dyDescent="0.25">
      <c r="A73">
        <v>20538228</v>
      </c>
      <c r="B73">
        <v>379</v>
      </c>
      <c r="C73">
        <v>3314</v>
      </c>
      <c r="D73">
        <f t="shared" ref="D73:D136" si="8">B73+C73</f>
        <v>3693</v>
      </c>
      <c r="E73">
        <v>30</v>
      </c>
      <c r="F73">
        <v>1824</v>
      </c>
      <c r="G73">
        <f t="shared" si="5"/>
        <v>1.9919093851132685</v>
      </c>
      <c r="H73" s="4">
        <v>36</v>
      </c>
      <c r="I73">
        <f t="shared" si="6"/>
        <v>1.2</v>
      </c>
      <c r="J73" s="4">
        <v>1059</v>
      </c>
      <c r="K73">
        <f t="shared" si="7"/>
        <v>0.58059210526315785</v>
      </c>
    </row>
    <row r="74" spans="1:11" x14ac:dyDescent="0.25">
      <c r="A74">
        <v>20896743</v>
      </c>
      <c r="B74">
        <v>12</v>
      </c>
      <c r="C74">
        <v>3</v>
      </c>
      <c r="D74">
        <f t="shared" si="8"/>
        <v>15</v>
      </c>
      <c r="E74">
        <v>0</v>
      </c>
      <c r="F74">
        <v>1</v>
      </c>
      <c r="G74">
        <f t="shared" si="5"/>
        <v>15</v>
      </c>
      <c r="H74" s="4">
        <v>0</v>
      </c>
      <c r="I74" t="e">
        <f t="shared" si="6"/>
        <v>#DIV/0!</v>
      </c>
      <c r="J74" s="4">
        <v>0</v>
      </c>
      <c r="K74">
        <f t="shared" si="7"/>
        <v>0</v>
      </c>
    </row>
    <row r="75" spans="1:11" x14ac:dyDescent="0.25">
      <c r="A75">
        <v>20941273</v>
      </c>
      <c r="B75">
        <v>57</v>
      </c>
      <c r="C75">
        <v>1634</v>
      </c>
      <c r="D75">
        <f t="shared" si="8"/>
        <v>1691</v>
      </c>
      <c r="E75">
        <v>14</v>
      </c>
      <c r="F75">
        <v>759</v>
      </c>
      <c r="G75">
        <f t="shared" si="5"/>
        <v>2.1875808538163</v>
      </c>
      <c r="H75" s="4">
        <v>42</v>
      </c>
      <c r="I75">
        <f t="shared" si="6"/>
        <v>3</v>
      </c>
      <c r="J75" s="4">
        <v>3662</v>
      </c>
      <c r="K75">
        <f t="shared" si="7"/>
        <v>4.8247694334650859</v>
      </c>
    </row>
    <row r="76" spans="1:11" x14ac:dyDescent="0.25">
      <c r="A76">
        <v>21130146</v>
      </c>
      <c r="B76">
        <v>19</v>
      </c>
      <c r="C76">
        <v>23</v>
      </c>
      <c r="D76">
        <f t="shared" si="8"/>
        <v>42</v>
      </c>
      <c r="E76">
        <v>6</v>
      </c>
      <c r="F76">
        <v>0</v>
      </c>
      <c r="G76">
        <f t="shared" si="5"/>
        <v>7</v>
      </c>
      <c r="H76" s="4">
        <v>36</v>
      </c>
      <c r="I76">
        <f t="shared" si="6"/>
        <v>6</v>
      </c>
      <c r="J76" s="4">
        <v>0</v>
      </c>
      <c r="K76" t="e">
        <f t="shared" si="7"/>
        <v>#DIV/0!</v>
      </c>
    </row>
    <row r="77" spans="1:11" x14ac:dyDescent="0.25">
      <c r="A77">
        <v>22321097</v>
      </c>
      <c r="B77">
        <v>53</v>
      </c>
      <c r="C77">
        <v>143</v>
      </c>
      <c r="D77">
        <f t="shared" si="8"/>
        <v>196</v>
      </c>
      <c r="E77">
        <v>7</v>
      </c>
      <c r="F77">
        <v>16</v>
      </c>
      <c r="G77">
        <f t="shared" si="5"/>
        <v>8.5217391304347831</v>
      </c>
      <c r="H77" s="4">
        <v>0</v>
      </c>
      <c r="I77">
        <f t="shared" si="6"/>
        <v>0</v>
      </c>
      <c r="J77" s="4">
        <v>12</v>
      </c>
      <c r="K77">
        <f t="shared" si="7"/>
        <v>0.75</v>
      </c>
    </row>
    <row r="78" spans="1:11" x14ac:dyDescent="0.25">
      <c r="A78">
        <v>23722245</v>
      </c>
      <c r="B78">
        <v>371</v>
      </c>
      <c r="C78">
        <v>154</v>
      </c>
      <c r="D78">
        <f t="shared" si="8"/>
        <v>525</v>
      </c>
      <c r="E78">
        <v>65</v>
      </c>
      <c r="F78">
        <v>9</v>
      </c>
      <c r="G78">
        <f t="shared" si="5"/>
        <v>7.0945945945945947</v>
      </c>
      <c r="H78" s="4">
        <v>4420</v>
      </c>
      <c r="I78">
        <f t="shared" si="6"/>
        <v>68</v>
      </c>
      <c r="J78" s="4">
        <v>29</v>
      </c>
      <c r="K78">
        <f t="shared" si="7"/>
        <v>3.2222222222222223</v>
      </c>
    </row>
    <row r="79" spans="1:11" x14ac:dyDescent="0.25">
      <c r="A79">
        <v>23996209</v>
      </c>
      <c r="B79">
        <v>419</v>
      </c>
      <c r="C79">
        <v>286</v>
      </c>
      <c r="D79">
        <f t="shared" si="8"/>
        <v>705</v>
      </c>
      <c r="E79">
        <v>0</v>
      </c>
      <c r="F79">
        <v>1</v>
      </c>
      <c r="G79">
        <f t="shared" si="5"/>
        <v>705</v>
      </c>
      <c r="H79" s="4">
        <v>0</v>
      </c>
      <c r="I79" t="e">
        <f t="shared" si="6"/>
        <v>#DIV/0!</v>
      </c>
      <c r="J79" s="4">
        <v>0</v>
      </c>
      <c r="K79">
        <f t="shared" si="7"/>
        <v>0</v>
      </c>
    </row>
    <row r="80" spans="1:11" x14ac:dyDescent="0.25">
      <c r="A80">
        <v>24676571</v>
      </c>
      <c r="B80">
        <v>389</v>
      </c>
      <c r="C80">
        <v>323</v>
      </c>
      <c r="D80">
        <f t="shared" si="8"/>
        <v>712</v>
      </c>
      <c r="E80">
        <v>87</v>
      </c>
      <c r="F80">
        <v>120</v>
      </c>
      <c r="G80">
        <f t="shared" si="5"/>
        <v>3.4396135265700485</v>
      </c>
      <c r="H80" s="4">
        <v>322</v>
      </c>
      <c r="I80">
        <f t="shared" si="6"/>
        <v>3.7011494252873565</v>
      </c>
      <c r="J80" s="4">
        <v>1707</v>
      </c>
      <c r="K80">
        <f t="shared" si="7"/>
        <v>14.225</v>
      </c>
    </row>
    <row r="81" spans="1:11" x14ac:dyDescent="0.25">
      <c r="A81">
        <v>24850244</v>
      </c>
      <c r="B81">
        <v>518</v>
      </c>
      <c r="C81">
        <v>227</v>
      </c>
      <c r="D81">
        <f t="shared" si="8"/>
        <v>745</v>
      </c>
      <c r="E81">
        <v>0</v>
      </c>
      <c r="F81">
        <v>9</v>
      </c>
      <c r="G81">
        <f t="shared" si="5"/>
        <v>82.777777777777771</v>
      </c>
      <c r="H81" s="4">
        <v>0</v>
      </c>
      <c r="I81" t="e">
        <f t="shared" si="6"/>
        <v>#DIV/0!</v>
      </c>
      <c r="J81" s="4">
        <v>67</v>
      </c>
      <c r="K81">
        <f t="shared" si="7"/>
        <v>7.4444444444444446</v>
      </c>
    </row>
    <row r="82" spans="1:11" x14ac:dyDescent="0.25">
      <c r="A82">
        <v>24998407</v>
      </c>
      <c r="B82">
        <v>1019</v>
      </c>
      <c r="C82">
        <v>1479</v>
      </c>
      <c r="D82">
        <f t="shared" si="8"/>
        <v>2498</v>
      </c>
      <c r="E82">
        <v>710</v>
      </c>
      <c r="F82">
        <v>1163</v>
      </c>
      <c r="G82">
        <f t="shared" si="5"/>
        <v>1.3336892685531234</v>
      </c>
      <c r="H82" s="4">
        <v>13522</v>
      </c>
      <c r="I82">
        <f t="shared" si="6"/>
        <v>19.045070422535211</v>
      </c>
      <c r="J82" s="4">
        <v>7582</v>
      </c>
      <c r="K82">
        <f t="shared" si="7"/>
        <v>6.5193465176268273</v>
      </c>
    </row>
    <row r="83" spans="1:11" x14ac:dyDescent="0.25">
      <c r="A83">
        <v>25266940</v>
      </c>
      <c r="B83">
        <v>14</v>
      </c>
      <c r="C83">
        <v>1134</v>
      </c>
      <c r="D83">
        <f t="shared" si="8"/>
        <v>1148</v>
      </c>
      <c r="E83">
        <v>0</v>
      </c>
      <c r="F83">
        <v>388</v>
      </c>
      <c r="G83">
        <f t="shared" si="5"/>
        <v>2.9587628865979383</v>
      </c>
      <c r="H83" s="4">
        <v>0</v>
      </c>
      <c r="I83" t="e">
        <f t="shared" si="6"/>
        <v>#DIV/0!</v>
      </c>
      <c r="J83" s="4">
        <v>5319</v>
      </c>
      <c r="K83">
        <f t="shared" si="7"/>
        <v>13.708762886597938</v>
      </c>
    </row>
    <row r="84" spans="1:11" x14ac:dyDescent="0.25">
      <c r="A84">
        <v>25745061</v>
      </c>
      <c r="B84">
        <v>1523</v>
      </c>
      <c r="C84">
        <v>2128</v>
      </c>
      <c r="D84">
        <f t="shared" si="8"/>
        <v>3651</v>
      </c>
      <c r="E84">
        <v>475</v>
      </c>
      <c r="F84">
        <v>712</v>
      </c>
      <c r="G84">
        <f t="shared" si="5"/>
        <v>3.0758213984835718</v>
      </c>
      <c r="H84" s="4">
        <v>2708</v>
      </c>
      <c r="I84">
        <f t="shared" si="6"/>
        <v>5.7010526315789471</v>
      </c>
      <c r="J84" s="4">
        <v>6953</v>
      </c>
      <c r="K84">
        <f t="shared" si="7"/>
        <v>9.7654494382022463</v>
      </c>
    </row>
    <row r="85" spans="1:11" x14ac:dyDescent="0.25">
      <c r="A85">
        <v>26113177</v>
      </c>
      <c r="B85">
        <v>118</v>
      </c>
      <c r="C85">
        <v>120</v>
      </c>
      <c r="D85">
        <f t="shared" si="8"/>
        <v>238</v>
      </c>
      <c r="E85">
        <v>0</v>
      </c>
      <c r="F85">
        <v>2</v>
      </c>
      <c r="G85">
        <f t="shared" si="5"/>
        <v>119</v>
      </c>
      <c r="H85" s="4">
        <v>0</v>
      </c>
      <c r="I85" t="e">
        <f t="shared" si="6"/>
        <v>#DIV/0!</v>
      </c>
      <c r="J85" s="4">
        <v>0</v>
      </c>
      <c r="K85">
        <f t="shared" si="7"/>
        <v>0</v>
      </c>
    </row>
    <row r="86" spans="1:11" x14ac:dyDescent="0.25">
      <c r="A86">
        <v>26246085</v>
      </c>
      <c r="B86">
        <v>61</v>
      </c>
      <c r="C86">
        <v>23</v>
      </c>
      <c r="D86">
        <f t="shared" si="8"/>
        <v>84</v>
      </c>
      <c r="E86">
        <v>0</v>
      </c>
      <c r="F86">
        <v>2</v>
      </c>
      <c r="G86">
        <f t="shared" si="5"/>
        <v>42</v>
      </c>
      <c r="H86" s="4">
        <v>0</v>
      </c>
      <c r="I86" t="e">
        <f t="shared" si="6"/>
        <v>#DIV/0!</v>
      </c>
      <c r="J86" s="4">
        <v>0</v>
      </c>
      <c r="K86">
        <f t="shared" si="7"/>
        <v>0</v>
      </c>
    </row>
    <row r="87" spans="1:11" x14ac:dyDescent="0.25">
      <c r="A87">
        <v>26767408</v>
      </c>
      <c r="B87">
        <v>1800</v>
      </c>
      <c r="C87">
        <v>377</v>
      </c>
      <c r="D87">
        <f t="shared" si="8"/>
        <v>2177</v>
      </c>
      <c r="E87">
        <v>538</v>
      </c>
      <c r="F87">
        <v>186</v>
      </c>
      <c r="G87">
        <f t="shared" si="5"/>
        <v>3.0069060773480665</v>
      </c>
      <c r="H87" s="4">
        <v>8512</v>
      </c>
      <c r="I87">
        <f t="shared" si="6"/>
        <v>15.821561338289962</v>
      </c>
      <c r="J87" s="4">
        <v>2913</v>
      </c>
      <c r="K87">
        <f t="shared" si="7"/>
        <v>15.661290322580646</v>
      </c>
    </row>
    <row r="88" spans="1:11" x14ac:dyDescent="0.25">
      <c r="A88">
        <v>26851672</v>
      </c>
      <c r="B88">
        <v>35</v>
      </c>
      <c r="C88">
        <v>22</v>
      </c>
      <c r="D88">
        <f t="shared" si="8"/>
        <v>57</v>
      </c>
      <c r="E88">
        <v>0</v>
      </c>
      <c r="F88">
        <v>2</v>
      </c>
      <c r="G88">
        <f t="shared" si="5"/>
        <v>28.5</v>
      </c>
      <c r="H88" s="4">
        <v>0</v>
      </c>
      <c r="I88" t="e">
        <f t="shared" si="6"/>
        <v>#DIV/0!</v>
      </c>
      <c r="J88" s="4">
        <v>0</v>
      </c>
      <c r="K88">
        <f t="shared" si="7"/>
        <v>0</v>
      </c>
    </row>
    <row r="89" spans="1:11" x14ac:dyDescent="0.25">
      <c r="A89">
        <v>27121444</v>
      </c>
      <c r="B89">
        <v>24</v>
      </c>
      <c r="C89">
        <v>15</v>
      </c>
      <c r="D89">
        <f t="shared" si="8"/>
        <v>39</v>
      </c>
      <c r="E89">
        <v>0</v>
      </c>
      <c r="F89">
        <v>2</v>
      </c>
      <c r="G89">
        <f t="shared" si="5"/>
        <v>19.5</v>
      </c>
      <c r="H89" s="4">
        <v>0</v>
      </c>
      <c r="I89" t="e">
        <f t="shared" si="6"/>
        <v>#DIV/0!</v>
      </c>
      <c r="J89" s="4">
        <v>146</v>
      </c>
      <c r="K89">
        <f t="shared" si="7"/>
        <v>73</v>
      </c>
    </row>
    <row r="90" spans="1:11" x14ac:dyDescent="0.25">
      <c r="A90">
        <v>27288669</v>
      </c>
      <c r="B90">
        <v>90</v>
      </c>
      <c r="C90">
        <v>96</v>
      </c>
      <c r="D90">
        <f t="shared" si="8"/>
        <v>186</v>
      </c>
      <c r="E90">
        <v>0</v>
      </c>
      <c r="F90">
        <v>3</v>
      </c>
      <c r="G90">
        <f t="shared" si="5"/>
        <v>62</v>
      </c>
      <c r="H90" s="4">
        <v>0</v>
      </c>
      <c r="I90" t="e">
        <f t="shared" si="6"/>
        <v>#DIV/0!</v>
      </c>
      <c r="J90" s="4">
        <v>0</v>
      </c>
      <c r="K90">
        <f t="shared" si="7"/>
        <v>0</v>
      </c>
    </row>
    <row r="91" spans="1:11" x14ac:dyDescent="0.25">
      <c r="A91">
        <v>27963475</v>
      </c>
      <c r="B91">
        <v>1495</v>
      </c>
      <c r="C91">
        <v>301</v>
      </c>
      <c r="D91">
        <f t="shared" si="8"/>
        <v>1796</v>
      </c>
      <c r="E91">
        <v>52</v>
      </c>
      <c r="F91">
        <v>181</v>
      </c>
      <c r="G91">
        <f t="shared" si="5"/>
        <v>7.7081545064377686</v>
      </c>
      <c r="H91" s="4">
        <v>2376</v>
      </c>
      <c r="I91">
        <f t="shared" si="6"/>
        <v>45.692307692307693</v>
      </c>
      <c r="J91" s="4">
        <v>7142</v>
      </c>
      <c r="K91">
        <f t="shared" si="7"/>
        <v>39.458563535911601</v>
      </c>
    </row>
    <row r="92" spans="1:11" x14ac:dyDescent="0.25">
      <c r="A92">
        <v>28054380</v>
      </c>
      <c r="B92">
        <v>992</v>
      </c>
      <c r="C92">
        <v>1214</v>
      </c>
      <c r="D92">
        <f t="shared" si="8"/>
        <v>2206</v>
      </c>
      <c r="E92">
        <v>62</v>
      </c>
      <c r="F92">
        <v>758</v>
      </c>
      <c r="G92">
        <f t="shared" si="5"/>
        <v>2.6902439024390246</v>
      </c>
      <c r="H92" s="4">
        <v>65</v>
      </c>
      <c r="I92">
        <f t="shared" si="6"/>
        <v>1.0483870967741935</v>
      </c>
      <c r="J92" s="4">
        <v>656</v>
      </c>
      <c r="K92">
        <f t="shared" si="7"/>
        <v>0.86543535620052769</v>
      </c>
    </row>
    <row r="93" spans="1:11" x14ac:dyDescent="0.25">
      <c r="A93">
        <v>28958186</v>
      </c>
      <c r="B93">
        <v>1</v>
      </c>
      <c r="C93">
        <v>229</v>
      </c>
      <c r="D93">
        <f t="shared" si="8"/>
        <v>230</v>
      </c>
      <c r="E93">
        <v>0</v>
      </c>
      <c r="F93">
        <v>1</v>
      </c>
      <c r="G93">
        <f t="shared" si="5"/>
        <v>230</v>
      </c>
      <c r="H93" s="4">
        <v>0</v>
      </c>
      <c r="I93" t="e">
        <f t="shared" si="6"/>
        <v>#DIV/0!</v>
      </c>
      <c r="J93" s="4">
        <v>0</v>
      </c>
      <c r="K93">
        <f t="shared" si="7"/>
        <v>0</v>
      </c>
    </row>
    <row r="94" spans="1:11" x14ac:dyDescent="0.25">
      <c r="A94">
        <v>30023801</v>
      </c>
      <c r="B94">
        <v>69</v>
      </c>
      <c r="C94">
        <v>22</v>
      </c>
      <c r="D94">
        <f t="shared" si="8"/>
        <v>91</v>
      </c>
      <c r="E94">
        <v>69</v>
      </c>
      <c r="F94">
        <v>22</v>
      </c>
      <c r="G94">
        <f t="shared" si="5"/>
        <v>1</v>
      </c>
      <c r="H94" s="4">
        <v>2553</v>
      </c>
      <c r="I94">
        <f t="shared" si="6"/>
        <v>37</v>
      </c>
      <c r="J94" s="4">
        <v>254</v>
      </c>
      <c r="K94">
        <f t="shared" si="7"/>
        <v>11.545454545454545</v>
      </c>
    </row>
    <row r="95" spans="1:11" x14ac:dyDescent="0.25">
      <c r="A95">
        <v>30175039</v>
      </c>
      <c r="B95">
        <v>330</v>
      </c>
      <c r="C95">
        <v>1995</v>
      </c>
      <c r="D95">
        <f t="shared" si="8"/>
        <v>2325</v>
      </c>
      <c r="E95">
        <v>165</v>
      </c>
      <c r="F95">
        <v>1670</v>
      </c>
      <c r="G95">
        <f t="shared" si="5"/>
        <v>1.2670299727520435</v>
      </c>
      <c r="H95" s="4">
        <v>113</v>
      </c>
      <c r="I95">
        <f t="shared" si="6"/>
        <v>0.68484848484848482</v>
      </c>
      <c r="J95" s="4">
        <v>12123</v>
      </c>
      <c r="K95">
        <f t="shared" si="7"/>
        <v>7.2592814371257486</v>
      </c>
    </row>
    <row r="96" spans="1:11" x14ac:dyDescent="0.25">
      <c r="A96">
        <v>30677339</v>
      </c>
      <c r="B96">
        <v>4</v>
      </c>
      <c r="C96">
        <v>94</v>
      </c>
      <c r="D96">
        <f t="shared" si="8"/>
        <v>98</v>
      </c>
      <c r="E96">
        <v>0</v>
      </c>
      <c r="F96">
        <v>1</v>
      </c>
      <c r="G96">
        <f t="shared" si="5"/>
        <v>98</v>
      </c>
      <c r="H96" s="4">
        <v>0</v>
      </c>
      <c r="I96" t="e">
        <f t="shared" si="6"/>
        <v>#DIV/0!</v>
      </c>
      <c r="J96" s="4">
        <v>0</v>
      </c>
      <c r="K96">
        <f t="shared" si="7"/>
        <v>0</v>
      </c>
    </row>
    <row r="97" spans="1:11" x14ac:dyDescent="0.25">
      <c r="A97">
        <v>30702818</v>
      </c>
      <c r="B97">
        <v>108</v>
      </c>
      <c r="C97">
        <v>898</v>
      </c>
      <c r="D97">
        <f t="shared" si="8"/>
        <v>1006</v>
      </c>
      <c r="E97">
        <v>0</v>
      </c>
      <c r="F97">
        <v>89</v>
      </c>
      <c r="G97">
        <f t="shared" si="5"/>
        <v>11.303370786516854</v>
      </c>
      <c r="H97" s="4">
        <v>0</v>
      </c>
      <c r="I97" t="e">
        <f t="shared" si="6"/>
        <v>#DIV/0!</v>
      </c>
      <c r="J97" s="4">
        <v>2334</v>
      </c>
      <c r="K97">
        <f t="shared" si="7"/>
        <v>26.224719101123597</v>
      </c>
    </row>
    <row r="98" spans="1:11" x14ac:dyDescent="0.25">
      <c r="A98">
        <v>31466422</v>
      </c>
      <c r="B98">
        <v>24</v>
      </c>
      <c r="C98">
        <v>99</v>
      </c>
      <c r="D98">
        <f t="shared" si="8"/>
        <v>123</v>
      </c>
      <c r="E98">
        <v>0</v>
      </c>
      <c r="F98">
        <v>1</v>
      </c>
      <c r="G98">
        <f t="shared" si="5"/>
        <v>123</v>
      </c>
      <c r="H98" s="4">
        <v>0</v>
      </c>
      <c r="I98" t="e">
        <f t="shared" si="6"/>
        <v>#DIV/0!</v>
      </c>
      <c r="J98" s="4">
        <v>0</v>
      </c>
      <c r="K98">
        <f t="shared" si="7"/>
        <v>0</v>
      </c>
    </row>
    <row r="99" spans="1:11" x14ac:dyDescent="0.25">
      <c r="A99">
        <v>31597135</v>
      </c>
      <c r="B99">
        <v>35</v>
      </c>
      <c r="C99">
        <v>24</v>
      </c>
      <c r="D99">
        <f t="shared" si="8"/>
        <v>59</v>
      </c>
      <c r="E99">
        <v>1</v>
      </c>
      <c r="F99">
        <v>0</v>
      </c>
      <c r="G99">
        <f t="shared" si="5"/>
        <v>59</v>
      </c>
      <c r="H99" s="4">
        <v>0</v>
      </c>
      <c r="I99">
        <f t="shared" si="6"/>
        <v>0</v>
      </c>
      <c r="J99" s="4">
        <v>0</v>
      </c>
      <c r="K99" t="e">
        <f t="shared" si="7"/>
        <v>#DIV/0!</v>
      </c>
    </row>
    <row r="100" spans="1:11" x14ac:dyDescent="0.25">
      <c r="A100">
        <v>32340528</v>
      </c>
      <c r="B100">
        <v>152</v>
      </c>
      <c r="C100">
        <v>113</v>
      </c>
      <c r="D100">
        <f t="shared" si="8"/>
        <v>265</v>
      </c>
      <c r="E100">
        <v>11</v>
      </c>
      <c r="F100">
        <v>8</v>
      </c>
      <c r="G100">
        <f t="shared" si="5"/>
        <v>13.947368421052632</v>
      </c>
      <c r="H100" s="4">
        <v>12</v>
      </c>
      <c r="I100">
        <f t="shared" si="6"/>
        <v>1.0909090909090908</v>
      </c>
      <c r="J100" s="4">
        <v>6</v>
      </c>
      <c r="K100">
        <f t="shared" si="7"/>
        <v>0.75</v>
      </c>
    </row>
    <row r="101" spans="1:11" x14ac:dyDescent="0.25">
      <c r="A101">
        <v>34085186</v>
      </c>
      <c r="B101">
        <v>58</v>
      </c>
      <c r="C101">
        <v>10</v>
      </c>
      <c r="D101">
        <f t="shared" si="8"/>
        <v>68</v>
      </c>
      <c r="E101">
        <v>3</v>
      </c>
      <c r="F101">
        <v>0</v>
      </c>
      <c r="G101">
        <f t="shared" si="5"/>
        <v>22.666666666666668</v>
      </c>
      <c r="H101" s="4">
        <v>0</v>
      </c>
      <c r="I101">
        <f t="shared" si="6"/>
        <v>0</v>
      </c>
      <c r="J101" s="4">
        <v>0</v>
      </c>
      <c r="K101" t="e">
        <f t="shared" si="7"/>
        <v>#DIV/0!</v>
      </c>
    </row>
    <row r="102" spans="1:11" x14ac:dyDescent="0.25">
      <c r="A102">
        <v>34396268</v>
      </c>
      <c r="B102">
        <v>142</v>
      </c>
      <c r="C102">
        <v>1166</v>
      </c>
      <c r="D102">
        <f t="shared" si="8"/>
        <v>1308</v>
      </c>
      <c r="E102">
        <v>46</v>
      </c>
      <c r="F102">
        <v>371</v>
      </c>
      <c r="G102">
        <f t="shared" si="5"/>
        <v>3.1366906474820144</v>
      </c>
      <c r="H102" s="4">
        <v>45</v>
      </c>
      <c r="I102">
        <f t="shared" si="6"/>
        <v>0.97826086956521741</v>
      </c>
      <c r="J102" s="4">
        <v>734</v>
      </c>
      <c r="K102">
        <f t="shared" si="7"/>
        <v>1.9784366576819408</v>
      </c>
    </row>
    <row r="103" spans="1:11" x14ac:dyDescent="0.25">
      <c r="A103">
        <v>35288086</v>
      </c>
      <c r="B103">
        <v>1</v>
      </c>
      <c r="C103">
        <v>68</v>
      </c>
      <c r="D103">
        <f t="shared" si="8"/>
        <v>69</v>
      </c>
      <c r="E103">
        <v>0</v>
      </c>
      <c r="F103">
        <v>2</v>
      </c>
      <c r="G103">
        <f t="shared" si="5"/>
        <v>34.5</v>
      </c>
      <c r="H103" s="4">
        <v>0</v>
      </c>
      <c r="I103" t="e">
        <f t="shared" si="6"/>
        <v>#DIV/0!</v>
      </c>
      <c r="J103" s="4">
        <v>0</v>
      </c>
      <c r="K103">
        <f t="shared" si="7"/>
        <v>0</v>
      </c>
    </row>
    <row r="104" spans="1:11" x14ac:dyDescent="0.25">
      <c r="A104">
        <v>35300278</v>
      </c>
      <c r="B104">
        <v>336</v>
      </c>
      <c r="C104">
        <v>187</v>
      </c>
      <c r="D104">
        <f t="shared" si="8"/>
        <v>523</v>
      </c>
      <c r="E104">
        <v>108</v>
      </c>
      <c r="F104">
        <v>53</v>
      </c>
      <c r="G104">
        <f t="shared" si="5"/>
        <v>3.2484472049689441</v>
      </c>
      <c r="H104" s="4">
        <v>495</v>
      </c>
      <c r="I104">
        <f t="shared" si="6"/>
        <v>4.583333333333333</v>
      </c>
      <c r="J104" s="4">
        <v>145</v>
      </c>
      <c r="K104">
        <f t="shared" si="7"/>
        <v>2.7358490566037736</v>
      </c>
    </row>
    <row r="105" spans="1:11" x14ac:dyDescent="0.25">
      <c r="A105">
        <v>36121469</v>
      </c>
      <c r="B105">
        <v>4</v>
      </c>
      <c r="C105">
        <v>17</v>
      </c>
      <c r="D105">
        <f t="shared" si="8"/>
        <v>21</v>
      </c>
      <c r="E105">
        <v>0</v>
      </c>
      <c r="F105">
        <v>2</v>
      </c>
      <c r="G105">
        <f t="shared" si="5"/>
        <v>10.5</v>
      </c>
      <c r="H105" s="4">
        <v>0</v>
      </c>
      <c r="I105" t="e">
        <f t="shared" si="6"/>
        <v>#DIV/0!</v>
      </c>
      <c r="J105" s="4">
        <v>4</v>
      </c>
      <c r="K105">
        <f t="shared" si="7"/>
        <v>2</v>
      </c>
    </row>
    <row r="106" spans="1:11" x14ac:dyDescent="0.25">
      <c r="A106">
        <v>36368703</v>
      </c>
      <c r="B106">
        <v>1</v>
      </c>
      <c r="C106">
        <v>33</v>
      </c>
      <c r="D106">
        <f t="shared" si="8"/>
        <v>34</v>
      </c>
      <c r="E106">
        <v>0</v>
      </c>
      <c r="F106">
        <v>2</v>
      </c>
      <c r="G106">
        <f t="shared" si="5"/>
        <v>17</v>
      </c>
      <c r="H106" s="4">
        <v>0</v>
      </c>
      <c r="I106" t="e">
        <f t="shared" si="6"/>
        <v>#DIV/0!</v>
      </c>
      <c r="J106" s="4">
        <v>8</v>
      </c>
      <c r="K106">
        <f t="shared" si="7"/>
        <v>4</v>
      </c>
    </row>
    <row r="107" spans="1:11" x14ac:dyDescent="0.25">
      <c r="A107">
        <v>36751035</v>
      </c>
      <c r="B107">
        <v>19</v>
      </c>
      <c r="C107">
        <v>16</v>
      </c>
      <c r="D107">
        <f t="shared" si="8"/>
        <v>35</v>
      </c>
      <c r="E107">
        <v>1</v>
      </c>
      <c r="F107">
        <v>3</v>
      </c>
      <c r="G107">
        <f t="shared" si="5"/>
        <v>8.75</v>
      </c>
      <c r="H107" s="4">
        <v>1</v>
      </c>
      <c r="I107">
        <f t="shared" si="6"/>
        <v>1</v>
      </c>
      <c r="J107" s="4">
        <v>1</v>
      </c>
      <c r="K107">
        <f t="shared" si="7"/>
        <v>0.33333333333333331</v>
      </c>
    </row>
    <row r="108" spans="1:11" x14ac:dyDescent="0.25">
      <c r="A108">
        <v>37164289</v>
      </c>
      <c r="B108">
        <v>1</v>
      </c>
      <c r="C108">
        <v>287</v>
      </c>
      <c r="D108">
        <f t="shared" si="8"/>
        <v>288</v>
      </c>
      <c r="E108">
        <v>0</v>
      </c>
      <c r="F108">
        <v>2</v>
      </c>
      <c r="G108">
        <f t="shared" si="5"/>
        <v>144</v>
      </c>
      <c r="H108" s="4">
        <v>0</v>
      </c>
      <c r="I108" t="e">
        <f t="shared" si="6"/>
        <v>#DIV/0!</v>
      </c>
      <c r="J108" s="4">
        <v>1</v>
      </c>
      <c r="K108">
        <f t="shared" si="7"/>
        <v>0.5</v>
      </c>
    </row>
    <row r="109" spans="1:11" x14ac:dyDescent="0.25">
      <c r="A109">
        <v>38515336</v>
      </c>
      <c r="B109">
        <v>220</v>
      </c>
      <c r="C109">
        <v>72</v>
      </c>
      <c r="D109">
        <f t="shared" si="8"/>
        <v>292</v>
      </c>
      <c r="E109">
        <v>0</v>
      </c>
      <c r="F109">
        <v>1</v>
      </c>
      <c r="G109">
        <f t="shared" si="5"/>
        <v>292</v>
      </c>
      <c r="H109" s="4">
        <v>0</v>
      </c>
      <c r="I109" t="e">
        <f t="shared" si="6"/>
        <v>#DIV/0!</v>
      </c>
      <c r="J109" s="4">
        <v>4</v>
      </c>
      <c r="K109">
        <f t="shared" si="7"/>
        <v>4</v>
      </c>
    </row>
    <row r="110" spans="1:11" x14ac:dyDescent="0.25">
      <c r="A110">
        <v>39788762</v>
      </c>
      <c r="B110">
        <v>1233</v>
      </c>
      <c r="C110">
        <v>925</v>
      </c>
      <c r="D110">
        <f t="shared" si="8"/>
        <v>2158</v>
      </c>
      <c r="E110">
        <v>0</v>
      </c>
      <c r="F110">
        <v>1</v>
      </c>
      <c r="G110">
        <f t="shared" si="5"/>
        <v>2158</v>
      </c>
      <c r="H110" s="4">
        <v>0</v>
      </c>
      <c r="I110" t="e">
        <f t="shared" si="6"/>
        <v>#DIV/0!</v>
      </c>
      <c r="J110" s="4">
        <v>61</v>
      </c>
      <c r="K110">
        <f t="shared" si="7"/>
        <v>61</v>
      </c>
    </row>
    <row r="111" spans="1:11" x14ac:dyDescent="0.25">
      <c r="A111">
        <v>41607639</v>
      </c>
      <c r="B111">
        <v>466</v>
      </c>
      <c r="C111">
        <v>173</v>
      </c>
      <c r="D111">
        <f t="shared" si="8"/>
        <v>639</v>
      </c>
      <c r="E111">
        <v>17</v>
      </c>
      <c r="F111">
        <v>26</v>
      </c>
      <c r="G111">
        <f t="shared" si="5"/>
        <v>14.86046511627907</v>
      </c>
      <c r="H111" s="4">
        <v>593</v>
      </c>
      <c r="I111">
        <f t="shared" si="6"/>
        <v>34.882352941176471</v>
      </c>
      <c r="J111" s="4">
        <v>143</v>
      </c>
      <c r="K111">
        <f t="shared" si="7"/>
        <v>5.5</v>
      </c>
    </row>
    <row r="112" spans="1:11" x14ac:dyDescent="0.25">
      <c r="A112">
        <v>42585709</v>
      </c>
      <c r="B112">
        <v>137</v>
      </c>
      <c r="C112">
        <v>190</v>
      </c>
      <c r="D112">
        <f t="shared" si="8"/>
        <v>327</v>
      </c>
      <c r="E112">
        <v>0</v>
      </c>
      <c r="F112">
        <v>10</v>
      </c>
      <c r="G112">
        <f t="shared" si="5"/>
        <v>32.700000000000003</v>
      </c>
      <c r="H112" s="4">
        <v>0</v>
      </c>
      <c r="I112" t="e">
        <f t="shared" si="6"/>
        <v>#DIV/0!</v>
      </c>
      <c r="J112" s="4">
        <v>665</v>
      </c>
      <c r="K112">
        <f t="shared" si="7"/>
        <v>66.5</v>
      </c>
    </row>
    <row r="113" spans="1:11" x14ac:dyDescent="0.25">
      <c r="A113">
        <v>42682761</v>
      </c>
      <c r="B113">
        <v>394</v>
      </c>
      <c r="C113">
        <v>124</v>
      </c>
      <c r="D113">
        <f t="shared" si="8"/>
        <v>518</v>
      </c>
      <c r="E113">
        <v>12</v>
      </c>
      <c r="F113">
        <v>0</v>
      </c>
      <c r="G113">
        <f t="shared" si="5"/>
        <v>43.166666666666664</v>
      </c>
      <c r="H113" s="4">
        <v>286</v>
      </c>
      <c r="I113">
        <f t="shared" si="6"/>
        <v>23.833333333333332</v>
      </c>
      <c r="J113" s="4">
        <v>0</v>
      </c>
      <c r="K113" t="e">
        <f t="shared" si="7"/>
        <v>#DIV/0!</v>
      </c>
    </row>
    <row r="114" spans="1:11" x14ac:dyDescent="0.25">
      <c r="A114">
        <v>43232872</v>
      </c>
      <c r="B114">
        <v>57</v>
      </c>
      <c r="C114">
        <v>5</v>
      </c>
      <c r="D114">
        <f t="shared" si="8"/>
        <v>62</v>
      </c>
      <c r="E114">
        <v>1</v>
      </c>
      <c r="F114">
        <v>0</v>
      </c>
      <c r="G114">
        <f t="shared" si="5"/>
        <v>62</v>
      </c>
      <c r="H114" s="4">
        <v>1</v>
      </c>
      <c r="I114">
        <f t="shared" si="6"/>
        <v>1</v>
      </c>
      <c r="J114" s="4">
        <v>0</v>
      </c>
      <c r="K114" t="e">
        <f t="shared" si="7"/>
        <v>#DIV/0!</v>
      </c>
    </row>
    <row r="115" spans="1:11" x14ac:dyDescent="0.25">
      <c r="A115">
        <v>43480103</v>
      </c>
      <c r="B115">
        <v>1</v>
      </c>
      <c r="C115">
        <v>31</v>
      </c>
      <c r="D115">
        <f t="shared" si="8"/>
        <v>32</v>
      </c>
      <c r="E115">
        <v>0</v>
      </c>
      <c r="F115">
        <v>8</v>
      </c>
      <c r="G115">
        <f t="shared" si="5"/>
        <v>4</v>
      </c>
      <c r="H115" s="4">
        <v>0</v>
      </c>
      <c r="I115" t="e">
        <f t="shared" si="6"/>
        <v>#DIV/0!</v>
      </c>
      <c r="J115" s="4">
        <v>4</v>
      </c>
      <c r="K115">
        <f t="shared" si="7"/>
        <v>0.5</v>
      </c>
    </row>
    <row r="116" spans="1:11" x14ac:dyDescent="0.25">
      <c r="A116">
        <v>43715318</v>
      </c>
      <c r="B116">
        <v>20</v>
      </c>
      <c r="C116">
        <v>70</v>
      </c>
      <c r="D116">
        <f t="shared" si="8"/>
        <v>90</v>
      </c>
      <c r="E116">
        <v>0</v>
      </c>
      <c r="F116">
        <v>3</v>
      </c>
      <c r="G116">
        <f t="shared" si="5"/>
        <v>30</v>
      </c>
      <c r="H116" s="4">
        <v>0</v>
      </c>
      <c r="I116" t="e">
        <f t="shared" si="6"/>
        <v>#DIV/0!</v>
      </c>
      <c r="J116" s="4">
        <v>4</v>
      </c>
      <c r="K116">
        <f t="shared" si="7"/>
        <v>1.3333333333333333</v>
      </c>
    </row>
    <row r="117" spans="1:11" x14ac:dyDescent="0.25">
      <c r="A117">
        <v>44833042</v>
      </c>
      <c r="B117">
        <v>74</v>
      </c>
      <c r="C117">
        <v>21</v>
      </c>
      <c r="D117">
        <f t="shared" si="8"/>
        <v>95</v>
      </c>
      <c r="E117">
        <v>2</v>
      </c>
      <c r="F117">
        <v>0</v>
      </c>
      <c r="G117">
        <f t="shared" si="5"/>
        <v>47.5</v>
      </c>
      <c r="H117" s="4">
        <v>0</v>
      </c>
      <c r="I117">
        <f t="shared" si="6"/>
        <v>0</v>
      </c>
      <c r="J117" s="4">
        <v>0</v>
      </c>
      <c r="K117" t="e">
        <f t="shared" si="7"/>
        <v>#DIV/0!</v>
      </c>
    </row>
    <row r="118" spans="1:11" x14ac:dyDescent="0.25">
      <c r="A118">
        <v>45253868</v>
      </c>
      <c r="B118">
        <v>231</v>
      </c>
      <c r="C118">
        <v>60</v>
      </c>
      <c r="D118">
        <f t="shared" si="8"/>
        <v>291</v>
      </c>
      <c r="E118">
        <v>28</v>
      </c>
      <c r="F118">
        <v>3</v>
      </c>
      <c r="G118">
        <f t="shared" si="5"/>
        <v>9.387096774193548</v>
      </c>
      <c r="H118" s="4">
        <v>106</v>
      </c>
      <c r="I118">
        <f t="shared" si="6"/>
        <v>3.7857142857142856</v>
      </c>
      <c r="J118" s="4">
        <v>0</v>
      </c>
      <c r="K118">
        <f t="shared" si="7"/>
        <v>0</v>
      </c>
    </row>
    <row r="119" spans="1:11" x14ac:dyDescent="0.25">
      <c r="A119">
        <v>45260412</v>
      </c>
      <c r="B119">
        <v>387</v>
      </c>
      <c r="C119">
        <v>349</v>
      </c>
      <c r="D119">
        <f t="shared" si="8"/>
        <v>736</v>
      </c>
      <c r="E119">
        <v>50</v>
      </c>
      <c r="F119">
        <v>92</v>
      </c>
      <c r="G119">
        <f t="shared" si="5"/>
        <v>5.183098591549296</v>
      </c>
      <c r="H119" s="4">
        <v>1085</v>
      </c>
      <c r="I119">
        <f t="shared" si="6"/>
        <v>21.7</v>
      </c>
      <c r="J119" s="4">
        <v>1323</v>
      </c>
      <c r="K119">
        <f t="shared" si="7"/>
        <v>14.380434782608695</v>
      </c>
    </row>
    <row r="120" spans="1:11" x14ac:dyDescent="0.25">
      <c r="A120">
        <v>45716421</v>
      </c>
      <c r="B120">
        <v>15</v>
      </c>
      <c r="C120">
        <v>33</v>
      </c>
      <c r="D120">
        <f t="shared" si="8"/>
        <v>48</v>
      </c>
      <c r="E120">
        <v>0</v>
      </c>
      <c r="F120">
        <v>8</v>
      </c>
      <c r="G120">
        <f t="shared" si="5"/>
        <v>6</v>
      </c>
      <c r="H120" s="4">
        <v>0</v>
      </c>
      <c r="I120" t="e">
        <f t="shared" si="6"/>
        <v>#DIV/0!</v>
      </c>
      <c r="J120" s="4">
        <v>154</v>
      </c>
      <c r="K120">
        <f t="shared" si="7"/>
        <v>19.25</v>
      </c>
    </row>
    <row r="121" spans="1:11" x14ac:dyDescent="0.25">
      <c r="A121">
        <v>45728723</v>
      </c>
      <c r="B121">
        <v>9</v>
      </c>
      <c r="C121">
        <v>60</v>
      </c>
      <c r="D121">
        <f t="shared" si="8"/>
        <v>69</v>
      </c>
      <c r="E121">
        <v>1</v>
      </c>
      <c r="F121">
        <v>10</v>
      </c>
      <c r="G121">
        <f t="shared" si="5"/>
        <v>6.2727272727272725</v>
      </c>
      <c r="H121" s="4">
        <v>0</v>
      </c>
      <c r="I121">
        <f t="shared" si="6"/>
        <v>0</v>
      </c>
      <c r="J121" s="4">
        <v>0</v>
      </c>
      <c r="K121">
        <f t="shared" si="7"/>
        <v>0</v>
      </c>
    </row>
    <row r="122" spans="1:11" x14ac:dyDescent="0.25">
      <c r="A122">
        <v>45866355</v>
      </c>
      <c r="B122">
        <v>547</v>
      </c>
      <c r="C122">
        <v>1026</v>
      </c>
      <c r="D122">
        <f t="shared" si="8"/>
        <v>1573</v>
      </c>
      <c r="E122">
        <v>300</v>
      </c>
      <c r="F122">
        <v>1146</v>
      </c>
      <c r="G122">
        <f t="shared" si="5"/>
        <v>1.0878284923928077</v>
      </c>
      <c r="H122" s="4">
        <v>1442</v>
      </c>
      <c r="I122">
        <f t="shared" si="6"/>
        <v>4.8066666666666666</v>
      </c>
      <c r="J122" s="4">
        <v>5212</v>
      </c>
      <c r="K122">
        <f t="shared" si="7"/>
        <v>4.5479930191972073</v>
      </c>
    </row>
    <row r="123" spans="1:11" x14ac:dyDescent="0.25">
      <c r="A123">
        <v>47398246</v>
      </c>
      <c r="B123">
        <v>41</v>
      </c>
      <c r="C123">
        <v>35</v>
      </c>
      <c r="D123">
        <f t="shared" si="8"/>
        <v>76</v>
      </c>
      <c r="E123">
        <v>5</v>
      </c>
      <c r="F123">
        <v>8</v>
      </c>
      <c r="G123">
        <f t="shared" si="5"/>
        <v>5.8461538461538458</v>
      </c>
      <c r="H123" s="4">
        <v>656</v>
      </c>
      <c r="I123">
        <f t="shared" si="6"/>
        <v>131.19999999999999</v>
      </c>
      <c r="J123" s="4">
        <v>272</v>
      </c>
      <c r="K123">
        <f t="shared" si="7"/>
        <v>34</v>
      </c>
    </row>
    <row r="124" spans="1:11" x14ac:dyDescent="0.25">
      <c r="A124">
        <v>47632133</v>
      </c>
      <c r="B124">
        <v>2100</v>
      </c>
      <c r="C124">
        <v>1114</v>
      </c>
      <c r="D124">
        <f t="shared" si="8"/>
        <v>3214</v>
      </c>
      <c r="E124">
        <v>0</v>
      </c>
      <c r="F124">
        <v>141</v>
      </c>
      <c r="G124">
        <f t="shared" si="5"/>
        <v>22.794326241134751</v>
      </c>
      <c r="H124" s="4">
        <v>0</v>
      </c>
      <c r="I124" t="e">
        <f t="shared" si="6"/>
        <v>#DIV/0!</v>
      </c>
      <c r="J124" s="4">
        <v>834</v>
      </c>
      <c r="K124">
        <f t="shared" si="7"/>
        <v>5.9148936170212769</v>
      </c>
    </row>
    <row r="125" spans="1:11" x14ac:dyDescent="0.25">
      <c r="A125">
        <v>47686179</v>
      </c>
      <c r="B125">
        <v>15</v>
      </c>
      <c r="C125">
        <v>24</v>
      </c>
      <c r="D125">
        <f t="shared" si="8"/>
        <v>39</v>
      </c>
      <c r="E125">
        <v>2</v>
      </c>
      <c r="F125">
        <v>6</v>
      </c>
      <c r="G125">
        <f t="shared" si="5"/>
        <v>4.875</v>
      </c>
      <c r="H125" s="4">
        <v>2</v>
      </c>
      <c r="I125">
        <f t="shared" si="6"/>
        <v>1</v>
      </c>
      <c r="J125" s="4">
        <v>11</v>
      </c>
      <c r="K125">
        <f t="shared" si="7"/>
        <v>1.8333333333333333</v>
      </c>
    </row>
    <row r="126" spans="1:11" x14ac:dyDescent="0.25">
      <c r="A126">
        <v>49336228</v>
      </c>
      <c r="B126">
        <v>1</v>
      </c>
      <c r="C126">
        <v>10</v>
      </c>
      <c r="D126">
        <f t="shared" si="8"/>
        <v>11</v>
      </c>
      <c r="E126">
        <v>1</v>
      </c>
      <c r="F126">
        <v>0</v>
      </c>
      <c r="G126">
        <f t="shared" si="5"/>
        <v>11</v>
      </c>
      <c r="H126" s="4">
        <v>0</v>
      </c>
      <c r="I126">
        <f t="shared" si="6"/>
        <v>0</v>
      </c>
      <c r="J126" s="4">
        <v>0</v>
      </c>
      <c r="K126" t="e">
        <f t="shared" si="7"/>
        <v>#DIV/0!</v>
      </c>
    </row>
    <row r="127" spans="1:11" x14ac:dyDescent="0.25">
      <c r="A127">
        <v>49742114</v>
      </c>
      <c r="B127">
        <v>1</v>
      </c>
      <c r="C127">
        <v>82</v>
      </c>
      <c r="D127">
        <f t="shared" si="8"/>
        <v>83</v>
      </c>
      <c r="E127">
        <v>0</v>
      </c>
      <c r="F127">
        <v>10</v>
      </c>
      <c r="G127">
        <f t="shared" si="5"/>
        <v>8.3000000000000007</v>
      </c>
      <c r="H127" s="4">
        <v>0</v>
      </c>
      <c r="I127" t="e">
        <f t="shared" si="6"/>
        <v>#DIV/0!</v>
      </c>
      <c r="J127" s="4">
        <v>11</v>
      </c>
      <c r="K127">
        <f t="shared" si="7"/>
        <v>1.1000000000000001</v>
      </c>
    </row>
    <row r="128" spans="1:11" x14ac:dyDescent="0.25">
      <c r="A128">
        <v>49892996</v>
      </c>
      <c r="B128">
        <v>303</v>
      </c>
      <c r="C128">
        <v>522</v>
      </c>
      <c r="D128">
        <f t="shared" si="8"/>
        <v>825</v>
      </c>
      <c r="E128">
        <v>46</v>
      </c>
      <c r="F128">
        <v>76</v>
      </c>
      <c r="G128">
        <f t="shared" si="5"/>
        <v>6.7622950819672134</v>
      </c>
      <c r="H128" s="4">
        <v>228</v>
      </c>
      <c r="I128">
        <f t="shared" si="6"/>
        <v>4.9565217391304346</v>
      </c>
      <c r="J128" s="4">
        <v>72</v>
      </c>
      <c r="K128">
        <f t="shared" si="7"/>
        <v>0.94736842105263153</v>
      </c>
    </row>
    <row r="129" spans="1:11" x14ac:dyDescent="0.25">
      <c r="A129">
        <v>50365703</v>
      </c>
      <c r="B129">
        <v>409</v>
      </c>
      <c r="C129">
        <v>509</v>
      </c>
      <c r="D129">
        <f t="shared" si="8"/>
        <v>918</v>
      </c>
      <c r="E129">
        <v>84</v>
      </c>
      <c r="F129">
        <v>100</v>
      </c>
      <c r="G129">
        <f t="shared" si="5"/>
        <v>4.9891304347826084</v>
      </c>
      <c r="H129" s="4">
        <v>292</v>
      </c>
      <c r="I129">
        <f t="shared" si="6"/>
        <v>3.4761904761904763</v>
      </c>
      <c r="J129" s="4">
        <v>199</v>
      </c>
      <c r="K129">
        <f t="shared" si="7"/>
        <v>1.99</v>
      </c>
    </row>
    <row r="130" spans="1:11" x14ac:dyDescent="0.25">
      <c r="A130">
        <v>50374140</v>
      </c>
      <c r="B130">
        <v>23</v>
      </c>
      <c r="C130">
        <v>44</v>
      </c>
      <c r="D130">
        <f t="shared" si="8"/>
        <v>67</v>
      </c>
      <c r="E130">
        <v>3</v>
      </c>
      <c r="F130">
        <v>0</v>
      </c>
      <c r="G130">
        <f t="shared" si="5"/>
        <v>22.333333333333332</v>
      </c>
      <c r="H130" s="4">
        <v>0</v>
      </c>
      <c r="I130">
        <f t="shared" si="6"/>
        <v>0</v>
      </c>
      <c r="J130" s="4">
        <v>0</v>
      </c>
      <c r="K130" t="e">
        <f t="shared" si="7"/>
        <v>#DIV/0!</v>
      </c>
    </row>
    <row r="131" spans="1:11" x14ac:dyDescent="0.25">
      <c r="A131">
        <v>50582931</v>
      </c>
      <c r="B131">
        <v>233</v>
      </c>
      <c r="C131">
        <v>13</v>
      </c>
      <c r="D131">
        <f t="shared" si="8"/>
        <v>246</v>
      </c>
      <c r="E131">
        <v>5</v>
      </c>
      <c r="F131">
        <v>0</v>
      </c>
      <c r="G131">
        <f t="shared" ref="G131:G194" si="9">D131/(E131+F131)</f>
        <v>49.2</v>
      </c>
      <c r="H131" s="4">
        <v>0</v>
      </c>
      <c r="I131">
        <f t="shared" ref="I131:I194" si="10">H131/E131</f>
        <v>0</v>
      </c>
      <c r="J131" s="4">
        <v>0</v>
      </c>
      <c r="K131" t="e">
        <f t="shared" ref="K131:K194" si="11">J131/F131</f>
        <v>#DIV/0!</v>
      </c>
    </row>
    <row r="132" spans="1:11" x14ac:dyDescent="0.25">
      <c r="A132">
        <v>50667950</v>
      </c>
      <c r="B132">
        <v>980</v>
      </c>
      <c r="C132">
        <v>399</v>
      </c>
      <c r="D132">
        <f t="shared" si="8"/>
        <v>1379</v>
      </c>
      <c r="E132">
        <v>166</v>
      </c>
      <c r="F132">
        <v>77</v>
      </c>
      <c r="G132">
        <f t="shared" si="9"/>
        <v>5.6748971193415638</v>
      </c>
      <c r="H132" s="4">
        <v>387</v>
      </c>
      <c r="I132">
        <f t="shared" si="10"/>
        <v>2.3313253012048194</v>
      </c>
      <c r="J132" s="4">
        <v>433</v>
      </c>
      <c r="K132">
        <f t="shared" si="11"/>
        <v>5.6233766233766236</v>
      </c>
    </row>
    <row r="133" spans="1:11" x14ac:dyDescent="0.25">
      <c r="A133">
        <v>51571384</v>
      </c>
      <c r="B133">
        <v>1</v>
      </c>
      <c r="C133">
        <v>13</v>
      </c>
      <c r="D133">
        <f t="shared" si="8"/>
        <v>14</v>
      </c>
      <c r="E133">
        <v>1</v>
      </c>
      <c r="F133">
        <v>3</v>
      </c>
      <c r="G133">
        <f t="shared" si="9"/>
        <v>3.5</v>
      </c>
      <c r="H133" s="4">
        <v>1</v>
      </c>
      <c r="I133">
        <f t="shared" si="10"/>
        <v>1</v>
      </c>
      <c r="J133" s="4">
        <v>0</v>
      </c>
      <c r="K133">
        <f t="shared" si="11"/>
        <v>0</v>
      </c>
    </row>
    <row r="134" spans="1:11" x14ac:dyDescent="0.25">
      <c r="A134">
        <v>51581382</v>
      </c>
      <c r="B134">
        <v>40</v>
      </c>
      <c r="C134">
        <v>20</v>
      </c>
      <c r="D134">
        <f t="shared" si="8"/>
        <v>60</v>
      </c>
      <c r="E134">
        <v>1</v>
      </c>
      <c r="F134">
        <v>0</v>
      </c>
      <c r="G134">
        <f t="shared" si="9"/>
        <v>60</v>
      </c>
      <c r="H134" s="4">
        <v>313</v>
      </c>
      <c r="I134">
        <f t="shared" si="10"/>
        <v>313</v>
      </c>
      <c r="J134" s="4">
        <v>0</v>
      </c>
      <c r="K134" t="e">
        <f t="shared" si="11"/>
        <v>#DIV/0!</v>
      </c>
    </row>
    <row r="135" spans="1:11" x14ac:dyDescent="0.25">
      <c r="A135">
        <v>51774067</v>
      </c>
      <c r="B135">
        <v>104</v>
      </c>
      <c r="C135">
        <v>136</v>
      </c>
      <c r="D135">
        <f t="shared" si="8"/>
        <v>240</v>
      </c>
      <c r="E135">
        <v>0</v>
      </c>
      <c r="F135">
        <v>1</v>
      </c>
      <c r="G135">
        <f t="shared" si="9"/>
        <v>240</v>
      </c>
      <c r="H135" s="4">
        <v>0</v>
      </c>
      <c r="I135" t="e">
        <f t="shared" si="10"/>
        <v>#DIV/0!</v>
      </c>
      <c r="J135" s="4">
        <v>0</v>
      </c>
      <c r="K135">
        <f t="shared" si="11"/>
        <v>0</v>
      </c>
    </row>
    <row r="136" spans="1:11" x14ac:dyDescent="0.25">
      <c r="A136">
        <v>53135203</v>
      </c>
      <c r="B136">
        <v>1139</v>
      </c>
      <c r="C136">
        <v>361</v>
      </c>
      <c r="D136">
        <f t="shared" si="8"/>
        <v>1500</v>
      </c>
      <c r="E136">
        <v>155</v>
      </c>
      <c r="F136">
        <v>271</v>
      </c>
      <c r="G136">
        <f t="shared" si="9"/>
        <v>3.5211267605633805</v>
      </c>
      <c r="H136" s="4">
        <v>5766</v>
      </c>
      <c r="I136">
        <f t="shared" si="10"/>
        <v>37.200000000000003</v>
      </c>
      <c r="J136" s="4">
        <v>3437</v>
      </c>
      <c r="K136">
        <f t="shared" si="11"/>
        <v>12.682656826568266</v>
      </c>
    </row>
    <row r="137" spans="1:11" x14ac:dyDescent="0.25">
      <c r="A137">
        <v>53534987</v>
      </c>
      <c r="B137">
        <v>250</v>
      </c>
      <c r="C137">
        <v>104</v>
      </c>
      <c r="D137">
        <f t="shared" ref="D137:D200" si="12">B137+C137</f>
        <v>354</v>
      </c>
      <c r="E137">
        <v>3</v>
      </c>
      <c r="F137">
        <v>2</v>
      </c>
      <c r="G137">
        <f t="shared" si="9"/>
        <v>70.8</v>
      </c>
      <c r="H137" s="4">
        <v>9</v>
      </c>
      <c r="I137">
        <f t="shared" si="10"/>
        <v>3</v>
      </c>
      <c r="J137" s="4">
        <v>0</v>
      </c>
      <c r="K137">
        <f t="shared" si="11"/>
        <v>0</v>
      </c>
    </row>
    <row r="138" spans="1:11" x14ac:dyDescent="0.25">
      <c r="A138">
        <v>53661072</v>
      </c>
      <c r="B138">
        <v>59</v>
      </c>
      <c r="C138">
        <v>84</v>
      </c>
      <c r="D138">
        <f t="shared" si="12"/>
        <v>143</v>
      </c>
      <c r="E138">
        <v>5</v>
      </c>
      <c r="F138">
        <v>5</v>
      </c>
      <c r="G138">
        <f t="shared" si="9"/>
        <v>14.3</v>
      </c>
      <c r="H138" s="4">
        <v>3</v>
      </c>
      <c r="I138">
        <f t="shared" si="10"/>
        <v>0.6</v>
      </c>
      <c r="J138" s="4">
        <v>2</v>
      </c>
      <c r="K138">
        <f t="shared" si="11"/>
        <v>0.4</v>
      </c>
    </row>
    <row r="139" spans="1:11" x14ac:dyDescent="0.25">
      <c r="A139">
        <v>54638619</v>
      </c>
      <c r="B139">
        <v>59</v>
      </c>
      <c r="C139">
        <v>97</v>
      </c>
      <c r="D139">
        <f t="shared" si="12"/>
        <v>156</v>
      </c>
      <c r="E139">
        <v>0</v>
      </c>
      <c r="F139">
        <v>5</v>
      </c>
      <c r="G139">
        <f t="shared" si="9"/>
        <v>31.2</v>
      </c>
      <c r="H139" s="4">
        <v>0</v>
      </c>
      <c r="I139" t="e">
        <f t="shared" si="10"/>
        <v>#DIV/0!</v>
      </c>
      <c r="J139" s="4">
        <v>1</v>
      </c>
      <c r="K139">
        <f t="shared" si="11"/>
        <v>0.2</v>
      </c>
    </row>
    <row r="140" spans="1:11" x14ac:dyDescent="0.25">
      <c r="A140">
        <v>54648215</v>
      </c>
      <c r="B140">
        <v>8535</v>
      </c>
      <c r="C140">
        <v>2182</v>
      </c>
      <c r="D140">
        <f t="shared" si="12"/>
        <v>10717</v>
      </c>
      <c r="E140">
        <v>1007</v>
      </c>
      <c r="F140">
        <v>615</v>
      </c>
      <c r="G140">
        <f t="shared" si="9"/>
        <v>6.6072749691738597</v>
      </c>
      <c r="H140" s="4">
        <v>17196</v>
      </c>
      <c r="I140">
        <f t="shared" si="10"/>
        <v>17.076464746772594</v>
      </c>
      <c r="J140" s="4">
        <v>2978</v>
      </c>
      <c r="K140">
        <f t="shared" si="11"/>
        <v>4.8422764227642272</v>
      </c>
    </row>
    <row r="141" spans="1:11" x14ac:dyDescent="0.25">
      <c r="A141">
        <v>54654579</v>
      </c>
      <c r="B141">
        <v>98</v>
      </c>
      <c r="C141">
        <v>25</v>
      </c>
      <c r="D141">
        <f t="shared" si="12"/>
        <v>123</v>
      </c>
      <c r="E141">
        <v>0</v>
      </c>
      <c r="F141">
        <v>3</v>
      </c>
      <c r="G141">
        <f t="shared" si="9"/>
        <v>41</v>
      </c>
      <c r="H141" s="4">
        <v>0</v>
      </c>
      <c r="I141" t="e">
        <f t="shared" si="10"/>
        <v>#DIV/0!</v>
      </c>
      <c r="J141" s="4">
        <v>324</v>
      </c>
      <c r="K141">
        <f t="shared" si="11"/>
        <v>108</v>
      </c>
    </row>
    <row r="142" spans="1:11" x14ac:dyDescent="0.25">
      <c r="A142">
        <v>55123746</v>
      </c>
      <c r="B142">
        <v>6</v>
      </c>
      <c r="C142">
        <v>76</v>
      </c>
      <c r="D142">
        <f t="shared" si="12"/>
        <v>82</v>
      </c>
      <c r="E142">
        <v>2</v>
      </c>
      <c r="F142">
        <v>2</v>
      </c>
      <c r="G142">
        <f t="shared" si="9"/>
        <v>20.5</v>
      </c>
      <c r="H142" s="4">
        <v>0</v>
      </c>
      <c r="I142">
        <f t="shared" si="10"/>
        <v>0</v>
      </c>
      <c r="J142" s="4">
        <v>5</v>
      </c>
      <c r="K142">
        <f t="shared" si="11"/>
        <v>2.5</v>
      </c>
    </row>
    <row r="143" spans="1:11" x14ac:dyDescent="0.25">
      <c r="A143">
        <v>55912925</v>
      </c>
      <c r="B143">
        <v>3</v>
      </c>
      <c r="C143">
        <v>100</v>
      </c>
      <c r="D143">
        <f t="shared" si="12"/>
        <v>103</v>
      </c>
      <c r="E143">
        <v>0</v>
      </c>
      <c r="F143">
        <v>1</v>
      </c>
      <c r="G143">
        <f t="shared" si="9"/>
        <v>103</v>
      </c>
      <c r="H143" s="4">
        <v>0</v>
      </c>
      <c r="I143" t="e">
        <f t="shared" si="10"/>
        <v>#DIV/0!</v>
      </c>
      <c r="J143" s="4">
        <v>0</v>
      </c>
      <c r="K143">
        <f t="shared" si="11"/>
        <v>0</v>
      </c>
    </row>
    <row r="144" spans="1:11" x14ac:dyDescent="0.25">
      <c r="A144">
        <v>56017863</v>
      </c>
      <c r="B144">
        <v>11</v>
      </c>
      <c r="C144">
        <v>6</v>
      </c>
      <c r="D144">
        <f t="shared" si="12"/>
        <v>17</v>
      </c>
      <c r="E144">
        <v>0</v>
      </c>
      <c r="F144">
        <v>2</v>
      </c>
      <c r="G144">
        <f t="shared" si="9"/>
        <v>8.5</v>
      </c>
      <c r="H144" s="4">
        <v>0</v>
      </c>
      <c r="I144" t="e">
        <f t="shared" si="10"/>
        <v>#DIV/0!</v>
      </c>
      <c r="J144" s="4">
        <v>0</v>
      </c>
      <c r="K144">
        <f t="shared" si="11"/>
        <v>0</v>
      </c>
    </row>
    <row r="145" spans="1:11" x14ac:dyDescent="0.25">
      <c r="A145">
        <v>56406733</v>
      </c>
      <c r="B145">
        <v>1</v>
      </c>
      <c r="C145">
        <v>10</v>
      </c>
      <c r="D145">
        <f t="shared" si="12"/>
        <v>11</v>
      </c>
      <c r="E145">
        <v>0</v>
      </c>
      <c r="F145">
        <v>2</v>
      </c>
      <c r="G145">
        <f t="shared" si="9"/>
        <v>5.5</v>
      </c>
      <c r="H145" s="4">
        <v>0</v>
      </c>
      <c r="I145" t="e">
        <f t="shared" si="10"/>
        <v>#DIV/0!</v>
      </c>
      <c r="J145" s="4">
        <v>0</v>
      </c>
      <c r="K145">
        <f t="shared" si="11"/>
        <v>0</v>
      </c>
    </row>
    <row r="146" spans="1:11" x14ac:dyDescent="0.25">
      <c r="A146">
        <v>56578571</v>
      </c>
      <c r="B146">
        <v>1</v>
      </c>
      <c r="C146">
        <v>4</v>
      </c>
      <c r="D146">
        <f t="shared" si="12"/>
        <v>5</v>
      </c>
      <c r="E146">
        <v>0</v>
      </c>
      <c r="F146">
        <v>1</v>
      </c>
      <c r="G146">
        <f t="shared" si="9"/>
        <v>5</v>
      </c>
      <c r="H146" s="4">
        <v>0</v>
      </c>
      <c r="I146" t="e">
        <f t="shared" si="10"/>
        <v>#DIV/0!</v>
      </c>
      <c r="J146" s="4">
        <v>0</v>
      </c>
      <c r="K146">
        <f t="shared" si="11"/>
        <v>0</v>
      </c>
    </row>
    <row r="147" spans="1:11" x14ac:dyDescent="0.25">
      <c r="A147">
        <v>56740418</v>
      </c>
      <c r="B147">
        <v>11</v>
      </c>
      <c r="C147">
        <v>15</v>
      </c>
      <c r="D147">
        <f t="shared" si="12"/>
        <v>26</v>
      </c>
      <c r="E147">
        <v>9</v>
      </c>
      <c r="F147">
        <v>9</v>
      </c>
      <c r="G147">
        <f t="shared" si="9"/>
        <v>1.4444444444444444</v>
      </c>
      <c r="H147" s="4">
        <v>48</v>
      </c>
      <c r="I147">
        <f t="shared" si="10"/>
        <v>5.333333333333333</v>
      </c>
      <c r="J147" s="4">
        <v>0</v>
      </c>
      <c r="K147">
        <f t="shared" si="11"/>
        <v>0</v>
      </c>
    </row>
    <row r="148" spans="1:11" x14ac:dyDescent="0.25">
      <c r="A148">
        <v>57079362</v>
      </c>
      <c r="B148">
        <v>1</v>
      </c>
      <c r="C148">
        <v>98</v>
      </c>
      <c r="D148">
        <f t="shared" si="12"/>
        <v>99</v>
      </c>
      <c r="E148">
        <v>0</v>
      </c>
      <c r="F148">
        <v>1</v>
      </c>
      <c r="G148">
        <f t="shared" si="9"/>
        <v>99</v>
      </c>
      <c r="H148" s="4">
        <v>0</v>
      </c>
      <c r="I148" t="e">
        <f t="shared" si="10"/>
        <v>#DIV/0!</v>
      </c>
      <c r="J148" s="4">
        <v>0</v>
      </c>
      <c r="K148">
        <f t="shared" si="11"/>
        <v>0</v>
      </c>
    </row>
    <row r="149" spans="1:11" x14ac:dyDescent="0.25">
      <c r="A149">
        <v>58870758</v>
      </c>
      <c r="B149">
        <v>5</v>
      </c>
      <c r="C149">
        <v>34</v>
      </c>
      <c r="D149">
        <f t="shared" si="12"/>
        <v>39</v>
      </c>
      <c r="E149">
        <v>1</v>
      </c>
      <c r="F149">
        <v>18</v>
      </c>
      <c r="G149">
        <f t="shared" si="9"/>
        <v>2.0526315789473686</v>
      </c>
      <c r="H149" s="4">
        <v>0</v>
      </c>
      <c r="I149">
        <f t="shared" si="10"/>
        <v>0</v>
      </c>
      <c r="J149" s="4">
        <v>0</v>
      </c>
      <c r="K149">
        <f t="shared" si="11"/>
        <v>0</v>
      </c>
    </row>
    <row r="150" spans="1:11" x14ac:dyDescent="0.25">
      <c r="A150">
        <v>59766613</v>
      </c>
      <c r="B150">
        <v>30</v>
      </c>
      <c r="C150">
        <v>13</v>
      </c>
      <c r="D150">
        <f t="shared" si="12"/>
        <v>43</v>
      </c>
      <c r="E150">
        <v>0</v>
      </c>
      <c r="F150">
        <v>1</v>
      </c>
      <c r="G150">
        <f t="shared" si="9"/>
        <v>43</v>
      </c>
      <c r="H150" s="4">
        <v>0</v>
      </c>
      <c r="I150" t="e">
        <f t="shared" si="10"/>
        <v>#DIV/0!</v>
      </c>
      <c r="J150" s="4">
        <v>0</v>
      </c>
      <c r="K150">
        <f t="shared" si="11"/>
        <v>0</v>
      </c>
    </row>
    <row r="151" spans="1:11" x14ac:dyDescent="0.25">
      <c r="A151">
        <v>61695461</v>
      </c>
      <c r="B151">
        <v>5</v>
      </c>
      <c r="C151">
        <v>236</v>
      </c>
      <c r="D151">
        <f t="shared" si="12"/>
        <v>241</v>
      </c>
      <c r="E151">
        <v>0</v>
      </c>
      <c r="F151">
        <v>38</v>
      </c>
      <c r="G151">
        <f t="shared" si="9"/>
        <v>6.3421052631578947</v>
      </c>
      <c r="H151" s="4">
        <v>0</v>
      </c>
      <c r="I151" t="e">
        <f t="shared" si="10"/>
        <v>#DIV/0!</v>
      </c>
      <c r="J151" s="4">
        <v>37</v>
      </c>
      <c r="K151">
        <f t="shared" si="11"/>
        <v>0.97368421052631582</v>
      </c>
    </row>
    <row r="152" spans="1:11" x14ac:dyDescent="0.25">
      <c r="A152">
        <v>62585278</v>
      </c>
      <c r="B152">
        <v>22</v>
      </c>
      <c r="C152">
        <v>23</v>
      </c>
      <c r="D152">
        <f t="shared" si="12"/>
        <v>45</v>
      </c>
      <c r="E152">
        <v>1</v>
      </c>
      <c r="F152">
        <v>0</v>
      </c>
      <c r="G152">
        <f t="shared" si="9"/>
        <v>45</v>
      </c>
      <c r="H152" s="4">
        <v>0</v>
      </c>
      <c r="I152">
        <f t="shared" si="10"/>
        <v>0</v>
      </c>
      <c r="J152" s="4">
        <v>0</v>
      </c>
      <c r="K152" t="e">
        <f t="shared" si="11"/>
        <v>#DIV/0!</v>
      </c>
    </row>
    <row r="153" spans="1:11" x14ac:dyDescent="0.25">
      <c r="A153">
        <v>67809495</v>
      </c>
      <c r="B153">
        <v>3</v>
      </c>
      <c r="C153">
        <v>28</v>
      </c>
      <c r="D153">
        <f t="shared" si="12"/>
        <v>31</v>
      </c>
      <c r="E153">
        <v>0</v>
      </c>
      <c r="F153">
        <v>1</v>
      </c>
      <c r="G153">
        <f t="shared" si="9"/>
        <v>31</v>
      </c>
      <c r="H153" s="4">
        <v>0</v>
      </c>
      <c r="I153" t="e">
        <f t="shared" si="10"/>
        <v>#DIV/0!</v>
      </c>
      <c r="J153" s="4">
        <v>0</v>
      </c>
      <c r="K153">
        <f t="shared" si="11"/>
        <v>0</v>
      </c>
    </row>
    <row r="154" spans="1:11" x14ac:dyDescent="0.25">
      <c r="A154">
        <v>68407220</v>
      </c>
      <c r="B154">
        <v>2052</v>
      </c>
      <c r="C154">
        <v>1316</v>
      </c>
      <c r="D154">
        <f t="shared" si="12"/>
        <v>3368</v>
      </c>
      <c r="E154">
        <v>0</v>
      </c>
      <c r="F154">
        <v>3</v>
      </c>
      <c r="G154">
        <f t="shared" si="9"/>
        <v>1122.6666666666667</v>
      </c>
      <c r="H154" s="4">
        <v>0</v>
      </c>
      <c r="I154" t="e">
        <f t="shared" si="10"/>
        <v>#DIV/0!</v>
      </c>
      <c r="J154" s="4">
        <v>49</v>
      </c>
      <c r="K154">
        <f t="shared" si="11"/>
        <v>16.333333333333332</v>
      </c>
    </row>
    <row r="155" spans="1:11" x14ac:dyDescent="0.25">
      <c r="A155">
        <v>69093907</v>
      </c>
      <c r="B155">
        <v>8</v>
      </c>
      <c r="C155">
        <v>22</v>
      </c>
      <c r="D155">
        <f t="shared" si="12"/>
        <v>30</v>
      </c>
      <c r="E155">
        <v>0</v>
      </c>
      <c r="F155">
        <v>3</v>
      </c>
      <c r="G155">
        <f t="shared" si="9"/>
        <v>10</v>
      </c>
      <c r="H155" s="4">
        <v>0</v>
      </c>
      <c r="I155" t="e">
        <f t="shared" si="10"/>
        <v>#DIV/0!</v>
      </c>
      <c r="J155" s="4">
        <v>34</v>
      </c>
      <c r="K155">
        <f t="shared" si="11"/>
        <v>11.333333333333334</v>
      </c>
    </row>
    <row r="156" spans="1:11" x14ac:dyDescent="0.25">
      <c r="A156">
        <v>71301957</v>
      </c>
      <c r="B156">
        <v>1</v>
      </c>
      <c r="C156">
        <v>46</v>
      </c>
      <c r="D156">
        <f t="shared" si="12"/>
        <v>47</v>
      </c>
      <c r="E156">
        <v>0</v>
      </c>
      <c r="F156">
        <v>12</v>
      </c>
      <c r="G156">
        <f t="shared" si="9"/>
        <v>3.9166666666666665</v>
      </c>
      <c r="H156" s="4">
        <v>0</v>
      </c>
      <c r="I156" t="e">
        <f t="shared" si="10"/>
        <v>#DIV/0!</v>
      </c>
      <c r="J156" s="4">
        <v>124</v>
      </c>
      <c r="K156">
        <f t="shared" si="11"/>
        <v>10.333333333333334</v>
      </c>
    </row>
    <row r="157" spans="1:11" x14ac:dyDescent="0.25">
      <c r="A157">
        <v>71376869</v>
      </c>
      <c r="B157">
        <v>245</v>
      </c>
      <c r="C157">
        <v>170</v>
      </c>
      <c r="D157">
        <f t="shared" si="12"/>
        <v>415</v>
      </c>
      <c r="E157">
        <v>13</v>
      </c>
      <c r="F157">
        <v>71</v>
      </c>
      <c r="G157">
        <f t="shared" si="9"/>
        <v>4.9404761904761907</v>
      </c>
      <c r="H157" s="4">
        <v>55</v>
      </c>
      <c r="I157">
        <f t="shared" si="10"/>
        <v>4.2307692307692308</v>
      </c>
      <c r="J157" s="4">
        <v>595</v>
      </c>
      <c r="K157">
        <f t="shared" si="11"/>
        <v>8.3802816901408459</v>
      </c>
    </row>
    <row r="158" spans="1:11" x14ac:dyDescent="0.25">
      <c r="A158">
        <v>71501855</v>
      </c>
      <c r="B158">
        <v>644</v>
      </c>
      <c r="C158">
        <v>3765</v>
      </c>
      <c r="D158">
        <f t="shared" si="12"/>
        <v>4409</v>
      </c>
      <c r="E158">
        <v>0</v>
      </c>
      <c r="F158">
        <v>341</v>
      </c>
      <c r="G158">
        <f t="shared" si="9"/>
        <v>12.929618768328446</v>
      </c>
      <c r="H158" s="4">
        <v>0</v>
      </c>
      <c r="I158" t="e">
        <f t="shared" si="10"/>
        <v>#DIV/0!</v>
      </c>
      <c r="J158" s="4">
        <v>14924</v>
      </c>
      <c r="K158">
        <f t="shared" si="11"/>
        <v>43.765395894428153</v>
      </c>
    </row>
    <row r="159" spans="1:11" x14ac:dyDescent="0.25">
      <c r="A159">
        <v>72233269</v>
      </c>
      <c r="B159">
        <v>962</v>
      </c>
      <c r="C159">
        <v>124</v>
      </c>
      <c r="D159">
        <f t="shared" si="12"/>
        <v>1086</v>
      </c>
      <c r="E159">
        <v>102</v>
      </c>
      <c r="F159">
        <v>340</v>
      </c>
      <c r="G159">
        <f t="shared" si="9"/>
        <v>2.4570135746606336</v>
      </c>
      <c r="H159" s="4">
        <v>311</v>
      </c>
      <c r="I159">
        <f t="shared" si="10"/>
        <v>3.0490196078431371</v>
      </c>
      <c r="J159" s="4">
        <v>5034</v>
      </c>
      <c r="K159">
        <f t="shared" si="11"/>
        <v>14.805882352941177</v>
      </c>
    </row>
    <row r="160" spans="1:11" x14ac:dyDescent="0.25">
      <c r="A160">
        <v>72479761</v>
      </c>
      <c r="B160">
        <v>340</v>
      </c>
      <c r="C160">
        <v>4758</v>
      </c>
      <c r="D160">
        <f t="shared" si="12"/>
        <v>5098</v>
      </c>
      <c r="E160">
        <v>0</v>
      </c>
      <c r="F160">
        <v>223</v>
      </c>
      <c r="G160">
        <f t="shared" si="9"/>
        <v>22.860986547085201</v>
      </c>
      <c r="H160" s="4">
        <v>0</v>
      </c>
      <c r="I160" t="e">
        <f t="shared" si="10"/>
        <v>#DIV/0!</v>
      </c>
      <c r="J160" s="4">
        <v>3795</v>
      </c>
      <c r="K160">
        <f t="shared" si="11"/>
        <v>17.017937219730943</v>
      </c>
    </row>
    <row r="161" spans="1:11" x14ac:dyDescent="0.25">
      <c r="A161">
        <v>74074978</v>
      </c>
      <c r="B161">
        <v>330</v>
      </c>
      <c r="C161">
        <v>1578</v>
      </c>
      <c r="D161">
        <f t="shared" si="12"/>
        <v>1908</v>
      </c>
      <c r="E161">
        <v>0</v>
      </c>
      <c r="F161">
        <v>17</v>
      </c>
      <c r="G161">
        <f t="shared" si="9"/>
        <v>112.23529411764706</v>
      </c>
      <c r="H161" s="4">
        <v>0</v>
      </c>
      <c r="I161" t="e">
        <f t="shared" si="10"/>
        <v>#DIV/0!</v>
      </c>
      <c r="J161" s="4">
        <v>30</v>
      </c>
      <c r="K161">
        <f t="shared" si="11"/>
        <v>1.7647058823529411</v>
      </c>
    </row>
    <row r="162" spans="1:11" x14ac:dyDescent="0.25">
      <c r="A162">
        <v>74510248</v>
      </c>
      <c r="B162">
        <v>1</v>
      </c>
      <c r="C162">
        <v>10</v>
      </c>
      <c r="D162">
        <f t="shared" si="12"/>
        <v>11</v>
      </c>
      <c r="E162">
        <v>0</v>
      </c>
      <c r="F162">
        <v>10</v>
      </c>
      <c r="G162">
        <f t="shared" si="9"/>
        <v>1.1000000000000001</v>
      </c>
      <c r="H162" s="4">
        <v>0</v>
      </c>
      <c r="I162" t="e">
        <f t="shared" si="10"/>
        <v>#DIV/0!</v>
      </c>
      <c r="J162" s="4">
        <v>21</v>
      </c>
      <c r="K162">
        <f t="shared" si="11"/>
        <v>2.1</v>
      </c>
    </row>
    <row r="163" spans="1:11" x14ac:dyDescent="0.25">
      <c r="A163">
        <v>76426537</v>
      </c>
      <c r="B163">
        <v>2</v>
      </c>
      <c r="C163">
        <v>19</v>
      </c>
      <c r="D163">
        <f t="shared" si="12"/>
        <v>21</v>
      </c>
      <c r="E163">
        <v>0</v>
      </c>
      <c r="F163">
        <v>1</v>
      </c>
      <c r="G163">
        <f t="shared" si="9"/>
        <v>21</v>
      </c>
      <c r="H163" s="4">
        <v>0</v>
      </c>
      <c r="I163" t="e">
        <f t="shared" si="10"/>
        <v>#DIV/0!</v>
      </c>
      <c r="J163" s="4">
        <v>0</v>
      </c>
      <c r="K163">
        <f t="shared" si="11"/>
        <v>0</v>
      </c>
    </row>
    <row r="164" spans="1:11" x14ac:dyDescent="0.25">
      <c r="A164">
        <v>77395878</v>
      </c>
      <c r="B164">
        <v>160</v>
      </c>
      <c r="C164">
        <v>26</v>
      </c>
      <c r="D164">
        <f t="shared" si="12"/>
        <v>186</v>
      </c>
      <c r="E164">
        <v>1</v>
      </c>
      <c r="F164">
        <v>0</v>
      </c>
      <c r="G164">
        <f t="shared" si="9"/>
        <v>186</v>
      </c>
      <c r="H164" s="4">
        <v>0</v>
      </c>
      <c r="I164">
        <f t="shared" si="10"/>
        <v>0</v>
      </c>
      <c r="J164" s="4">
        <v>0</v>
      </c>
      <c r="K164" t="e">
        <f t="shared" si="11"/>
        <v>#DIV/0!</v>
      </c>
    </row>
    <row r="165" spans="1:11" x14ac:dyDescent="0.25">
      <c r="A165">
        <v>78471377</v>
      </c>
      <c r="B165">
        <v>990</v>
      </c>
      <c r="C165">
        <v>134</v>
      </c>
      <c r="D165">
        <f t="shared" si="12"/>
        <v>1124</v>
      </c>
      <c r="E165">
        <v>0</v>
      </c>
      <c r="F165">
        <v>5</v>
      </c>
      <c r="G165">
        <f t="shared" si="9"/>
        <v>224.8</v>
      </c>
      <c r="H165" s="4">
        <v>0</v>
      </c>
      <c r="I165" t="e">
        <f t="shared" si="10"/>
        <v>#DIV/0!</v>
      </c>
      <c r="J165" s="4">
        <v>0</v>
      </c>
      <c r="K165">
        <f t="shared" si="11"/>
        <v>0</v>
      </c>
    </row>
    <row r="166" spans="1:11" x14ac:dyDescent="0.25">
      <c r="A166">
        <v>79148749</v>
      </c>
      <c r="B166">
        <v>227</v>
      </c>
      <c r="C166">
        <v>256</v>
      </c>
      <c r="D166">
        <f t="shared" si="12"/>
        <v>483</v>
      </c>
      <c r="E166">
        <v>0</v>
      </c>
      <c r="F166">
        <v>4</v>
      </c>
      <c r="G166">
        <f t="shared" si="9"/>
        <v>120.75</v>
      </c>
      <c r="H166" s="4">
        <v>0</v>
      </c>
      <c r="I166" t="e">
        <f t="shared" si="10"/>
        <v>#DIV/0!</v>
      </c>
      <c r="J166" s="4">
        <v>177</v>
      </c>
      <c r="K166">
        <f t="shared" si="11"/>
        <v>44.25</v>
      </c>
    </row>
    <row r="167" spans="1:11" x14ac:dyDescent="0.25">
      <c r="A167">
        <v>79465598</v>
      </c>
      <c r="B167">
        <v>270</v>
      </c>
      <c r="C167">
        <v>826</v>
      </c>
      <c r="D167">
        <f t="shared" si="12"/>
        <v>1096</v>
      </c>
      <c r="E167">
        <v>80</v>
      </c>
      <c r="F167">
        <v>164</v>
      </c>
      <c r="G167">
        <f t="shared" si="9"/>
        <v>4.4918032786885247</v>
      </c>
      <c r="H167" s="4">
        <v>18</v>
      </c>
      <c r="I167">
        <f t="shared" si="10"/>
        <v>0.22500000000000001</v>
      </c>
      <c r="J167" s="4">
        <v>87</v>
      </c>
      <c r="K167">
        <f t="shared" si="11"/>
        <v>0.53048780487804881</v>
      </c>
    </row>
    <row r="168" spans="1:11" x14ac:dyDescent="0.25">
      <c r="A168">
        <v>79924625</v>
      </c>
      <c r="B168">
        <v>1</v>
      </c>
      <c r="C168">
        <v>4</v>
      </c>
      <c r="D168">
        <f t="shared" si="12"/>
        <v>5</v>
      </c>
      <c r="E168">
        <v>0</v>
      </c>
      <c r="F168">
        <v>1</v>
      </c>
      <c r="G168">
        <f t="shared" si="9"/>
        <v>5</v>
      </c>
      <c r="H168" s="4">
        <v>0</v>
      </c>
      <c r="I168" t="e">
        <f t="shared" si="10"/>
        <v>#DIV/0!</v>
      </c>
      <c r="J168" s="4">
        <v>0</v>
      </c>
      <c r="K168">
        <f t="shared" si="11"/>
        <v>0</v>
      </c>
    </row>
    <row r="169" spans="1:11" x14ac:dyDescent="0.25">
      <c r="A169">
        <v>80075516</v>
      </c>
      <c r="B169">
        <v>1</v>
      </c>
      <c r="C169">
        <v>174</v>
      </c>
      <c r="D169">
        <f t="shared" si="12"/>
        <v>175</v>
      </c>
      <c r="E169">
        <v>0</v>
      </c>
      <c r="F169">
        <v>39</v>
      </c>
      <c r="G169">
        <f t="shared" si="9"/>
        <v>4.4871794871794872</v>
      </c>
      <c r="H169" s="4">
        <v>0</v>
      </c>
      <c r="I169" t="e">
        <f t="shared" si="10"/>
        <v>#DIV/0!</v>
      </c>
      <c r="J169" s="4">
        <v>0</v>
      </c>
      <c r="K169">
        <f t="shared" si="11"/>
        <v>0</v>
      </c>
    </row>
    <row r="170" spans="1:11" x14ac:dyDescent="0.25">
      <c r="A170">
        <v>80777592</v>
      </c>
      <c r="B170">
        <v>73</v>
      </c>
      <c r="C170">
        <v>143</v>
      </c>
      <c r="D170">
        <f t="shared" si="12"/>
        <v>216</v>
      </c>
      <c r="E170">
        <v>0</v>
      </c>
      <c r="F170">
        <v>37</v>
      </c>
      <c r="G170">
        <f t="shared" si="9"/>
        <v>5.8378378378378377</v>
      </c>
      <c r="H170" s="4">
        <v>0</v>
      </c>
      <c r="I170" t="e">
        <f t="shared" si="10"/>
        <v>#DIV/0!</v>
      </c>
      <c r="J170" s="4">
        <v>336</v>
      </c>
      <c r="K170">
        <f t="shared" si="11"/>
        <v>9.0810810810810807</v>
      </c>
    </row>
    <row r="171" spans="1:11" x14ac:dyDescent="0.25">
      <c r="A171">
        <v>81348052</v>
      </c>
      <c r="B171">
        <v>20</v>
      </c>
      <c r="C171">
        <v>162</v>
      </c>
      <c r="D171">
        <f t="shared" si="12"/>
        <v>182</v>
      </c>
      <c r="E171">
        <v>0</v>
      </c>
      <c r="F171">
        <v>21</v>
      </c>
      <c r="G171">
        <f t="shared" si="9"/>
        <v>8.6666666666666661</v>
      </c>
      <c r="H171" s="4">
        <v>0</v>
      </c>
      <c r="I171" t="e">
        <f t="shared" si="10"/>
        <v>#DIV/0!</v>
      </c>
      <c r="J171" s="4">
        <v>121</v>
      </c>
      <c r="K171">
        <f t="shared" si="11"/>
        <v>5.7619047619047619</v>
      </c>
    </row>
    <row r="172" spans="1:11" x14ac:dyDescent="0.25">
      <c r="A172">
        <v>81737257</v>
      </c>
      <c r="B172">
        <v>37</v>
      </c>
      <c r="C172">
        <v>53</v>
      </c>
      <c r="D172">
        <f t="shared" si="12"/>
        <v>90</v>
      </c>
      <c r="E172">
        <v>0</v>
      </c>
      <c r="F172">
        <v>1</v>
      </c>
      <c r="G172">
        <f t="shared" si="9"/>
        <v>90</v>
      </c>
      <c r="H172" s="4">
        <v>0</v>
      </c>
      <c r="I172" t="e">
        <f t="shared" si="10"/>
        <v>#DIV/0!</v>
      </c>
      <c r="J172" s="4">
        <v>0</v>
      </c>
      <c r="K172">
        <f t="shared" si="11"/>
        <v>0</v>
      </c>
    </row>
    <row r="173" spans="1:11" x14ac:dyDescent="0.25">
      <c r="A173">
        <v>85057381</v>
      </c>
      <c r="B173">
        <v>189</v>
      </c>
      <c r="C173">
        <v>33</v>
      </c>
      <c r="D173">
        <f t="shared" si="12"/>
        <v>222</v>
      </c>
      <c r="E173">
        <v>0</v>
      </c>
      <c r="F173">
        <v>9</v>
      </c>
      <c r="G173">
        <f t="shared" si="9"/>
        <v>24.666666666666668</v>
      </c>
      <c r="H173" s="4">
        <v>0</v>
      </c>
      <c r="I173" t="e">
        <f t="shared" si="10"/>
        <v>#DIV/0!</v>
      </c>
      <c r="J173" s="4">
        <v>22</v>
      </c>
      <c r="K173">
        <f t="shared" si="11"/>
        <v>2.4444444444444446</v>
      </c>
    </row>
    <row r="174" spans="1:11" x14ac:dyDescent="0.25">
      <c r="A174">
        <v>87059851</v>
      </c>
      <c r="B174">
        <v>6</v>
      </c>
      <c r="C174">
        <v>37</v>
      </c>
      <c r="D174">
        <f t="shared" si="12"/>
        <v>43</v>
      </c>
      <c r="E174">
        <v>0</v>
      </c>
      <c r="F174">
        <v>3</v>
      </c>
      <c r="G174">
        <f t="shared" si="9"/>
        <v>14.333333333333334</v>
      </c>
      <c r="H174" s="4">
        <v>0</v>
      </c>
      <c r="I174" t="e">
        <f t="shared" si="10"/>
        <v>#DIV/0!</v>
      </c>
      <c r="J174" s="4">
        <v>0</v>
      </c>
      <c r="K174">
        <f t="shared" si="11"/>
        <v>0</v>
      </c>
    </row>
    <row r="175" spans="1:11" x14ac:dyDescent="0.25">
      <c r="A175">
        <v>87493534</v>
      </c>
      <c r="B175">
        <v>1</v>
      </c>
      <c r="C175">
        <v>6</v>
      </c>
      <c r="D175">
        <f t="shared" si="12"/>
        <v>7</v>
      </c>
      <c r="E175">
        <v>0</v>
      </c>
      <c r="F175">
        <v>2</v>
      </c>
      <c r="G175">
        <f t="shared" si="9"/>
        <v>3.5</v>
      </c>
      <c r="H175" s="4">
        <v>0</v>
      </c>
      <c r="I175" t="e">
        <f t="shared" si="10"/>
        <v>#DIV/0!</v>
      </c>
      <c r="J175" s="4">
        <v>0</v>
      </c>
      <c r="K175">
        <f t="shared" si="11"/>
        <v>0</v>
      </c>
    </row>
    <row r="176" spans="1:11" x14ac:dyDescent="0.25">
      <c r="A176">
        <v>89198960</v>
      </c>
      <c r="B176">
        <v>61</v>
      </c>
      <c r="C176">
        <v>12</v>
      </c>
      <c r="D176">
        <f t="shared" si="12"/>
        <v>73</v>
      </c>
      <c r="E176">
        <v>1</v>
      </c>
      <c r="F176">
        <v>1</v>
      </c>
      <c r="G176">
        <f t="shared" si="9"/>
        <v>36.5</v>
      </c>
      <c r="H176" s="4">
        <v>1</v>
      </c>
      <c r="I176">
        <f t="shared" si="10"/>
        <v>1</v>
      </c>
      <c r="J176" s="4">
        <v>0</v>
      </c>
      <c r="K176">
        <f t="shared" si="11"/>
        <v>0</v>
      </c>
    </row>
    <row r="177" spans="1:11" x14ac:dyDescent="0.25">
      <c r="A177">
        <v>93316749</v>
      </c>
      <c r="B177">
        <v>3089</v>
      </c>
      <c r="C177">
        <v>530</v>
      </c>
      <c r="D177">
        <f t="shared" si="12"/>
        <v>3619</v>
      </c>
      <c r="E177">
        <v>0</v>
      </c>
      <c r="F177">
        <v>30</v>
      </c>
      <c r="G177">
        <f t="shared" si="9"/>
        <v>120.63333333333334</v>
      </c>
      <c r="H177" s="4">
        <v>0</v>
      </c>
      <c r="I177" t="e">
        <f t="shared" si="10"/>
        <v>#DIV/0!</v>
      </c>
      <c r="J177" s="4">
        <v>1388</v>
      </c>
      <c r="K177">
        <f t="shared" si="11"/>
        <v>46.266666666666666</v>
      </c>
    </row>
    <row r="178" spans="1:11" x14ac:dyDescent="0.25">
      <c r="A178">
        <v>93964532</v>
      </c>
      <c r="B178">
        <v>971</v>
      </c>
      <c r="C178">
        <v>187</v>
      </c>
      <c r="D178">
        <f t="shared" si="12"/>
        <v>1158</v>
      </c>
      <c r="E178">
        <v>0</v>
      </c>
      <c r="F178">
        <v>2</v>
      </c>
      <c r="G178">
        <f t="shared" si="9"/>
        <v>579</v>
      </c>
      <c r="H178" s="4">
        <v>0</v>
      </c>
      <c r="I178" t="e">
        <f t="shared" si="10"/>
        <v>#DIV/0!</v>
      </c>
      <c r="J178" s="4">
        <v>10</v>
      </c>
      <c r="K178">
        <f t="shared" si="11"/>
        <v>5</v>
      </c>
    </row>
    <row r="179" spans="1:11" x14ac:dyDescent="0.25">
      <c r="A179">
        <v>94167681</v>
      </c>
      <c r="B179">
        <v>5257</v>
      </c>
      <c r="C179">
        <v>323</v>
      </c>
      <c r="D179">
        <f t="shared" si="12"/>
        <v>5580</v>
      </c>
      <c r="E179">
        <v>0</v>
      </c>
      <c r="F179">
        <v>1</v>
      </c>
      <c r="G179">
        <f t="shared" si="9"/>
        <v>5580</v>
      </c>
      <c r="H179" s="4">
        <v>0</v>
      </c>
      <c r="I179" t="e">
        <f t="shared" si="10"/>
        <v>#DIV/0!</v>
      </c>
      <c r="J179" s="4">
        <v>0</v>
      </c>
      <c r="K179">
        <f t="shared" si="11"/>
        <v>0</v>
      </c>
    </row>
    <row r="180" spans="1:11" x14ac:dyDescent="0.25">
      <c r="A180">
        <v>94866083</v>
      </c>
      <c r="B180">
        <v>244</v>
      </c>
      <c r="C180">
        <v>72</v>
      </c>
      <c r="D180">
        <f t="shared" si="12"/>
        <v>316</v>
      </c>
      <c r="E180">
        <v>0</v>
      </c>
      <c r="F180">
        <v>1</v>
      </c>
      <c r="G180">
        <f t="shared" si="9"/>
        <v>316</v>
      </c>
      <c r="H180" s="4">
        <v>0</v>
      </c>
      <c r="I180" t="e">
        <f t="shared" si="10"/>
        <v>#DIV/0!</v>
      </c>
      <c r="J180" s="4">
        <v>12</v>
      </c>
      <c r="K180">
        <f t="shared" si="11"/>
        <v>12</v>
      </c>
    </row>
    <row r="181" spans="1:11" x14ac:dyDescent="0.25">
      <c r="A181">
        <v>95443579</v>
      </c>
      <c r="B181">
        <v>5257</v>
      </c>
      <c r="C181">
        <v>399</v>
      </c>
      <c r="D181">
        <f t="shared" si="12"/>
        <v>5656</v>
      </c>
      <c r="E181">
        <v>0</v>
      </c>
      <c r="F181">
        <v>1</v>
      </c>
      <c r="G181">
        <f t="shared" si="9"/>
        <v>5656</v>
      </c>
      <c r="H181" s="4">
        <v>0</v>
      </c>
      <c r="I181" t="e">
        <f t="shared" si="10"/>
        <v>#DIV/0!</v>
      </c>
      <c r="J181" s="4">
        <v>1</v>
      </c>
      <c r="K181">
        <f t="shared" si="11"/>
        <v>1</v>
      </c>
    </row>
    <row r="182" spans="1:11" x14ac:dyDescent="0.25">
      <c r="A182">
        <v>96458638</v>
      </c>
      <c r="B182">
        <v>22</v>
      </c>
      <c r="C182">
        <v>33</v>
      </c>
      <c r="D182">
        <f t="shared" si="12"/>
        <v>55</v>
      </c>
      <c r="E182">
        <v>2</v>
      </c>
      <c r="F182">
        <v>0</v>
      </c>
      <c r="G182">
        <f t="shared" si="9"/>
        <v>27.5</v>
      </c>
      <c r="H182" s="4">
        <v>0</v>
      </c>
      <c r="I182">
        <f t="shared" si="10"/>
        <v>0</v>
      </c>
      <c r="J182" s="4">
        <v>0</v>
      </c>
      <c r="K182" t="e">
        <f t="shared" si="11"/>
        <v>#DIV/0!</v>
      </c>
    </row>
    <row r="183" spans="1:11" x14ac:dyDescent="0.25">
      <c r="A183">
        <v>96530667</v>
      </c>
      <c r="B183">
        <v>5018</v>
      </c>
      <c r="C183">
        <v>178</v>
      </c>
      <c r="D183">
        <f t="shared" si="12"/>
        <v>5196</v>
      </c>
      <c r="E183">
        <v>91</v>
      </c>
      <c r="F183">
        <v>63</v>
      </c>
      <c r="G183">
        <f t="shared" si="9"/>
        <v>33.740259740259738</v>
      </c>
      <c r="H183" s="4">
        <v>288</v>
      </c>
      <c r="I183">
        <f t="shared" si="10"/>
        <v>3.1648351648351647</v>
      </c>
      <c r="J183" s="4">
        <v>563</v>
      </c>
      <c r="K183">
        <f t="shared" si="11"/>
        <v>8.9365079365079367</v>
      </c>
    </row>
    <row r="184" spans="1:11" x14ac:dyDescent="0.25">
      <c r="A184">
        <v>98208593</v>
      </c>
      <c r="B184">
        <v>57</v>
      </c>
      <c r="C184">
        <v>118</v>
      </c>
      <c r="D184">
        <f t="shared" si="12"/>
        <v>175</v>
      </c>
      <c r="E184">
        <v>9</v>
      </c>
      <c r="F184">
        <v>32</v>
      </c>
      <c r="G184">
        <f t="shared" si="9"/>
        <v>4.2682926829268295</v>
      </c>
      <c r="H184" s="4">
        <v>33</v>
      </c>
      <c r="I184">
        <f t="shared" si="10"/>
        <v>3.6666666666666665</v>
      </c>
      <c r="J184" s="4">
        <v>197</v>
      </c>
      <c r="K184">
        <f t="shared" si="11"/>
        <v>6.15625</v>
      </c>
    </row>
    <row r="185" spans="1:11" x14ac:dyDescent="0.25">
      <c r="A185">
        <v>98974312</v>
      </c>
      <c r="B185">
        <v>1</v>
      </c>
      <c r="C185">
        <v>19</v>
      </c>
      <c r="D185">
        <f t="shared" si="12"/>
        <v>20</v>
      </c>
      <c r="E185">
        <v>0</v>
      </c>
      <c r="F185">
        <v>7</v>
      </c>
      <c r="G185">
        <f t="shared" si="9"/>
        <v>2.8571428571428572</v>
      </c>
      <c r="H185" s="4">
        <v>0</v>
      </c>
      <c r="I185" t="e">
        <f t="shared" si="10"/>
        <v>#DIV/0!</v>
      </c>
      <c r="J185" s="4">
        <v>209</v>
      </c>
      <c r="K185">
        <f t="shared" si="11"/>
        <v>29.857142857142858</v>
      </c>
    </row>
    <row r="186" spans="1:11" x14ac:dyDescent="0.25">
      <c r="A186">
        <v>101262862</v>
      </c>
      <c r="B186">
        <v>5255</v>
      </c>
      <c r="C186">
        <v>741</v>
      </c>
      <c r="D186">
        <f t="shared" si="12"/>
        <v>5996</v>
      </c>
      <c r="E186">
        <v>0</v>
      </c>
      <c r="F186">
        <v>1</v>
      </c>
      <c r="G186">
        <f t="shared" si="9"/>
        <v>5996</v>
      </c>
      <c r="H186" s="4">
        <v>0</v>
      </c>
      <c r="I186" t="e">
        <f t="shared" si="10"/>
        <v>#DIV/0!</v>
      </c>
      <c r="J186" s="4">
        <v>1</v>
      </c>
      <c r="K186">
        <f t="shared" si="11"/>
        <v>1</v>
      </c>
    </row>
    <row r="187" spans="1:11" x14ac:dyDescent="0.25">
      <c r="A187">
        <v>101472507</v>
      </c>
      <c r="B187">
        <v>5255</v>
      </c>
      <c r="C187">
        <v>751</v>
      </c>
      <c r="D187">
        <f t="shared" si="12"/>
        <v>6006</v>
      </c>
      <c r="E187">
        <v>0</v>
      </c>
      <c r="F187">
        <v>1</v>
      </c>
      <c r="G187">
        <f t="shared" si="9"/>
        <v>6006</v>
      </c>
      <c r="H187" s="4">
        <v>0</v>
      </c>
      <c r="I187" t="e">
        <f t="shared" si="10"/>
        <v>#DIV/0!</v>
      </c>
      <c r="J187" s="4">
        <v>1</v>
      </c>
      <c r="K187">
        <f t="shared" si="11"/>
        <v>1</v>
      </c>
    </row>
    <row r="188" spans="1:11" x14ac:dyDescent="0.25">
      <c r="A188">
        <v>103070502</v>
      </c>
      <c r="B188">
        <v>1</v>
      </c>
      <c r="C188">
        <v>1</v>
      </c>
      <c r="D188">
        <f t="shared" si="12"/>
        <v>2</v>
      </c>
      <c r="E188">
        <v>0</v>
      </c>
      <c r="F188">
        <v>1</v>
      </c>
      <c r="G188">
        <f t="shared" si="9"/>
        <v>2</v>
      </c>
      <c r="H188" s="4">
        <v>0</v>
      </c>
      <c r="I188" t="e">
        <f t="shared" si="10"/>
        <v>#DIV/0!</v>
      </c>
      <c r="J188" s="4">
        <v>1</v>
      </c>
      <c r="K188">
        <f t="shared" si="11"/>
        <v>1</v>
      </c>
    </row>
    <row r="189" spans="1:11" x14ac:dyDescent="0.25">
      <c r="A189">
        <v>103559668</v>
      </c>
      <c r="B189">
        <v>1</v>
      </c>
      <c r="C189">
        <v>15</v>
      </c>
      <c r="D189">
        <f t="shared" si="12"/>
        <v>16</v>
      </c>
      <c r="E189">
        <v>0</v>
      </c>
      <c r="F189">
        <v>1</v>
      </c>
      <c r="G189">
        <f t="shared" si="9"/>
        <v>16</v>
      </c>
      <c r="H189" s="4">
        <v>0</v>
      </c>
      <c r="I189" t="e">
        <f t="shared" si="10"/>
        <v>#DIV/0!</v>
      </c>
      <c r="J189" s="4">
        <v>0</v>
      </c>
      <c r="K189">
        <f t="shared" si="11"/>
        <v>0</v>
      </c>
    </row>
    <row r="190" spans="1:11" x14ac:dyDescent="0.25">
      <c r="A190">
        <v>105359284</v>
      </c>
      <c r="B190">
        <v>5255</v>
      </c>
      <c r="C190">
        <v>906</v>
      </c>
      <c r="D190">
        <f t="shared" si="12"/>
        <v>6161</v>
      </c>
      <c r="E190">
        <v>0</v>
      </c>
      <c r="F190">
        <v>1</v>
      </c>
      <c r="G190">
        <f t="shared" si="9"/>
        <v>6161</v>
      </c>
      <c r="H190" s="4">
        <v>0</v>
      </c>
      <c r="I190" t="e">
        <f t="shared" si="10"/>
        <v>#DIV/0!</v>
      </c>
      <c r="J190" s="4">
        <v>1</v>
      </c>
      <c r="K190">
        <f t="shared" si="11"/>
        <v>1</v>
      </c>
    </row>
    <row r="191" spans="1:11" x14ac:dyDescent="0.25">
      <c r="A191">
        <v>105523534</v>
      </c>
      <c r="B191">
        <v>28</v>
      </c>
      <c r="C191">
        <v>17</v>
      </c>
      <c r="D191">
        <f t="shared" si="12"/>
        <v>45</v>
      </c>
      <c r="E191">
        <v>0</v>
      </c>
      <c r="F191">
        <v>1</v>
      </c>
      <c r="G191">
        <f t="shared" si="9"/>
        <v>45</v>
      </c>
      <c r="H191" s="4">
        <v>0</v>
      </c>
      <c r="I191" t="e">
        <f t="shared" si="10"/>
        <v>#DIV/0!</v>
      </c>
      <c r="J191" s="4">
        <v>1</v>
      </c>
      <c r="K191">
        <f t="shared" si="11"/>
        <v>1</v>
      </c>
    </row>
    <row r="192" spans="1:11" x14ac:dyDescent="0.25">
      <c r="A192">
        <v>107367707</v>
      </c>
      <c r="B192">
        <v>5255</v>
      </c>
      <c r="C192">
        <v>872</v>
      </c>
      <c r="D192">
        <f t="shared" si="12"/>
        <v>6127</v>
      </c>
      <c r="E192">
        <v>0</v>
      </c>
      <c r="F192">
        <v>1</v>
      </c>
      <c r="G192">
        <f t="shared" si="9"/>
        <v>6127</v>
      </c>
      <c r="H192" s="4">
        <v>0</v>
      </c>
      <c r="I192" t="e">
        <f t="shared" si="10"/>
        <v>#DIV/0!</v>
      </c>
      <c r="J192" s="4">
        <v>1</v>
      </c>
      <c r="K192">
        <f t="shared" si="11"/>
        <v>1</v>
      </c>
    </row>
    <row r="193" spans="1:11" x14ac:dyDescent="0.25">
      <c r="A193">
        <v>107553659</v>
      </c>
      <c r="B193">
        <v>5254</v>
      </c>
      <c r="C193">
        <v>992</v>
      </c>
      <c r="D193">
        <f t="shared" si="12"/>
        <v>6246</v>
      </c>
      <c r="E193">
        <v>0</v>
      </c>
      <c r="F193">
        <v>1</v>
      </c>
      <c r="G193">
        <f t="shared" si="9"/>
        <v>6246</v>
      </c>
      <c r="H193" s="4">
        <v>0</v>
      </c>
      <c r="I193" t="e">
        <f t="shared" si="10"/>
        <v>#DIV/0!</v>
      </c>
      <c r="J193" s="4">
        <v>1</v>
      </c>
      <c r="K193">
        <f t="shared" si="11"/>
        <v>1</v>
      </c>
    </row>
    <row r="194" spans="1:11" x14ac:dyDescent="0.25">
      <c r="A194">
        <v>107564839</v>
      </c>
      <c r="B194">
        <v>1</v>
      </c>
      <c r="C194">
        <v>118</v>
      </c>
      <c r="D194">
        <f t="shared" si="12"/>
        <v>119</v>
      </c>
      <c r="E194">
        <v>0</v>
      </c>
      <c r="F194">
        <v>6</v>
      </c>
      <c r="G194">
        <f t="shared" si="9"/>
        <v>19.833333333333332</v>
      </c>
      <c r="H194" s="4">
        <v>0</v>
      </c>
      <c r="I194" t="e">
        <f t="shared" si="10"/>
        <v>#DIV/0!</v>
      </c>
      <c r="J194" s="4">
        <v>6</v>
      </c>
      <c r="K194">
        <f t="shared" si="11"/>
        <v>1</v>
      </c>
    </row>
    <row r="195" spans="1:11" x14ac:dyDescent="0.25">
      <c r="A195">
        <v>110586733</v>
      </c>
      <c r="B195">
        <v>1</v>
      </c>
      <c r="C195">
        <v>7</v>
      </c>
      <c r="D195">
        <f t="shared" si="12"/>
        <v>8</v>
      </c>
      <c r="E195">
        <v>0</v>
      </c>
      <c r="F195">
        <v>3</v>
      </c>
      <c r="G195">
        <f t="shared" ref="G195:G201" si="13">D195/(E195+F195)</f>
        <v>2.6666666666666665</v>
      </c>
      <c r="H195" s="4">
        <v>0</v>
      </c>
      <c r="I195" t="e">
        <f t="shared" ref="I195:I201" si="14">H195/E195</f>
        <v>#DIV/0!</v>
      </c>
      <c r="J195" s="4">
        <v>0</v>
      </c>
      <c r="K195">
        <f t="shared" ref="K195:K201" si="15">J195/F195</f>
        <v>0</v>
      </c>
    </row>
    <row r="196" spans="1:11" x14ac:dyDescent="0.25">
      <c r="A196">
        <v>111772276</v>
      </c>
      <c r="B196">
        <v>5254</v>
      </c>
      <c r="C196">
        <v>1301</v>
      </c>
      <c r="D196">
        <f t="shared" si="12"/>
        <v>6555</v>
      </c>
      <c r="E196">
        <v>0</v>
      </c>
      <c r="F196">
        <v>1</v>
      </c>
      <c r="G196">
        <f t="shared" si="13"/>
        <v>6555</v>
      </c>
      <c r="H196" s="4">
        <v>0</v>
      </c>
      <c r="I196" t="e">
        <f t="shared" si="14"/>
        <v>#DIV/0!</v>
      </c>
      <c r="J196" s="4">
        <v>1</v>
      </c>
      <c r="K196">
        <f t="shared" si="15"/>
        <v>1</v>
      </c>
    </row>
    <row r="197" spans="1:11" x14ac:dyDescent="0.25">
      <c r="A197">
        <v>113229156</v>
      </c>
      <c r="B197">
        <v>5</v>
      </c>
      <c r="C197">
        <v>26</v>
      </c>
      <c r="D197">
        <f t="shared" si="12"/>
        <v>31</v>
      </c>
      <c r="E197">
        <v>0</v>
      </c>
      <c r="F197">
        <v>2</v>
      </c>
      <c r="G197">
        <f t="shared" si="13"/>
        <v>15.5</v>
      </c>
      <c r="H197" s="4">
        <v>0</v>
      </c>
      <c r="I197" t="e">
        <f t="shared" si="14"/>
        <v>#DIV/0!</v>
      </c>
      <c r="J197" s="4">
        <v>8</v>
      </c>
      <c r="K197">
        <f t="shared" si="15"/>
        <v>4</v>
      </c>
    </row>
    <row r="198" spans="1:11" x14ac:dyDescent="0.25">
      <c r="A198">
        <v>117831469</v>
      </c>
      <c r="B198">
        <v>2677</v>
      </c>
      <c r="C198">
        <v>822</v>
      </c>
      <c r="D198">
        <f t="shared" si="12"/>
        <v>3499</v>
      </c>
      <c r="E198">
        <v>0</v>
      </c>
      <c r="F198">
        <v>301</v>
      </c>
      <c r="G198">
        <f t="shared" si="13"/>
        <v>11.624584717607974</v>
      </c>
      <c r="H198" s="4">
        <v>0</v>
      </c>
      <c r="I198" t="e">
        <f t="shared" si="14"/>
        <v>#DIV/0!</v>
      </c>
      <c r="J198" s="4">
        <v>5129</v>
      </c>
      <c r="K198">
        <f t="shared" si="15"/>
        <v>17.039867109634553</v>
      </c>
    </row>
    <row r="199" spans="1:11" x14ac:dyDescent="0.25">
      <c r="A199">
        <v>118666777</v>
      </c>
      <c r="B199">
        <v>980</v>
      </c>
      <c r="C199">
        <v>425</v>
      </c>
      <c r="D199">
        <f t="shared" si="12"/>
        <v>1405</v>
      </c>
      <c r="E199">
        <v>0</v>
      </c>
      <c r="F199">
        <v>6</v>
      </c>
      <c r="G199">
        <f t="shared" si="13"/>
        <v>234.16666666666666</v>
      </c>
      <c r="H199" s="4">
        <v>0</v>
      </c>
      <c r="I199" t="e">
        <f t="shared" si="14"/>
        <v>#DIV/0!</v>
      </c>
      <c r="J199" s="4">
        <v>1</v>
      </c>
      <c r="K199">
        <f t="shared" si="15"/>
        <v>0.16666666666666666</v>
      </c>
    </row>
    <row r="200" spans="1:11" x14ac:dyDescent="0.25">
      <c r="A200">
        <v>121552656</v>
      </c>
      <c r="B200">
        <v>3</v>
      </c>
      <c r="C200">
        <v>47</v>
      </c>
      <c r="D200">
        <f t="shared" si="12"/>
        <v>50</v>
      </c>
      <c r="E200">
        <v>0</v>
      </c>
      <c r="F200">
        <v>14</v>
      </c>
      <c r="G200">
        <f t="shared" si="13"/>
        <v>3.5714285714285716</v>
      </c>
      <c r="H200" s="4">
        <v>0</v>
      </c>
      <c r="I200" t="e">
        <f t="shared" si="14"/>
        <v>#DIV/0!</v>
      </c>
      <c r="J200" s="4">
        <v>111</v>
      </c>
      <c r="K200">
        <f t="shared" si="15"/>
        <v>7.9285714285714288</v>
      </c>
    </row>
    <row r="201" spans="1:11" x14ac:dyDescent="0.25">
      <c r="A201">
        <v>122976077</v>
      </c>
      <c r="B201">
        <v>2772</v>
      </c>
      <c r="C201">
        <v>2463</v>
      </c>
      <c r="D201">
        <f t="shared" ref="D201" si="16">B201+C201</f>
        <v>5235</v>
      </c>
      <c r="E201">
        <v>0</v>
      </c>
      <c r="F201">
        <v>82</v>
      </c>
      <c r="G201">
        <f t="shared" si="13"/>
        <v>63.841463414634148</v>
      </c>
      <c r="H201" s="4">
        <v>0</v>
      </c>
      <c r="I201" t="e">
        <f t="shared" si="14"/>
        <v>#DIV/0!</v>
      </c>
      <c r="J201" s="4">
        <v>481</v>
      </c>
      <c r="K201">
        <f t="shared" si="15"/>
        <v>5.8658536585365857</v>
      </c>
    </row>
  </sheetData>
  <autoFilter ref="A1:K20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workbookViewId="0"/>
  </sheetViews>
  <sheetFormatPr defaultRowHeight="15" x14ac:dyDescent="0.25"/>
  <cols>
    <col min="8" max="8" width="24.5703125" bestFit="1" customWidth="1"/>
  </cols>
  <sheetData>
    <row r="1" spans="1:22" x14ac:dyDescent="0.25">
      <c r="A1" t="s">
        <v>59</v>
      </c>
      <c r="B1" t="s">
        <v>60</v>
      </c>
      <c r="H1" t="s">
        <v>95</v>
      </c>
      <c r="I1" t="s">
        <v>0</v>
      </c>
      <c r="J1" t="s">
        <v>86</v>
      </c>
      <c r="R1" t="s">
        <v>0</v>
      </c>
      <c r="T1" t="s">
        <v>94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2" sqref="A1:A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36</v>
      </c>
      <c r="E1" t="s">
        <v>33</v>
      </c>
      <c r="F1" t="s">
        <v>37</v>
      </c>
      <c r="G1" t="s">
        <v>38</v>
      </c>
      <c r="H1" t="s">
        <v>6</v>
      </c>
    </row>
    <row r="2" spans="1:8" x14ac:dyDescent="0.25">
      <c r="A2" s="2">
        <v>16694</v>
      </c>
      <c r="B2" s="2">
        <v>239</v>
      </c>
      <c r="C2" s="2">
        <v>77</v>
      </c>
      <c r="D2">
        <f>B2+C2</f>
        <v>316</v>
      </c>
      <c r="E2">
        <f>D2/H2</f>
        <v>22.571428571428573</v>
      </c>
      <c r="F2" s="2">
        <v>6</v>
      </c>
      <c r="G2" s="2">
        <v>8</v>
      </c>
      <c r="H2">
        <f>F2+G2</f>
        <v>14</v>
      </c>
    </row>
    <row r="3" spans="1:8" x14ac:dyDescent="0.25">
      <c r="A3" s="2">
        <v>239610</v>
      </c>
      <c r="B3" s="2">
        <v>12</v>
      </c>
      <c r="C3" s="2">
        <v>6</v>
      </c>
      <c r="D3">
        <f t="shared" ref="D3:D66" si="0">B3+C3</f>
        <v>18</v>
      </c>
      <c r="E3">
        <f t="shared" ref="E3:E66" si="1">D3/H3</f>
        <v>9</v>
      </c>
      <c r="F3" s="2">
        <v>2</v>
      </c>
      <c r="G3" s="2">
        <v>0</v>
      </c>
      <c r="H3">
        <f t="shared" ref="H3:H66" si="2">F3+G3</f>
        <v>2</v>
      </c>
    </row>
    <row r="4" spans="1:8" x14ac:dyDescent="0.25">
      <c r="A4" s="2">
        <v>347655</v>
      </c>
      <c r="B4" s="2">
        <v>5027</v>
      </c>
      <c r="C4" s="2">
        <v>21874</v>
      </c>
      <c r="D4">
        <f t="shared" si="0"/>
        <v>26901</v>
      </c>
      <c r="E4">
        <f t="shared" si="1"/>
        <v>10.438882421420256</v>
      </c>
      <c r="F4" s="2">
        <v>2536</v>
      </c>
      <c r="G4" s="2">
        <v>41</v>
      </c>
      <c r="H4">
        <f t="shared" si="2"/>
        <v>2577</v>
      </c>
    </row>
    <row r="5" spans="1:8" x14ac:dyDescent="0.25">
      <c r="A5" s="2">
        <v>489645</v>
      </c>
      <c r="B5" s="2">
        <v>1715</v>
      </c>
      <c r="C5" s="2">
        <v>5017</v>
      </c>
      <c r="D5">
        <f t="shared" si="0"/>
        <v>6732</v>
      </c>
      <c r="E5">
        <f t="shared" si="1"/>
        <v>2.6906474820143886</v>
      </c>
      <c r="F5" s="2">
        <v>2502</v>
      </c>
      <c r="G5" s="2">
        <v>0</v>
      </c>
      <c r="H5">
        <f t="shared" si="2"/>
        <v>2502</v>
      </c>
    </row>
    <row r="6" spans="1:8" x14ac:dyDescent="0.25">
      <c r="A6" s="2">
        <v>806511</v>
      </c>
      <c r="B6" s="2">
        <v>3355</v>
      </c>
      <c r="C6" s="2">
        <v>719</v>
      </c>
      <c r="D6">
        <f t="shared" si="0"/>
        <v>4074</v>
      </c>
      <c r="E6">
        <f t="shared" si="1"/>
        <v>36.702702702702702</v>
      </c>
      <c r="F6" s="2">
        <v>83</v>
      </c>
      <c r="G6" s="2">
        <v>28</v>
      </c>
      <c r="H6">
        <f t="shared" si="2"/>
        <v>111</v>
      </c>
    </row>
    <row r="7" spans="1:8" x14ac:dyDescent="0.25">
      <c r="A7" s="2">
        <v>813405</v>
      </c>
      <c r="B7" s="2">
        <v>106</v>
      </c>
      <c r="C7" s="2">
        <v>6</v>
      </c>
      <c r="D7">
        <f t="shared" si="0"/>
        <v>112</v>
      </c>
      <c r="E7">
        <f t="shared" si="1"/>
        <v>112</v>
      </c>
      <c r="F7" s="2">
        <v>1</v>
      </c>
      <c r="G7" s="2">
        <v>0</v>
      </c>
      <c r="H7">
        <f t="shared" si="2"/>
        <v>1</v>
      </c>
    </row>
    <row r="8" spans="1:8" x14ac:dyDescent="0.25">
      <c r="A8" s="2">
        <v>1059929</v>
      </c>
      <c r="B8" s="2">
        <v>1129</v>
      </c>
      <c r="C8" s="2">
        <v>1702</v>
      </c>
      <c r="D8">
        <f t="shared" si="0"/>
        <v>2831</v>
      </c>
      <c r="E8">
        <f t="shared" si="1"/>
        <v>16.177142857142858</v>
      </c>
      <c r="F8" s="2">
        <v>175</v>
      </c>
      <c r="G8" s="2">
        <v>0</v>
      </c>
      <c r="H8">
        <f t="shared" si="2"/>
        <v>175</v>
      </c>
    </row>
    <row r="9" spans="1:8" x14ac:dyDescent="0.25">
      <c r="A9" s="2">
        <v>1338040</v>
      </c>
      <c r="B9" s="2">
        <v>9773</v>
      </c>
      <c r="C9" s="2">
        <v>4096</v>
      </c>
      <c r="D9">
        <f t="shared" si="0"/>
        <v>13869</v>
      </c>
      <c r="E9">
        <f t="shared" si="1"/>
        <v>10.020953757225433</v>
      </c>
      <c r="F9" s="2">
        <v>678</v>
      </c>
      <c r="G9" s="2">
        <v>706</v>
      </c>
      <c r="H9">
        <f t="shared" si="2"/>
        <v>1384</v>
      </c>
    </row>
    <row r="10" spans="1:8" x14ac:dyDescent="0.25">
      <c r="A10" s="2">
        <v>1352520</v>
      </c>
      <c r="B10" s="2">
        <v>1974</v>
      </c>
      <c r="C10" s="2">
        <v>11921</v>
      </c>
      <c r="D10">
        <f t="shared" si="0"/>
        <v>13895</v>
      </c>
      <c r="E10">
        <f t="shared" si="1"/>
        <v>3.992816091954023</v>
      </c>
      <c r="F10" s="2">
        <v>3468</v>
      </c>
      <c r="G10" s="2">
        <v>12</v>
      </c>
      <c r="H10">
        <f t="shared" si="2"/>
        <v>3480</v>
      </c>
    </row>
    <row r="11" spans="1:8" x14ac:dyDescent="0.25">
      <c r="A11" s="2">
        <v>1430636</v>
      </c>
      <c r="B11" s="2">
        <v>33</v>
      </c>
      <c r="C11" s="2">
        <v>81</v>
      </c>
      <c r="D11">
        <f t="shared" si="0"/>
        <v>114</v>
      </c>
      <c r="E11">
        <f t="shared" si="1"/>
        <v>19</v>
      </c>
      <c r="F11" s="2">
        <v>6</v>
      </c>
      <c r="G11" s="2">
        <v>0</v>
      </c>
      <c r="H11">
        <f t="shared" si="2"/>
        <v>6</v>
      </c>
    </row>
    <row r="12" spans="1:8" x14ac:dyDescent="0.25">
      <c r="A12" s="2">
        <v>1722606</v>
      </c>
      <c r="B12" s="2">
        <v>1403</v>
      </c>
      <c r="C12" s="2">
        <v>209</v>
      </c>
      <c r="D12">
        <f t="shared" si="0"/>
        <v>1612</v>
      </c>
      <c r="E12">
        <f t="shared" si="1"/>
        <v>20.405063291139239</v>
      </c>
      <c r="F12" s="2">
        <v>9</v>
      </c>
      <c r="G12" s="2">
        <v>70</v>
      </c>
      <c r="H12">
        <f t="shared" si="2"/>
        <v>79</v>
      </c>
    </row>
    <row r="13" spans="1:8" x14ac:dyDescent="0.25">
      <c r="A13" s="2">
        <v>1799884</v>
      </c>
      <c r="B13" s="2">
        <v>2435</v>
      </c>
      <c r="C13" s="2">
        <v>1692</v>
      </c>
      <c r="D13">
        <f t="shared" si="0"/>
        <v>4127</v>
      </c>
      <c r="E13">
        <f t="shared" si="1"/>
        <v>3.0146092037983929</v>
      </c>
      <c r="F13" s="2">
        <v>610</v>
      </c>
      <c r="G13" s="2">
        <v>759</v>
      </c>
      <c r="H13">
        <f t="shared" si="2"/>
        <v>1369</v>
      </c>
    </row>
    <row r="14" spans="1:8" x14ac:dyDescent="0.25">
      <c r="A14" s="2">
        <v>1848736</v>
      </c>
      <c r="B14" s="2">
        <v>357</v>
      </c>
      <c r="C14" s="2">
        <v>796</v>
      </c>
      <c r="D14">
        <f t="shared" si="0"/>
        <v>1153</v>
      </c>
      <c r="E14">
        <f t="shared" si="1"/>
        <v>11.646464646464647</v>
      </c>
      <c r="F14" s="2">
        <v>85</v>
      </c>
      <c r="G14" s="2">
        <v>14</v>
      </c>
      <c r="H14">
        <f t="shared" si="2"/>
        <v>99</v>
      </c>
    </row>
    <row r="15" spans="1:8" x14ac:dyDescent="0.25">
      <c r="A15" s="2">
        <v>2263742</v>
      </c>
      <c r="B15" s="2">
        <v>5956</v>
      </c>
      <c r="C15" s="2">
        <v>4914</v>
      </c>
      <c r="D15">
        <f t="shared" si="0"/>
        <v>10870</v>
      </c>
      <c r="E15">
        <f t="shared" si="1"/>
        <v>2.8292555960437271</v>
      </c>
      <c r="F15" s="2">
        <v>2856</v>
      </c>
      <c r="G15" s="2">
        <v>986</v>
      </c>
      <c r="H15">
        <f t="shared" si="2"/>
        <v>3842</v>
      </c>
    </row>
    <row r="16" spans="1:8" x14ac:dyDescent="0.25">
      <c r="A16" s="2">
        <v>2386842</v>
      </c>
      <c r="B16" s="2">
        <v>3349</v>
      </c>
      <c r="C16" s="2">
        <v>628</v>
      </c>
      <c r="D16">
        <f t="shared" si="0"/>
        <v>3977</v>
      </c>
      <c r="E16">
        <f t="shared" si="1"/>
        <v>3977</v>
      </c>
      <c r="F16" s="2">
        <v>1</v>
      </c>
      <c r="G16" s="2">
        <v>0</v>
      </c>
      <c r="H16">
        <f t="shared" si="2"/>
        <v>1</v>
      </c>
    </row>
    <row r="17" spans="1:8" x14ac:dyDescent="0.25">
      <c r="A17" s="2">
        <v>2416064</v>
      </c>
      <c r="B17" s="2">
        <v>8509</v>
      </c>
      <c r="C17" s="2">
        <v>11338</v>
      </c>
      <c r="D17">
        <f t="shared" si="0"/>
        <v>19847</v>
      </c>
      <c r="E17">
        <f t="shared" si="1"/>
        <v>16.720303285593936</v>
      </c>
      <c r="F17" s="2">
        <v>1121</v>
      </c>
      <c r="G17" s="2">
        <v>66</v>
      </c>
      <c r="H17">
        <f t="shared" si="2"/>
        <v>1187</v>
      </c>
    </row>
    <row r="18" spans="1:8" x14ac:dyDescent="0.25">
      <c r="A18" s="2">
        <v>2457595</v>
      </c>
      <c r="B18" s="2">
        <v>4</v>
      </c>
      <c r="C18" s="2">
        <v>68</v>
      </c>
      <c r="D18">
        <f t="shared" si="0"/>
        <v>72</v>
      </c>
      <c r="E18">
        <f t="shared" si="1"/>
        <v>4.8</v>
      </c>
      <c r="F18" s="2">
        <v>15</v>
      </c>
      <c r="G18" s="2">
        <v>0</v>
      </c>
      <c r="H18">
        <f t="shared" si="2"/>
        <v>15</v>
      </c>
    </row>
    <row r="19" spans="1:8" x14ac:dyDescent="0.25">
      <c r="A19" s="2">
        <v>2577146</v>
      </c>
      <c r="B19" s="2">
        <v>232</v>
      </c>
      <c r="C19" s="2">
        <v>463</v>
      </c>
      <c r="D19">
        <f t="shared" si="0"/>
        <v>695</v>
      </c>
      <c r="E19">
        <f t="shared" si="1"/>
        <v>173.75</v>
      </c>
      <c r="F19" s="2">
        <v>3</v>
      </c>
      <c r="G19" s="2">
        <v>1</v>
      </c>
      <c r="H19">
        <f t="shared" si="2"/>
        <v>4</v>
      </c>
    </row>
    <row r="20" spans="1:8" x14ac:dyDescent="0.25">
      <c r="A20" s="2">
        <v>2665228</v>
      </c>
      <c r="B20" s="2">
        <v>16</v>
      </c>
      <c r="C20" s="2">
        <v>12</v>
      </c>
      <c r="D20">
        <f t="shared" si="0"/>
        <v>28</v>
      </c>
      <c r="E20">
        <f t="shared" si="1"/>
        <v>28</v>
      </c>
      <c r="F20" s="2">
        <v>1</v>
      </c>
      <c r="G20" s="2">
        <v>0</v>
      </c>
      <c r="H20">
        <f t="shared" si="2"/>
        <v>1</v>
      </c>
    </row>
    <row r="21" spans="1:8" x14ac:dyDescent="0.25">
      <c r="A21" s="2">
        <v>2987495</v>
      </c>
      <c r="B21" s="2">
        <v>11255</v>
      </c>
      <c r="C21" s="2">
        <v>874</v>
      </c>
      <c r="D21">
        <f t="shared" si="0"/>
        <v>12129</v>
      </c>
      <c r="E21">
        <f t="shared" si="1"/>
        <v>6064.5</v>
      </c>
      <c r="F21" s="2">
        <v>1</v>
      </c>
      <c r="G21" s="2">
        <v>1</v>
      </c>
      <c r="H21">
        <f t="shared" si="2"/>
        <v>2</v>
      </c>
    </row>
    <row r="22" spans="1:8" x14ac:dyDescent="0.25">
      <c r="A22" s="2">
        <v>2995765</v>
      </c>
      <c r="B22" s="2">
        <v>3814</v>
      </c>
      <c r="C22" s="2">
        <v>1108</v>
      </c>
      <c r="D22">
        <f t="shared" si="0"/>
        <v>4922</v>
      </c>
      <c r="E22">
        <f t="shared" si="1"/>
        <v>1230.5</v>
      </c>
      <c r="F22" s="2">
        <v>4</v>
      </c>
      <c r="G22" s="2">
        <v>0</v>
      </c>
      <c r="H22">
        <f t="shared" si="2"/>
        <v>4</v>
      </c>
    </row>
    <row r="23" spans="1:8" x14ac:dyDescent="0.25">
      <c r="A23" s="2">
        <v>3011763</v>
      </c>
      <c r="B23" s="2">
        <v>17</v>
      </c>
      <c r="C23" s="2">
        <v>92</v>
      </c>
      <c r="D23">
        <f t="shared" si="0"/>
        <v>109</v>
      </c>
      <c r="E23">
        <f t="shared" si="1"/>
        <v>18.166666666666668</v>
      </c>
      <c r="F23" s="2">
        <v>6</v>
      </c>
      <c r="G23" s="2">
        <v>0</v>
      </c>
      <c r="H23">
        <f t="shared" si="2"/>
        <v>6</v>
      </c>
    </row>
    <row r="24" spans="1:8" x14ac:dyDescent="0.25">
      <c r="A24" s="2">
        <v>3148994</v>
      </c>
      <c r="B24" s="2">
        <v>865</v>
      </c>
      <c r="C24" s="2">
        <v>74</v>
      </c>
      <c r="D24">
        <f t="shared" si="0"/>
        <v>939</v>
      </c>
      <c r="E24">
        <f t="shared" si="1"/>
        <v>5.556213017751479</v>
      </c>
      <c r="F24" s="2">
        <v>36</v>
      </c>
      <c r="G24" s="2">
        <v>133</v>
      </c>
      <c r="H24">
        <f t="shared" si="2"/>
        <v>169</v>
      </c>
    </row>
    <row r="25" spans="1:8" x14ac:dyDescent="0.25">
      <c r="A25" s="2">
        <v>3491226</v>
      </c>
      <c r="B25" s="2">
        <v>3</v>
      </c>
      <c r="C25" s="2">
        <v>15</v>
      </c>
      <c r="D25">
        <f t="shared" si="0"/>
        <v>18</v>
      </c>
      <c r="E25">
        <f t="shared" si="1"/>
        <v>18</v>
      </c>
      <c r="F25" s="2">
        <v>1</v>
      </c>
      <c r="G25" s="2">
        <v>0</v>
      </c>
      <c r="H25">
        <f t="shared" si="2"/>
        <v>1</v>
      </c>
    </row>
    <row r="26" spans="1:8" x14ac:dyDescent="0.25">
      <c r="A26" s="2">
        <v>3614046</v>
      </c>
      <c r="B26" s="2">
        <v>68</v>
      </c>
      <c r="C26" s="2">
        <v>1003</v>
      </c>
      <c r="D26">
        <f t="shared" si="0"/>
        <v>1071</v>
      </c>
      <c r="E26">
        <f t="shared" si="1"/>
        <v>214.2</v>
      </c>
      <c r="F26" s="2">
        <v>5</v>
      </c>
      <c r="G26" s="2">
        <v>0</v>
      </c>
      <c r="H26">
        <f t="shared" si="2"/>
        <v>5</v>
      </c>
    </row>
    <row r="27" spans="1:8" x14ac:dyDescent="0.25">
      <c r="A27" s="2">
        <v>4295237</v>
      </c>
      <c r="B27" s="2">
        <v>110</v>
      </c>
      <c r="C27" s="2">
        <v>8</v>
      </c>
      <c r="D27">
        <f t="shared" si="0"/>
        <v>118</v>
      </c>
      <c r="E27">
        <f t="shared" si="1"/>
        <v>59</v>
      </c>
      <c r="F27" s="2">
        <v>0</v>
      </c>
      <c r="G27" s="2">
        <v>2</v>
      </c>
      <c r="H27">
        <f t="shared" si="2"/>
        <v>2</v>
      </c>
    </row>
    <row r="28" spans="1:8" x14ac:dyDescent="0.25">
      <c r="A28" s="2">
        <v>4693087</v>
      </c>
      <c r="B28" s="2">
        <v>4555</v>
      </c>
      <c r="C28" s="2">
        <v>2446</v>
      </c>
      <c r="D28">
        <f t="shared" si="0"/>
        <v>7001</v>
      </c>
      <c r="E28">
        <f t="shared" si="1"/>
        <v>12.869485294117647</v>
      </c>
      <c r="F28" s="2">
        <v>428</v>
      </c>
      <c r="G28" s="2">
        <v>116</v>
      </c>
      <c r="H28">
        <f t="shared" si="2"/>
        <v>544</v>
      </c>
    </row>
    <row r="29" spans="1:8" x14ac:dyDescent="0.25">
      <c r="A29" s="2">
        <v>5144181</v>
      </c>
      <c r="B29" s="2">
        <v>1549</v>
      </c>
      <c r="C29" s="2">
        <v>191</v>
      </c>
      <c r="D29">
        <f t="shared" si="0"/>
        <v>1740</v>
      </c>
      <c r="E29">
        <f t="shared" si="1"/>
        <v>16.73076923076923</v>
      </c>
      <c r="F29" s="2">
        <v>14</v>
      </c>
      <c r="G29" s="2">
        <v>90</v>
      </c>
      <c r="H29">
        <f t="shared" si="2"/>
        <v>104</v>
      </c>
    </row>
    <row r="30" spans="1:8" x14ac:dyDescent="0.25">
      <c r="A30" s="2">
        <v>5197539</v>
      </c>
      <c r="B30" s="2">
        <v>1138</v>
      </c>
      <c r="C30" s="2">
        <v>712</v>
      </c>
      <c r="D30">
        <f t="shared" si="0"/>
        <v>1850</v>
      </c>
      <c r="E30">
        <f t="shared" si="1"/>
        <v>3.2918149466192173</v>
      </c>
      <c r="F30" s="2">
        <v>233</v>
      </c>
      <c r="G30" s="2">
        <v>329</v>
      </c>
      <c r="H30">
        <f t="shared" si="2"/>
        <v>562</v>
      </c>
    </row>
    <row r="31" spans="1:8" x14ac:dyDescent="0.25">
      <c r="A31" s="2">
        <v>5203368</v>
      </c>
      <c r="B31" s="2">
        <v>329</v>
      </c>
      <c r="C31" s="2">
        <v>934</v>
      </c>
      <c r="D31">
        <f t="shared" si="0"/>
        <v>1263</v>
      </c>
      <c r="E31">
        <f t="shared" si="1"/>
        <v>421</v>
      </c>
      <c r="F31" s="2">
        <v>3</v>
      </c>
      <c r="G31" s="2">
        <v>0</v>
      </c>
      <c r="H31">
        <f t="shared" si="2"/>
        <v>3</v>
      </c>
    </row>
    <row r="32" spans="1:8" x14ac:dyDescent="0.25">
      <c r="A32" s="2">
        <v>5421677</v>
      </c>
      <c r="B32" s="2">
        <v>514</v>
      </c>
      <c r="C32" s="2">
        <v>130</v>
      </c>
      <c r="D32">
        <f t="shared" si="0"/>
        <v>644</v>
      </c>
      <c r="E32">
        <f t="shared" si="1"/>
        <v>58.545454545454547</v>
      </c>
      <c r="F32" s="2">
        <v>11</v>
      </c>
      <c r="G32" s="2">
        <v>0</v>
      </c>
      <c r="H32">
        <f t="shared" si="2"/>
        <v>11</v>
      </c>
    </row>
    <row r="33" spans="1:8" x14ac:dyDescent="0.25">
      <c r="A33" s="2">
        <v>5541660</v>
      </c>
      <c r="B33" s="2">
        <v>1714</v>
      </c>
      <c r="C33" s="2">
        <v>196</v>
      </c>
      <c r="D33">
        <f t="shared" si="0"/>
        <v>1910</v>
      </c>
      <c r="E33">
        <f t="shared" si="1"/>
        <v>10.670391061452515</v>
      </c>
      <c r="F33" s="2">
        <v>77</v>
      </c>
      <c r="G33" s="2">
        <v>102</v>
      </c>
      <c r="H33">
        <f t="shared" si="2"/>
        <v>179</v>
      </c>
    </row>
    <row r="34" spans="1:8" x14ac:dyDescent="0.25">
      <c r="A34" s="2">
        <v>5614312</v>
      </c>
      <c r="B34" s="2">
        <v>119</v>
      </c>
      <c r="C34" s="2">
        <v>187</v>
      </c>
      <c r="D34">
        <f t="shared" si="0"/>
        <v>306</v>
      </c>
      <c r="E34">
        <f t="shared" si="1"/>
        <v>153</v>
      </c>
      <c r="F34" s="2">
        <v>2</v>
      </c>
      <c r="G34" s="2">
        <v>0</v>
      </c>
      <c r="H34">
        <f t="shared" si="2"/>
        <v>2</v>
      </c>
    </row>
    <row r="35" spans="1:8" x14ac:dyDescent="0.25">
      <c r="A35" s="2">
        <v>6127047</v>
      </c>
      <c r="B35" s="2">
        <v>1438</v>
      </c>
      <c r="C35" s="2">
        <v>224</v>
      </c>
      <c r="D35">
        <f t="shared" si="0"/>
        <v>1662</v>
      </c>
      <c r="E35">
        <f t="shared" si="1"/>
        <v>3.7432432432432434</v>
      </c>
      <c r="F35" s="2">
        <v>106</v>
      </c>
      <c r="G35" s="2">
        <v>338</v>
      </c>
      <c r="H35">
        <f t="shared" si="2"/>
        <v>444</v>
      </c>
    </row>
    <row r="36" spans="1:8" x14ac:dyDescent="0.25">
      <c r="A36" s="2">
        <v>7031510</v>
      </c>
      <c r="B36" s="2">
        <v>2740</v>
      </c>
      <c r="C36" s="2">
        <v>85</v>
      </c>
      <c r="D36">
        <f t="shared" si="0"/>
        <v>2825</v>
      </c>
      <c r="E36">
        <f t="shared" si="1"/>
        <v>282.5</v>
      </c>
      <c r="F36" s="2">
        <v>0</v>
      </c>
      <c r="G36" s="2">
        <v>10</v>
      </c>
      <c r="H36">
        <f t="shared" si="2"/>
        <v>10</v>
      </c>
    </row>
    <row r="37" spans="1:8" x14ac:dyDescent="0.25">
      <c r="A37" s="2">
        <v>7121796</v>
      </c>
      <c r="B37" s="2">
        <v>200</v>
      </c>
      <c r="C37" s="2">
        <v>29</v>
      </c>
      <c r="D37">
        <f t="shared" si="0"/>
        <v>229</v>
      </c>
      <c r="E37">
        <f t="shared" si="1"/>
        <v>229</v>
      </c>
      <c r="F37" s="2">
        <v>0</v>
      </c>
      <c r="G37" s="2">
        <v>1</v>
      </c>
      <c r="H37">
        <f t="shared" si="2"/>
        <v>1</v>
      </c>
    </row>
    <row r="38" spans="1:8" x14ac:dyDescent="0.25">
      <c r="A38" s="2">
        <v>7358191</v>
      </c>
      <c r="B38" s="2">
        <v>287</v>
      </c>
      <c r="C38" s="2">
        <v>117</v>
      </c>
      <c r="D38">
        <f t="shared" si="0"/>
        <v>404</v>
      </c>
      <c r="E38">
        <f t="shared" si="1"/>
        <v>80.8</v>
      </c>
      <c r="F38" s="2">
        <v>5</v>
      </c>
      <c r="G38" s="2">
        <v>0</v>
      </c>
      <c r="H38">
        <f t="shared" si="2"/>
        <v>5</v>
      </c>
    </row>
    <row r="39" spans="1:8" x14ac:dyDescent="0.25">
      <c r="A39" s="2">
        <v>8125302</v>
      </c>
      <c r="B39" s="2">
        <v>58</v>
      </c>
      <c r="C39" s="2">
        <v>11</v>
      </c>
      <c r="D39">
        <f t="shared" si="0"/>
        <v>69</v>
      </c>
      <c r="E39">
        <f t="shared" si="1"/>
        <v>34.5</v>
      </c>
      <c r="F39" s="2">
        <v>2</v>
      </c>
      <c r="G39" s="2">
        <v>0</v>
      </c>
      <c r="H39">
        <f t="shared" si="2"/>
        <v>2</v>
      </c>
    </row>
    <row r="40" spans="1:8" x14ac:dyDescent="0.25">
      <c r="A40" s="2">
        <v>8484604</v>
      </c>
      <c r="B40" s="2">
        <v>15791</v>
      </c>
      <c r="C40" s="2">
        <v>2244</v>
      </c>
      <c r="D40">
        <f t="shared" si="0"/>
        <v>18035</v>
      </c>
      <c r="E40">
        <f t="shared" si="1"/>
        <v>14.66260162601626</v>
      </c>
      <c r="F40" s="2">
        <v>253</v>
      </c>
      <c r="G40" s="2">
        <v>977</v>
      </c>
      <c r="H40">
        <f t="shared" si="2"/>
        <v>1230</v>
      </c>
    </row>
    <row r="41" spans="1:8" x14ac:dyDescent="0.25">
      <c r="A41" s="2">
        <v>8884773</v>
      </c>
      <c r="B41" s="2">
        <v>745</v>
      </c>
      <c r="C41" s="2">
        <v>1407</v>
      </c>
      <c r="D41">
        <f t="shared" si="0"/>
        <v>2152</v>
      </c>
      <c r="E41">
        <f t="shared" si="1"/>
        <v>19.925925925925927</v>
      </c>
      <c r="F41" s="2">
        <v>88</v>
      </c>
      <c r="G41" s="2">
        <v>20</v>
      </c>
      <c r="H41">
        <f t="shared" si="2"/>
        <v>108</v>
      </c>
    </row>
    <row r="42" spans="1:8" x14ac:dyDescent="0.25">
      <c r="A42" s="2">
        <v>9063331</v>
      </c>
      <c r="B42" s="2">
        <v>69</v>
      </c>
      <c r="C42" s="2">
        <v>40</v>
      </c>
      <c r="D42">
        <f t="shared" si="0"/>
        <v>109</v>
      </c>
      <c r="E42">
        <f t="shared" si="1"/>
        <v>18.166666666666668</v>
      </c>
      <c r="F42" s="2">
        <v>4</v>
      </c>
      <c r="G42" s="2">
        <v>2</v>
      </c>
      <c r="H42">
        <f t="shared" si="2"/>
        <v>6</v>
      </c>
    </row>
    <row r="43" spans="1:8" x14ac:dyDescent="0.25">
      <c r="A43" s="2">
        <v>9422376</v>
      </c>
      <c r="B43" s="2">
        <v>1</v>
      </c>
      <c r="C43" s="2">
        <v>5</v>
      </c>
      <c r="D43">
        <f t="shared" si="0"/>
        <v>6</v>
      </c>
      <c r="E43">
        <f t="shared" si="1"/>
        <v>2</v>
      </c>
      <c r="F43" s="2">
        <v>3</v>
      </c>
      <c r="G43" s="2">
        <v>0</v>
      </c>
      <c r="H43">
        <f t="shared" si="2"/>
        <v>3</v>
      </c>
    </row>
    <row r="44" spans="1:8" x14ac:dyDescent="0.25">
      <c r="A44" s="2">
        <v>10199599</v>
      </c>
      <c r="B44" s="2">
        <v>49634</v>
      </c>
      <c r="C44" s="2">
        <v>827</v>
      </c>
      <c r="D44">
        <f t="shared" si="0"/>
        <v>50461</v>
      </c>
      <c r="E44">
        <f t="shared" si="1"/>
        <v>11.129466254962505</v>
      </c>
      <c r="F44" s="2">
        <v>528</v>
      </c>
      <c r="G44" s="2">
        <v>4006</v>
      </c>
      <c r="H44">
        <f t="shared" si="2"/>
        <v>4534</v>
      </c>
    </row>
    <row r="45" spans="1:8" x14ac:dyDescent="0.25">
      <c r="A45" s="2">
        <v>10391073</v>
      </c>
      <c r="B45" s="2">
        <v>52487</v>
      </c>
      <c r="C45" s="2">
        <v>7225</v>
      </c>
      <c r="D45">
        <f t="shared" si="0"/>
        <v>59712</v>
      </c>
      <c r="E45">
        <f t="shared" si="1"/>
        <v>69.351916376306619</v>
      </c>
      <c r="F45" s="2">
        <v>861</v>
      </c>
      <c r="G45" s="2">
        <v>0</v>
      </c>
      <c r="H45">
        <f t="shared" si="2"/>
        <v>861</v>
      </c>
    </row>
    <row r="46" spans="1:8" x14ac:dyDescent="0.25">
      <c r="A46" s="2">
        <v>10934610</v>
      </c>
      <c r="B46" s="2">
        <v>138</v>
      </c>
      <c r="C46" s="2">
        <v>1134</v>
      </c>
      <c r="D46">
        <f t="shared" si="0"/>
        <v>1272</v>
      </c>
      <c r="E46">
        <f t="shared" si="1"/>
        <v>16.307692307692307</v>
      </c>
      <c r="F46" s="2">
        <v>71</v>
      </c>
      <c r="G46" s="2">
        <v>7</v>
      </c>
      <c r="H46">
        <f t="shared" si="2"/>
        <v>78</v>
      </c>
    </row>
    <row r="47" spans="1:8" x14ac:dyDescent="0.25">
      <c r="A47" s="2">
        <v>11671912</v>
      </c>
      <c r="B47" s="2">
        <v>1556</v>
      </c>
      <c r="C47" s="2">
        <v>481</v>
      </c>
      <c r="D47">
        <f t="shared" si="0"/>
        <v>2037</v>
      </c>
      <c r="E47">
        <f t="shared" si="1"/>
        <v>23.964705882352941</v>
      </c>
      <c r="F47" s="2">
        <v>60</v>
      </c>
      <c r="G47" s="2">
        <v>25</v>
      </c>
      <c r="H47">
        <f t="shared" si="2"/>
        <v>85</v>
      </c>
    </row>
    <row r="48" spans="1:8" x14ac:dyDescent="0.25">
      <c r="A48" s="2">
        <v>12736575</v>
      </c>
      <c r="B48" s="2">
        <v>92</v>
      </c>
      <c r="C48" s="2">
        <v>1789</v>
      </c>
      <c r="D48">
        <f t="shared" si="0"/>
        <v>1881</v>
      </c>
      <c r="E48">
        <f t="shared" si="1"/>
        <v>10.222826086956522</v>
      </c>
      <c r="F48" s="2">
        <v>184</v>
      </c>
      <c r="G48" s="2">
        <v>0</v>
      </c>
      <c r="H48">
        <f t="shared" si="2"/>
        <v>184</v>
      </c>
    </row>
    <row r="49" spans="1:8" x14ac:dyDescent="0.25">
      <c r="A49" s="2">
        <v>13633443</v>
      </c>
      <c r="B49" s="2">
        <v>3174</v>
      </c>
      <c r="C49" s="2">
        <v>255</v>
      </c>
      <c r="D49">
        <f t="shared" si="0"/>
        <v>3429</v>
      </c>
      <c r="E49">
        <f t="shared" si="1"/>
        <v>7.4543478260869565</v>
      </c>
      <c r="F49" s="2">
        <v>330</v>
      </c>
      <c r="G49" s="2">
        <v>130</v>
      </c>
      <c r="H49">
        <f t="shared" si="2"/>
        <v>460</v>
      </c>
    </row>
    <row r="50" spans="1:8" x14ac:dyDescent="0.25">
      <c r="A50" s="2">
        <v>14252909</v>
      </c>
      <c r="B50" s="2">
        <v>114</v>
      </c>
      <c r="C50" s="2">
        <v>9</v>
      </c>
      <c r="D50">
        <f t="shared" si="0"/>
        <v>123</v>
      </c>
      <c r="E50">
        <f t="shared" si="1"/>
        <v>24.6</v>
      </c>
      <c r="F50" s="2">
        <v>3</v>
      </c>
      <c r="G50" s="2">
        <v>2</v>
      </c>
      <c r="H50">
        <f t="shared" si="2"/>
        <v>5</v>
      </c>
    </row>
    <row r="51" spans="1:8" x14ac:dyDescent="0.25">
      <c r="A51" s="2">
        <v>14628316</v>
      </c>
      <c r="B51" s="2">
        <v>2</v>
      </c>
      <c r="C51" s="2">
        <v>100</v>
      </c>
      <c r="D51">
        <f t="shared" si="0"/>
        <v>102</v>
      </c>
      <c r="E51">
        <f t="shared" si="1"/>
        <v>51</v>
      </c>
      <c r="F51" s="2">
        <v>2</v>
      </c>
      <c r="G51" s="2">
        <v>0</v>
      </c>
      <c r="H51">
        <f t="shared" si="2"/>
        <v>2</v>
      </c>
    </row>
    <row r="52" spans="1:8" x14ac:dyDescent="0.25">
      <c r="A52" s="2">
        <v>15344614</v>
      </c>
      <c r="B52" s="2">
        <v>2236</v>
      </c>
      <c r="C52" s="2">
        <v>254</v>
      </c>
      <c r="D52">
        <f t="shared" si="0"/>
        <v>2490</v>
      </c>
      <c r="E52">
        <f t="shared" si="1"/>
        <v>355.71428571428572</v>
      </c>
      <c r="F52" s="2">
        <v>7</v>
      </c>
      <c r="G52" s="2">
        <v>0</v>
      </c>
      <c r="H52">
        <f t="shared" si="2"/>
        <v>7</v>
      </c>
    </row>
    <row r="53" spans="1:8" x14ac:dyDescent="0.25">
      <c r="A53" s="2">
        <v>16416867</v>
      </c>
      <c r="B53" s="2">
        <v>5027</v>
      </c>
      <c r="C53" s="2">
        <v>29030</v>
      </c>
      <c r="D53">
        <f t="shared" si="0"/>
        <v>34057</v>
      </c>
      <c r="E53">
        <f t="shared" si="1"/>
        <v>6.7133845850581508</v>
      </c>
      <c r="F53" s="2">
        <v>5073</v>
      </c>
      <c r="G53" s="2">
        <v>0</v>
      </c>
      <c r="H53">
        <f t="shared" si="2"/>
        <v>5073</v>
      </c>
    </row>
    <row r="54" spans="1:8" x14ac:dyDescent="0.25">
      <c r="A54" s="2">
        <v>16827151</v>
      </c>
      <c r="B54" s="2">
        <v>302</v>
      </c>
      <c r="C54" s="2">
        <v>1565</v>
      </c>
      <c r="D54">
        <f t="shared" si="0"/>
        <v>1867</v>
      </c>
      <c r="E54">
        <f t="shared" si="1"/>
        <v>12.965277777777779</v>
      </c>
      <c r="F54" s="2">
        <v>141</v>
      </c>
      <c r="G54" s="2">
        <v>3</v>
      </c>
      <c r="H54">
        <f t="shared" si="2"/>
        <v>144</v>
      </c>
    </row>
    <row r="55" spans="1:8" x14ac:dyDescent="0.25">
      <c r="A55" s="2">
        <v>17164513</v>
      </c>
      <c r="B55" s="2">
        <v>1758</v>
      </c>
      <c r="C55" s="2">
        <v>175</v>
      </c>
      <c r="D55">
        <f t="shared" si="0"/>
        <v>1933</v>
      </c>
      <c r="E55">
        <f t="shared" si="1"/>
        <v>3.1845140032948929</v>
      </c>
      <c r="F55" s="2">
        <v>1</v>
      </c>
      <c r="G55" s="2">
        <v>606</v>
      </c>
      <c r="H55">
        <f t="shared" si="2"/>
        <v>607</v>
      </c>
    </row>
    <row r="56" spans="1:8" x14ac:dyDescent="0.25">
      <c r="A56" s="2">
        <v>17509624</v>
      </c>
      <c r="B56" s="2">
        <v>15</v>
      </c>
      <c r="C56" s="2">
        <v>29</v>
      </c>
      <c r="D56">
        <f t="shared" si="0"/>
        <v>44</v>
      </c>
      <c r="E56">
        <f t="shared" si="1"/>
        <v>44</v>
      </c>
      <c r="F56" s="2">
        <v>1</v>
      </c>
      <c r="G56" s="2">
        <v>0</v>
      </c>
      <c r="H56">
        <f t="shared" si="2"/>
        <v>1</v>
      </c>
    </row>
    <row r="57" spans="1:8" x14ac:dyDescent="0.25">
      <c r="A57" s="2">
        <v>17512409</v>
      </c>
      <c r="B57" s="2">
        <v>2</v>
      </c>
      <c r="C57" s="2">
        <v>41</v>
      </c>
      <c r="D57">
        <f t="shared" si="0"/>
        <v>43</v>
      </c>
      <c r="E57">
        <f t="shared" si="1"/>
        <v>43</v>
      </c>
      <c r="F57" s="2">
        <v>1</v>
      </c>
      <c r="G57" s="2">
        <v>0</v>
      </c>
      <c r="H57">
        <f t="shared" si="2"/>
        <v>1</v>
      </c>
    </row>
    <row r="58" spans="1:8" x14ac:dyDescent="0.25">
      <c r="A58" s="2">
        <v>18299706</v>
      </c>
      <c r="B58" s="2">
        <v>42</v>
      </c>
      <c r="C58" s="2">
        <v>96</v>
      </c>
      <c r="D58">
        <f t="shared" si="0"/>
        <v>138</v>
      </c>
      <c r="E58">
        <f t="shared" si="1"/>
        <v>23</v>
      </c>
      <c r="F58" s="2">
        <v>6</v>
      </c>
      <c r="G58" s="2">
        <v>0</v>
      </c>
      <c r="H58">
        <f t="shared" si="2"/>
        <v>6</v>
      </c>
    </row>
    <row r="59" spans="1:8" x14ac:dyDescent="0.25">
      <c r="A59" s="2">
        <v>19104393</v>
      </c>
      <c r="B59" s="2">
        <v>96</v>
      </c>
      <c r="C59" s="2">
        <v>12</v>
      </c>
      <c r="D59">
        <f t="shared" si="0"/>
        <v>108</v>
      </c>
      <c r="E59">
        <f t="shared" si="1"/>
        <v>108</v>
      </c>
      <c r="F59" s="2">
        <v>0</v>
      </c>
      <c r="G59" s="2">
        <v>1</v>
      </c>
      <c r="H59">
        <f t="shared" si="2"/>
        <v>1</v>
      </c>
    </row>
    <row r="60" spans="1:8" x14ac:dyDescent="0.25">
      <c r="A60" s="2">
        <v>19695722</v>
      </c>
      <c r="B60" s="2">
        <v>1179</v>
      </c>
      <c r="C60" s="2">
        <v>867</v>
      </c>
      <c r="D60">
        <f t="shared" si="0"/>
        <v>2046</v>
      </c>
      <c r="E60">
        <f t="shared" si="1"/>
        <v>17.637931034482758</v>
      </c>
      <c r="F60" s="2">
        <v>67</v>
      </c>
      <c r="G60" s="2">
        <v>49</v>
      </c>
      <c r="H60">
        <f t="shared" si="2"/>
        <v>116</v>
      </c>
    </row>
    <row r="61" spans="1:8" x14ac:dyDescent="0.25">
      <c r="A61" s="2">
        <v>20538228</v>
      </c>
      <c r="B61" s="2">
        <v>379</v>
      </c>
      <c r="C61" s="2">
        <v>3314</v>
      </c>
      <c r="D61">
        <f t="shared" si="0"/>
        <v>3693</v>
      </c>
      <c r="E61">
        <f t="shared" si="1"/>
        <v>9.3969465648854964</v>
      </c>
      <c r="F61" s="2">
        <v>391</v>
      </c>
      <c r="G61" s="2">
        <v>2</v>
      </c>
      <c r="H61">
        <f t="shared" si="2"/>
        <v>393</v>
      </c>
    </row>
    <row r="62" spans="1:8" x14ac:dyDescent="0.25">
      <c r="A62" s="2">
        <v>20896743</v>
      </c>
      <c r="B62" s="2">
        <v>12</v>
      </c>
      <c r="C62" s="2">
        <v>3</v>
      </c>
      <c r="D62">
        <f t="shared" si="0"/>
        <v>15</v>
      </c>
      <c r="E62">
        <f t="shared" si="1"/>
        <v>7.5</v>
      </c>
      <c r="F62" s="2">
        <v>0</v>
      </c>
      <c r="G62" s="2">
        <v>2</v>
      </c>
      <c r="H62">
        <f t="shared" si="2"/>
        <v>2</v>
      </c>
    </row>
    <row r="63" spans="1:8" x14ac:dyDescent="0.25">
      <c r="A63" s="2">
        <v>20941273</v>
      </c>
      <c r="B63" s="2">
        <v>57</v>
      </c>
      <c r="C63" s="2">
        <v>1634</v>
      </c>
      <c r="D63">
        <f t="shared" si="0"/>
        <v>1691</v>
      </c>
      <c r="E63">
        <f t="shared" si="1"/>
        <v>8.0142180094786735</v>
      </c>
      <c r="F63" s="2">
        <v>209</v>
      </c>
      <c r="G63" s="2">
        <v>2</v>
      </c>
      <c r="H63">
        <f t="shared" si="2"/>
        <v>211</v>
      </c>
    </row>
    <row r="64" spans="1:8" x14ac:dyDescent="0.25">
      <c r="A64" s="2">
        <v>21130146</v>
      </c>
      <c r="B64" s="2">
        <v>19</v>
      </c>
      <c r="C64" s="2">
        <v>23</v>
      </c>
      <c r="D64">
        <f t="shared" si="0"/>
        <v>42</v>
      </c>
      <c r="E64">
        <f t="shared" si="1"/>
        <v>42</v>
      </c>
      <c r="F64" s="2">
        <v>0</v>
      </c>
      <c r="G64" s="2">
        <v>1</v>
      </c>
      <c r="H64">
        <f t="shared" si="2"/>
        <v>1</v>
      </c>
    </row>
    <row r="65" spans="1:8" x14ac:dyDescent="0.25">
      <c r="A65" s="2">
        <v>23722245</v>
      </c>
      <c r="B65" s="2">
        <v>371</v>
      </c>
      <c r="C65" s="2">
        <v>154</v>
      </c>
      <c r="D65">
        <f t="shared" si="0"/>
        <v>525</v>
      </c>
      <c r="E65">
        <f t="shared" si="1"/>
        <v>40.384615384615387</v>
      </c>
      <c r="F65" s="2">
        <v>5</v>
      </c>
      <c r="G65" s="2">
        <v>8</v>
      </c>
      <c r="H65">
        <f t="shared" si="2"/>
        <v>13</v>
      </c>
    </row>
    <row r="66" spans="1:8" x14ac:dyDescent="0.25">
      <c r="A66" s="2">
        <v>24676571</v>
      </c>
      <c r="B66" s="2">
        <v>389</v>
      </c>
      <c r="C66" s="2">
        <v>323</v>
      </c>
      <c r="D66">
        <f t="shared" si="0"/>
        <v>712</v>
      </c>
      <c r="E66">
        <f t="shared" si="1"/>
        <v>12.275862068965518</v>
      </c>
      <c r="F66" s="2">
        <v>45</v>
      </c>
      <c r="G66" s="2">
        <v>13</v>
      </c>
      <c r="H66">
        <f t="shared" si="2"/>
        <v>58</v>
      </c>
    </row>
    <row r="67" spans="1:8" x14ac:dyDescent="0.25">
      <c r="A67" s="2">
        <v>24850244</v>
      </c>
      <c r="B67" s="2">
        <v>518</v>
      </c>
      <c r="C67" s="2">
        <v>227</v>
      </c>
      <c r="D67">
        <f t="shared" ref="D67:D129" si="3">B67+C67</f>
        <v>745</v>
      </c>
      <c r="E67">
        <f t="shared" ref="E67:E129" si="4">D67/H67</f>
        <v>372.5</v>
      </c>
      <c r="F67" s="2">
        <v>2</v>
      </c>
      <c r="G67" s="2">
        <v>0</v>
      </c>
      <c r="H67">
        <f t="shared" ref="H67:H129" si="5">F67+G67</f>
        <v>2</v>
      </c>
    </row>
    <row r="68" spans="1:8" x14ac:dyDescent="0.25">
      <c r="A68" s="2">
        <v>24998407</v>
      </c>
      <c r="B68" s="2">
        <v>1019</v>
      </c>
      <c r="C68" s="2">
        <v>1479</v>
      </c>
      <c r="D68">
        <f t="shared" si="3"/>
        <v>2498</v>
      </c>
      <c r="E68">
        <f t="shared" si="4"/>
        <v>3.3802435723951287</v>
      </c>
      <c r="F68" s="2">
        <v>498</v>
      </c>
      <c r="G68" s="2">
        <v>241</v>
      </c>
      <c r="H68">
        <f t="shared" si="5"/>
        <v>739</v>
      </c>
    </row>
    <row r="69" spans="1:8" x14ac:dyDescent="0.25">
      <c r="A69" s="2">
        <v>25266940</v>
      </c>
      <c r="B69" s="2">
        <v>14</v>
      </c>
      <c r="C69" s="2">
        <v>1134</v>
      </c>
      <c r="D69">
        <f t="shared" si="3"/>
        <v>1148</v>
      </c>
      <c r="E69">
        <f t="shared" si="4"/>
        <v>5.4150943396226419</v>
      </c>
      <c r="F69" s="2">
        <v>212</v>
      </c>
      <c r="G69" s="2">
        <v>0</v>
      </c>
      <c r="H69">
        <f t="shared" si="5"/>
        <v>212</v>
      </c>
    </row>
    <row r="70" spans="1:8" x14ac:dyDescent="0.25">
      <c r="A70" s="2">
        <v>25745061</v>
      </c>
      <c r="B70" s="2">
        <v>1523</v>
      </c>
      <c r="C70" s="2">
        <v>2128</v>
      </c>
      <c r="D70">
        <f t="shared" si="3"/>
        <v>3651</v>
      </c>
      <c r="E70">
        <f t="shared" si="4"/>
        <v>7.868534482758621</v>
      </c>
      <c r="F70" s="2">
        <v>303</v>
      </c>
      <c r="G70" s="2">
        <v>161</v>
      </c>
      <c r="H70">
        <f t="shared" si="5"/>
        <v>464</v>
      </c>
    </row>
    <row r="71" spans="1:8" x14ac:dyDescent="0.25">
      <c r="A71" s="2">
        <v>26767408</v>
      </c>
      <c r="B71" s="2">
        <v>1800</v>
      </c>
      <c r="C71" s="2">
        <v>377</v>
      </c>
      <c r="D71">
        <f t="shared" si="3"/>
        <v>2177</v>
      </c>
      <c r="E71">
        <f t="shared" si="4"/>
        <v>7.1611842105263159</v>
      </c>
      <c r="F71" s="2">
        <v>75</v>
      </c>
      <c r="G71" s="2">
        <v>229</v>
      </c>
      <c r="H71">
        <f t="shared" si="5"/>
        <v>304</v>
      </c>
    </row>
    <row r="72" spans="1:8" x14ac:dyDescent="0.25">
      <c r="A72" s="2">
        <v>26851672</v>
      </c>
      <c r="B72" s="2">
        <v>35</v>
      </c>
      <c r="C72" s="2">
        <v>22</v>
      </c>
      <c r="D72">
        <f t="shared" si="3"/>
        <v>57</v>
      </c>
      <c r="E72">
        <f t="shared" si="4"/>
        <v>11.4</v>
      </c>
      <c r="F72" s="2">
        <v>3</v>
      </c>
      <c r="G72" s="2">
        <v>2</v>
      </c>
      <c r="H72">
        <f t="shared" si="5"/>
        <v>5</v>
      </c>
    </row>
    <row r="73" spans="1:8" x14ac:dyDescent="0.25">
      <c r="A73" s="2">
        <v>27963475</v>
      </c>
      <c r="B73" s="2">
        <v>1495</v>
      </c>
      <c r="C73" s="2">
        <v>301</v>
      </c>
      <c r="D73">
        <f t="shared" si="3"/>
        <v>1796</v>
      </c>
      <c r="E73">
        <f t="shared" si="4"/>
        <v>14.721311475409836</v>
      </c>
      <c r="F73" s="2">
        <v>94</v>
      </c>
      <c r="G73" s="2">
        <v>28</v>
      </c>
      <c r="H73">
        <f t="shared" si="5"/>
        <v>122</v>
      </c>
    </row>
    <row r="74" spans="1:8" x14ac:dyDescent="0.25">
      <c r="A74" s="2">
        <v>28054380</v>
      </c>
      <c r="B74" s="2">
        <v>992</v>
      </c>
      <c r="C74" s="2">
        <v>1214</v>
      </c>
      <c r="D74">
        <f t="shared" si="3"/>
        <v>2206</v>
      </c>
      <c r="E74">
        <f t="shared" si="4"/>
        <v>14.609271523178808</v>
      </c>
      <c r="F74" s="2">
        <v>144</v>
      </c>
      <c r="G74" s="2">
        <v>7</v>
      </c>
      <c r="H74">
        <f t="shared" si="5"/>
        <v>151</v>
      </c>
    </row>
    <row r="75" spans="1:8" x14ac:dyDescent="0.25">
      <c r="A75" s="2">
        <v>28898308</v>
      </c>
      <c r="B75" s="2">
        <v>3</v>
      </c>
      <c r="C75" s="2">
        <v>5</v>
      </c>
      <c r="D75">
        <f t="shared" si="3"/>
        <v>8</v>
      </c>
      <c r="E75">
        <f t="shared" si="4"/>
        <v>8</v>
      </c>
      <c r="F75" s="2">
        <v>1</v>
      </c>
      <c r="G75" s="2">
        <v>0</v>
      </c>
      <c r="H75">
        <f t="shared" si="5"/>
        <v>1</v>
      </c>
    </row>
    <row r="76" spans="1:8" x14ac:dyDescent="0.25">
      <c r="A76" s="2">
        <v>30023801</v>
      </c>
      <c r="B76" s="2">
        <v>69</v>
      </c>
      <c r="C76" s="2">
        <v>22</v>
      </c>
      <c r="D76">
        <f t="shared" si="3"/>
        <v>91</v>
      </c>
      <c r="E76">
        <f t="shared" si="4"/>
        <v>4.333333333333333</v>
      </c>
      <c r="F76" s="2">
        <v>5</v>
      </c>
      <c r="G76" s="2">
        <v>16</v>
      </c>
      <c r="H76">
        <f t="shared" si="5"/>
        <v>21</v>
      </c>
    </row>
    <row r="77" spans="1:8" x14ac:dyDescent="0.25">
      <c r="A77" s="2">
        <v>30175039</v>
      </c>
      <c r="B77" s="2">
        <v>330</v>
      </c>
      <c r="C77" s="2">
        <v>1995</v>
      </c>
      <c r="D77">
        <f t="shared" si="3"/>
        <v>2325</v>
      </c>
      <c r="E77">
        <f t="shared" si="4"/>
        <v>5.9462915601023019</v>
      </c>
      <c r="F77" s="2">
        <v>362</v>
      </c>
      <c r="G77" s="2">
        <v>29</v>
      </c>
      <c r="H77">
        <f t="shared" si="5"/>
        <v>391</v>
      </c>
    </row>
    <row r="78" spans="1:8" x14ac:dyDescent="0.25">
      <c r="A78" s="2">
        <v>30702818</v>
      </c>
      <c r="B78" s="2">
        <v>108</v>
      </c>
      <c r="C78" s="2">
        <v>898</v>
      </c>
      <c r="D78">
        <f t="shared" si="3"/>
        <v>1006</v>
      </c>
      <c r="E78">
        <f t="shared" si="4"/>
        <v>37.25925925925926</v>
      </c>
      <c r="F78" s="2">
        <v>27</v>
      </c>
      <c r="G78" s="2">
        <v>0</v>
      </c>
      <c r="H78">
        <f t="shared" si="5"/>
        <v>27</v>
      </c>
    </row>
    <row r="79" spans="1:8" x14ac:dyDescent="0.25">
      <c r="A79" s="2">
        <v>32340528</v>
      </c>
      <c r="B79" s="2">
        <v>152</v>
      </c>
      <c r="C79" s="2">
        <v>113</v>
      </c>
      <c r="D79">
        <f t="shared" si="3"/>
        <v>265</v>
      </c>
      <c r="E79">
        <f t="shared" si="4"/>
        <v>132.5</v>
      </c>
      <c r="F79" s="2">
        <v>1</v>
      </c>
      <c r="G79" s="2">
        <v>1</v>
      </c>
      <c r="H79">
        <f t="shared" si="5"/>
        <v>2</v>
      </c>
    </row>
    <row r="80" spans="1:8" x14ac:dyDescent="0.25">
      <c r="A80" s="2">
        <v>34396268</v>
      </c>
      <c r="B80" s="2">
        <v>142</v>
      </c>
      <c r="C80" s="2">
        <v>1166</v>
      </c>
      <c r="D80">
        <f t="shared" si="3"/>
        <v>1308</v>
      </c>
      <c r="E80">
        <f t="shared" si="4"/>
        <v>12.339622641509434</v>
      </c>
      <c r="F80" s="2">
        <v>91</v>
      </c>
      <c r="G80" s="2">
        <v>15</v>
      </c>
      <c r="H80">
        <f t="shared" si="5"/>
        <v>106</v>
      </c>
    </row>
    <row r="81" spans="1:8" x14ac:dyDescent="0.25">
      <c r="A81" s="2">
        <v>35300278</v>
      </c>
      <c r="B81" s="2">
        <v>336</v>
      </c>
      <c r="C81" s="2">
        <v>187</v>
      </c>
      <c r="D81">
        <f t="shared" si="3"/>
        <v>523</v>
      </c>
      <c r="E81">
        <f t="shared" si="4"/>
        <v>11.622222222222222</v>
      </c>
      <c r="F81" s="2">
        <v>14</v>
      </c>
      <c r="G81" s="2">
        <v>31</v>
      </c>
      <c r="H81">
        <f t="shared" si="5"/>
        <v>45</v>
      </c>
    </row>
    <row r="82" spans="1:8" x14ac:dyDescent="0.25">
      <c r="A82" s="2">
        <v>36121469</v>
      </c>
      <c r="B82" s="2">
        <v>4</v>
      </c>
      <c r="C82" s="2">
        <v>17</v>
      </c>
      <c r="D82">
        <f t="shared" si="3"/>
        <v>21</v>
      </c>
      <c r="E82">
        <f t="shared" si="4"/>
        <v>10.5</v>
      </c>
      <c r="F82" s="2">
        <v>2</v>
      </c>
      <c r="G82" s="2">
        <v>0</v>
      </c>
      <c r="H82">
        <f t="shared" si="5"/>
        <v>2</v>
      </c>
    </row>
    <row r="83" spans="1:8" x14ac:dyDescent="0.25">
      <c r="A83" s="2">
        <v>36368703</v>
      </c>
      <c r="B83" s="2">
        <v>1</v>
      </c>
      <c r="C83" s="2">
        <v>33</v>
      </c>
      <c r="D83">
        <f t="shared" si="3"/>
        <v>34</v>
      </c>
      <c r="E83">
        <f t="shared" si="4"/>
        <v>34</v>
      </c>
      <c r="F83" s="2">
        <v>1</v>
      </c>
      <c r="G83" s="2">
        <v>0</v>
      </c>
      <c r="H83">
        <f t="shared" si="5"/>
        <v>1</v>
      </c>
    </row>
    <row r="84" spans="1:8" x14ac:dyDescent="0.25">
      <c r="A84" s="2">
        <v>41607639</v>
      </c>
      <c r="B84" s="2">
        <v>466</v>
      </c>
      <c r="C84" s="2">
        <v>173</v>
      </c>
      <c r="D84">
        <f t="shared" si="3"/>
        <v>639</v>
      </c>
      <c r="E84">
        <f t="shared" si="4"/>
        <v>91.285714285714292</v>
      </c>
      <c r="F84" s="2">
        <v>4</v>
      </c>
      <c r="G84" s="2">
        <v>3</v>
      </c>
      <c r="H84">
        <f t="shared" si="5"/>
        <v>7</v>
      </c>
    </row>
    <row r="85" spans="1:8" x14ac:dyDescent="0.25">
      <c r="A85" s="2">
        <v>42585709</v>
      </c>
      <c r="B85" s="2">
        <v>137</v>
      </c>
      <c r="C85" s="2">
        <v>190</v>
      </c>
      <c r="D85">
        <f t="shared" si="3"/>
        <v>327</v>
      </c>
      <c r="E85">
        <f t="shared" si="4"/>
        <v>163.5</v>
      </c>
      <c r="F85" s="2">
        <v>2</v>
      </c>
      <c r="G85" s="2">
        <v>0</v>
      </c>
      <c r="H85">
        <f t="shared" si="5"/>
        <v>2</v>
      </c>
    </row>
    <row r="86" spans="1:8" x14ac:dyDescent="0.25">
      <c r="A86" s="2">
        <v>42682761</v>
      </c>
      <c r="B86" s="2">
        <v>394</v>
      </c>
      <c r="C86" s="2">
        <v>124</v>
      </c>
      <c r="D86">
        <f t="shared" si="3"/>
        <v>518</v>
      </c>
      <c r="E86">
        <f t="shared" si="4"/>
        <v>64.75</v>
      </c>
      <c r="F86" s="2">
        <v>1</v>
      </c>
      <c r="G86" s="2">
        <v>7</v>
      </c>
      <c r="H86">
        <f t="shared" si="5"/>
        <v>8</v>
      </c>
    </row>
    <row r="87" spans="1:8" x14ac:dyDescent="0.25">
      <c r="A87" s="2">
        <v>43480103</v>
      </c>
      <c r="B87" s="2">
        <v>1</v>
      </c>
      <c r="C87" s="2">
        <v>31</v>
      </c>
      <c r="D87">
        <f t="shared" si="3"/>
        <v>32</v>
      </c>
      <c r="E87">
        <f t="shared" si="4"/>
        <v>32</v>
      </c>
      <c r="F87" s="2">
        <v>1</v>
      </c>
      <c r="G87" s="2">
        <v>0</v>
      </c>
      <c r="H87">
        <f t="shared" si="5"/>
        <v>1</v>
      </c>
    </row>
    <row r="88" spans="1:8" x14ac:dyDescent="0.25">
      <c r="A88" s="2">
        <v>43715318</v>
      </c>
      <c r="B88" s="2">
        <v>20</v>
      </c>
      <c r="C88" s="2">
        <v>70</v>
      </c>
      <c r="D88">
        <f t="shared" si="3"/>
        <v>90</v>
      </c>
      <c r="E88">
        <f t="shared" si="4"/>
        <v>90</v>
      </c>
      <c r="F88" s="2">
        <v>1</v>
      </c>
      <c r="G88" s="2">
        <v>0</v>
      </c>
      <c r="H88">
        <f t="shared" si="5"/>
        <v>1</v>
      </c>
    </row>
    <row r="89" spans="1:8" x14ac:dyDescent="0.25">
      <c r="A89" s="2">
        <v>45253868</v>
      </c>
      <c r="B89" s="2">
        <v>231</v>
      </c>
      <c r="C89" s="2">
        <v>60</v>
      </c>
      <c r="D89">
        <f t="shared" si="3"/>
        <v>291</v>
      </c>
      <c r="E89">
        <f t="shared" si="4"/>
        <v>48.5</v>
      </c>
      <c r="F89" s="2">
        <v>2</v>
      </c>
      <c r="G89" s="2">
        <v>4</v>
      </c>
      <c r="H89">
        <f t="shared" si="5"/>
        <v>6</v>
      </c>
    </row>
    <row r="90" spans="1:8" x14ac:dyDescent="0.25">
      <c r="A90" s="2">
        <v>45260412</v>
      </c>
      <c r="B90" s="2">
        <v>387</v>
      </c>
      <c r="C90" s="2">
        <v>349</v>
      </c>
      <c r="D90">
        <f t="shared" si="3"/>
        <v>736</v>
      </c>
      <c r="E90">
        <f t="shared" si="4"/>
        <v>11.151515151515152</v>
      </c>
      <c r="F90" s="2">
        <v>56</v>
      </c>
      <c r="G90" s="2">
        <v>10</v>
      </c>
      <c r="H90">
        <f t="shared" si="5"/>
        <v>66</v>
      </c>
    </row>
    <row r="91" spans="1:8" x14ac:dyDescent="0.25">
      <c r="A91" s="2">
        <v>45716421</v>
      </c>
      <c r="B91" s="2">
        <v>15</v>
      </c>
      <c r="C91" s="2">
        <v>33</v>
      </c>
      <c r="D91">
        <f t="shared" si="3"/>
        <v>48</v>
      </c>
      <c r="E91">
        <f t="shared" si="4"/>
        <v>24</v>
      </c>
      <c r="F91" s="2">
        <v>2</v>
      </c>
      <c r="G91" s="2">
        <v>0</v>
      </c>
      <c r="H91">
        <f t="shared" si="5"/>
        <v>2</v>
      </c>
    </row>
    <row r="92" spans="1:8" x14ac:dyDescent="0.25">
      <c r="A92" s="2">
        <v>45866355</v>
      </c>
      <c r="B92" s="2">
        <v>547</v>
      </c>
      <c r="C92" s="2">
        <v>1026</v>
      </c>
      <c r="D92">
        <f t="shared" si="3"/>
        <v>1573</v>
      </c>
      <c r="E92">
        <f t="shared" si="4"/>
        <v>5.3869863013698627</v>
      </c>
      <c r="F92" s="2">
        <v>257</v>
      </c>
      <c r="G92" s="2">
        <v>35</v>
      </c>
      <c r="H92">
        <f t="shared" si="5"/>
        <v>292</v>
      </c>
    </row>
    <row r="93" spans="1:8" x14ac:dyDescent="0.25">
      <c r="A93" s="2">
        <v>47632133</v>
      </c>
      <c r="B93" s="2">
        <v>2100</v>
      </c>
      <c r="C93" s="2">
        <v>1114</v>
      </c>
      <c r="D93">
        <f t="shared" si="3"/>
        <v>3214</v>
      </c>
      <c r="E93">
        <f t="shared" si="4"/>
        <v>114.78571428571429</v>
      </c>
      <c r="F93" s="2">
        <v>28</v>
      </c>
      <c r="G93" s="2">
        <v>0</v>
      </c>
      <c r="H93">
        <f t="shared" si="5"/>
        <v>28</v>
      </c>
    </row>
    <row r="94" spans="1:8" x14ac:dyDescent="0.25">
      <c r="A94" s="2">
        <v>49742114</v>
      </c>
      <c r="B94" s="2">
        <v>1</v>
      </c>
      <c r="C94" s="2">
        <v>82</v>
      </c>
      <c r="D94">
        <f t="shared" si="3"/>
        <v>83</v>
      </c>
      <c r="E94">
        <f t="shared" si="4"/>
        <v>41.5</v>
      </c>
      <c r="F94" s="2">
        <v>2</v>
      </c>
      <c r="G94" s="2">
        <v>0</v>
      </c>
      <c r="H94">
        <f t="shared" si="5"/>
        <v>2</v>
      </c>
    </row>
    <row r="95" spans="1:8" x14ac:dyDescent="0.25">
      <c r="A95" s="2">
        <v>49892996</v>
      </c>
      <c r="B95" s="2">
        <v>303</v>
      </c>
      <c r="C95" s="2">
        <v>522</v>
      </c>
      <c r="D95">
        <f t="shared" si="3"/>
        <v>825</v>
      </c>
      <c r="E95">
        <f t="shared" si="4"/>
        <v>27.5</v>
      </c>
      <c r="F95" s="2">
        <v>16</v>
      </c>
      <c r="G95" s="2">
        <v>14</v>
      </c>
      <c r="H95">
        <f t="shared" si="5"/>
        <v>30</v>
      </c>
    </row>
    <row r="96" spans="1:8" x14ac:dyDescent="0.25">
      <c r="A96" s="2">
        <v>50365703</v>
      </c>
      <c r="B96" s="2">
        <v>409</v>
      </c>
      <c r="C96" s="2">
        <v>509</v>
      </c>
      <c r="D96">
        <f t="shared" si="3"/>
        <v>918</v>
      </c>
      <c r="E96">
        <f t="shared" si="4"/>
        <v>18.36</v>
      </c>
      <c r="F96" s="2">
        <v>28</v>
      </c>
      <c r="G96" s="2">
        <v>22</v>
      </c>
      <c r="H96">
        <f t="shared" si="5"/>
        <v>50</v>
      </c>
    </row>
    <row r="97" spans="1:8" x14ac:dyDescent="0.25">
      <c r="A97" s="2">
        <v>50667950</v>
      </c>
      <c r="B97" s="2">
        <v>980</v>
      </c>
      <c r="C97" s="2">
        <v>399</v>
      </c>
      <c r="D97">
        <f t="shared" si="3"/>
        <v>1379</v>
      </c>
      <c r="E97">
        <f t="shared" si="4"/>
        <v>19.7</v>
      </c>
      <c r="F97" s="2">
        <v>32</v>
      </c>
      <c r="G97" s="2">
        <v>38</v>
      </c>
      <c r="H97">
        <f t="shared" si="5"/>
        <v>70</v>
      </c>
    </row>
    <row r="98" spans="1:8" x14ac:dyDescent="0.25">
      <c r="A98" s="2">
        <v>51581382</v>
      </c>
      <c r="B98" s="2">
        <v>40</v>
      </c>
      <c r="C98" s="2">
        <v>20</v>
      </c>
      <c r="D98">
        <f t="shared" si="3"/>
        <v>60</v>
      </c>
      <c r="E98">
        <f t="shared" si="4"/>
        <v>60</v>
      </c>
      <c r="F98" s="2">
        <v>0</v>
      </c>
      <c r="G98" s="2">
        <v>1</v>
      </c>
      <c r="H98">
        <f t="shared" si="5"/>
        <v>1</v>
      </c>
    </row>
    <row r="99" spans="1:8" x14ac:dyDescent="0.25">
      <c r="A99" s="2">
        <v>53135203</v>
      </c>
      <c r="B99" s="2">
        <v>1139</v>
      </c>
      <c r="C99" s="2">
        <v>361</v>
      </c>
      <c r="D99">
        <f t="shared" si="3"/>
        <v>1500</v>
      </c>
      <c r="E99">
        <f t="shared" si="4"/>
        <v>10.135135135135135</v>
      </c>
      <c r="F99" s="2">
        <v>107</v>
      </c>
      <c r="G99" s="2">
        <v>41</v>
      </c>
      <c r="H99">
        <f t="shared" si="5"/>
        <v>148</v>
      </c>
    </row>
    <row r="100" spans="1:8" x14ac:dyDescent="0.25">
      <c r="A100" s="2">
        <v>53534987</v>
      </c>
      <c r="B100" s="2">
        <v>250</v>
      </c>
      <c r="C100" s="2">
        <v>104</v>
      </c>
      <c r="D100">
        <f t="shared" si="3"/>
        <v>354</v>
      </c>
      <c r="E100">
        <f t="shared" si="4"/>
        <v>177</v>
      </c>
      <c r="F100" s="2">
        <v>2</v>
      </c>
      <c r="G100" s="2">
        <v>0</v>
      </c>
      <c r="H100">
        <f t="shared" si="5"/>
        <v>2</v>
      </c>
    </row>
    <row r="101" spans="1:8" x14ac:dyDescent="0.25">
      <c r="A101" s="2">
        <v>53661072</v>
      </c>
      <c r="B101" s="2">
        <v>59</v>
      </c>
      <c r="C101" s="2">
        <v>84</v>
      </c>
      <c r="D101">
        <f t="shared" si="3"/>
        <v>143</v>
      </c>
      <c r="E101">
        <f t="shared" si="4"/>
        <v>47.666666666666664</v>
      </c>
      <c r="F101" s="2">
        <v>2</v>
      </c>
      <c r="G101" s="2">
        <v>1</v>
      </c>
      <c r="H101">
        <f t="shared" si="5"/>
        <v>3</v>
      </c>
    </row>
    <row r="102" spans="1:8" x14ac:dyDescent="0.25">
      <c r="A102" s="2">
        <v>54648215</v>
      </c>
      <c r="B102" s="2">
        <v>8535</v>
      </c>
      <c r="C102" s="2">
        <v>2182</v>
      </c>
      <c r="D102">
        <f t="shared" si="3"/>
        <v>10717</v>
      </c>
      <c r="E102">
        <f t="shared" si="4"/>
        <v>20.729206963249517</v>
      </c>
      <c r="F102" s="2">
        <v>164</v>
      </c>
      <c r="G102" s="2">
        <v>353</v>
      </c>
      <c r="H102">
        <f t="shared" si="5"/>
        <v>517</v>
      </c>
    </row>
    <row r="103" spans="1:8" x14ac:dyDescent="0.25">
      <c r="A103" s="2">
        <v>54654579</v>
      </c>
      <c r="B103" s="2">
        <v>98</v>
      </c>
      <c r="C103" s="2">
        <v>25</v>
      </c>
      <c r="D103">
        <f t="shared" si="3"/>
        <v>123</v>
      </c>
      <c r="E103">
        <f t="shared" si="4"/>
        <v>123</v>
      </c>
      <c r="F103" s="2">
        <v>1</v>
      </c>
      <c r="G103" s="2">
        <v>0</v>
      </c>
      <c r="H103">
        <f t="shared" si="5"/>
        <v>1</v>
      </c>
    </row>
    <row r="104" spans="1:8" x14ac:dyDescent="0.25">
      <c r="A104" s="2">
        <v>55123746</v>
      </c>
      <c r="B104" s="2">
        <v>6</v>
      </c>
      <c r="C104" s="2">
        <v>76</v>
      </c>
      <c r="D104">
        <f t="shared" si="3"/>
        <v>82</v>
      </c>
      <c r="E104">
        <f t="shared" si="4"/>
        <v>82</v>
      </c>
      <c r="F104" s="2">
        <v>1</v>
      </c>
      <c r="G104" s="2">
        <v>0</v>
      </c>
      <c r="H104">
        <f t="shared" si="5"/>
        <v>1</v>
      </c>
    </row>
    <row r="105" spans="1:8" x14ac:dyDescent="0.25">
      <c r="A105" s="2">
        <v>56406733</v>
      </c>
      <c r="B105" s="2">
        <v>1</v>
      </c>
      <c r="C105" s="2">
        <v>10</v>
      </c>
      <c r="D105">
        <f t="shared" si="3"/>
        <v>11</v>
      </c>
      <c r="E105">
        <f t="shared" si="4"/>
        <v>5.5</v>
      </c>
      <c r="F105" s="2">
        <v>2</v>
      </c>
      <c r="G105" s="2">
        <v>0</v>
      </c>
      <c r="H105">
        <f t="shared" si="5"/>
        <v>2</v>
      </c>
    </row>
    <row r="106" spans="1:8" x14ac:dyDescent="0.25">
      <c r="A106" s="2">
        <v>56740418</v>
      </c>
      <c r="B106" s="2">
        <v>11</v>
      </c>
      <c r="C106" s="2">
        <v>15</v>
      </c>
      <c r="D106">
        <f t="shared" si="3"/>
        <v>26</v>
      </c>
      <c r="E106">
        <f t="shared" si="4"/>
        <v>13</v>
      </c>
      <c r="F106" s="2">
        <v>2</v>
      </c>
      <c r="G106" s="2">
        <v>0</v>
      </c>
      <c r="H106">
        <f t="shared" si="5"/>
        <v>2</v>
      </c>
    </row>
    <row r="107" spans="1:8" x14ac:dyDescent="0.25">
      <c r="A107" s="2">
        <v>71284838</v>
      </c>
      <c r="B107" s="2">
        <v>2</v>
      </c>
      <c r="C107" s="2">
        <v>78</v>
      </c>
      <c r="D107">
        <f t="shared" si="3"/>
        <v>80</v>
      </c>
      <c r="E107">
        <f t="shared" si="4"/>
        <v>2.9629629629629628</v>
      </c>
      <c r="F107" s="2">
        <v>27</v>
      </c>
      <c r="G107" s="2">
        <v>0</v>
      </c>
      <c r="H107">
        <f t="shared" si="5"/>
        <v>27</v>
      </c>
    </row>
    <row r="108" spans="1:8" x14ac:dyDescent="0.25">
      <c r="A108" s="2">
        <v>71301957</v>
      </c>
      <c r="B108" s="2">
        <v>1</v>
      </c>
      <c r="C108" s="2">
        <v>46</v>
      </c>
      <c r="D108">
        <f t="shared" si="3"/>
        <v>47</v>
      </c>
      <c r="E108">
        <f t="shared" si="4"/>
        <v>9.4</v>
      </c>
      <c r="F108" s="2">
        <v>5</v>
      </c>
      <c r="G108" s="2">
        <v>0</v>
      </c>
      <c r="H108">
        <f t="shared" si="5"/>
        <v>5</v>
      </c>
    </row>
    <row r="109" spans="1:8" x14ac:dyDescent="0.25">
      <c r="A109" s="2">
        <v>71376869</v>
      </c>
      <c r="B109" s="2">
        <v>245</v>
      </c>
      <c r="C109" s="2">
        <v>170</v>
      </c>
      <c r="D109">
        <f t="shared" si="3"/>
        <v>415</v>
      </c>
      <c r="E109">
        <f t="shared" si="4"/>
        <v>46.111111111111114</v>
      </c>
      <c r="F109" s="2">
        <v>9</v>
      </c>
      <c r="G109" s="2">
        <v>0</v>
      </c>
      <c r="H109">
        <f t="shared" si="5"/>
        <v>9</v>
      </c>
    </row>
    <row r="110" spans="1:8" x14ac:dyDescent="0.25">
      <c r="A110" s="2">
        <v>71501855</v>
      </c>
      <c r="B110" s="2">
        <v>644</v>
      </c>
      <c r="C110" s="2">
        <v>3765</v>
      </c>
      <c r="D110">
        <f t="shared" si="3"/>
        <v>4409</v>
      </c>
      <c r="E110">
        <f t="shared" si="4"/>
        <v>17.290196078431372</v>
      </c>
      <c r="F110" s="2">
        <v>255</v>
      </c>
      <c r="G110" s="2">
        <v>0</v>
      </c>
      <c r="H110">
        <f t="shared" si="5"/>
        <v>255</v>
      </c>
    </row>
    <row r="111" spans="1:8" x14ac:dyDescent="0.25">
      <c r="A111" s="2">
        <v>72233269</v>
      </c>
      <c r="B111" s="2">
        <v>962</v>
      </c>
      <c r="C111" s="2">
        <v>124</v>
      </c>
      <c r="D111">
        <f t="shared" si="3"/>
        <v>1086</v>
      </c>
      <c r="E111">
        <f t="shared" si="4"/>
        <v>6.5029940119760479</v>
      </c>
      <c r="F111" s="2">
        <v>145</v>
      </c>
      <c r="G111" s="2">
        <v>22</v>
      </c>
      <c r="H111">
        <f t="shared" si="5"/>
        <v>167</v>
      </c>
    </row>
    <row r="112" spans="1:8" x14ac:dyDescent="0.25">
      <c r="A112" s="2">
        <v>72479761</v>
      </c>
      <c r="B112" s="2">
        <v>340</v>
      </c>
      <c r="C112" s="2">
        <v>4758</v>
      </c>
      <c r="D112">
        <f t="shared" si="3"/>
        <v>5098</v>
      </c>
      <c r="E112">
        <f t="shared" si="4"/>
        <v>113.28888888888889</v>
      </c>
      <c r="F112" s="2">
        <v>45</v>
      </c>
      <c r="G112" s="2">
        <v>0</v>
      </c>
      <c r="H112">
        <f t="shared" si="5"/>
        <v>45</v>
      </c>
    </row>
    <row r="113" spans="1:8" x14ac:dyDescent="0.25">
      <c r="A113" s="2">
        <v>74074978</v>
      </c>
      <c r="B113" s="2">
        <v>330</v>
      </c>
      <c r="C113" s="2">
        <v>1578</v>
      </c>
      <c r="D113">
        <f t="shared" si="3"/>
        <v>1908</v>
      </c>
      <c r="E113">
        <f t="shared" si="4"/>
        <v>238.5</v>
      </c>
      <c r="F113" s="2">
        <v>8</v>
      </c>
      <c r="G113" s="2">
        <v>0</v>
      </c>
      <c r="H113">
        <f t="shared" si="5"/>
        <v>8</v>
      </c>
    </row>
    <row r="114" spans="1:8" x14ac:dyDescent="0.25">
      <c r="A114" s="2">
        <v>74510248</v>
      </c>
      <c r="B114" s="2">
        <v>1</v>
      </c>
      <c r="C114" s="2">
        <v>10</v>
      </c>
      <c r="D114">
        <f t="shared" si="3"/>
        <v>11</v>
      </c>
      <c r="E114">
        <f t="shared" si="4"/>
        <v>5.5</v>
      </c>
      <c r="F114" s="2">
        <v>2</v>
      </c>
      <c r="G114" s="2">
        <v>0</v>
      </c>
      <c r="H114">
        <f t="shared" si="5"/>
        <v>2</v>
      </c>
    </row>
    <row r="115" spans="1:8" x14ac:dyDescent="0.25">
      <c r="A115" s="2">
        <v>79148749</v>
      </c>
      <c r="B115" s="2">
        <v>227</v>
      </c>
      <c r="C115" s="2">
        <v>256</v>
      </c>
      <c r="D115">
        <f t="shared" si="3"/>
        <v>483</v>
      </c>
      <c r="E115">
        <f t="shared" si="4"/>
        <v>120.75</v>
      </c>
      <c r="F115" s="2">
        <v>4</v>
      </c>
      <c r="G115" s="2">
        <v>0</v>
      </c>
      <c r="H115">
        <f t="shared" si="5"/>
        <v>4</v>
      </c>
    </row>
    <row r="116" spans="1:8" x14ac:dyDescent="0.25">
      <c r="A116" s="2">
        <v>79465598</v>
      </c>
      <c r="B116" s="2">
        <v>270</v>
      </c>
      <c r="C116" s="2">
        <v>826</v>
      </c>
      <c r="D116">
        <f t="shared" si="3"/>
        <v>1096</v>
      </c>
      <c r="E116">
        <f t="shared" si="4"/>
        <v>13.873417721518987</v>
      </c>
      <c r="F116" s="2">
        <v>66</v>
      </c>
      <c r="G116" s="2">
        <v>13</v>
      </c>
      <c r="H116">
        <f t="shared" si="5"/>
        <v>79</v>
      </c>
    </row>
    <row r="117" spans="1:8" x14ac:dyDescent="0.25">
      <c r="A117" s="2">
        <v>80075516</v>
      </c>
      <c r="B117" s="2">
        <v>1</v>
      </c>
      <c r="C117" s="2">
        <v>174</v>
      </c>
      <c r="D117">
        <f t="shared" si="3"/>
        <v>175</v>
      </c>
      <c r="E117">
        <f t="shared" si="4"/>
        <v>29.166666666666668</v>
      </c>
      <c r="F117" s="2">
        <v>6</v>
      </c>
      <c r="G117" s="2">
        <v>0</v>
      </c>
      <c r="H117">
        <f t="shared" si="5"/>
        <v>6</v>
      </c>
    </row>
    <row r="118" spans="1:8" x14ac:dyDescent="0.25">
      <c r="A118" s="2">
        <v>80777592</v>
      </c>
      <c r="B118" s="2">
        <v>73</v>
      </c>
      <c r="C118" s="2">
        <v>143</v>
      </c>
      <c r="D118">
        <f t="shared" si="3"/>
        <v>216</v>
      </c>
      <c r="E118">
        <f t="shared" si="4"/>
        <v>108</v>
      </c>
      <c r="F118" s="2">
        <v>2</v>
      </c>
      <c r="G118" s="2">
        <v>0</v>
      </c>
      <c r="H118">
        <f t="shared" si="5"/>
        <v>2</v>
      </c>
    </row>
    <row r="119" spans="1:8" x14ac:dyDescent="0.25">
      <c r="A119" s="2">
        <v>81348052</v>
      </c>
      <c r="B119" s="2">
        <v>20</v>
      </c>
      <c r="C119" s="2">
        <v>162</v>
      </c>
      <c r="D119">
        <f t="shared" si="3"/>
        <v>182</v>
      </c>
      <c r="E119">
        <f t="shared" si="4"/>
        <v>60.666666666666664</v>
      </c>
      <c r="F119" s="2">
        <v>3</v>
      </c>
      <c r="G119" s="2">
        <v>0</v>
      </c>
      <c r="H119">
        <f t="shared" si="5"/>
        <v>3</v>
      </c>
    </row>
    <row r="120" spans="1:8" x14ac:dyDescent="0.25">
      <c r="A120" s="2">
        <v>85057381</v>
      </c>
      <c r="B120" s="2">
        <v>189</v>
      </c>
      <c r="C120" s="2">
        <v>33</v>
      </c>
      <c r="D120">
        <f t="shared" si="3"/>
        <v>222</v>
      </c>
      <c r="E120">
        <f t="shared" si="4"/>
        <v>55.5</v>
      </c>
      <c r="F120" s="2">
        <v>4</v>
      </c>
      <c r="G120" s="2">
        <v>0</v>
      </c>
      <c r="H120">
        <f t="shared" si="5"/>
        <v>4</v>
      </c>
    </row>
    <row r="121" spans="1:8" x14ac:dyDescent="0.25">
      <c r="A121" s="2">
        <v>89198960</v>
      </c>
      <c r="B121" s="2">
        <v>61</v>
      </c>
      <c r="C121" s="2">
        <v>12</v>
      </c>
      <c r="D121">
        <f t="shared" si="3"/>
        <v>73</v>
      </c>
      <c r="E121">
        <f t="shared" si="4"/>
        <v>73</v>
      </c>
      <c r="F121" s="2">
        <v>0</v>
      </c>
      <c r="G121" s="2">
        <v>1</v>
      </c>
      <c r="H121">
        <f t="shared" si="5"/>
        <v>1</v>
      </c>
    </row>
    <row r="122" spans="1:8" x14ac:dyDescent="0.25">
      <c r="A122" s="2">
        <v>93316749</v>
      </c>
      <c r="B122" s="2">
        <v>3089</v>
      </c>
      <c r="C122" s="2">
        <v>530</v>
      </c>
      <c r="D122">
        <f t="shared" si="3"/>
        <v>3619</v>
      </c>
      <c r="E122">
        <f t="shared" si="4"/>
        <v>157.34782608695653</v>
      </c>
      <c r="F122" s="2">
        <v>23</v>
      </c>
      <c r="G122" s="2">
        <v>0</v>
      </c>
      <c r="H122">
        <f t="shared" si="5"/>
        <v>23</v>
      </c>
    </row>
    <row r="123" spans="1:8" x14ac:dyDescent="0.25">
      <c r="A123" s="2">
        <v>93964532</v>
      </c>
      <c r="B123" s="2">
        <v>971</v>
      </c>
      <c r="C123" s="2">
        <v>187</v>
      </c>
      <c r="D123">
        <f t="shared" si="3"/>
        <v>1158</v>
      </c>
      <c r="E123">
        <f t="shared" si="4"/>
        <v>1158</v>
      </c>
      <c r="F123" s="2">
        <v>1</v>
      </c>
      <c r="G123" s="2">
        <v>0</v>
      </c>
      <c r="H123">
        <f t="shared" si="5"/>
        <v>1</v>
      </c>
    </row>
    <row r="124" spans="1:8" x14ac:dyDescent="0.25">
      <c r="A124" s="2">
        <v>96530667</v>
      </c>
      <c r="B124" s="2">
        <v>5018</v>
      </c>
      <c r="C124" s="2">
        <v>178</v>
      </c>
      <c r="D124">
        <f t="shared" si="3"/>
        <v>5196</v>
      </c>
      <c r="E124">
        <f t="shared" si="4"/>
        <v>192.44444444444446</v>
      </c>
      <c r="F124" s="2">
        <v>6</v>
      </c>
      <c r="G124" s="2">
        <v>21</v>
      </c>
      <c r="H124">
        <f t="shared" si="5"/>
        <v>27</v>
      </c>
    </row>
    <row r="125" spans="1:8" x14ac:dyDescent="0.25">
      <c r="A125" s="2">
        <v>98208593</v>
      </c>
      <c r="B125" s="2">
        <v>57</v>
      </c>
      <c r="C125" s="2">
        <v>118</v>
      </c>
      <c r="D125">
        <f t="shared" si="3"/>
        <v>175</v>
      </c>
      <c r="E125">
        <f t="shared" si="4"/>
        <v>19.444444444444443</v>
      </c>
      <c r="F125" s="2">
        <v>9</v>
      </c>
      <c r="G125" s="2">
        <v>0</v>
      </c>
      <c r="H125">
        <f t="shared" si="5"/>
        <v>9</v>
      </c>
    </row>
    <row r="126" spans="1:8" x14ac:dyDescent="0.25">
      <c r="A126" s="2">
        <v>117831469</v>
      </c>
      <c r="B126" s="2">
        <v>2677</v>
      </c>
      <c r="C126" s="2">
        <v>822</v>
      </c>
      <c r="D126">
        <f t="shared" si="3"/>
        <v>3499</v>
      </c>
      <c r="E126">
        <f t="shared" si="4"/>
        <v>30.42608695652174</v>
      </c>
      <c r="F126" s="2">
        <v>115</v>
      </c>
      <c r="G126" s="2">
        <v>0</v>
      </c>
      <c r="H126">
        <f t="shared" si="5"/>
        <v>115</v>
      </c>
    </row>
    <row r="127" spans="1:8" x14ac:dyDescent="0.25">
      <c r="A127" s="2">
        <v>118666777</v>
      </c>
      <c r="B127" s="2">
        <v>980</v>
      </c>
      <c r="C127" s="2">
        <v>425</v>
      </c>
      <c r="D127">
        <f t="shared" si="3"/>
        <v>1405</v>
      </c>
      <c r="E127">
        <f t="shared" si="4"/>
        <v>351.25</v>
      </c>
      <c r="F127" s="2">
        <v>4</v>
      </c>
      <c r="G127" s="2">
        <v>0</v>
      </c>
      <c r="H127">
        <f t="shared" si="5"/>
        <v>4</v>
      </c>
    </row>
    <row r="128" spans="1:8" x14ac:dyDescent="0.25">
      <c r="A128" s="2">
        <v>121552656</v>
      </c>
      <c r="B128" s="2">
        <v>3</v>
      </c>
      <c r="C128" s="2">
        <v>47</v>
      </c>
      <c r="D128">
        <f t="shared" si="3"/>
        <v>50</v>
      </c>
      <c r="E128">
        <f t="shared" si="4"/>
        <v>10</v>
      </c>
      <c r="F128" s="2">
        <v>5</v>
      </c>
      <c r="G128" s="2">
        <v>0</v>
      </c>
      <c r="H128">
        <f t="shared" si="5"/>
        <v>5</v>
      </c>
    </row>
    <row r="129" spans="1:8" x14ac:dyDescent="0.25">
      <c r="A129" s="2">
        <v>122976077</v>
      </c>
      <c r="B129" s="2">
        <v>2772</v>
      </c>
      <c r="C129" s="2">
        <v>2463</v>
      </c>
      <c r="D129">
        <f t="shared" si="3"/>
        <v>5235</v>
      </c>
      <c r="E129">
        <f t="shared" si="4"/>
        <v>201.34615384615384</v>
      </c>
      <c r="F129" s="2">
        <v>26</v>
      </c>
      <c r="G129" s="2">
        <v>0</v>
      </c>
      <c r="H129">
        <f t="shared" si="5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/>
  </sheetViews>
  <sheetFormatPr defaultRowHeight="15" x14ac:dyDescent="0.25"/>
  <cols>
    <col min="2" max="3" width="19.140625" bestFit="1" customWidth="1"/>
    <col min="4" max="5" width="19.7109375" bestFit="1" customWidth="1"/>
  </cols>
  <sheetData>
    <row r="1" spans="1:5" x14ac:dyDescent="0.25">
      <c r="A1" s="4" t="s">
        <v>3</v>
      </c>
      <c r="B1" s="4" t="s">
        <v>30</v>
      </c>
      <c r="C1" s="4" t="s">
        <v>29</v>
      </c>
      <c r="D1" s="4" t="s">
        <v>32</v>
      </c>
      <c r="E1" s="4" t="s">
        <v>31</v>
      </c>
    </row>
    <row r="2" spans="1:5" x14ac:dyDescent="0.25">
      <c r="A2" s="2">
        <v>16694</v>
      </c>
      <c r="B2" s="2">
        <v>3</v>
      </c>
      <c r="C2" s="2">
        <v>3</v>
      </c>
      <c r="D2" s="2">
        <v>386</v>
      </c>
      <c r="E2" s="2">
        <v>835</v>
      </c>
    </row>
    <row r="3" spans="1:5" x14ac:dyDescent="0.25">
      <c r="A3" s="2">
        <v>239610</v>
      </c>
      <c r="B3" s="2">
        <v>2</v>
      </c>
      <c r="C3" s="2">
        <v>0</v>
      </c>
      <c r="D3" s="2">
        <v>1</v>
      </c>
      <c r="E3" s="2">
        <v>0</v>
      </c>
    </row>
    <row r="4" spans="1:5" x14ac:dyDescent="0.25">
      <c r="A4" s="2">
        <v>347655</v>
      </c>
      <c r="B4" s="2">
        <v>2559</v>
      </c>
      <c r="C4" s="2">
        <v>41</v>
      </c>
      <c r="D4" s="2">
        <v>12506</v>
      </c>
      <c r="E4" s="2">
        <v>269</v>
      </c>
    </row>
    <row r="5" spans="1:5" x14ac:dyDescent="0.25">
      <c r="A5" s="2">
        <v>489645</v>
      </c>
      <c r="B5" s="2">
        <v>2518</v>
      </c>
      <c r="C5" s="2">
        <v>0</v>
      </c>
      <c r="D5" s="2">
        <v>10962</v>
      </c>
      <c r="E5" s="2">
        <v>0</v>
      </c>
    </row>
    <row r="6" spans="1:5" x14ac:dyDescent="0.25">
      <c r="A6" s="2">
        <v>500122</v>
      </c>
      <c r="B6" s="2">
        <v>4</v>
      </c>
      <c r="C6" s="2">
        <v>0</v>
      </c>
      <c r="D6" s="2">
        <v>4</v>
      </c>
      <c r="E6" s="2">
        <v>0</v>
      </c>
    </row>
    <row r="7" spans="1:5" x14ac:dyDescent="0.25">
      <c r="A7" s="2">
        <v>806511</v>
      </c>
      <c r="B7" s="2">
        <v>90</v>
      </c>
      <c r="C7" s="2">
        <v>30</v>
      </c>
      <c r="D7" s="2">
        <v>1407</v>
      </c>
      <c r="E7" s="2">
        <v>49</v>
      </c>
    </row>
    <row r="8" spans="1:5" x14ac:dyDescent="0.25">
      <c r="A8" s="2">
        <v>1059929</v>
      </c>
      <c r="B8" s="2">
        <v>108</v>
      </c>
      <c r="C8" s="2">
        <v>0</v>
      </c>
      <c r="D8" s="2">
        <v>3059</v>
      </c>
      <c r="E8" s="2">
        <v>0</v>
      </c>
    </row>
    <row r="9" spans="1:5" x14ac:dyDescent="0.25">
      <c r="A9" s="2">
        <v>1338040</v>
      </c>
      <c r="B9" s="2">
        <v>1213</v>
      </c>
      <c r="C9" s="2">
        <v>1518</v>
      </c>
      <c r="D9" s="2">
        <v>28742</v>
      </c>
      <c r="E9" s="2">
        <v>97009</v>
      </c>
    </row>
    <row r="10" spans="1:5" x14ac:dyDescent="0.25">
      <c r="A10" s="2">
        <v>1352520</v>
      </c>
      <c r="B10" s="2">
        <v>3557</v>
      </c>
      <c r="C10" s="2">
        <v>12</v>
      </c>
      <c r="D10" s="2">
        <v>21845</v>
      </c>
      <c r="E10" s="2">
        <v>34</v>
      </c>
    </row>
    <row r="11" spans="1:5" x14ac:dyDescent="0.25">
      <c r="A11" s="2">
        <v>1430636</v>
      </c>
      <c r="B11" s="2">
        <v>3</v>
      </c>
      <c r="C11" s="2">
        <v>0</v>
      </c>
      <c r="D11" s="2">
        <v>1283</v>
      </c>
      <c r="E11" s="2">
        <v>0</v>
      </c>
    </row>
    <row r="12" spans="1:5" x14ac:dyDescent="0.25">
      <c r="A12" s="2">
        <v>1722606</v>
      </c>
      <c r="B12" s="2">
        <v>12</v>
      </c>
      <c r="C12" s="2">
        <v>75</v>
      </c>
      <c r="D12" s="2">
        <v>175</v>
      </c>
      <c r="E12" s="2">
        <v>2869</v>
      </c>
    </row>
    <row r="13" spans="1:5" x14ac:dyDescent="0.25">
      <c r="A13" s="2">
        <v>1799884</v>
      </c>
      <c r="B13" s="2">
        <v>653</v>
      </c>
      <c r="C13" s="2">
        <v>766</v>
      </c>
      <c r="D13" s="2">
        <v>5782</v>
      </c>
      <c r="E13" s="2">
        <v>10888</v>
      </c>
    </row>
    <row r="14" spans="1:5" x14ac:dyDescent="0.25">
      <c r="A14" s="2">
        <v>1848736</v>
      </c>
      <c r="B14" s="2">
        <v>87</v>
      </c>
      <c r="C14" s="2">
        <v>15</v>
      </c>
      <c r="D14" s="2">
        <v>4953</v>
      </c>
      <c r="E14" s="2">
        <v>1617</v>
      </c>
    </row>
    <row r="15" spans="1:5" x14ac:dyDescent="0.25">
      <c r="A15" s="2">
        <v>2263742</v>
      </c>
      <c r="B15" s="2">
        <v>2904</v>
      </c>
      <c r="C15" s="2">
        <v>1000</v>
      </c>
      <c r="D15" s="2">
        <v>10515</v>
      </c>
      <c r="E15" s="2">
        <v>3024</v>
      </c>
    </row>
    <row r="16" spans="1:5" x14ac:dyDescent="0.25">
      <c r="A16" s="2">
        <v>2386842</v>
      </c>
      <c r="B16" s="2">
        <v>1</v>
      </c>
      <c r="C16" s="2">
        <v>0</v>
      </c>
      <c r="D16" s="2">
        <v>5</v>
      </c>
      <c r="E16" s="2">
        <v>0</v>
      </c>
    </row>
    <row r="17" spans="1:5" x14ac:dyDescent="0.25">
      <c r="A17" s="2">
        <v>2416064</v>
      </c>
      <c r="B17" s="2">
        <v>1570</v>
      </c>
      <c r="C17" s="2">
        <v>92</v>
      </c>
      <c r="D17" s="2">
        <v>5397</v>
      </c>
      <c r="E17" s="2">
        <v>144</v>
      </c>
    </row>
    <row r="18" spans="1:5" x14ac:dyDescent="0.25">
      <c r="A18" s="2">
        <v>2453389</v>
      </c>
      <c r="B18" s="2">
        <v>8</v>
      </c>
      <c r="C18" s="2">
        <v>2</v>
      </c>
      <c r="D18" s="2">
        <v>0</v>
      </c>
      <c r="E18" s="2">
        <v>1</v>
      </c>
    </row>
    <row r="19" spans="1:5" x14ac:dyDescent="0.25">
      <c r="A19" s="2">
        <v>2457595</v>
      </c>
      <c r="B19" s="2">
        <v>9</v>
      </c>
      <c r="C19" s="2">
        <v>0</v>
      </c>
      <c r="D19" s="2">
        <v>1216</v>
      </c>
      <c r="E19" s="2">
        <v>0</v>
      </c>
    </row>
    <row r="20" spans="1:5" x14ac:dyDescent="0.25">
      <c r="A20" s="2">
        <v>2577146</v>
      </c>
      <c r="B20" s="2">
        <v>4</v>
      </c>
      <c r="C20" s="2">
        <v>4</v>
      </c>
      <c r="D20" s="2">
        <v>2610</v>
      </c>
      <c r="E20" s="2">
        <v>983</v>
      </c>
    </row>
    <row r="21" spans="1:5" x14ac:dyDescent="0.25">
      <c r="A21" s="2">
        <v>2665228</v>
      </c>
      <c r="B21" s="2">
        <v>1</v>
      </c>
      <c r="C21" s="2">
        <v>0</v>
      </c>
      <c r="D21" s="2">
        <v>9</v>
      </c>
      <c r="E21" s="2">
        <v>0</v>
      </c>
    </row>
    <row r="22" spans="1:5" x14ac:dyDescent="0.25">
      <c r="A22" s="2">
        <v>2723436</v>
      </c>
      <c r="B22" s="2">
        <v>153</v>
      </c>
      <c r="C22" s="2">
        <v>14</v>
      </c>
      <c r="D22" s="2">
        <v>5989</v>
      </c>
      <c r="E22" s="2">
        <v>132</v>
      </c>
    </row>
    <row r="23" spans="1:5" x14ac:dyDescent="0.25">
      <c r="A23" s="2">
        <v>2995765</v>
      </c>
      <c r="B23" s="2">
        <v>4</v>
      </c>
      <c r="C23" s="2">
        <v>0</v>
      </c>
      <c r="D23" s="2">
        <v>64</v>
      </c>
      <c r="E23" s="2">
        <v>0</v>
      </c>
    </row>
    <row r="24" spans="1:5" x14ac:dyDescent="0.25">
      <c r="A24" s="2">
        <v>3011763</v>
      </c>
      <c r="B24" s="2">
        <v>6</v>
      </c>
      <c r="C24" s="2">
        <v>0</v>
      </c>
      <c r="D24" s="2">
        <v>926</v>
      </c>
      <c r="E24" s="2">
        <v>0</v>
      </c>
    </row>
    <row r="25" spans="1:5" x14ac:dyDescent="0.25">
      <c r="A25" s="2">
        <v>3148994</v>
      </c>
      <c r="B25" s="2">
        <v>36</v>
      </c>
      <c r="C25" s="2">
        <v>135</v>
      </c>
      <c r="D25" s="2">
        <v>66</v>
      </c>
      <c r="E25" s="2">
        <v>147</v>
      </c>
    </row>
    <row r="26" spans="1:5" x14ac:dyDescent="0.25">
      <c r="A26" s="2">
        <v>3300312</v>
      </c>
      <c r="B26" s="2">
        <v>1</v>
      </c>
      <c r="C26" s="2">
        <v>0</v>
      </c>
      <c r="D26" s="2">
        <v>0</v>
      </c>
      <c r="E26" s="2">
        <v>0</v>
      </c>
    </row>
    <row r="27" spans="1:5" x14ac:dyDescent="0.25">
      <c r="A27" s="2">
        <v>4295237</v>
      </c>
      <c r="B27" s="2">
        <v>0</v>
      </c>
      <c r="C27" s="2">
        <v>2</v>
      </c>
      <c r="D27" s="2">
        <v>0</v>
      </c>
      <c r="E27" s="2">
        <v>700</v>
      </c>
    </row>
    <row r="28" spans="1:5" x14ac:dyDescent="0.25">
      <c r="A28" s="2">
        <v>4693087</v>
      </c>
      <c r="B28" s="2">
        <v>499</v>
      </c>
      <c r="C28" s="2">
        <v>158</v>
      </c>
      <c r="D28" s="2">
        <v>5079</v>
      </c>
      <c r="E28" s="2">
        <v>2491</v>
      </c>
    </row>
    <row r="29" spans="1:5" x14ac:dyDescent="0.25">
      <c r="A29" s="2">
        <v>5144181</v>
      </c>
      <c r="B29" s="2">
        <v>16</v>
      </c>
      <c r="C29" s="2">
        <v>112</v>
      </c>
      <c r="D29" s="2">
        <v>13</v>
      </c>
      <c r="E29" s="2">
        <v>1813</v>
      </c>
    </row>
    <row r="30" spans="1:5" x14ac:dyDescent="0.25">
      <c r="A30" s="2">
        <v>5197539</v>
      </c>
      <c r="B30" s="2">
        <v>236</v>
      </c>
      <c r="C30" s="2">
        <v>337</v>
      </c>
      <c r="D30" s="2">
        <v>381</v>
      </c>
      <c r="E30" s="2">
        <v>508</v>
      </c>
    </row>
    <row r="31" spans="1:5" x14ac:dyDescent="0.25">
      <c r="A31" s="2">
        <v>5203368</v>
      </c>
      <c r="B31" s="2">
        <v>5</v>
      </c>
      <c r="C31" s="2">
        <v>0</v>
      </c>
      <c r="D31" s="2">
        <v>18</v>
      </c>
      <c r="E31" s="2">
        <v>0</v>
      </c>
    </row>
    <row r="32" spans="1:5" x14ac:dyDescent="0.25">
      <c r="A32" s="2">
        <v>5421677</v>
      </c>
      <c r="B32" s="2">
        <v>21</v>
      </c>
      <c r="C32" s="2">
        <v>0</v>
      </c>
      <c r="D32" s="2">
        <v>0</v>
      </c>
      <c r="E32" s="2">
        <v>0</v>
      </c>
    </row>
    <row r="33" spans="1:5" x14ac:dyDescent="0.25">
      <c r="A33" s="2">
        <v>5541660</v>
      </c>
      <c r="B33" s="2">
        <v>96</v>
      </c>
      <c r="C33" s="2">
        <v>127</v>
      </c>
      <c r="D33" s="2">
        <v>3364</v>
      </c>
      <c r="E33" s="2">
        <v>3208</v>
      </c>
    </row>
    <row r="34" spans="1:5" x14ac:dyDescent="0.25">
      <c r="A34" s="2">
        <v>5614312</v>
      </c>
      <c r="B34" s="2">
        <v>2</v>
      </c>
      <c r="C34" s="2">
        <v>0</v>
      </c>
      <c r="D34" s="2">
        <v>378</v>
      </c>
      <c r="E34" s="2">
        <v>0</v>
      </c>
    </row>
    <row r="35" spans="1:5" x14ac:dyDescent="0.25">
      <c r="A35" s="2">
        <v>6127047</v>
      </c>
      <c r="B35" s="2">
        <v>135</v>
      </c>
      <c r="C35" s="2">
        <v>458</v>
      </c>
      <c r="D35" s="2">
        <v>3718</v>
      </c>
      <c r="E35" s="2">
        <v>45106</v>
      </c>
    </row>
    <row r="36" spans="1:5" x14ac:dyDescent="0.25">
      <c r="A36" s="2">
        <v>6388572</v>
      </c>
      <c r="B36" s="2">
        <v>43</v>
      </c>
      <c r="C36" s="2">
        <v>3</v>
      </c>
      <c r="D36" s="2">
        <v>551</v>
      </c>
      <c r="E36" s="2">
        <v>124</v>
      </c>
    </row>
    <row r="37" spans="1:5" x14ac:dyDescent="0.25">
      <c r="A37" s="2">
        <v>7031510</v>
      </c>
      <c r="B37" s="2">
        <v>0</v>
      </c>
      <c r="C37" s="2">
        <v>11</v>
      </c>
      <c r="D37" s="2">
        <v>0</v>
      </c>
      <c r="E37" s="2">
        <v>8</v>
      </c>
    </row>
    <row r="38" spans="1:5" x14ac:dyDescent="0.25">
      <c r="A38" s="2">
        <v>7358191</v>
      </c>
      <c r="B38" s="2">
        <v>5</v>
      </c>
      <c r="C38" s="2">
        <v>0</v>
      </c>
      <c r="D38" s="2">
        <v>1196</v>
      </c>
      <c r="E38" s="2">
        <v>0</v>
      </c>
    </row>
    <row r="39" spans="1:5" x14ac:dyDescent="0.25">
      <c r="A39" s="2">
        <v>8125302</v>
      </c>
      <c r="B39" s="2">
        <v>2</v>
      </c>
      <c r="C39" s="2">
        <v>0</v>
      </c>
      <c r="D39" s="2">
        <v>7</v>
      </c>
      <c r="E39" s="2">
        <v>0</v>
      </c>
    </row>
    <row r="40" spans="1:5" x14ac:dyDescent="0.25">
      <c r="A40" s="2">
        <v>8484604</v>
      </c>
      <c r="B40" s="2">
        <v>272</v>
      </c>
      <c r="C40" s="2">
        <v>1041</v>
      </c>
      <c r="D40" s="2">
        <v>695</v>
      </c>
      <c r="E40" s="2">
        <v>3676</v>
      </c>
    </row>
    <row r="41" spans="1:5" x14ac:dyDescent="0.25">
      <c r="A41" s="2">
        <v>8884773</v>
      </c>
      <c r="B41" s="2">
        <v>111</v>
      </c>
      <c r="C41" s="2">
        <v>35</v>
      </c>
      <c r="D41" s="2">
        <v>82</v>
      </c>
      <c r="E41" s="2">
        <v>23</v>
      </c>
    </row>
    <row r="42" spans="1:5" x14ac:dyDescent="0.25">
      <c r="A42" s="2">
        <v>9063331</v>
      </c>
      <c r="B42" s="2">
        <v>5</v>
      </c>
      <c r="C42" s="2">
        <v>3</v>
      </c>
      <c r="D42" s="2">
        <v>797</v>
      </c>
      <c r="E42" s="2">
        <v>14</v>
      </c>
    </row>
    <row r="43" spans="1:5" x14ac:dyDescent="0.25">
      <c r="A43" s="2">
        <v>9422376</v>
      </c>
      <c r="B43" s="2">
        <v>3</v>
      </c>
      <c r="C43" s="2">
        <v>0</v>
      </c>
      <c r="D43" s="2">
        <v>0</v>
      </c>
      <c r="E43" s="2">
        <v>0</v>
      </c>
    </row>
    <row r="44" spans="1:5" x14ac:dyDescent="0.25">
      <c r="A44" s="2">
        <v>10199599</v>
      </c>
      <c r="B44" s="2">
        <v>527</v>
      </c>
      <c r="C44" s="2">
        <v>4716</v>
      </c>
      <c r="D44" s="2">
        <v>5672</v>
      </c>
      <c r="E44" s="2">
        <v>134670</v>
      </c>
    </row>
    <row r="45" spans="1:5" x14ac:dyDescent="0.25">
      <c r="A45" s="2">
        <v>10391073</v>
      </c>
      <c r="B45" s="2">
        <v>981</v>
      </c>
      <c r="C45" s="2">
        <v>0</v>
      </c>
      <c r="D45" s="2">
        <v>8630</v>
      </c>
      <c r="E45" s="2">
        <v>0</v>
      </c>
    </row>
    <row r="46" spans="1:5" x14ac:dyDescent="0.25">
      <c r="A46" s="2">
        <v>10934610</v>
      </c>
      <c r="B46" s="2">
        <v>89</v>
      </c>
      <c r="C46" s="2">
        <v>10</v>
      </c>
      <c r="D46" s="2">
        <v>8011</v>
      </c>
      <c r="E46" s="2">
        <v>1183</v>
      </c>
    </row>
    <row r="47" spans="1:5" x14ac:dyDescent="0.25">
      <c r="A47" s="2">
        <v>11027151</v>
      </c>
      <c r="B47" s="2">
        <v>4</v>
      </c>
      <c r="C47" s="2">
        <v>0</v>
      </c>
      <c r="D47" s="2">
        <v>512</v>
      </c>
      <c r="E47" s="2">
        <v>0</v>
      </c>
    </row>
    <row r="48" spans="1:5" x14ac:dyDescent="0.25">
      <c r="A48" s="2">
        <v>11246402</v>
      </c>
      <c r="B48" s="2">
        <v>5</v>
      </c>
      <c r="C48" s="2">
        <v>4</v>
      </c>
      <c r="D48" s="2">
        <v>294</v>
      </c>
      <c r="E48" s="2">
        <v>49</v>
      </c>
    </row>
    <row r="49" spans="1:5" x14ac:dyDescent="0.25">
      <c r="A49" s="2">
        <v>11671912</v>
      </c>
      <c r="B49" s="2">
        <v>66</v>
      </c>
      <c r="C49" s="2">
        <v>28</v>
      </c>
      <c r="D49" s="2">
        <v>1122</v>
      </c>
      <c r="E49" s="2">
        <v>1609</v>
      </c>
    </row>
    <row r="50" spans="1:5" x14ac:dyDescent="0.25">
      <c r="A50" s="2">
        <v>12736575</v>
      </c>
      <c r="B50" s="2">
        <v>292</v>
      </c>
      <c r="C50" s="2">
        <v>0</v>
      </c>
      <c r="D50" s="2">
        <v>390</v>
      </c>
      <c r="E50" s="2">
        <v>0</v>
      </c>
    </row>
    <row r="51" spans="1:5" x14ac:dyDescent="0.25">
      <c r="A51" s="2">
        <v>13633443</v>
      </c>
      <c r="B51" s="2">
        <v>423</v>
      </c>
      <c r="C51" s="2">
        <v>200</v>
      </c>
      <c r="D51" s="2">
        <v>15219</v>
      </c>
      <c r="E51" s="2">
        <v>2127</v>
      </c>
    </row>
    <row r="52" spans="1:5" x14ac:dyDescent="0.25">
      <c r="A52" s="2">
        <v>14252909</v>
      </c>
      <c r="B52" s="2">
        <v>3</v>
      </c>
      <c r="C52" s="2">
        <v>2</v>
      </c>
      <c r="D52" s="2">
        <v>44</v>
      </c>
      <c r="E52" s="2">
        <v>2</v>
      </c>
    </row>
    <row r="53" spans="1:5" x14ac:dyDescent="0.25">
      <c r="A53" s="2">
        <v>14628316</v>
      </c>
      <c r="B53" s="2">
        <v>3</v>
      </c>
      <c r="C53" s="2">
        <v>0</v>
      </c>
      <c r="D53" s="2">
        <v>1803</v>
      </c>
      <c r="E53" s="2">
        <v>0</v>
      </c>
    </row>
    <row r="54" spans="1:5" x14ac:dyDescent="0.25">
      <c r="A54" s="2">
        <v>14840745</v>
      </c>
      <c r="B54" s="2">
        <v>2</v>
      </c>
      <c r="C54" s="2">
        <v>0</v>
      </c>
      <c r="D54" s="2">
        <v>9</v>
      </c>
      <c r="E54" s="2">
        <v>0</v>
      </c>
    </row>
    <row r="55" spans="1:5" x14ac:dyDescent="0.25">
      <c r="A55" s="2">
        <v>14840944</v>
      </c>
      <c r="B55" s="2">
        <v>1</v>
      </c>
      <c r="C55" s="2">
        <v>0</v>
      </c>
      <c r="D55" s="2">
        <v>0</v>
      </c>
      <c r="E55" s="2">
        <v>0</v>
      </c>
    </row>
    <row r="56" spans="1:5" x14ac:dyDescent="0.25">
      <c r="A56" s="2">
        <v>15344614</v>
      </c>
      <c r="B56" s="2">
        <v>7</v>
      </c>
      <c r="C56" s="2">
        <v>0</v>
      </c>
      <c r="D56" s="2">
        <v>0</v>
      </c>
      <c r="E56" s="2">
        <v>0</v>
      </c>
    </row>
    <row r="57" spans="1:5" x14ac:dyDescent="0.25">
      <c r="A57" s="2">
        <v>16416867</v>
      </c>
      <c r="B57" s="2">
        <v>5914</v>
      </c>
      <c r="C57" s="2">
        <v>0</v>
      </c>
      <c r="D57" s="2">
        <v>126831</v>
      </c>
      <c r="E57" s="2">
        <v>0</v>
      </c>
    </row>
    <row r="58" spans="1:5" x14ac:dyDescent="0.25">
      <c r="A58" s="2">
        <v>16619668</v>
      </c>
      <c r="B58" s="2">
        <v>1</v>
      </c>
      <c r="C58" s="2">
        <v>0</v>
      </c>
      <c r="D58" s="2">
        <v>47</v>
      </c>
      <c r="E58" s="2">
        <v>0</v>
      </c>
    </row>
    <row r="59" spans="1:5" x14ac:dyDescent="0.25">
      <c r="A59" s="2">
        <v>16827151</v>
      </c>
      <c r="B59" s="2">
        <v>230</v>
      </c>
      <c r="C59" s="2">
        <v>3</v>
      </c>
      <c r="D59" s="2">
        <v>443</v>
      </c>
      <c r="E59" s="2">
        <v>11</v>
      </c>
    </row>
    <row r="60" spans="1:5" x14ac:dyDescent="0.25">
      <c r="A60" s="2">
        <v>17164513</v>
      </c>
      <c r="B60" s="2">
        <v>1</v>
      </c>
      <c r="C60" s="2">
        <v>606</v>
      </c>
      <c r="D60" s="2">
        <v>0</v>
      </c>
      <c r="E60" s="2">
        <v>2274</v>
      </c>
    </row>
    <row r="61" spans="1:5" x14ac:dyDescent="0.25">
      <c r="A61" s="2">
        <v>17509624</v>
      </c>
      <c r="B61" s="2">
        <v>1</v>
      </c>
      <c r="C61" s="2">
        <v>0</v>
      </c>
      <c r="D61" s="2">
        <v>311</v>
      </c>
      <c r="E61" s="2">
        <v>0</v>
      </c>
    </row>
    <row r="62" spans="1:5" x14ac:dyDescent="0.25">
      <c r="A62" s="2">
        <v>17581811</v>
      </c>
      <c r="B62" s="2">
        <v>22</v>
      </c>
      <c r="C62" s="2">
        <v>0</v>
      </c>
      <c r="D62" s="2">
        <v>420</v>
      </c>
      <c r="E62" s="2">
        <v>0</v>
      </c>
    </row>
    <row r="63" spans="1:5" x14ac:dyDescent="0.25">
      <c r="A63" s="2">
        <v>18299706</v>
      </c>
      <c r="B63" s="2">
        <v>3</v>
      </c>
      <c r="C63" s="2">
        <v>0</v>
      </c>
      <c r="D63" s="2">
        <v>573</v>
      </c>
      <c r="E63" s="2">
        <v>0</v>
      </c>
    </row>
    <row r="64" spans="1:5" x14ac:dyDescent="0.25">
      <c r="A64" s="2">
        <v>19104393</v>
      </c>
      <c r="B64" s="2">
        <v>0</v>
      </c>
      <c r="C64" s="2">
        <v>1</v>
      </c>
      <c r="D64" s="2">
        <v>0</v>
      </c>
      <c r="E64" s="2">
        <v>27</v>
      </c>
    </row>
    <row r="65" spans="1:5" x14ac:dyDescent="0.25">
      <c r="A65" s="2">
        <v>19695722</v>
      </c>
      <c r="B65" s="2">
        <v>77</v>
      </c>
      <c r="C65" s="2">
        <v>56</v>
      </c>
      <c r="D65" s="2">
        <v>324</v>
      </c>
      <c r="E65" s="2">
        <v>95</v>
      </c>
    </row>
    <row r="66" spans="1:5" x14ac:dyDescent="0.25">
      <c r="A66" s="2">
        <v>20538228</v>
      </c>
      <c r="B66" s="2">
        <v>536</v>
      </c>
      <c r="C66" s="2">
        <v>3</v>
      </c>
      <c r="D66" s="2">
        <v>401</v>
      </c>
      <c r="E66" s="2">
        <v>4</v>
      </c>
    </row>
    <row r="67" spans="1:5" x14ac:dyDescent="0.25">
      <c r="A67" s="2">
        <v>20941273</v>
      </c>
      <c r="B67" s="2">
        <v>255</v>
      </c>
      <c r="C67" s="2">
        <v>3</v>
      </c>
      <c r="D67" s="2">
        <v>1142</v>
      </c>
      <c r="E67" s="2">
        <v>5</v>
      </c>
    </row>
    <row r="68" spans="1:5" x14ac:dyDescent="0.25">
      <c r="A68" s="2">
        <v>21130146</v>
      </c>
      <c r="B68" s="2">
        <v>0</v>
      </c>
      <c r="C68" s="2">
        <v>1</v>
      </c>
      <c r="D68" s="2">
        <v>0</v>
      </c>
      <c r="E68" s="2">
        <v>2</v>
      </c>
    </row>
    <row r="69" spans="1:5" x14ac:dyDescent="0.25">
      <c r="A69" s="2">
        <v>22321097</v>
      </c>
      <c r="B69" s="2">
        <v>0</v>
      </c>
      <c r="C69" s="2">
        <v>1</v>
      </c>
      <c r="D69" s="2">
        <v>0</v>
      </c>
      <c r="E69" s="2">
        <v>0</v>
      </c>
    </row>
    <row r="70" spans="1:5" x14ac:dyDescent="0.25">
      <c r="A70" s="2">
        <v>23112219</v>
      </c>
      <c r="B70" s="2">
        <v>1</v>
      </c>
      <c r="C70" s="2">
        <v>0</v>
      </c>
      <c r="D70" s="2">
        <v>46</v>
      </c>
      <c r="E70" s="2">
        <v>0</v>
      </c>
    </row>
    <row r="71" spans="1:5" x14ac:dyDescent="0.25">
      <c r="A71" s="2">
        <v>23359201</v>
      </c>
      <c r="B71" s="2">
        <v>6</v>
      </c>
      <c r="C71" s="2">
        <v>1</v>
      </c>
      <c r="D71" s="2">
        <v>106</v>
      </c>
      <c r="E71" s="2">
        <v>249</v>
      </c>
    </row>
    <row r="72" spans="1:5" x14ac:dyDescent="0.25">
      <c r="A72" s="2">
        <v>23657117</v>
      </c>
      <c r="B72" s="2">
        <v>17</v>
      </c>
      <c r="C72" s="2">
        <v>0</v>
      </c>
      <c r="D72" s="2">
        <v>1328</v>
      </c>
      <c r="E72" s="2">
        <v>0</v>
      </c>
    </row>
    <row r="73" spans="1:5" x14ac:dyDescent="0.25">
      <c r="A73" s="2">
        <v>23722245</v>
      </c>
      <c r="B73" s="2">
        <v>3</v>
      </c>
      <c r="C73" s="2">
        <v>14</v>
      </c>
      <c r="D73" s="2">
        <v>1</v>
      </c>
      <c r="E73" s="2">
        <v>846</v>
      </c>
    </row>
    <row r="74" spans="1:5" x14ac:dyDescent="0.25">
      <c r="A74" s="2">
        <v>24676571</v>
      </c>
      <c r="B74" s="2">
        <v>45</v>
      </c>
      <c r="C74" s="2">
        <v>14</v>
      </c>
      <c r="D74" s="2">
        <v>282</v>
      </c>
      <c r="E74" s="2">
        <v>101</v>
      </c>
    </row>
    <row r="75" spans="1:5" x14ac:dyDescent="0.25">
      <c r="A75" s="2">
        <v>24850244</v>
      </c>
      <c r="B75" s="2">
        <v>1</v>
      </c>
      <c r="C75" s="2">
        <v>0</v>
      </c>
      <c r="D75" s="2">
        <v>0</v>
      </c>
      <c r="E75" s="2">
        <v>0</v>
      </c>
    </row>
    <row r="76" spans="1:5" x14ac:dyDescent="0.25">
      <c r="A76" s="2">
        <v>24998407</v>
      </c>
      <c r="B76" s="2">
        <v>564</v>
      </c>
      <c r="C76" s="2">
        <v>287</v>
      </c>
      <c r="D76" s="2">
        <v>2315</v>
      </c>
      <c r="E76" s="2">
        <v>3350</v>
      </c>
    </row>
    <row r="77" spans="1:5" x14ac:dyDescent="0.25">
      <c r="A77" s="2">
        <v>25266940</v>
      </c>
      <c r="B77" s="2">
        <v>227</v>
      </c>
      <c r="C77" s="2">
        <v>0</v>
      </c>
      <c r="D77" s="2">
        <v>3234</v>
      </c>
      <c r="E77" s="2">
        <v>0</v>
      </c>
    </row>
    <row r="78" spans="1:5" x14ac:dyDescent="0.25">
      <c r="A78" s="2">
        <v>25745061</v>
      </c>
      <c r="B78" s="2">
        <v>423</v>
      </c>
      <c r="C78" s="2">
        <v>195</v>
      </c>
      <c r="D78" s="2">
        <v>1837</v>
      </c>
      <c r="E78" s="2">
        <v>898</v>
      </c>
    </row>
    <row r="79" spans="1:5" x14ac:dyDescent="0.25">
      <c r="A79" s="2">
        <v>26767408</v>
      </c>
      <c r="B79" s="2">
        <v>87</v>
      </c>
      <c r="C79" s="2">
        <v>267</v>
      </c>
      <c r="D79" s="2">
        <v>1407</v>
      </c>
      <c r="E79" s="2">
        <v>3979</v>
      </c>
    </row>
    <row r="80" spans="1:5" x14ac:dyDescent="0.25">
      <c r="A80" s="2">
        <v>26851672</v>
      </c>
      <c r="B80" s="2">
        <v>2</v>
      </c>
      <c r="C80" s="2">
        <v>0</v>
      </c>
      <c r="D80" s="2">
        <v>0</v>
      </c>
      <c r="E80" s="2">
        <v>0</v>
      </c>
    </row>
    <row r="81" spans="1:5" x14ac:dyDescent="0.25">
      <c r="A81" s="2">
        <v>27963475</v>
      </c>
      <c r="B81" s="2">
        <v>92</v>
      </c>
      <c r="C81" s="2">
        <v>29</v>
      </c>
      <c r="D81" s="2">
        <v>4226</v>
      </c>
      <c r="E81" s="2">
        <v>1435</v>
      </c>
    </row>
    <row r="82" spans="1:5" x14ac:dyDescent="0.25">
      <c r="A82" s="2">
        <v>28054380</v>
      </c>
      <c r="B82" s="2">
        <v>228</v>
      </c>
      <c r="C82" s="2">
        <v>8</v>
      </c>
      <c r="D82" s="2">
        <v>228</v>
      </c>
      <c r="E82" s="2">
        <v>3</v>
      </c>
    </row>
    <row r="83" spans="1:5" x14ac:dyDescent="0.25">
      <c r="A83" s="2">
        <v>29340261</v>
      </c>
      <c r="B83" s="2">
        <v>9</v>
      </c>
      <c r="C83" s="2">
        <v>3</v>
      </c>
      <c r="D83" s="2">
        <v>16</v>
      </c>
      <c r="E83" s="2">
        <v>36</v>
      </c>
    </row>
    <row r="84" spans="1:5" x14ac:dyDescent="0.25">
      <c r="A84" s="2">
        <v>29936500</v>
      </c>
      <c r="B84" s="2">
        <v>19</v>
      </c>
      <c r="C84" s="2">
        <v>0</v>
      </c>
      <c r="D84" s="2">
        <v>834</v>
      </c>
      <c r="E84" s="2">
        <v>0</v>
      </c>
    </row>
    <row r="85" spans="1:5" x14ac:dyDescent="0.25">
      <c r="A85" s="2">
        <v>30023801</v>
      </c>
      <c r="B85" s="2">
        <v>6</v>
      </c>
      <c r="C85" s="2">
        <v>17</v>
      </c>
      <c r="D85" s="2">
        <v>13</v>
      </c>
      <c r="E85" s="2">
        <v>409</v>
      </c>
    </row>
    <row r="86" spans="1:5" x14ac:dyDescent="0.25">
      <c r="A86" s="2">
        <v>30175039</v>
      </c>
      <c r="B86" s="2">
        <v>479</v>
      </c>
      <c r="C86" s="2">
        <v>38</v>
      </c>
      <c r="D86" s="2">
        <v>2882</v>
      </c>
      <c r="E86" s="2">
        <v>13</v>
      </c>
    </row>
    <row r="87" spans="1:5" x14ac:dyDescent="0.25">
      <c r="A87" s="2">
        <v>30702818</v>
      </c>
      <c r="B87" s="2">
        <v>31</v>
      </c>
      <c r="C87" s="2">
        <v>0</v>
      </c>
      <c r="D87" s="2">
        <v>432</v>
      </c>
      <c r="E87" s="2">
        <v>0</v>
      </c>
    </row>
    <row r="88" spans="1:5" x14ac:dyDescent="0.25">
      <c r="A88" s="2">
        <v>32340528</v>
      </c>
      <c r="B88" s="2">
        <v>1</v>
      </c>
      <c r="C88" s="2">
        <v>1</v>
      </c>
      <c r="D88" s="2">
        <v>5</v>
      </c>
      <c r="E88" s="2">
        <v>8</v>
      </c>
    </row>
    <row r="89" spans="1:5" x14ac:dyDescent="0.25">
      <c r="A89" s="2">
        <v>34396268</v>
      </c>
      <c r="B89" s="2">
        <v>115</v>
      </c>
      <c r="C89" s="2">
        <v>17</v>
      </c>
      <c r="D89" s="2">
        <v>225</v>
      </c>
      <c r="E89" s="2">
        <v>10</v>
      </c>
    </row>
    <row r="90" spans="1:5" x14ac:dyDescent="0.25">
      <c r="A90" s="2">
        <v>35300278</v>
      </c>
      <c r="B90" s="2">
        <v>18</v>
      </c>
      <c r="C90" s="2">
        <v>42</v>
      </c>
      <c r="D90" s="2">
        <v>26</v>
      </c>
      <c r="E90" s="2">
        <v>46</v>
      </c>
    </row>
    <row r="91" spans="1:5" x14ac:dyDescent="0.25">
      <c r="A91" s="2">
        <v>36121469</v>
      </c>
      <c r="B91" s="2">
        <v>2</v>
      </c>
      <c r="C91" s="2">
        <v>0</v>
      </c>
      <c r="D91" s="2">
        <v>4</v>
      </c>
      <c r="E91" s="2">
        <v>0</v>
      </c>
    </row>
    <row r="92" spans="1:5" x14ac:dyDescent="0.25">
      <c r="A92" s="2">
        <v>36368703</v>
      </c>
      <c r="B92" s="2">
        <v>1</v>
      </c>
      <c r="C92" s="2">
        <v>0</v>
      </c>
      <c r="D92" s="2">
        <v>6</v>
      </c>
      <c r="E92" s="2">
        <v>0</v>
      </c>
    </row>
    <row r="93" spans="1:5" x14ac:dyDescent="0.25">
      <c r="A93" s="2">
        <v>39521291</v>
      </c>
      <c r="B93" s="2">
        <v>1</v>
      </c>
      <c r="C93" s="2">
        <v>0</v>
      </c>
      <c r="D93" s="2">
        <v>38</v>
      </c>
      <c r="E93" s="2">
        <v>0</v>
      </c>
    </row>
    <row r="94" spans="1:5" x14ac:dyDescent="0.25">
      <c r="A94" s="2">
        <v>41607639</v>
      </c>
      <c r="B94" s="2">
        <v>10</v>
      </c>
      <c r="C94" s="2">
        <v>5</v>
      </c>
      <c r="D94" s="2">
        <v>22</v>
      </c>
      <c r="E94" s="2">
        <v>28</v>
      </c>
    </row>
    <row r="95" spans="1:5" x14ac:dyDescent="0.25">
      <c r="A95" s="2">
        <v>42585709</v>
      </c>
      <c r="B95" s="2">
        <v>2</v>
      </c>
      <c r="C95" s="2">
        <v>0</v>
      </c>
      <c r="D95" s="2">
        <v>100</v>
      </c>
      <c r="E95" s="2">
        <v>0</v>
      </c>
    </row>
    <row r="96" spans="1:5" x14ac:dyDescent="0.25">
      <c r="A96" s="2">
        <v>42682761</v>
      </c>
      <c r="B96" s="2">
        <v>0</v>
      </c>
      <c r="C96" s="2">
        <v>8</v>
      </c>
      <c r="D96" s="2">
        <v>0</v>
      </c>
      <c r="E96" s="2">
        <v>191</v>
      </c>
    </row>
    <row r="97" spans="1:5" x14ac:dyDescent="0.25">
      <c r="A97" s="2">
        <v>42875428</v>
      </c>
      <c r="B97" s="2">
        <v>17</v>
      </c>
      <c r="C97" s="2">
        <v>0</v>
      </c>
      <c r="D97" s="2">
        <v>51</v>
      </c>
      <c r="E97" s="2">
        <v>0</v>
      </c>
    </row>
    <row r="98" spans="1:5" x14ac:dyDescent="0.25">
      <c r="A98" s="2">
        <v>43480103</v>
      </c>
      <c r="B98" s="2">
        <v>1</v>
      </c>
      <c r="C98" s="2">
        <v>0</v>
      </c>
      <c r="D98" s="2">
        <v>0</v>
      </c>
      <c r="E98" s="2">
        <v>0</v>
      </c>
    </row>
    <row r="99" spans="1:5" x14ac:dyDescent="0.25">
      <c r="A99" s="2">
        <v>43715318</v>
      </c>
      <c r="B99" s="2">
        <v>1</v>
      </c>
      <c r="C99" s="2">
        <v>0</v>
      </c>
      <c r="D99" s="2">
        <v>2</v>
      </c>
      <c r="E99" s="2">
        <v>0</v>
      </c>
    </row>
    <row r="100" spans="1:5" x14ac:dyDescent="0.25">
      <c r="A100" s="2">
        <v>44443176</v>
      </c>
      <c r="B100" s="2">
        <v>1</v>
      </c>
      <c r="C100" s="2">
        <v>0</v>
      </c>
      <c r="D100" s="2">
        <v>0</v>
      </c>
      <c r="E100" s="2">
        <v>0</v>
      </c>
    </row>
    <row r="101" spans="1:5" x14ac:dyDescent="0.25">
      <c r="A101" s="2">
        <v>45253868</v>
      </c>
      <c r="B101" s="2">
        <v>1</v>
      </c>
      <c r="C101" s="2">
        <v>4</v>
      </c>
      <c r="D101" s="2">
        <v>0</v>
      </c>
      <c r="E101" s="2">
        <v>5</v>
      </c>
    </row>
    <row r="102" spans="1:5" x14ac:dyDescent="0.25">
      <c r="A102" s="2">
        <v>45260412</v>
      </c>
      <c r="B102" s="2">
        <v>69</v>
      </c>
      <c r="C102" s="2">
        <v>13</v>
      </c>
      <c r="D102" s="2">
        <v>1116</v>
      </c>
      <c r="E102" s="2">
        <v>61</v>
      </c>
    </row>
    <row r="103" spans="1:5" x14ac:dyDescent="0.25">
      <c r="A103" s="2">
        <v>45716421</v>
      </c>
      <c r="B103" s="2">
        <v>6</v>
      </c>
      <c r="C103" s="2">
        <v>0</v>
      </c>
      <c r="D103" s="2">
        <v>126</v>
      </c>
      <c r="E103" s="2">
        <v>0</v>
      </c>
    </row>
    <row r="104" spans="1:5" x14ac:dyDescent="0.25">
      <c r="A104" s="2">
        <v>45866355</v>
      </c>
      <c r="B104" s="2">
        <v>315</v>
      </c>
      <c r="C104" s="2">
        <v>56</v>
      </c>
      <c r="D104" s="2">
        <v>943</v>
      </c>
      <c r="E104" s="2">
        <v>160</v>
      </c>
    </row>
    <row r="105" spans="1:5" x14ac:dyDescent="0.25">
      <c r="A105" s="2">
        <v>47130424</v>
      </c>
      <c r="B105" s="2">
        <v>1</v>
      </c>
      <c r="C105" s="2">
        <v>0</v>
      </c>
      <c r="D105" s="2">
        <v>0</v>
      </c>
      <c r="E105" s="2">
        <v>0</v>
      </c>
    </row>
    <row r="106" spans="1:5" x14ac:dyDescent="0.25">
      <c r="A106" s="2">
        <v>47398246</v>
      </c>
      <c r="B106" s="2">
        <v>2</v>
      </c>
      <c r="C106" s="2">
        <v>0</v>
      </c>
      <c r="D106" s="2">
        <v>5</v>
      </c>
      <c r="E106" s="2">
        <v>0</v>
      </c>
    </row>
    <row r="107" spans="1:5" x14ac:dyDescent="0.25">
      <c r="A107" s="2">
        <v>47632133</v>
      </c>
      <c r="B107" s="2">
        <v>35</v>
      </c>
      <c r="C107" s="2">
        <v>0</v>
      </c>
      <c r="D107" s="2">
        <v>144</v>
      </c>
      <c r="E107" s="2">
        <v>0</v>
      </c>
    </row>
    <row r="108" spans="1:5" x14ac:dyDescent="0.25">
      <c r="A108" s="2">
        <v>49488740</v>
      </c>
      <c r="B108" s="2">
        <v>1</v>
      </c>
      <c r="C108" s="2">
        <v>0</v>
      </c>
      <c r="D108" s="2">
        <v>41</v>
      </c>
      <c r="E108" s="2">
        <v>0</v>
      </c>
    </row>
    <row r="109" spans="1:5" x14ac:dyDescent="0.25">
      <c r="A109" s="2">
        <v>49742114</v>
      </c>
      <c r="B109" s="2">
        <v>2</v>
      </c>
      <c r="C109" s="2">
        <v>0</v>
      </c>
      <c r="D109" s="2">
        <v>7</v>
      </c>
      <c r="E109" s="2">
        <v>0</v>
      </c>
    </row>
    <row r="110" spans="1:5" x14ac:dyDescent="0.25">
      <c r="A110" s="2">
        <v>49892996</v>
      </c>
      <c r="B110" s="2">
        <v>16</v>
      </c>
      <c r="C110" s="2">
        <v>14</v>
      </c>
      <c r="D110" s="2">
        <v>0</v>
      </c>
      <c r="E110" s="2">
        <v>29</v>
      </c>
    </row>
    <row r="111" spans="1:5" x14ac:dyDescent="0.25">
      <c r="A111" s="2">
        <v>50365703</v>
      </c>
      <c r="B111" s="2">
        <v>35</v>
      </c>
      <c r="C111" s="2">
        <v>27</v>
      </c>
      <c r="D111" s="2">
        <v>75</v>
      </c>
      <c r="E111" s="2">
        <v>81</v>
      </c>
    </row>
    <row r="112" spans="1:5" x14ac:dyDescent="0.25">
      <c r="A112" s="2">
        <v>50667950</v>
      </c>
      <c r="B112" s="2">
        <v>38</v>
      </c>
      <c r="C112" s="2">
        <v>46</v>
      </c>
      <c r="D112" s="2">
        <v>161</v>
      </c>
      <c r="E112" s="2">
        <v>94</v>
      </c>
    </row>
    <row r="113" spans="1:5" x14ac:dyDescent="0.25">
      <c r="A113" s="2">
        <v>51581382</v>
      </c>
      <c r="B113" s="2">
        <v>0</v>
      </c>
      <c r="C113" s="2">
        <v>1</v>
      </c>
      <c r="D113" s="2">
        <v>0</v>
      </c>
      <c r="E113" s="2">
        <v>313</v>
      </c>
    </row>
    <row r="114" spans="1:5" x14ac:dyDescent="0.25">
      <c r="A114" s="2">
        <v>53135203</v>
      </c>
      <c r="B114" s="2">
        <v>129</v>
      </c>
      <c r="C114" s="2">
        <v>53</v>
      </c>
      <c r="D114" s="2">
        <v>1768</v>
      </c>
      <c r="E114" s="2">
        <v>1629</v>
      </c>
    </row>
    <row r="115" spans="1:5" x14ac:dyDescent="0.25">
      <c r="A115" s="2">
        <v>53534987</v>
      </c>
      <c r="B115" s="2">
        <v>1</v>
      </c>
      <c r="C115" s="2">
        <v>0</v>
      </c>
      <c r="D115" s="2">
        <v>0</v>
      </c>
      <c r="E115" s="2">
        <v>0</v>
      </c>
    </row>
    <row r="116" spans="1:5" x14ac:dyDescent="0.25">
      <c r="A116" s="2">
        <v>53661072</v>
      </c>
      <c r="B116" s="2">
        <v>1</v>
      </c>
      <c r="C116" s="2">
        <v>1</v>
      </c>
      <c r="D116" s="2">
        <v>0</v>
      </c>
      <c r="E116" s="2">
        <v>1</v>
      </c>
    </row>
    <row r="117" spans="1:5" x14ac:dyDescent="0.25">
      <c r="A117" s="2">
        <v>54071047</v>
      </c>
      <c r="B117" s="2">
        <v>4</v>
      </c>
      <c r="C117" s="2">
        <v>0</v>
      </c>
      <c r="D117" s="2">
        <v>309</v>
      </c>
      <c r="E117" s="2">
        <v>0</v>
      </c>
    </row>
    <row r="118" spans="1:5" x14ac:dyDescent="0.25">
      <c r="A118" s="2">
        <v>54648215</v>
      </c>
      <c r="B118" s="2">
        <v>213</v>
      </c>
      <c r="C118" s="2">
        <v>424</v>
      </c>
      <c r="D118" s="2">
        <v>1062</v>
      </c>
      <c r="E118" s="2">
        <v>2870</v>
      </c>
    </row>
    <row r="119" spans="1:5" x14ac:dyDescent="0.25">
      <c r="A119" s="2">
        <v>54654579</v>
      </c>
      <c r="B119" s="2">
        <v>1</v>
      </c>
      <c r="C119" s="2">
        <v>0</v>
      </c>
      <c r="D119" s="2">
        <v>27</v>
      </c>
      <c r="E119" s="2">
        <v>0</v>
      </c>
    </row>
    <row r="120" spans="1:5" x14ac:dyDescent="0.25">
      <c r="A120" s="2">
        <v>55123746</v>
      </c>
      <c r="B120" s="2">
        <v>1</v>
      </c>
      <c r="C120" s="2">
        <v>2</v>
      </c>
      <c r="D120" s="2">
        <v>5</v>
      </c>
      <c r="E120" s="2">
        <v>0</v>
      </c>
    </row>
    <row r="121" spans="1:5" x14ac:dyDescent="0.25">
      <c r="A121" s="2">
        <v>55912925</v>
      </c>
      <c r="B121" s="2">
        <v>1</v>
      </c>
      <c r="C121" s="2">
        <v>0</v>
      </c>
      <c r="D121" s="2">
        <v>0</v>
      </c>
      <c r="E121" s="2">
        <v>0</v>
      </c>
    </row>
    <row r="122" spans="1:5" x14ac:dyDescent="0.25">
      <c r="A122" s="2">
        <v>56406733</v>
      </c>
      <c r="B122" s="2">
        <v>2</v>
      </c>
      <c r="C122" s="2">
        <v>0</v>
      </c>
      <c r="D122" s="2">
        <v>0</v>
      </c>
      <c r="E122" s="2">
        <v>0</v>
      </c>
    </row>
    <row r="123" spans="1:5" x14ac:dyDescent="0.25">
      <c r="A123" s="2">
        <v>56740418</v>
      </c>
      <c r="B123" s="2">
        <v>2</v>
      </c>
      <c r="C123" s="2">
        <v>1</v>
      </c>
      <c r="D123" s="2">
        <v>0</v>
      </c>
      <c r="E123" s="2">
        <v>0</v>
      </c>
    </row>
    <row r="124" spans="1:5" x14ac:dyDescent="0.25">
      <c r="A124" s="2">
        <v>59791768</v>
      </c>
      <c r="B124" s="2">
        <v>0</v>
      </c>
      <c r="C124" s="2">
        <v>4</v>
      </c>
      <c r="D124" s="2">
        <v>0</v>
      </c>
      <c r="E124" s="2">
        <v>4</v>
      </c>
    </row>
    <row r="125" spans="1:5" x14ac:dyDescent="0.25">
      <c r="A125" s="2">
        <v>71301957</v>
      </c>
      <c r="B125" s="2">
        <v>5</v>
      </c>
      <c r="C125" s="2">
        <v>0</v>
      </c>
      <c r="D125" s="2">
        <v>65</v>
      </c>
      <c r="E125" s="2">
        <v>0</v>
      </c>
    </row>
    <row r="126" spans="1:5" x14ac:dyDescent="0.25">
      <c r="A126" s="2">
        <v>71376869</v>
      </c>
      <c r="B126" s="2">
        <v>9</v>
      </c>
      <c r="C126" s="2">
        <v>0</v>
      </c>
      <c r="D126" s="2">
        <v>170</v>
      </c>
      <c r="E126" s="2">
        <v>0</v>
      </c>
    </row>
    <row r="127" spans="1:5" x14ac:dyDescent="0.25">
      <c r="A127" s="2">
        <v>71501855</v>
      </c>
      <c r="B127" s="2">
        <v>270</v>
      </c>
      <c r="C127" s="2">
        <v>0</v>
      </c>
      <c r="D127" s="2">
        <v>9019</v>
      </c>
      <c r="E127" s="2">
        <v>0</v>
      </c>
    </row>
    <row r="128" spans="1:5" x14ac:dyDescent="0.25">
      <c r="A128" s="2">
        <v>72233269</v>
      </c>
      <c r="B128" s="2">
        <v>164</v>
      </c>
      <c r="C128" s="2">
        <v>24</v>
      </c>
      <c r="D128" s="2">
        <v>2386</v>
      </c>
      <c r="E128" s="2">
        <v>16</v>
      </c>
    </row>
    <row r="129" spans="1:5" x14ac:dyDescent="0.25">
      <c r="A129" s="2">
        <v>72479761</v>
      </c>
      <c r="B129" s="2">
        <v>50</v>
      </c>
      <c r="C129" s="2">
        <v>0</v>
      </c>
      <c r="D129" s="2">
        <v>1118</v>
      </c>
      <c r="E129" s="2">
        <v>0</v>
      </c>
    </row>
    <row r="130" spans="1:5" x14ac:dyDescent="0.25">
      <c r="A130" s="2">
        <v>73685532</v>
      </c>
      <c r="B130" s="2">
        <v>52</v>
      </c>
      <c r="C130" s="2">
        <v>8</v>
      </c>
      <c r="D130" s="2">
        <v>1014</v>
      </c>
      <c r="E130" s="2">
        <v>617</v>
      </c>
    </row>
    <row r="131" spans="1:5" x14ac:dyDescent="0.25">
      <c r="A131" s="2">
        <v>74074978</v>
      </c>
      <c r="B131" s="2">
        <v>8</v>
      </c>
      <c r="C131" s="2">
        <v>0</v>
      </c>
      <c r="D131" s="2">
        <v>6</v>
      </c>
      <c r="E131" s="2">
        <v>0</v>
      </c>
    </row>
    <row r="132" spans="1:5" x14ac:dyDescent="0.25">
      <c r="A132" s="2">
        <v>74510248</v>
      </c>
      <c r="B132" s="2">
        <v>1</v>
      </c>
      <c r="C132" s="2">
        <v>0</v>
      </c>
      <c r="D132" s="2">
        <v>0</v>
      </c>
      <c r="E132" s="2">
        <v>0</v>
      </c>
    </row>
    <row r="133" spans="1:5" x14ac:dyDescent="0.25">
      <c r="A133" s="2">
        <v>79148749</v>
      </c>
      <c r="B133" s="2">
        <v>3</v>
      </c>
      <c r="C133" s="2">
        <v>0</v>
      </c>
      <c r="D133" s="2">
        <v>77</v>
      </c>
      <c r="E133" s="2">
        <v>0</v>
      </c>
    </row>
    <row r="134" spans="1:5" x14ac:dyDescent="0.25">
      <c r="A134" s="2">
        <v>79458915</v>
      </c>
      <c r="B134" s="2">
        <v>1</v>
      </c>
      <c r="C134" s="2">
        <v>0</v>
      </c>
      <c r="D134" s="2">
        <v>1</v>
      </c>
      <c r="E134" s="2">
        <v>0</v>
      </c>
    </row>
    <row r="135" spans="1:5" x14ac:dyDescent="0.25">
      <c r="A135" s="2">
        <v>79465598</v>
      </c>
      <c r="B135" s="2">
        <v>80</v>
      </c>
      <c r="C135" s="2">
        <v>24</v>
      </c>
      <c r="D135" s="2">
        <v>34</v>
      </c>
      <c r="E135" s="2">
        <v>4</v>
      </c>
    </row>
    <row r="136" spans="1:5" x14ac:dyDescent="0.25">
      <c r="A136" s="2">
        <v>80075516</v>
      </c>
      <c r="B136" s="2">
        <v>6</v>
      </c>
      <c r="C136" s="2">
        <v>0</v>
      </c>
      <c r="D136" s="2">
        <v>0</v>
      </c>
      <c r="E136" s="2">
        <v>0</v>
      </c>
    </row>
    <row r="137" spans="1:5" x14ac:dyDescent="0.25">
      <c r="A137" s="2">
        <v>80777592</v>
      </c>
      <c r="B137" s="2">
        <v>3</v>
      </c>
      <c r="C137" s="2">
        <v>0</v>
      </c>
      <c r="D137" s="2">
        <v>0</v>
      </c>
      <c r="E137" s="2">
        <v>0</v>
      </c>
    </row>
    <row r="138" spans="1:5" x14ac:dyDescent="0.25">
      <c r="A138" s="2">
        <v>81348052</v>
      </c>
      <c r="B138" s="2">
        <v>4</v>
      </c>
      <c r="C138" s="2">
        <v>0</v>
      </c>
      <c r="D138" s="2">
        <v>15</v>
      </c>
      <c r="E138" s="2">
        <v>0</v>
      </c>
    </row>
    <row r="139" spans="1:5" x14ac:dyDescent="0.25">
      <c r="A139" s="2">
        <v>83795705</v>
      </c>
      <c r="B139" s="2">
        <v>1</v>
      </c>
      <c r="C139" s="2">
        <v>0</v>
      </c>
      <c r="D139" s="2">
        <v>0</v>
      </c>
      <c r="E139" s="2">
        <v>0</v>
      </c>
    </row>
    <row r="140" spans="1:5" x14ac:dyDescent="0.25">
      <c r="A140" s="2">
        <v>85057381</v>
      </c>
      <c r="B140" s="2">
        <v>4</v>
      </c>
      <c r="C140" s="2">
        <v>0</v>
      </c>
      <c r="D140" s="2">
        <v>4</v>
      </c>
      <c r="E140" s="2">
        <v>0</v>
      </c>
    </row>
    <row r="141" spans="1:5" x14ac:dyDescent="0.25">
      <c r="A141" s="2">
        <v>86282367</v>
      </c>
      <c r="B141" s="2">
        <v>12</v>
      </c>
      <c r="C141" s="2">
        <v>67</v>
      </c>
      <c r="D141" s="2">
        <v>8</v>
      </c>
      <c r="E141" s="2">
        <v>21</v>
      </c>
    </row>
    <row r="142" spans="1:5" x14ac:dyDescent="0.25">
      <c r="A142" s="2">
        <v>87207085</v>
      </c>
      <c r="B142" s="2">
        <v>2</v>
      </c>
      <c r="C142" s="2">
        <v>0</v>
      </c>
      <c r="D142" s="2">
        <v>61</v>
      </c>
      <c r="E142" s="2">
        <v>0</v>
      </c>
    </row>
    <row r="143" spans="1:5" x14ac:dyDescent="0.25">
      <c r="A143" s="2">
        <v>93316749</v>
      </c>
      <c r="B143" s="2">
        <v>12</v>
      </c>
      <c r="C143" s="2">
        <v>0</v>
      </c>
      <c r="D143" s="2">
        <v>393</v>
      </c>
      <c r="E143" s="2">
        <v>0</v>
      </c>
    </row>
    <row r="144" spans="1:5" x14ac:dyDescent="0.25">
      <c r="A144" s="2">
        <v>93964532</v>
      </c>
      <c r="B144" s="2">
        <v>1</v>
      </c>
      <c r="C144" s="2">
        <v>0</v>
      </c>
      <c r="D144" s="2">
        <v>9</v>
      </c>
      <c r="E144" s="2">
        <v>0</v>
      </c>
    </row>
    <row r="145" spans="1:5" x14ac:dyDescent="0.25">
      <c r="A145" s="2">
        <v>95443579</v>
      </c>
      <c r="B145" s="2">
        <v>1</v>
      </c>
      <c r="C145" s="2">
        <v>0</v>
      </c>
      <c r="D145" s="2">
        <v>1</v>
      </c>
      <c r="E145" s="2">
        <v>0</v>
      </c>
    </row>
    <row r="146" spans="1:5" x14ac:dyDescent="0.25">
      <c r="A146" s="2">
        <v>96530667</v>
      </c>
      <c r="B146" s="2">
        <v>5</v>
      </c>
      <c r="C146" s="2">
        <v>24</v>
      </c>
      <c r="D146" s="2">
        <v>9</v>
      </c>
      <c r="E146" s="2">
        <v>34</v>
      </c>
    </row>
    <row r="147" spans="1:5" x14ac:dyDescent="0.25">
      <c r="A147" s="2">
        <v>98208593</v>
      </c>
      <c r="B147" s="2">
        <v>9</v>
      </c>
      <c r="C147" s="2">
        <v>2</v>
      </c>
      <c r="D147" s="2">
        <v>30</v>
      </c>
      <c r="E147" s="2">
        <v>5</v>
      </c>
    </row>
    <row r="148" spans="1:5" x14ac:dyDescent="0.25">
      <c r="A148" s="2">
        <v>101262862</v>
      </c>
      <c r="B148" s="2">
        <v>1</v>
      </c>
      <c r="C148" s="2">
        <v>0</v>
      </c>
      <c r="D148" s="2">
        <v>1</v>
      </c>
      <c r="E148" s="2">
        <v>0</v>
      </c>
    </row>
    <row r="149" spans="1:5" x14ac:dyDescent="0.25">
      <c r="A149" s="2">
        <v>101472507</v>
      </c>
      <c r="B149" s="2">
        <v>1</v>
      </c>
      <c r="C149" s="2">
        <v>0</v>
      </c>
      <c r="D149" s="2">
        <v>1</v>
      </c>
      <c r="E149" s="2">
        <v>0</v>
      </c>
    </row>
    <row r="150" spans="1:5" x14ac:dyDescent="0.25">
      <c r="A150" s="2">
        <v>103070502</v>
      </c>
      <c r="B150" s="2">
        <v>1</v>
      </c>
      <c r="C150" s="2">
        <v>0</v>
      </c>
      <c r="D150" s="2">
        <v>1</v>
      </c>
      <c r="E150" s="2">
        <v>0</v>
      </c>
    </row>
    <row r="151" spans="1:5" x14ac:dyDescent="0.25">
      <c r="A151" s="2">
        <v>103375381</v>
      </c>
      <c r="B151" s="2">
        <v>4</v>
      </c>
      <c r="C151" s="2">
        <v>0</v>
      </c>
      <c r="D151" s="2">
        <v>3</v>
      </c>
      <c r="E151" s="2">
        <v>0</v>
      </c>
    </row>
    <row r="152" spans="1:5" x14ac:dyDescent="0.25">
      <c r="A152" s="2">
        <v>105359284</v>
      </c>
      <c r="B152" s="2">
        <v>1</v>
      </c>
      <c r="C152" s="2">
        <v>0</v>
      </c>
      <c r="D152" s="2">
        <v>1</v>
      </c>
      <c r="E152" s="2">
        <v>0</v>
      </c>
    </row>
    <row r="153" spans="1:5" x14ac:dyDescent="0.25">
      <c r="A153" s="2">
        <v>105523534</v>
      </c>
      <c r="B153" s="2">
        <v>1</v>
      </c>
      <c r="C153" s="2">
        <v>0</v>
      </c>
      <c r="D153" s="2">
        <v>1</v>
      </c>
      <c r="E153" s="2">
        <v>0</v>
      </c>
    </row>
    <row r="154" spans="1:5" x14ac:dyDescent="0.25">
      <c r="A154" s="2">
        <v>107367707</v>
      </c>
      <c r="B154" s="2">
        <v>1</v>
      </c>
      <c r="C154" s="2">
        <v>0</v>
      </c>
      <c r="D154" s="2">
        <v>1</v>
      </c>
      <c r="E154" s="2">
        <v>0</v>
      </c>
    </row>
    <row r="155" spans="1:5" x14ac:dyDescent="0.25">
      <c r="A155" s="2">
        <v>107542678</v>
      </c>
      <c r="B155" s="2">
        <v>1</v>
      </c>
      <c r="C155" s="2">
        <v>0</v>
      </c>
      <c r="D155" s="2">
        <v>13</v>
      </c>
      <c r="E155" s="2">
        <v>0</v>
      </c>
    </row>
    <row r="156" spans="1:5" x14ac:dyDescent="0.25">
      <c r="A156" s="2">
        <v>107553659</v>
      </c>
      <c r="B156" s="2">
        <v>1</v>
      </c>
      <c r="C156" s="2">
        <v>0</v>
      </c>
      <c r="D156" s="2">
        <v>1</v>
      </c>
      <c r="E156" s="2">
        <v>0</v>
      </c>
    </row>
    <row r="157" spans="1:5" x14ac:dyDescent="0.25">
      <c r="A157" s="2">
        <v>109175311</v>
      </c>
      <c r="B157" s="2">
        <v>65</v>
      </c>
      <c r="C157" s="2">
        <v>0</v>
      </c>
      <c r="D157" s="2">
        <v>0</v>
      </c>
      <c r="E157" s="2">
        <v>0</v>
      </c>
    </row>
    <row r="158" spans="1:5" x14ac:dyDescent="0.25">
      <c r="A158" s="2">
        <v>110738701</v>
      </c>
      <c r="B158" s="2">
        <v>1</v>
      </c>
      <c r="C158" s="2">
        <v>0</v>
      </c>
      <c r="D158" s="2">
        <v>2</v>
      </c>
      <c r="E158" s="2">
        <v>0</v>
      </c>
    </row>
    <row r="159" spans="1:5" x14ac:dyDescent="0.25">
      <c r="A159" s="2">
        <v>111772276</v>
      </c>
      <c r="B159" s="2">
        <v>1</v>
      </c>
      <c r="C159" s="2">
        <v>0</v>
      </c>
      <c r="D159" s="2">
        <v>1</v>
      </c>
      <c r="E159" s="2">
        <v>0</v>
      </c>
    </row>
    <row r="160" spans="1:5" x14ac:dyDescent="0.25">
      <c r="A160" s="2">
        <v>115422673</v>
      </c>
      <c r="B160" s="2">
        <v>1</v>
      </c>
      <c r="C160" s="2">
        <v>0</v>
      </c>
      <c r="D160" s="2">
        <v>0</v>
      </c>
      <c r="E160" s="2">
        <v>0</v>
      </c>
    </row>
    <row r="161" spans="1:5" x14ac:dyDescent="0.25">
      <c r="A161" s="2">
        <v>117831469</v>
      </c>
      <c r="B161" s="2">
        <v>143</v>
      </c>
      <c r="C161" s="2">
        <v>0</v>
      </c>
      <c r="D161" s="2">
        <v>2089</v>
      </c>
      <c r="E161" s="2">
        <v>0</v>
      </c>
    </row>
    <row r="162" spans="1:5" x14ac:dyDescent="0.25">
      <c r="A162" s="2">
        <v>118666777</v>
      </c>
      <c r="B162" s="2">
        <v>4</v>
      </c>
      <c r="C162" s="2">
        <v>0</v>
      </c>
      <c r="D162" s="2">
        <v>0</v>
      </c>
      <c r="E162" s="2">
        <v>0</v>
      </c>
    </row>
    <row r="163" spans="1:5" x14ac:dyDescent="0.25">
      <c r="A163" s="2">
        <v>121552656</v>
      </c>
      <c r="B163" s="2">
        <v>4</v>
      </c>
      <c r="C163" s="2">
        <v>0</v>
      </c>
      <c r="D163" s="2">
        <v>2</v>
      </c>
      <c r="E163" s="2">
        <v>0</v>
      </c>
    </row>
    <row r="164" spans="1:5" x14ac:dyDescent="0.25">
      <c r="A164" s="2">
        <v>122976077</v>
      </c>
      <c r="B164" s="2">
        <v>23</v>
      </c>
      <c r="C164" s="2">
        <v>0</v>
      </c>
      <c r="D164" s="2">
        <v>239</v>
      </c>
      <c r="E164" s="2">
        <v>0</v>
      </c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commits</vt:lpstr>
      <vt:lpstr>só_fw</vt:lpstr>
      <vt:lpstr>desenvolvedores</vt:lpstr>
      <vt:lpstr>merges</vt:lpstr>
      <vt:lpstr>merge_v2</vt:lpstr>
      <vt:lpstr>issues_commit</vt:lpstr>
      <vt:lpstr>Plan3</vt:lpstr>
      <vt:lpstr>Plan1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2018-10-07T01:41:45Z</dcterms:modified>
</cp:coreProperties>
</file>