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Smil\OneDrive\Documentos\uff\dissertacao\git\feature-toggles\Excel\"/>
    </mc:Choice>
  </mc:AlternateContent>
  <bookViews>
    <workbookView xWindow="0" yWindow="0" windowWidth="20460" windowHeight="7050" activeTab="10"/>
  </bookViews>
  <sheets>
    <sheet name="commits" sheetId="2" r:id="rId1"/>
    <sheet name="só_fw" sheetId="11" r:id="rId2"/>
    <sheet name="desenvolvedores" sheetId="9" r:id="rId3"/>
    <sheet name="merges" sheetId="4" r:id="rId4"/>
    <sheet name="merge_v2" sheetId="13" r:id="rId5"/>
    <sheet name="issues_commit" sheetId="6" r:id="rId6"/>
    <sheet name="Plan3" sheetId="10" r:id="rId7"/>
    <sheet name="Plan1" sheetId="8" r:id="rId8"/>
    <sheet name="issues_tempo" sheetId="7" r:id="rId9"/>
    <sheet name="merges_branches" sheetId="3" r:id="rId10"/>
    <sheet name="resumo" sheetId="12" r:id="rId11"/>
  </sheets>
  <definedNames>
    <definedName name="_xlnm._FilterDatabase" localSheetId="0" hidden="1">commits!$A$1:$D$666</definedName>
    <definedName name="_xlnm._FilterDatabase" localSheetId="5" hidden="1">issues_commit!$A$1:$K$201</definedName>
    <definedName name="_xlnm._FilterDatabase" localSheetId="8" hidden="1">issues_tempo!$A$1:$E$231</definedName>
    <definedName name="_xlnm._FilterDatabase" localSheetId="3" hidden="1">merges!$P$883:$U$1040</definedName>
    <definedName name="_xlnm._FilterDatabase" localSheetId="6" hidden="1">Plan3!$H$1:$V$352</definedName>
    <definedName name="_xlnm._FilterDatabase" localSheetId="10" hidden="1">resumo!$A$1:$AJ$948</definedName>
    <definedName name="_xlnm._FilterDatabase" localSheetId="1" hidden="1">só_fw!$A$1:$G$283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9" i="12" l="1"/>
  <c r="E949" i="12"/>
  <c r="F949" i="12"/>
  <c r="H949" i="12" s="1"/>
  <c r="G949" i="12"/>
  <c r="V949" i="12" s="1"/>
  <c r="K949" i="12"/>
  <c r="O949" i="12"/>
  <c r="P949" i="12"/>
  <c r="S949" i="12"/>
  <c r="T949" i="12"/>
  <c r="U949" i="12"/>
  <c r="W949" i="12" s="1"/>
  <c r="Y949" i="12"/>
  <c r="AA949" i="12" s="1"/>
  <c r="AB949" i="12" s="1"/>
  <c r="Z949" i="12"/>
  <c r="AC949" i="12"/>
  <c r="AD949" i="12"/>
  <c r="AF949" i="12"/>
  <c r="AG949" i="12"/>
  <c r="AH949" i="12"/>
  <c r="AJ949" i="12"/>
  <c r="D950" i="12"/>
  <c r="N950" i="12" s="1"/>
  <c r="E950" i="12"/>
  <c r="F950" i="12"/>
  <c r="G950" i="12"/>
  <c r="H950" i="12"/>
  <c r="I950" i="12" s="1"/>
  <c r="K950" i="12"/>
  <c r="L950" i="12"/>
  <c r="M950" i="12"/>
  <c r="O950" i="12"/>
  <c r="P950" i="12"/>
  <c r="S950" i="12"/>
  <c r="T950" i="12"/>
  <c r="U950" i="12"/>
  <c r="W950" i="12" s="1"/>
  <c r="V950" i="12"/>
  <c r="X950" i="12" s="1"/>
  <c r="Y950" i="12"/>
  <c r="AA950" i="12" s="1"/>
  <c r="AB950" i="12" s="1"/>
  <c r="Z950" i="12"/>
  <c r="AF950" i="12" s="1"/>
  <c r="AC950" i="12"/>
  <c r="AD950" i="12"/>
  <c r="AG950" i="12"/>
  <c r="AH950" i="12"/>
  <c r="AJ950" i="12" s="1"/>
  <c r="C949" i="12"/>
  <c r="C950" i="12"/>
  <c r="B949" i="12"/>
  <c r="B950" i="12"/>
  <c r="A949" i="12"/>
  <c r="A950" i="12"/>
  <c r="E950" i="2"/>
  <c r="E949" i="2"/>
  <c r="AI950" i="12" l="1"/>
  <c r="I949" i="12"/>
  <c r="J949" i="12"/>
  <c r="J950" i="12"/>
  <c r="AE949" i="12"/>
  <c r="AI949" i="12" s="1"/>
  <c r="M949" i="12"/>
  <c r="N949" i="12"/>
  <c r="AE950" i="12"/>
  <c r="L949" i="12"/>
  <c r="X949" i="12" s="1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667" i="2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A667" i="12"/>
  <c r="A668" i="12"/>
  <c r="G668" i="12" s="1"/>
  <c r="V668" i="12" s="1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F716" i="12" s="1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G732" i="12" s="1"/>
  <c r="V732" i="12" s="1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F748" i="12" s="1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G796" i="12" s="1"/>
  <c r="V796" i="12" s="1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G828" i="12" s="1"/>
  <c r="V828" i="12" s="1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G860" i="12" s="1"/>
  <c r="V860" i="12" s="1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M716" i="12" l="1"/>
  <c r="U716" i="12"/>
  <c r="M748" i="12"/>
  <c r="U748" i="12"/>
  <c r="AC941" i="12"/>
  <c r="Z941" i="12"/>
  <c r="AD941" i="12"/>
  <c r="Y941" i="12"/>
  <c r="AC933" i="12"/>
  <c r="Z933" i="12"/>
  <c r="Y933" i="12"/>
  <c r="AD933" i="12"/>
  <c r="AD925" i="12"/>
  <c r="AC925" i="12"/>
  <c r="Z925" i="12"/>
  <c r="Y925" i="12"/>
  <c r="AC917" i="12"/>
  <c r="Z917" i="12"/>
  <c r="Y917" i="12"/>
  <c r="AD917" i="12"/>
  <c r="AD909" i="12"/>
  <c r="AC909" i="12"/>
  <c r="Z909" i="12"/>
  <c r="Y909" i="12"/>
  <c r="AD901" i="12"/>
  <c r="AC901" i="12"/>
  <c r="Y901" i="12"/>
  <c r="Z901" i="12"/>
  <c r="AD893" i="12"/>
  <c r="AC893" i="12"/>
  <c r="Z893" i="12"/>
  <c r="Y893" i="12"/>
  <c r="AC889" i="12"/>
  <c r="Z889" i="12"/>
  <c r="AD889" i="12"/>
  <c r="Y889" i="12"/>
  <c r="AC881" i="12"/>
  <c r="AD881" i="12"/>
  <c r="Z881" i="12"/>
  <c r="Y881" i="12"/>
  <c r="AD873" i="12"/>
  <c r="AC873" i="12"/>
  <c r="Y873" i="12"/>
  <c r="Z873" i="12"/>
  <c r="AC869" i="12"/>
  <c r="AD869" i="12"/>
  <c r="Z869" i="12"/>
  <c r="Y869" i="12"/>
  <c r="AD861" i="12"/>
  <c r="AC861" i="12"/>
  <c r="Z861" i="12"/>
  <c r="Y861" i="12"/>
  <c r="AC853" i="12"/>
  <c r="AD853" i="12"/>
  <c r="Z853" i="12"/>
  <c r="Y853" i="12"/>
  <c r="AD845" i="12"/>
  <c r="AC845" i="12"/>
  <c r="Z845" i="12"/>
  <c r="Y845" i="12"/>
  <c r="AC841" i="12"/>
  <c r="Z841" i="12"/>
  <c r="Y841" i="12"/>
  <c r="AD841" i="12"/>
  <c r="AD833" i="12"/>
  <c r="AC833" i="12"/>
  <c r="Z833" i="12"/>
  <c r="Y833" i="12"/>
  <c r="AD829" i="12"/>
  <c r="AC829" i="12"/>
  <c r="Z829" i="12"/>
  <c r="Y829" i="12"/>
  <c r="AC821" i="12"/>
  <c r="Y821" i="12"/>
  <c r="Z821" i="12"/>
  <c r="AD821" i="12"/>
  <c r="F813" i="12"/>
  <c r="AD813" i="12"/>
  <c r="Z813" i="12"/>
  <c r="Y813" i="12"/>
  <c r="AC813" i="12"/>
  <c r="AD809" i="12"/>
  <c r="AC809" i="12"/>
  <c r="Y809" i="12"/>
  <c r="Z809" i="12"/>
  <c r="AD801" i="12"/>
  <c r="AC801" i="12"/>
  <c r="Z801" i="12"/>
  <c r="Y801" i="12"/>
  <c r="AC793" i="12"/>
  <c r="AD793" i="12"/>
  <c r="Y793" i="12"/>
  <c r="Z793" i="12"/>
  <c r="AD785" i="12"/>
  <c r="Z785" i="12"/>
  <c r="Y785" i="12"/>
  <c r="AC785" i="12"/>
  <c r="AD781" i="12"/>
  <c r="Z781" i="12"/>
  <c r="AC781" i="12"/>
  <c r="Y781" i="12"/>
  <c r="AD773" i="12"/>
  <c r="AC773" i="12"/>
  <c r="Z773" i="12"/>
  <c r="Y773" i="12"/>
  <c r="AD765" i="12"/>
  <c r="AC765" i="12"/>
  <c r="Z765" i="12"/>
  <c r="Y765" i="12"/>
  <c r="AC757" i="12"/>
  <c r="AD757" i="12"/>
  <c r="Z757" i="12"/>
  <c r="Y757" i="12"/>
  <c r="F749" i="12"/>
  <c r="AD749" i="12"/>
  <c r="Z749" i="12"/>
  <c r="AC749" i="12"/>
  <c r="Y749" i="12"/>
  <c r="AD737" i="12"/>
  <c r="AC737" i="12"/>
  <c r="Y737" i="12"/>
  <c r="Z737" i="12"/>
  <c r="AC725" i="12"/>
  <c r="Z725" i="12"/>
  <c r="AD725" i="12"/>
  <c r="Y725" i="12"/>
  <c r="AD709" i="12"/>
  <c r="AC709" i="12"/>
  <c r="Y709" i="12"/>
  <c r="Z709" i="12"/>
  <c r="AD685" i="12"/>
  <c r="Z685" i="12"/>
  <c r="AC685" i="12"/>
  <c r="Y685" i="12"/>
  <c r="AC948" i="12"/>
  <c r="Z948" i="12"/>
  <c r="Y948" i="12"/>
  <c r="AD948" i="12"/>
  <c r="G944" i="12"/>
  <c r="AD944" i="12"/>
  <c r="AC944" i="12"/>
  <c r="Y944" i="12"/>
  <c r="Z944" i="12"/>
  <c r="G936" i="12"/>
  <c r="V936" i="12" s="1"/>
  <c r="AD936" i="12"/>
  <c r="Z936" i="12"/>
  <c r="Y936" i="12"/>
  <c r="AC936" i="12"/>
  <c r="G928" i="12"/>
  <c r="AD928" i="12"/>
  <c r="AC928" i="12"/>
  <c r="Z928" i="12"/>
  <c r="Y928" i="12"/>
  <c r="AD924" i="12"/>
  <c r="Z924" i="12"/>
  <c r="Y924" i="12"/>
  <c r="AC924" i="12"/>
  <c r="AD916" i="12"/>
  <c r="AC916" i="12"/>
  <c r="Y916" i="12"/>
  <c r="Z916" i="12"/>
  <c r="AD908" i="12"/>
  <c r="AC908" i="12"/>
  <c r="Y908" i="12"/>
  <c r="Z908" i="12"/>
  <c r="G904" i="12"/>
  <c r="V904" i="12" s="1"/>
  <c r="AD904" i="12"/>
  <c r="Z904" i="12"/>
  <c r="AC904" i="12"/>
  <c r="Y904" i="12"/>
  <c r="AD896" i="12"/>
  <c r="AC896" i="12"/>
  <c r="Z896" i="12"/>
  <c r="Y896" i="12"/>
  <c r="AD888" i="12"/>
  <c r="Z888" i="12"/>
  <c r="AC888" i="12"/>
  <c r="Y888" i="12"/>
  <c r="G880" i="12"/>
  <c r="AD880" i="12"/>
  <c r="AC880" i="12"/>
  <c r="Y880" i="12"/>
  <c r="Z880" i="12"/>
  <c r="AD872" i="12"/>
  <c r="Z872" i="12"/>
  <c r="Y872" i="12"/>
  <c r="AC872" i="12"/>
  <c r="AD864" i="12"/>
  <c r="AC864" i="12"/>
  <c r="Y864" i="12"/>
  <c r="Z864" i="12"/>
  <c r="AD860" i="12"/>
  <c r="Z860" i="12"/>
  <c r="Y860" i="12"/>
  <c r="AC860" i="12"/>
  <c r="AD852" i="12"/>
  <c r="AC852" i="12"/>
  <c r="Y852" i="12"/>
  <c r="Z852" i="12"/>
  <c r="G844" i="12"/>
  <c r="AD844" i="12"/>
  <c r="AC844" i="12"/>
  <c r="Y844" i="12"/>
  <c r="Z844" i="12"/>
  <c r="AD832" i="12"/>
  <c r="AC832" i="12"/>
  <c r="Z832" i="12"/>
  <c r="Y832" i="12"/>
  <c r="F824" i="12"/>
  <c r="AD824" i="12"/>
  <c r="AC824" i="12"/>
  <c r="Z824" i="12"/>
  <c r="Y824" i="12"/>
  <c r="AD816" i="12"/>
  <c r="AC816" i="12"/>
  <c r="Z816" i="12"/>
  <c r="Y816" i="12"/>
  <c r="AD808" i="12"/>
  <c r="AC808" i="12"/>
  <c r="Z808" i="12"/>
  <c r="Y808" i="12"/>
  <c r="AD800" i="12"/>
  <c r="AC800" i="12"/>
  <c r="Z800" i="12"/>
  <c r="Y800" i="12"/>
  <c r="F792" i="12"/>
  <c r="AD792" i="12"/>
  <c r="AC792" i="12"/>
  <c r="Z792" i="12"/>
  <c r="Y792" i="12"/>
  <c r="AD784" i="12"/>
  <c r="AC784" i="12"/>
  <c r="Z784" i="12"/>
  <c r="Y784" i="12"/>
  <c r="AD776" i="12"/>
  <c r="AC776" i="12"/>
  <c r="Z776" i="12"/>
  <c r="Y776" i="12"/>
  <c r="AD768" i="12"/>
  <c r="AC768" i="12"/>
  <c r="Z768" i="12"/>
  <c r="Y768" i="12"/>
  <c r="AD764" i="12"/>
  <c r="AC764" i="12"/>
  <c r="Y764" i="12"/>
  <c r="Z764" i="12"/>
  <c r="AD756" i="12"/>
  <c r="AC756" i="12"/>
  <c r="Z756" i="12"/>
  <c r="Y756" i="12"/>
  <c r="G748" i="12"/>
  <c r="AD748" i="12"/>
  <c r="AC748" i="12"/>
  <c r="Z748" i="12"/>
  <c r="Y748" i="12"/>
  <c r="AD740" i="12"/>
  <c r="AC740" i="12"/>
  <c r="Z740" i="12"/>
  <c r="Y740" i="12"/>
  <c r="AD732" i="12"/>
  <c r="AC732" i="12"/>
  <c r="Z732" i="12"/>
  <c r="Y732" i="12"/>
  <c r="AD728" i="12"/>
  <c r="AC728" i="12"/>
  <c r="Z728" i="12"/>
  <c r="Y728" i="12"/>
  <c r="AD720" i="12"/>
  <c r="AC720" i="12"/>
  <c r="Z720" i="12"/>
  <c r="Y720" i="12"/>
  <c r="AD712" i="12"/>
  <c r="AC712" i="12"/>
  <c r="Z712" i="12"/>
  <c r="Y712" i="12"/>
  <c r="AD704" i="12"/>
  <c r="AC704" i="12"/>
  <c r="Z704" i="12"/>
  <c r="Y704" i="12"/>
  <c r="AD696" i="12"/>
  <c r="AC696" i="12"/>
  <c r="Z696" i="12"/>
  <c r="Y696" i="12"/>
  <c r="AD688" i="12"/>
  <c r="AC688" i="12"/>
  <c r="Z688" i="12"/>
  <c r="Y688" i="12"/>
  <c r="AD680" i="12"/>
  <c r="AC680" i="12"/>
  <c r="Z680" i="12"/>
  <c r="Y680" i="12"/>
  <c r="AD672" i="12"/>
  <c r="AC672" i="12"/>
  <c r="Z672" i="12"/>
  <c r="Y672" i="12"/>
  <c r="Z947" i="12"/>
  <c r="Y947" i="12"/>
  <c r="AD947" i="12"/>
  <c r="AC947" i="12"/>
  <c r="Z943" i="12"/>
  <c r="AD943" i="12"/>
  <c r="AC943" i="12"/>
  <c r="Y943" i="12"/>
  <c r="Z939" i="12"/>
  <c r="Y939" i="12"/>
  <c r="AC939" i="12"/>
  <c r="AD939" i="12"/>
  <c r="F935" i="12"/>
  <c r="AD935" i="12"/>
  <c r="Z935" i="12"/>
  <c r="Y935" i="12"/>
  <c r="AC935" i="12"/>
  <c r="Z931" i="12"/>
  <c r="Y931" i="12"/>
  <c r="AD931" i="12"/>
  <c r="AC931" i="12"/>
  <c r="F927" i="12"/>
  <c r="Z927" i="12"/>
  <c r="AD927" i="12"/>
  <c r="AC927" i="12"/>
  <c r="Y927" i="12"/>
  <c r="Z923" i="12"/>
  <c r="Y923" i="12"/>
  <c r="AC923" i="12"/>
  <c r="AD923" i="12"/>
  <c r="F919" i="12"/>
  <c r="AD919" i="12"/>
  <c r="Z919" i="12"/>
  <c r="Y919" i="12"/>
  <c r="AC919" i="12"/>
  <c r="AD915" i="12"/>
  <c r="Z915" i="12"/>
  <c r="Y915" i="12"/>
  <c r="AC915" i="12"/>
  <c r="Z911" i="12"/>
  <c r="AC911" i="12"/>
  <c r="Y911" i="12"/>
  <c r="AD911" i="12"/>
  <c r="AD907" i="12"/>
  <c r="Z907" i="12"/>
  <c r="Y907" i="12"/>
  <c r="AC907" i="12"/>
  <c r="F903" i="12"/>
  <c r="AD903" i="12"/>
  <c r="Z903" i="12"/>
  <c r="Y903" i="12"/>
  <c r="AC903" i="12"/>
  <c r="Z899" i="12"/>
  <c r="AD899" i="12"/>
  <c r="Y899" i="12"/>
  <c r="AC899" i="12"/>
  <c r="F895" i="12"/>
  <c r="Z895" i="12"/>
  <c r="AC895" i="12"/>
  <c r="Y895" i="12"/>
  <c r="AD895" i="12"/>
  <c r="Z891" i="12"/>
  <c r="Y891" i="12"/>
  <c r="AD891" i="12"/>
  <c r="AC891" i="12"/>
  <c r="F887" i="12"/>
  <c r="AD887" i="12"/>
  <c r="Z887" i="12"/>
  <c r="Y887" i="12"/>
  <c r="AC887" i="12"/>
  <c r="Z883" i="12"/>
  <c r="Y883" i="12"/>
  <c r="AD883" i="12"/>
  <c r="AC883" i="12"/>
  <c r="AD879" i="12"/>
  <c r="Z879" i="12"/>
  <c r="AC879" i="12"/>
  <c r="Y879" i="12"/>
  <c r="G875" i="12"/>
  <c r="Z875" i="12"/>
  <c r="Y875" i="12"/>
  <c r="AC875" i="12"/>
  <c r="AD875" i="12"/>
  <c r="F871" i="12"/>
  <c r="AD871" i="12"/>
  <c r="Z871" i="12"/>
  <c r="Y871" i="12"/>
  <c r="AC871" i="12"/>
  <c r="G867" i="12"/>
  <c r="Z867" i="12"/>
  <c r="Y867" i="12"/>
  <c r="AD867" i="12"/>
  <c r="AC867" i="12"/>
  <c r="F863" i="12"/>
  <c r="Z863" i="12"/>
  <c r="AC863" i="12"/>
  <c r="Y863" i="12"/>
  <c r="AD863" i="12"/>
  <c r="G859" i="12"/>
  <c r="Z859" i="12"/>
  <c r="Y859" i="12"/>
  <c r="AC859" i="12"/>
  <c r="AD859" i="12"/>
  <c r="F855" i="12"/>
  <c r="AD855" i="12"/>
  <c r="Z855" i="12"/>
  <c r="Y855" i="12"/>
  <c r="AC855" i="12"/>
  <c r="G851" i="12"/>
  <c r="AD851" i="12"/>
  <c r="Z851" i="12"/>
  <c r="Y851" i="12"/>
  <c r="AC851" i="12"/>
  <c r="Z847" i="12"/>
  <c r="AC847" i="12"/>
  <c r="Y847" i="12"/>
  <c r="AD847" i="12"/>
  <c r="G843" i="12"/>
  <c r="AD843" i="12"/>
  <c r="Z843" i="12"/>
  <c r="Y843" i="12"/>
  <c r="AC843" i="12"/>
  <c r="AD839" i="12"/>
  <c r="Z839" i="12"/>
  <c r="Y839" i="12"/>
  <c r="AC839" i="12"/>
  <c r="G835" i="12"/>
  <c r="Z835" i="12"/>
  <c r="AC835" i="12"/>
  <c r="Y835" i="12"/>
  <c r="AD835" i="12"/>
  <c r="AC831" i="12"/>
  <c r="Z831" i="12"/>
  <c r="Y831" i="12"/>
  <c r="AD831" i="12"/>
  <c r="G827" i="12"/>
  <c r="Z827" i="12"/>
  <c r="Y827" i="12"/>
  <c r="AD827" i="12"/>
  <c r="AC827" i="12"/>
  <c r="AD823" i="12"/>
  <c r="Z823" i="12"/>
  <c r="Y823" i="12"/>
  <c r="AC823" i="12"/>
  <c r="G819" i="12"/>
  <c r="Z819" i="12"/>
  <c r="Y819" i="12"/>
  <c r="AC819" i="12"/>
  <c r="AD819" i="12"/>
  <c r="AD815" i="12"/>
  <c r="AC815" i="12"/>
  <c r="Z815" i="12"/>
  <c r="Y815" i="12"/>
  <c r="G811" i="12"/>
  <c r="V811" i="12" s="1"/>
  <c r="Z811" i="12"/>
  <c r="Y811" i="12"/>
  <c r="AD811" i="12"/>
  <c r="AC811" i="12"/>
  <c r="AD807" i="12"/>
  <c r="Z807" i="12"/>
  <c r="AC807" i="12"/>
  <c r="Y807" i="12"/>
  <c r="G803" i="12"/>
  <c r="Z803" i="12"/>
  <c r="Y803" i="12"/>
  <c r="AC803" i="12"/>
  <c r="AD803" i="12"/>
  <c r="AC799" i="12"/>
  <c r="Z799" i="12"/>
  <c r="Y799" i="12"/>
  <c r="AD799" i="12"/>
  <c r="G795" i="12"/>
  <c r="Z795" i="12"/>
  <c r="AD795" i="12"/>
  <c r="Y795" i="12"/>
  <c r="AC795" i="12"/>
  <c r="AD791" i="12"/>
  <c r="Z791" i="12"/>
  <c r="Y791" i="12"/>
  <c r="AC791" i="12"/>
  <c r="G787" i="12"/>
  <c r="AD787" i="12"/>
  <c r="Z787" i="12"/>
  <c r="Y787" i="12"/>
  <c r="AC787" i="12"/>
  <c r="AC783" i="12"/>
  <c r="Z783" i="12"/>
  <c r="Y783" i="12"/>
  <c r="AD783" i="12"/>
  <c r="G779" i="12"/>
  <c r="AD779" i="12"/>
  <c r="Z779" i="12"/>
  <c r="AC779" i="12"/>
  <c r="Y779" i="12"/>
  <c r="AD775" i="12"/>
  <c r="Z775" i="12"/>
  <c r="Y775" i="12"/>
  <c r="AC775" i="12"/>
  <c r="G771" i="12"/>
  <c r="Z771" i="12"/>
  <c r="AC771" i="12"/>
  <c r="Y771" i="12"/>
  <c r="AD771" i="12"/>
  <c r="AC767" i="12"/>
  <c r="Z767" i="12"/>
  <c r="AD767" i="12"/>
  <c r="Y767" i="12"/>
  <c r="G763" i="12"/>
  <c r="Z763" i="12"/>
  <c r="Y763" i="12"/>
  <c r="AC763" i="12"/>
  <c r="AD763" i="12"/>
  <c r="AD759" i="12"/>
  <c r="Z759" i="12"/>
  <c r="Y759" i="12"/>
  <c r="AC759" i="12"/>
  <c r="G755" i="12"/>
  <c r="Z755" i="12"/>
  <c r="Y755" i="12"/>
  <c r="AD755" i="12"/>
  <c r="AC755" i="12"/>
  <c r="AD751" i="12"/>
  <c r="AC751" i="12"/>
  <c r="Z751" i="12"/>
  <c r="Y751" i="12"/>
  <c r="G747" i="12"/>
  <c r="Z747" i="12"/>
  <c r="AD747" i="12"/>
  <c r="Y747" i="12"/>
  <c r="AC747" i="12"/>
  <c r="AD743" i="12"/>
  <c r="Z743" i="12"/>
  <c r="AC743" i="12"/>
  <c r="Y743" i="12"/>
  <c r="G739" i="12"/>
  <c r="Z739" i="12"/>
  <c r="AD739" i="12"/>
  <c r="Y739" i="12"/>
  <c r="AC739" i="12"/>
  <c r="AC735" i="12"/>
  <c r="Z735" i="12"/>
  <c r="Y735" i="12"/>
  <c r="AD735" i="12"/>
  <c r="G731" i="12"/>
  <c r="Z731" i="12"/>
  <c r="Y731" i="12"/>
  <c r="AC731" i="12"/>
  <c r="AD731" i="12"/>
  <c r="AD727" i="12"/>
  <c r="Z727" i="12"/>
  <c r="Y727" i="12"/>
  <c r="AC727" i="12"/>
  <c r="G723" i="12"/>
  <c r="AD723" i="12"/>
  <c r="Z723" i="12"/>
  <c r="Y723" i="12"/>
  <c r="AC723" i="12"/>
  <c r="AC719" i="12"/>
  <c r="Z719" i="12"/>
  <c r="AD719" i="12"/>
  <c r="Y719" i="12"/>
  <c r="G715" i="12"/>
  <c r="AD715" i="12"/>
  <c r="Z715" i="12"/>
  <c r="AC715" i="12"/>
  <c r="Y715" i="12"/>
  <c r="AD711" i="12"/>
  <c r="Z711" i="12"/>
  <c r="Y711" i="12"/>
  <c r="AC711" i="12"/>
  <c r="G707" i="12"/>
  <c r="Z707" i="12"/>
  <c r="AC707" i="12"/>
  <c r="Y707" i="12"/>
  <c r="AD707" i="12"/>
  <c r="AC703" i="12"/>
  <c r="Z703" i="12"/>
  <c r="Y703" i="12"/>
  <c r="AD703" i="12"/>
  <c r="G699" i="12"/>
  <c r="Z699" i="12"/>
  <c r="AD699" i="12"/>
  <c r="Y699" i="12"/>
  <c r="AC699" i="12"/>
  <c r="AD695" i="12"/>
  <c r="Z695" i="12"/>
  <c r="Y695" i="12"/>
  <c r="AC695" i="12"/>
  <c r="G691" i="12"/>
  <c r="Z691" i="12"/>
  <c r="AD691" i="12"/>
  <c r="Y691" i="12"/>
  <c r="AC691" i="12"/>
  <c r="AD687" i="12"/>
  <c r="AC687" i="12"/>
  <c r="Z687" i="12"/>
  <c r="Y687" i="12"/>
  <c r="G683" i="12"/>
  <c r="Z683" i="12"/>
  <c r="Y683" i="12"/>
  <c r="AD683" i="12"/>
  <c r="AC683" i="12"/>
  <c r="AD679" i="12"/>
  <c r="Z679" i="12"/>
  <c r="AC679" i="12"/>
  <c r="Y679" i="12"/>
  <c r="G675" i="12"/>
  <c r="Z675" i="12"/>
  <c r="Y675" i="12"/>
  <c r="AD675" i="12"/>
  <c r="AC675" i="12"/>
  <c r="AC671" i="12"/>
  <c r="Z671" i="12"/>
  <c r="AD671" i="12"/>
  <c r="Y671" i="12"/>
  <c r="G667" i="12"/>
  <c r="Z667" i="12"/>
  <c r="Y667" i="12"/>
  <c r="AC667" i="12"/>
  <c r="AD667" i="12"/>
  <c r="G896" i="12"/>
  <c r="AD945" i="12"/>
  <c r="AC945" i="12"/>
  <c r="Z945" i="12"/>
  <c r="Y945" i="12"/>
  <c r="AC937" i="12"/>
  <c r="AD937" i="12"/>
  <c r="Y937" i="12"/>
  <c r="Z937" i="12"/>
  <c r="AD929" i="12"/>
  <c r="AC929" i="12"/>
  <c r="Z929" i="12"/>
  <c r="Y929" i="12"/>
  <c r="AC921" i="12"/>
  <c r="AD921" i="12"/>
  <c r="Y921" i="12"/>
  <c r="Z921" i="12"/>
  <c r="AC913" i="12"/>
  <c r="AD913" i="12"/>
  <c r="Z913" i="12"/>
  <c r="Y913" i="12"/>
  <c r="AC905" i="12"/>
  <c r="AD905" i="12"/>
  <c r="Z905" i="12"/>
  <c r="Y905" i="12"/>
  <c r="AC897" i="12"/>
  <c r="Z897" i="12"/>
  <c r="AD897" i="12"/>
  <c r="Y897" i="12"/>
  <c r="AC885" i="12"/>
  <c r="AD885" i="12"/>
  <c r="Z885" i="12"/>
  <c r="Y885" i="12"/>
  <c r="AD877" i="12"/>
  <c r="AC877" i="12"/>
  <c r="Z877" i="12"/>
  <c r="Y877" i="12"/>
  <c r="AD865" i="12"/>
  <c r="AC865" i="12"/>
  <c r="Y865" i="12"/>
  <c r="Z865" i="12"/>
  <c r="AC857" i="12"/>
  <c r="Y857" i="12"/>
  <c r="Z857" i="12"/>
  <c r="AD857" i="12"/>
  <c r="AC849" i="12"/>
  <c r="AD849" i="12"/>
  <c r="Y849" i="12"/>
  <c r="Z849" i="12"/>
  <c r="AD837" i="12"/>
  <c r="AC837" i="12"/>
  <c r="Y837" i="12"/>
  <c r="Z837" i="12"/>
  <c r="AD825" i="12"/>
  <c r="Z825" i="12"/>
  <c r="Y825" i="12"/>
  <c r="AC825" i="12"/>
  <c r="AD817" i="12"/>
  <c r="AC817" i="12"/>
  <c r="Z817" i="12"/>
  <c r="Y817" i="12"/>
  <c r="AC805" i="12"/>
  <c r="AD805" i="12"/>
  <c r="Z805" i="12"/>
  <c r="Y805" i="12"/>
  <c r="AD797" i="12"/>
  <c r="Z797" i="12"/>
  <c r="AC797" i="12"/>
  <c r="Y797" i="12"/>
  <c r="AC789" i="12"/>
  <c r="AD789" i="12"/>
  <c r="Z789" i="12"/>
  <c r="Y789" i="12"/>
  <c r="AD777" i="12"/>
  <c r="AC777" i="12"/>
  <c r="Z777" i="12"/>
  <c r="Y777" i="12"/>
  <c r="AD769" i="12"/>
  <c r="Z769" i="12"/>
  <c r="AC769" i="12"/>
  <c r="Y769" i="12"/>
  <c r="AD761" i="12"/>
  <c r="AC761" i="12"/>
  <c r="Z761" i="12"/>
  <c r="Y761" i="12"/>
  <c r="AC753" i="12"/>
  <c r="AD753" i="12"/>
  <c r="Z753" i="12"/>
  <c r="Y753" i="12"/>
  <c r="AD745" i="12"/>
  <c r="AC745" i="12"/>
  <c r="Y745" i="12"/>
  <c r="Z745" i="12"/>
  <c r="AC741" i="12"/>
  <c r="AD741" i="12"/>
  <c r="Z741" i="12"/>
  <c r="Y741" i="12"/>
  <c r="AD733" i="12"/>
  <c r="Z733" i="12"/>
  <c r="AC733" i="12"/>
  <c r="Y733" i="12"/>
  <c r="AD729" i="12"/>
  <c r="AC729" i="12"/>
  <c r="Y729" i="12"/>
  <c r="Z729" i="12"/>
  <c r="AD721" i="12"/>
  <c r="AC721" i="12"/>
  <c r="Y721" i="12"/>
  <c r="Z721" i="12"/>
  <c r="AD717" i="12"/>
  <c r="Z717" i="12"/>
  <c r="AC717" i="12"/>
  <c r="Y717" i="12"/>
  <c r="AD713" i="12"/>
  <c r="Z713" i="12"/>
  <c r="Y713" i="12"/>
  <c r="AC713" i="12"/>
  <c r="AC705" i="12"/>
  <c r="Z705" i="12"/>
  <c r="Y705" i="12"/>
  <c r="AD705" i="12"/>
  <c r="AD701" i="12"/>
  <c r="AC701" i="12"/>
  <c r="Z701" i="12"/>
  <c r="Y701" i="12"/>
  <c r="AD697" i="12"/>
  <c r="Z697" i="12"/>
  <c r="Y697" i="12"/>
  <c r="AC697" i="12"/>
  <c r="AC693" i="12"/>
  <c r="AD693" i="12"/>
  <c r="Z693" i="12"/>
  <c r="Y693" i="12"/>
  <c r="AC689" i="12"/>
  <c r="Z689" i="12"/>
  <c r="AD689" i="12"/>
  <c r="Y689" i="12"/>
  <c r="AD681" i="12"/>
  <c r="AC681" i="12"/>
  <c r="Y681" i="12"/>
  <c r="Z681" i="12"/>
  <c r="AC677" i="12"/>
  <c r="AD677" i="12"/>
  <c r="Z677" i="12"/>
  <c r="Y677" i="12"/>
  <c r="AD673" i="12"/>
  <c r="AC673" i="12"/>
  <c r="Z673" i="12"/>
  <c r="Y673" i="12"/>
  <c r="AD669" i="12"/>
  <c r="Z669" i="12"/>
  <c r="Y669" i="12"/>
  <c r="AC669" i="12"/>
  <c r="AD940" i="12"/>
  <c r="AC940" i="12"/>
  <c r="Z940" i="12"/>
  <c r="Y940" i="12"/>
  <c r="AC932" i="12"/>
  <c r="Z932" i="12"/>
  <c r="Y932" i="12"/>
  <c r="AD932" i="12"/>
  <c r="AD920" i="12"/>
  <c r="Z920" i="12"/>
  <c r="AC920" i="12"/>
  <c r="Y920" i="12"/>
  <c r="G912" i="12"/>
  <c r="AD912" i="12"/>
  <c r="AC912" i="12"/>
  <c r="Z912" i="12"/>
  <c r="Y912" i="12"/>
  <c r="AD900" i="12"/>
  <c r="AC900" i="12"/>
  <c r="Z900" i="12"/>
  <c r="Y900" i="12"/>
  <c r="AD892" i="12"/>
  <c r="AC892" i="12"/>
  <c r="Y892" i="12"/>
  <c r="Z892" i="12"/>
  <c r="AD884" i="12"/>
  <c r="AC884" i="12"/>
  <c r="Z884" i="12"/>
  <c r="Y884" i="12"/>
  <c r="G876" i="12"/>
  <c r="V876" i="12" s="1"/>
  <c r="AD876" i="12"/>
  <c r="AC876" i="12"/>
  <c r="Z876" i="12"/>
  <c r="Y876" i="12"/>
  <c r="AD868" i="12"/>
  <c r="AC868" i="12"/>
  <c r="Z868" i="12"/>
  <c r="Y868" i="12"/>
  <c r="AD856" i="12"/>
  <c r="Z856" i="12"/>
  <c r="AC856" i="12"/>
  <c r="Y856" i="12"/>
  <c r="AD848" i="12"/>
  <c r="AC848" i="12"/>
  <c r="Z848" i="12"/>
  <c r="Y848" i="12"/>
  <c r="AD840" i="12"/>
  <c r="Z840" i="12"/>
  <c r="Y840" i="12"/>
  <c r="AC840" i="12"/>
  <c r="AD836" i="12"/>
  <c r="AC836" i="12"/>
  <c r="Y836" i="12"/>
  <c r="Z836" i="12"/>
  <c r="AD828" i="12"/>
  <c r="AC828" i="12"/>
  <c r="Z828" i="12"/>
  <c r="Y828" i="12"/>
  <c r="AD820" i="12"/>
  <c r="AC820" i="12"/>
  <c r="Z820" i="12"/>
  <c r="Y820" i="12"/>
  <c r="G812" i="12"/>
  <c r="AD812" i="12"/>
  <c r="AC812" i="12"/>
  <c r="Z812" i="12"/>
  <c r="Y812" i="12"/>
  <c r="AD804" i="12"/>
  <c r="AC804" i="12"/>
  <c r="Z804" i="12"/>
  <c r="Y804" i="12"/>
  <c r="AD796" i="12"/>
  <c r="AC796" i="12"/>
  <c r="Z796" i="12"/>
  <c r="Y796" i="12"/>
  <c r="AD788" i="12"/>
  <c r="AC788" i="12"/>
  <c r="Y788" i="12"/>
  <c r="Z788" i="12"/>
  <c r="G780" i="12"/>
  <c r="AD780" i="12"/>
  <c r="AC780" i="12"/>
  <c r="Y780" i="12"/>
  <c r="Z780" i="12"/>
  <c r="AD772" i="12"/>
  <c r="AC772" i="12"/>
  <c r="Y772" i="12"/>
  <c r="Z772" i="12"/>
  <c r="AD760" i="12"/>
  <c r="AC760" i="12"/>
  <c r="Z760" i="12"/>
  <c r="Y760" i="12"/>
  <c r="AD752" i="12"/>
  <c r="AC752" i="12"/>
  <c r="Y752" i="12"/>
  <c r="Z752" i="12"/>
  <c r="AD744" i="12"/>
  <c r="AC744" i="12"/>
  <c r="Z744" i="12"/>
  <c r="Y744" i="12"/>
  <c r="AD736" i="12"/>
  <c r="AC736" i="12"/>
  <c r="Y736" i="12"/>
  <c r="Z736" i="12"/>
  <c r="AD724" i="12"/>
  <c r="AC724" i="12"/>
  <c r="Y724" i="12"/>
  <c r="Z724" i="12"/>
  <c r="G716" i="12"/>
  <c r="AD716" i="12"/>
  <c r="AC716" i="12"/>
  <c r="Z716" i="12"/>
  <c r="Y716" i="12"/>
  <c r="AD708" i="12"/>
  <c r="AC708" i="12"/>
  <c r="Y708" i="12"/>
  <c r="Z708" i="12"/>
  <c r="AD700" i="12"/>
  <c r="AC700" i="12"/>
  <c r="Z700" i="12"/>
  <c r="Y700" i="12"/>
  <c r="AD692" i="12"/>
  <c r="AC692" i="12"/>
  <c r="Z692" i="12"/>
  <c r="Y692" i="12"/>
  <c r="G684" i="12"/>
  <c r="V684" i="12" s="1"/>
  <c r="AD684" i="12"/>
  <c r="AC684" i="12"/>
  <c r="Z684" i="12"/>
  <c r="Y684" i="12"/>
  <c r="AD676" i="12"/>
  <c r="AC676" i="12"/>
  <c r="Z676" i="12"/>
  <c r="Y676" i="12"/>
  <c r="AD668" i="12"/>
  <c r="AC668" i="12"/>
  <c r="Z668" i="12"/>
  <c r="Y668" i="12"/>
  <c r="G920" i="12"/>
  <c r="G700" i="12"/>
  <c r="AD946" i="12"/>
  <c r="Z946" i="12"/>
  <c r="AC946" i="12"/>
  <c r="Y946" i="12"/>
  <c r="AD942" i="12"/>
  <c r="AC942" i="12"/>
  <c r="Z942" i="12"/>
  <c r="Y942" i="12"/>
  <c r="AD938" i="12"/>
  <c r="AC938" i="12"/>
  <c r="Z938" i="12"/>
  <c r="Y938" i="12"/>
  <c r="AD934" i="12"/>
  <c r="AC934" i="12"/>
  <c r="Y934" i="12"/>
  <c r="Z934" i="12"/>
  <c r="AD930" i="12"/>
  <c r="Z930" i="12"/>
  <c r="AC930" i="12"/>
  <c r="Y930" i="12"/>
  <c r="AD926" i="12"/>
  <c r="Z926" i="12"/>
  <c r="Y926" i="12"/>
  <c r="AC926" i="12"/>
  <c r="AD922" i="12"/>
  <c r="AC922" i="12"/>
  <c r="Y922" i="12"/>
  <c r="Z922" i="12"/>
  <c r="AD918" i="12"/>
  <c r="AC918" i="12"/>
  <c r="Z918" i="12"/>
  <c r="Y918" i="12"/>
  <c r="AD914" i="12"/>
  <c r="Z914" i="12"/>
  <c r="AC914" i="12"/>
  <c r="Y914" i="12"/>
  <c r="AD910" i="12"/>
  <c r="Z910" i="12"/>
  <c r="AC910" i="12"/>
  <c r="Y910" i="12"/>
  <c r="AC906" i="12"/>
  <c r="AD906" i="12"/>
  <c r="Y906" i="12"/>
  <c r="Z906" i="12"/>
  <c r="AD902" i="12"/>
  <c r="AC902" i="12"/>
  <c r="Z902" i="12"/>
  <c r="Y902" i="12"/>
  <c r="AD898" i="12"/>
  <c r="Z898" i="12"/>
  <c r="AC898" i="12"/>
  <c r="Y898" i="12"/>
  <c r="AD894" i="12"/>
  <c r="Y894" i="12"/>
  <c r="Z894" i="12"/>
  <c r="AC894" i="12"/>
  <c r="AD890" i="12"/>
  <c r="AC890" i="12"/>
  <c r="Z890" i="12"/>
  <c r="Y890" i="12"/>
  <c r="AD886" i="12"/>
  <c r="AC886" i="12"/>
  <c r="Z886" i="12"/>
  <c r="Y886" i="12"/>
  <c r="AD882" i="12"/>
  <c r="Z882" i="12"/>
  <c r="AC882" i="12"/>
  <c r="Y882" i="12"/>
  <c r="AC878" i="12"/>
  <c r="Y878" i="12"/>
  <c r="Z878" i="12"/>
  <c r="AD878" i="12"/>
  <c r="AC874" i="12"/>
  <c r="AD874" i="12"/>
  <c r="Z874" i="12"/>
  <c r="Y874" i="12"/>
  <c r="AD870" i="12"/>
  <c r="AC870" i="12"/>
  <c r="Z870" i="12"/>
  <c r="Y870" i="12"/>
  <c r="AD866" i="12"/>
  <c r="Z866" i="12"/>
  <c r="AC866" i="12"/>
  <c r="Y866" i="12"/>
  <c r="AD862" i="12"/>
  <c r="Z862" i="12"/>
  <c r="Y862" i="12"/>
  <c r="AC862" i="12"/>
  <c r="AD858" i="12"/>
  <c r="AC858" i="12"/>
  <c r="Y858" i="12"/>
  <c r="Z858" i="12"/>
  <c r="AC854" i="12"/>
  <c r="AD854" i="12"/>
  <c r="Z854" i="12"/>
  <c r="Y854" i="12"/>
  <c r="AD850" i="12"/>
  <c r="Z850" i="12"/>
  <c r="AC850" i="12"/>
  <c r="Y850" i="12"/>
  <c r="AD846" i="12"/>
  <c r="Z846" i="12"/>
  <c r="AC846" i="12"/>
  <c r="Y846" i="12"/>
  <c r="AD842" i="12"/>
  <c r="AC842" i="12"/>
  <c r="Z842" i="12"/>
  <c r="Y842" i="12"/>
  <c r="AC838" i="12"/>
  <c r="Z838" i="12"/>
  <c r="AD838" i="12"/>
  <c r="Y838" i="12"/>
  <c r="AD834" i="12"/>
  <c r="Z834" i="12"/>
  <c r="AC834" i="12"/>
  <c r="Y834" i="12"/>
  <c r="AD830" i="12"/>
  <c r="AC830" i="12"/>
  <c r="Y830" i="12"/>
  <c r="Z830" i="12"/>
  <c r="AC826" i="12"/>
  <c r="AD826" i="12"/>
  <c r="Z826" i="12"/>
  <c r="Y826" i="12"/>
  <c r="AD822" i="12"/>
  <c r="AC822" i="12"/>
  <c r="Y822" i="12"/>
  <c r="Z822" i="12"/>
  <c r="AD818" i="12"/>
  <c r="Z818" i="12"/>
  <c r="AC818" i="12"/>
  <c r="Y818" i="12"/>
  <c r="AD814" i="12"/>
  <c r="AC814" i="12"/>
  <c r="Y814" i="12"/>
  <c r="Z814" i="12"/>
  <c r="AC810" i="12"/>
  <c r="AD810" i="12"/>
  <c r="Z810" i="12"/>
  <c r="Y810" i="12"/>
  <c r="AD806" i="12"/>
  <c r="AC806" i="12"/>
  <c r="Y806" i="12"/>
  <c r="Z806" i="12"/>
  <c r="AD802" i="12"/>
  <c r="Z802" i="12"/>
  <c r="AC802" i="12"/>
  <c r="Y802" i="12"/>
  <c r="AD798" i="12"/>
  <c r="Z798" i="12"/>
  <c r="Y798" i="12"/>
  <c r="AC798" i="12"/>
  <c r="AD794" i="12"/>
  <c r="AC794" i="12"/>
  <c r="Y794" i="12"/>
  <c r="Z794" i="12"/>
  <c r="AD790" i="12"/>
  <c r="AC790" i="12"/>
  <c r="Z790" i="12"/>
  <c r="Y790" i="12"/>
  <c r="AD786" i="12"/>
  <c r="AC786" i="12"/>
  <c r="Z786" i="12"/>
  <c r="Y786" i="12"/>
  <c r="Z782" i="12"/>
  <c r="Y782" i="12"/>
  <c r="AD782" i="12"/>
  <c r="AC782" i="12"/>
  <c r="AC778" i="12"/>
  <c r="AD778" i="12"/>
  <c r="Y778" i="12"/>
  <c r="Z778" i="12"/>
  <c r="AC774" i="12"/>
  <c r="Z774" i="12"/>
  <c r="AD774" i="12"/>
  <c r="Y774" i="12"/>
  <c r="AD770" i="12"/>
  <c r="Z770" i="12"/>
  <c r="Y770" i="12"/>
  <c r="AC770" i="12"/>
  <c r="AD766" i="12"/>
  <c r="AC766" i="12"/>
  <c r="Y766" i="12"/>
  <c r="Z766" i="12"/>
  <c r="AC762" i="12"/>
  <c r="Z762" i="12"/>
  <c r="AD762" i="12"/>
  <c r="Y762" i="12"/>
  <c r="AD758" i="12"/>
  <c r="AC758" i="12"/>
  <c r="Y758" i="12"/>
  <c r="Z758" i="12"/>
  <c r="AD754" i="12"/>
  <c r="Z754" i="12"/>
  <c r="Y754" i="12"/>
  <c r="AC754" i="12"/>
  <c r="AC750" i="12"/>
  <c r="AD750" i="12"/>
  <c r="Y750" i="12"/>
  <c r="Z750" i="12"/>
  <c r="AC746" i="12"/>
  <c r="Z746" i="12"/>
  <c r="AD746" i="12"/>
  <c r="Y746" i="12"/>
  <c r="Z742" i="12"/>
  <c r="Y742" i="12"/>
  <c r="AD742" i="12"/>
  <c r="AC742" i="12"/>
  <c r="AD738" i="12"/>
  <c r="Z738" i="12"/>
  <c r="AC738" i="12"/>
  <c r="Y738" i="12"/>
  <c r="AD734" i="12"/>
  <c r="AC734" i="12"/>
  <c r="Z734" i="12"/>
  <c r="Y734" i="12"/>
  <c r="AD730" i="12"/>
  <c r="AC730" i="12"/>
  <c r="Z730" i="12"/>
  <c r="Y730" i="12"/>
  <c r="Z726" i="12"/>
  <c r="Y726" i="12"/>
  <c r="AD726" i="12"/>
  <c r="AC726" i="12"/>
  <c r="AD722" i="12"/>
  <c r="AC722" i="12"/>
  <c r="Z722" i="12"/>
  <c r="Y722" i="12"/>
  <c r="AC718" i="12"/>
  <c r="Z718" i="12"/>
  <c r="AD718" i="12"/>
  <c r="Y718" i="12"/>
  <c r="AC714" i="12"/>
  <c r="AD714" i="12"/>
  <c r="Z714" i="12"/>
  <c r="Y714" i="12"/>
  <c r="AD710" i="12"/>
  <c r="AC710" i="12"/>
  <c r="Z710" i="12"/>
  <c r="Y710" i="12"/>
  <c r="AD706" i="12"/>
  <c r="Z706" i="12"/>
  <c r="AC706" i="12"/>
  <c r="Y706" i="12"/>
  <c r="AD702" i="12"/>
  <c r="AC702" i="12"/>
  <c r="Y702" i="12"/>
  <c r="Z702" i="12"/>
  <c r="AC698" i="12"/>
  <c r="AD698" i="12"/>
  <c r="Z698" i="12"/>
  <c r="Y698" i="12"/>
  <c r="AD694" i="12"/>
  <c r="AC694" i="12"/>
  <c r="Y694" i="12"/>
  <c r="Z694" i="12"/>
  <c r="AD690" i="12"/>
  <c r="Z690" i="12"/>
  <c r="AC690" i="12"/>
  <c r="Y690" i="12"/>
  <c r="AC686" i="12"/>
  <c r="Y686" i="12"/>
  <c r="AD686" i="12"/>
  <c r="Z686" i="12"/>
  <c r="AC682" i="12"/>
  <c r="AD682" i="12"/>
  <c r="Z682" i="12"/>
  <c r="Y682" i="12"/>
  <c r="AD678" i="12"/>
  <c r="AC678" i="12"/>
  <c r="Y678" i="12"/>
  <c r="Z678" i="12"/>
  <c r="AD674" i="12"/>
  <c r="Z674" i="12"/>
  <c r="AC674" i="12"/>
  <c r="Y674" i="12"/>
  <c r="Z670" i="12"/>
  <c r="Y670" i="12"/>
  <c r="AD670" i="12"/>
  <c r="AC670" i="12"/>
  <c r="G888" i="12"/>
  <c r="G764" i="12"/>
  <c r="F844" i="12"/>
  <c r="F946" i="12"/>
  <c r="U946" i="12" s="1"/>
  <c r="O946" i="12"/>
  <c r="T946" i="12"/>
  <c r="P946" i="12"/>
  <c r="S946" i="12"/>
  <c r="F938" i="12"/>
  <c r="O938" i="12"/>
  <c r="T938" i="12"/>
  <c r="S938" i="12"/>
  <c r="P938" i="12"/>
  <c r="F930" i="12"/>
  <c r="O930" i="12"/>
  <c r="T930" i="12"/>
  <c r="P930" i="12"/>
  <c r="S930" i="12"/>
  <c r="F922" i="12"/>
  <c r="P922" i="12"/>
  <c r="S922" i="12"/>
  <c r="O922" i="12"/>
  <c r="T922" i="12"/>
  <c r="F914" i="12"/>
  <c r="U914" i="12" s="1"/>
  <c r="O914" i="12"/>
  <c r="P914" i="12"/>
  <c r="T914" i="12"/>
  <c r="S914" i="12"/>
  <c r="F906" i="12"/>
  <c r="P906" i="12"/>
  <c r="O906" i="12"/>
  <c r="T906" i="12"/>
  <c r="S906" i="12"/>
  <c r="F898" i="12"/>
  <c r="O898" i="12"/>
  <c r="T898" i="12"/>
  <c r="S898" i="12"/>
  <c r="P898" i="12"/>
  <c r="G886" i="12"/>
  <c r="P886" i="12"/>
  <c r="T886" i="12"/>
  <c r="S886" i="12"/>
  <c r="O886" i="12"/>
  <c r="G878" i="12"/>
  <c r="P878" i="12"/>
  <c r="T878" i="12"/>
  <c r="O878" i="12"/>
  <c r="S878" i="12"/>
  <c r="G870" i="12"/>
  <c r="P870" i="12"/>
  <c r="S870" i="12"/>
  <c r="O870" i="12"/>
  <c r="T870" i="12"/>
  <c r="G858" i="12"/>
  <c r="P858" i="12"/>
  <c r="S858" i="12"/>
  <c r="T858" i="12"/>
  <c r="O858" i="12"/>
  <c r="G850" i="12"/>
  <c r="O850" i="12"/>
  <c r="P850" i="12"/>
  <c r="T850" i="12"/>
  <c r="S850" i="12"/>
  <c r="P842" i="12"/>
  <c r="T842" i="12"/>
  <c r="S842" i="12"/>
  <c r="O842" i="12"/>
  <c r="G834" i="12"/>
  <c r="V834" i="12" s="1"/>
  <c r="O834" i="12"/>
  <c r="T834" i="12"/>
  <c r="P834" i="12"/>
  <c r="S834" i="12"/>
  <c r="O826" i="12"/>
  <c r="S826" i="12"/>
  <c r="T826" i="12"/>
  <c r="P826" i="12"/>
  <c r="G818" i="12"/>
  <c r="O818" i="12"/>
  <c r="T818" i="12"/>
  <c r="P818" i="12"/>
  <c r="S818" i="12"/>
  <c r="O810" i="12"/>
  <c r="T810" i="12"/>
  <c r="S810" i="12"/>
  <c r="P810" i="12"/>
  <c r="G802" i="12"/>
  <c r="O802" i="12"/>
  <c r="T802" i="12"/>
  <c r="P802" i="12"/>
  <c r="S802" i="12"/>
  <c r="G790" i="12"/>
  <c r="P790" i="12"/>
  <c r="O790" i="12"/>
  <c r="T790" i="12"/>
  <c r="S790" i="12"/>
  <c r="O782" i="12"/>
  <c r="T782" i="12"/>
  <c r="P782" i="12"/>
  <c r="S782" i="12"/>
  <c r="G774" i="12"/>
  <c r="P774" i="12"/>
  <c r="O774" i="12"/>
  <c r="S774" i="12"/>
  <c r="T774" i="12"/>
  <c r="P766" i="12"/>
  <c r="T766" i="12"/>
  <c r="O766" i="12"/>
  <c r="S766" i="12"/>
  <c r="G758" i="12"/>
  <c r="P758" i="12"/>
  <c r="T758" i="12"/>
  <c r="S758" i="12"/>
  <c r="O758" i="12"/>
  <c r="P750" i="12"/>
  <c r="T750" i="12"/>
  <c r="O750" i="12"/>
  <c r="S750" i="12"/>
  <c r="G738" i="12"/>
  <c r="P738" i="12"/>
  <c r="O738" i="12"/>
  <c r="T738" i="12"/>
  <c r="S738" i="12"/>
  <c r="G726" i="12"/>
  <c r="P726" i="12"/>
  <c r="O726" i="12"/>
  <c r="T726" i="12"/>
  <c r="S726" i="12"/>
  <c r="P718" i="12"/>
  <c r="O718" i="12"/>
  <c r="T718" i="12"/>
  <c r="S718" i="12"/>
  <c r="G710" i="12"/>
  <c r="P710" i="12"/>
  <c r="O710" i="12"/>
  <c r="S710" i="12"/>
  <c r="T710" i="12"/>
  <c r="G702" i="12"/>
  <c r="P702" i="12"/>
  <c r="T702" i="12"/>
  <c r="O702" i="12"/>
  <c r="S702" i="12"/>
  <c r="G694" i="12"/>
  <c r="P694" i="12"/>
  <c r="O694" i="12"/>
  <c r="T694" i="12"/>
  <c r="S694" i="12"/>
  <c r="G686" i="12"/>
  <c r="P686" i="12"/>
  <c r="T686" i="12"/>
  <c r="O686" i="12"/>
  <c r="S686" i="12"/>
  <c r="P674" i="12"/>
  <c r="O674" i="12"/>
  <c r="T674" i="12"/>
  <c r="S674" i="12"/>
  <c r="F941" i="12"/>
  <c r="O941" i="12"/>
  <c r="T941" i="12"/>
  <c r="S941" i="12"/>
  <c r="P941" i="12"/>
  <c r="F929" i="12"/>
  <c r="O929" i="12"/>
  <c r="P929" i="12"/>
  <c r="T929" i="12"/>
  <c r="S929" i="12"/>
  <c r="F921" i="12"/>
  <c r="O921" i="12"/>
  <c r="T921" i="12"/>
  <c r="P921" i="12"/>
  <c r="S921" i="12"/>
  <c r="F913" i="12"/>
  <c r="U913" i="12" s="1"/>
  <c r="O913" i="12"/>
  <c r="P913" i="12"/>
  <c r="T913" i="12"/>
  <c r="S913" i="12"/>
  <c r="F905" i="12"/>
  <c r="O905" i="12"/>
  <c r="T905" i="12"/>
  <c r="P905" i="12"/>
  <c r="S905" i="12"/>
  <c r="F897" i="12"/>
  <c r="O897" i="12"/>
  <c r="P897" i="12"/>
  <c r="T897" i="12"/>
  <c r="S897" i="12"/>
  <c r="F889" i="12"/>
  <c r="O889" i="12"/>
  <c r="T889" i="12"/>
  <c r="P889" i="12"/>
  <c r="S889" i="12"/>
  <c r="F885" i="12"/>
  <c r="O885" i="12"/>
  <c r="T885" i="12"/>
  <c r="P885" i="12"/>
  <c r="S885" i="12"/>
  <c r="O877" i="12"/>
  <c r="T877" i="12"/>
  <c r="P877" i="12"/>
  <c r="S877" i="12"/>
  <c r="O869" i="12"/>
  <c r="T869" i="12"/>
  <c r="S869" i="12"/>
  <c r="P869" i="12"/>
  <c r="O861" i="12"/>
  <c r="T861" i="12"/>
  <c r="P861" i="12"/>
  <c r="S861" i="12"/>
  <c r="O857" i="12"/>
  <c r="T857" i="12"/>
  <c r="P857" i="12"/>
  <c r="S857" i="12"/>
  <c r="G849" i="12"/>
  <c r="O849" i="12"/>
  <c r="P849" i="12"/>
  <c r="T849" i="12"/>
  <c r="S849" i="12"/>
  <c r="O841" i="12"/>
  <c r="T841" i="12"/>
  <c r="P841" i="12"/>
  <c r="S841" i="12"/>
  <c r="G833" i="12"/>
  <c r="O833" i="12"/>
  <c r="P833" i="12"/>
  <c r="T833" i="12"/>
  <c r="S833" i="12"/>
  <c r="O825" i="12"/>
  <c r="T825" i="12"/>
  <c r="P825" i="12"/>
  <c r="S825" i="12"/>
  <c r="G817" i="12"/>
  <c r="O817" i="12"/>
  <c r="P817" i="12"/>
  <c r="T817" i="12"/>
  <c r="S817" i="12"/>
  <c r="O809" i="12"/>
  <c r="T809" i="12"/>
  <c r="P809" i="12"/>
  <c r="S809" i="12"/>
  <c r="O793" i="12"/>
  <c r="T793" i="12"/>
  <c r="P793" i="12"/>
  <c r="S793" i="12"/>
  <c r="G785" i="12"/>
  <c r="O785" i="12"/>
  <c r="P785" i="12"/>
  <c r="T785" i="12"/>
  <c r="S785" i="12"/>
  <c r="O777" i="12"/>
  <c r="T777" i="12"/>
  <c r="P777" i="12"/>
  <c r="S777" i="12"/>
  <c r="O773" i="12"/>
  <c r="T773" i="12"/>
  <c r="P773" i="12"/>
  <c r="S773" i="12"/>
  <c r="G765" i="12"/>
  <c r="O765" i="12"/>
  <c r="T765" i="12"/>
  <c r="P765" i="12"/>
  <c r="S765" i="12"/>
  <c r="O757" i="12"/>
  <c r="T757" i="12"/>
  <c r="P757" i="12"/>
  <c r="S757" i="12"/>
  <c r="G753" i="12"/>
  <c r="O753" i="12"/>
  <c r="P753" i="12"/>
  <c r="T753" i="12"/>
  <c r="S753" i="12"/>
  <c r="O745" i="12"/>
  <c r="T745" i="12"/>
  <c r="P745" i="12"/>
  <c r="S745" i="12"/>
  <c r="G737" i="12"/>
  <c r="P737" i="12"/>
  <c r="O737" i="12"/>
  <c r="T737" i="12"/>
  <c r="S737" i="12"/>
  <c r="P729" i="12"/>
  <c r="O729" i="12"/>
  <c r="T729" i="12"/>
  <c r="S729" i="12"/>
  <c r="G721" i="12"/>
  <c r="P721" i="12"/>
  <c r="O721" i="12"/>
  <c r="T721" i="12"/>
  <c r="S721" i="12"/>
  <c r="P713" i="12"/>
  <c r="O713" i="12"/>
  <c r="T713" i="12"/>
  <c r="S713" i="12"/>
  <c r="P705" i="12"/>
  <c r="O705" i="12"/>
  <c r="T705" i="12"/>
  <c r="S705" i="12"/>
  <c r="P697" i="12"/>
  <c r="O697" i="12"/>
  <c r="T697" i="12"/>
  <c r="S697" i="12"/>
  <c r="P689" i="12"/>
  <c r="O689" i="12"/>
  <c r="T689" i="12"/>
  <c r="S689" i="12"/>
  <c r="G685" i="12"/>
  <c r="P685" i="12"/>
  <c r="O685" i="12"/>
  <c r="T685" i="12"/>
  <c r="S685" i="12"/>
  <c r="G677" i="12"/>
  <c r="P677" i="12"/>
  <c r="O677" i="12"/>
  <c r="T677" i="12"/>
  <c r="S677" i="12"/>
  <c r="G669" i="12"/>
  <c r="P669" i="12"/>
  <c r="O669" i="12"/>
  <c r="T669" i="12"/>
  <c r="S669" i="12"/>
  <c r="N876" i="12"/>
  <c r="N828" i="12"/>
  <c r="N668" i="12"/>
  <c r="F948" i="12"/>
  <c r="U948" i="12" s="1"/>
  <c r="S948" i="12"/>
  <c r="O948" i="12"/>
  <c r="T948" i="12"/>
  <c r="P948" i="12"/>
  <c r="F944" i="12"/>
  <c r="U944" i="12" s="1"/>
  <c r="O944" i="12"/>
  <c r="S944" i="12"/>
  <c r="P944" i="12"/>
  <c r="T944" i="12"/>
  <c r="F940" i="12"/>
  <c r="P940" i="12"/>
  <c r="O940" i="12"/>
  <c r="T940" i="12"/>
  <c r="S940" i="12"/>
  <c r="F936" i="12"/>
  <c r="P936" i="12"/>
  <c r="S936" i="12"/>
  <c r="T936" i="12"/>
  <c r="O936" i="12"/>
  <c r="F932" i="12"/>
  <c r="S932" i="12"/>
  <c r="O932" i="12"/>
  <c r="P932" i="12"/>
  <c r="T932" i="12"/>
  <c r="F928" i="12"/>
  <c r="U928" i="12" s="1"/>
  <c r="P928" i="12"/>
  <c r="S928" i="12"/>
  <c r="T928" i="12"/>
  <c r="O928" i="12"/>
  <c r="F924" i="12"/>
  <c r="P924" i="12"/>
  <c r="O924" i="12"/>
  <c r="T924" i="12"/>
  <c r="S924" i="12"/>
  <c r="F920" i="12"/>
  <c r="S920" i="12"/>
  <c r="T920" i="12"/>
  <c r="O920" i="12"/>
  <c r="P920" i="12"/>
  <c r="F916" i="12"/>
  <c r="U916" i="12" s="1"/>
  <c r="O916" i="12"/>
  <c r="S916" i="12"/>
  <c r="P916" i="12"/>
  <c r="T916" i="12"/>
  <c r="F912" i="12"/>
  <c r="S912" i="12"/>
  <c r="O912" i="12"/>
  <c r="P912" i="12"/>
  <c r="T912" i="12"/>
  <c r="F908" i="12"/>
  <c r="P908" i="12"/>
  <c r="O908" i="12"/>
  <c r="T908" i="12"/>
  <c r="S908" i="12"/>
  <c r="F904" i="12"/>
  <c r="S904" i="12"/>
  <c r="O904" i="12"/>
  <c r="T904" i="12"/>
  <c r="P904" i="12"/>
  <c r="F900" i="12"/>
  <c r="U900" i="12" s="1"/>
  <c r="P900" i="12"/>
  <c r="S900" i="12"/>
  <c r="T900" i="12"/>
  <c r="O900" i="12"/>
  <c r="F896" i="12"/>
  <c r="U896" i="12" s="1"/>
  <c r="S896" i="12"/>
  <c r="O896" i="12"/>
  <c r="T896" i="12"/>
  <c r="P896" i="12"/>
  <c r="F892" i="12"/>
  <c r="P892" i="12"/>
  <c r="O892" i="12"/>
  <c r="T892" i="12"/>
  <c r="S892" i="12"/>
  <c r="F888" i="12"/>
  <c r="O888" i="12"/>
  <c r="S888" i="12"/>
  <c r="P888" i="12"/>
  <c r="T888" i="12"/>
  <c r="F884" i="12"/>
  <c r="S884" i="12"/>
  <c r="T884" i="12"/>
  <c r="O884" i="12"/>
  <c r="P884" i="12"/>
  <c r="F880" i="12"/>
  <c r="U880" i="12" s="1"/>
  <c r="O880" i="12"/>
  <c r="S880" i="12"/>
  <c r="P880" i="12"/>
  <c r="T880" i="12"/>
  <c r="F876" i="12"/>
  <c r="P876" i="12"/>
  <c r="O876" i="12"/>
  <c r="T876" i="12"/>
  <c r="S876" i="12"/>
  <c r="F872" i="12"/>
  <c r="P872" i="12"/>
  <c r="S872" i="12"/>
  <c r="T872" i="12"/>
  <c r="O872" i="12"/>
  <c r="F868" i="12"/>
  <c r="S868" i="12"/>
  <c r="O868" i="12"/>
  <c r="P868" i="12"/>
  <c r="T868" i="12"/>
  <c r="F864" i="12"/>
  <c r="U864" i="12" s="1"/>
  <c r="P864" i="12"/>
  <c r="S864" i="12"/>
  <c r="O864" i="12"/>
  <c r="T864" i="12"/>
  <c r="F860" i="12"/>
  <c r="P860" i="12"/>
  <c r="O860" i="12"/>
  <c r="T860" i="12"/>
  <c r="S860" i="12"/>
  <c r="F856" i="12"/>
  <c r="S856" i="12"/>
  <c r="T856" i="12"/>
  <c r="O856" i="12"/>
  <c r="P856" i="12"/>
  <c r="F852" i="12"/>
  <c r="O852" i="12"/>
  <c r="S852" i="12"/>
  <c r="P852" i="12"/>
  <c r="T852" i="12"/>
  <c r="F848" i="12"/>
  <c r="S848" i="12"/>
  <c r="O848" i="12"/>
  <c r="P848" i="12"/>
  <c r="T848" i="12"/>
  <c r="P844" i="12"/>
  <c r="O844" i="12"/>
  <c r="T844" i="12"/>
  <c r="S844" i="12"/>
  <c r="F840" i="12"/>
  <c r="S840" i="12"/>
  <c r="O840" i="12"/>
  <c r="T840" i="12"/>
  <c r="P840" i="12"/>
  <c r="F836" i="12"/>
  <c r="P836" i="12"/>
  <c r="S836" i="12"/>
  <c r="O836" i="12"/>
  <c r="T836" i="12"/>
  <c r="F832" i="12"/>
  <c r="U832" i="12" s="1"/>
  <c r="S832" i="12"/>
  <c r="O832" i="12"/>
  <c r="P832" i="12"/>
  <c r="T832" i="12"/>
  <c r="F828" i="12"/>
  <c r="U828" i="12" s="1"/>
  <c r="P828" i="12"/>
  <c r="O828" i="12"/>
  <c r="T828" i="12"/>
  <c r="S828" i="12"/>
  <c r="G824" i="12"/>
  <c r="V824" i="12" s="1"/>
  <c r="O824" i="12"/>
  <c r="S824" i="12"/>
  <c r="P824" i="12"/>
  <c r="T824" i="12"/>
  <c r="F820" i="12"/>
  <c r="S820" i="12"/>
  <c r="O820" i="12"/>
  <c r="T820" i="12"/>
  <c r="P820" i="12"/>
  <c r="F816" i="12"/>
  <c r="U816" i="12" s="1"/>
  <c r="O816" i="12"/>
  <c r="S816" i="12"/>
  <c r="P816" i="12"/>
  <c r="T816" i="12"/>
  <c r="P812" i="12"/>
  <c r="O812" i="12"/>
  <c r="T812" i="12"/>
  <c r="S812" i="12"/>
  <c r="F808" i="12"/>
  <c r="U808" i="12" s="1"/>
  <c r="P808" i="12"/>
  <c r="S808" i="12"/>
  <c r="T808" i="12"/>
  <c r="O808" i="12"/>
  <c r="F804" i="12"/>
  <c r="S804" i="12"/>
  <c r="O804" i="12"/>
  <c r="P804" i="12"/>
  <c r="T804" i="12"/>
  <c r="F800" i="12"/>
  <c r="P800" i="12"/>
  <c r="S800" i="12"/>
  <c r="T800" i="12"/>
  <c r="O800" i="12"/>
  <c r="F796" i="12"/>
  <c r="P796" i="12"/>
  <c r="O796" i="12"/>
  <c r="T796" i="12"/>
  <c r="S796" i="12"/>
  <c r="G792" i="12"/>
  <c r="V792" i="12" s="1"/>
  <c r="S792" i="12"/>
  <c r="T792" i="12"/>
  <c r="O792" i="12"/>
  <c r="P792" i="12"/>
  <c r="F788" i="12"/>
  <c r="O788" i="12"/>
  <c r="S788" i="12"/>
  <c r="P788" i="12"/>
  <c r="T788" i="12"/>
  <c r="F784" i="12"/>
  <c r="S784" i="12"/>
  <c r="O784" i="12"/>
  <c r="P784" i="12"/>
  <c r="T784" i="12"/>
  <c r="P780" i="12"/>
  <c r="O780" i="12"/>
  <c r="T780" i="12"/>
  <c r="S780" i="12"/>
  <c r="F776" i="12"/>
  <c r="S776" i="12"/>
  <c r="O776" i="12"/>
  <c r="T776" i="12"/>
  <c r="P776" i="12"/>
  <c r="F772" i="12"/>
  <c r="U772" i="12" s="1"/>
  <c r="P772" i="12"/>
  <c r="S772" i="12"/>
  <c r="T772" i="12"/>
  <c r="O772" i="12"/>
  <c r="F768" i="12"/>
  <c r="S768" i="12"/>
  <c r="O768" i="12"/>
  <c r="T768" i="12"/>
  <c r="P768" i="12"/>
  <c r="F764" i="12"/>
  <c r="P764" i="12"/>
  <c r="O764" i="12"/>
  <c r="T764" i="12"/>
  <c r="S764" i="12"/>
  <c r="G760" i="12"/>
  <c r="O760" i="12"/>
  <c r="S760" i="12"/>
  <c r="P760" i="12"/>
  <c r="T760" i="12"/>
  <c r="F756" i="12"/>
  <c r="S756" i="12"/>
  <c r="T756" i="12"/>
  <c r="O756" i="12"/>
  <c r="P756" i="12"/>
  <c r="F752" i="12"/>
  <c r="O752" i="12"/>
  <c r="S752" i="12"/>
  <c r="P752" i="12"/>
  <c r="T752" i="12"/>
  <c r="P748" i="12"/>
  <c r="O748" i="12"/>
  <c r="T748" i="12"/>
  <c r="S748" i="12"/>
  <c r="F744" i="12"/>
  <c r="P744" i="12"/>
  <c r="S744" i="12"/>
  <c r="T744" i="12"/>
  <c r="O744" i="12"/>
  <c r="F740" i="12"/>
  <c r="S740" i="12"/>
  <c r="O740" i="12"/>
  <c r="P740" i="12"/>
  <c r="T740" i="12"/>
  <c r="F736" i="12"/>
  <c r="S736" i="12"/>
  <c r="P736" i="12"/>
  <c r="O736" i="12"/>
  <c r="T736" i="12"/>
  <c r="F732" i="12"/>
  <c r="O732" i="12"/>
  <c r="P732" i="12"/>
  <c r="T732" i="12"/>
  <c r="S732" i="12"/>
  <c r="G728" i="12"/>
  <c r="S728" i="12"/>
  <c r="T728" i="12"/>
  <c r="P728" i="12"/>
  <c r="O728" i="12"/>
  <c r="F724" i="12"/>
  <c r="P724" i="12"/>
  <c r="O724" i="12"/>
  <c r="S724" i="12"/>
  <c r="T724" i="12"/>
  <c r="F720" i="12"/>
  <c r="U720" i="12" s="1"/>
  <c r="S720" i="12"/>
  <c r="P720" i="12"/>
  <c r="O720" i="12"/>
  <c r="T720" i="12"/>
  <c r="O716" i="12"/>
  <c r="T716" i="12"/>
  <c r="S716" i="12"/>
  <c r="P716" i="12"/>
  <c r="F712" i="12"/>
  <c r="P712" i="12"/>
  <c r="S712" i="12"/>
  <c r="O712" i="12"/>
  <c r="T712" i="12"/>
  <c r="F708" i="12"/>
  <c r="S708" i="12"/>
  <c r="P708" i="12"/>
  <c r="O708" i="12"/>
  <c r="T708" i="12"/>
  <c r="F704" i="12"/>
  <c r="U704" i="12" s="1"/>
  <c r="P704" i="12"/>
  <c r="S704" i="12"/>
  <c r="O704" i="12"/>
  <c r="T704" i="12"/>
  <c r="F700" i="12"/>
  <c r="U700" i="12" s="1"/>
  <c r="O700" i="12"/>
  <c r="T700" i="12"/>
  <c r="S700" i="12"/>
  <c r="P700" i="12"/>
  <c r="F696" i="12"/>
  <c r="O696" i="12"/>
  <c r="S696" i="12"/>
  <c r="T696" i="12"/>
  <c r="P696" i="12"/>
  <c r="F692" i="12"/>
  <c r="P692" i="12"/>
  <c r="S692" i="12"/>
  <c r="O692" i="12"/>
  <c r="T692" i="12"/>
  <c r="F688" i="12"/>
  <c r="U688" i="12" s="1"/>
  <c r="P688" i="12"/>
  <c r="O688" i="12"/>
  <c r="S688" i="12"/>
  <c r="T688" i="12"/>
  <c r="F684" i="12"/>
  <c r="U684" i="12" s="1"/>
  <c r="O684" i="12"/>
  <c r="T684" i="12"/>
  <c r="S684" i="12"/>
  <c r="P684" i="12"/>
  <c r="F680" i="12"/>
  <c r="P680" i="12"/>
  <c r="T680" i="12"/>
  <c r="S680" i="12"/>
  <c r="O680" i="12"/>
  <c r="F676" i="12"/>
  <c r="P676" i="12"/>
  <c r="S676" i="12"/>
  <c r="O676" i="12"/>
  <c r="T676" i="12"/>
  <c r="F672" i="12"/>
  <c r="S672" i="12"/>
  <c r="T672" i="12"/>
  <c r="P672" i="12"/>
  <c r="O672" i="12"/>
  <c r="F668" i="12"/>
  <c r="O668" i="12"/>
  <c r="S668" i="12"/>
  <c r="P668" i="12"/>
  <c r="T668" i="12"/>
  <c r="G948" i="12"/>
  <c r="G940" i="12"/>
  <c r="G932" i="12"/>
  <c r="G924" i="12"/>
  <c r="G916" i="12"/>
  <c r="G908" i="12"/>
  <c r="G900" i="12"/>
  <c r="G892" i="12"/>
  <c r="V892" i="12" s="1"/>
  <c r="G884" i="12"/>
  <c r="F780" i="12"/>
  <c r="F728" i="12"/>
  <c r="G942" i="12"/>
  <c r="P942" i="12"/>
  <c r="T942" i="12"/>
  <c r="O942" i="12"/>
  <c r="S942" i="12"/>
  <c r="G934" i="12"/>
  <c r="P934" i="12"/>
  <c r="O934" i="12"/>
  <c r="S934" i="12"/>
  <c r="T934" i="12"/>
  <c r="G926" i="12"/>
  <c r="O926" i="12"/>
  <c r="T926" i="12"/>
  <c r="P926" i="12"/>
  <c r="S926" i="12"/>
  <c r="G918" i="12"/>
  <c r="P918" i="12"/>
  <c r="O918" i="12"/>
  <c r="T918" i="12"/>
  <c r="S918" i="12"/>
  <c r="G910" i="12"/>
  <c r="V910" i="12" s="1"/>
  <c r="O910" i="12"/>
  <c r="T910" i="12"/>
  <c r="P910" i="12"/>
  <c r="S910" i="12"/>
  <c r="G902" i="12"/>
  <c r="P902" i="12"/>
  <c r="O902" i="12"/>
  <c r="S902" i="12"/>
  <c r="T902" i="12"/>
  <c r="G894" i="12"/>
  <c r="P894" i="12"/>
  <c r="T894" i="12"/>
  <c r="O894" i="12"/>
  <c r="S894" i="12"/>
  <c r="F890" i="12"/>
  <c r="O890" i="12"/>
  <c r="S890" i="12"/>
  <c r="P890" i="12"/>
  <c r="T890" i="12"/>
  <c r="F882" i="12"/>
  <c r="U882" i="12" s="1"/>
  <c r="O882" i="12"/>
  <c r="T882" i="12"/>
  <c r="P882" i="12"/>
  <c r="S882" i="12"/>
  <c r="G874" i="12"/>
  <c r="O874" i="12"/>
  <c r="P874" i="12"/>
  <c r="T874" i="12"/>
  <c r="S874" i="12"/>
  <c r="G866" i="12"/>
  <c r="O866" i="12"/>
  <c r="T866" i="12"/>
  <c r="P866" i="12"/>
  <c r="S866" i="12"/>
  <c r="G862" i="12"/>
  <c r="V862" i="12" s="1"/>
  <c r="O862" i="12"/>
  <c r="T862" i="12"/>
  <c r="P862" i="12"/>
  <c r="S862" i="12"/>
  <c r="G854" i="12"/>
  <c r="P854" i="12"/>
  <c r="O854" i="12"/>
  <c r="T854" i="12"/>
  <c r="S854" i="12"/>
  <c r="O846" i="12"/>
  <c r="T846" i="12"/>
  <c r="P846" i="12"/>
  <c r="S846" i="12"/>
  <c r="G838" i="12"/>
  <c r="P838" i="12"/>
  <c r="O838" i="12"/>
  <c r="S838" i="12"/>
  <c r="T838" i="12"/>
  <c r="P830" i="12"/>
  <c r="T830" i="12"/>
  <c r="O830" i="12"/>
  <c r="S830" i="12"/>
  <c r="G822" i="12"/>
  <c r="P822" i="12"/>
  <c r="O822" i="12"/>
  <c r="T822" i="12"/>
  <c r="S822" i="12"/>
  <c r="P814" i="12"/>
  <c r="T814" i="12"/>
  <c r="O814" i="12"/>
  <c r="S814" i="12"/>
  <c r="G806" i="12"/>
  <c r="P806" i="12"/>
  <c r="O806" i="12"/>
  <c r="S806" i="12"/>
  <c r="T806" i="12"/>
  <c r="O798" i="12"/>
  <c r="T798" i="12"/>
  <c r="P798" i="12"/>
  <c r="S798" i="12"/>
  <c r="P794" i="12"/>
  <c r="S794" i="12"/>
  <c r="O794" i="12"/>
  <c r="T794" i="12"/>
  <c r="G786" i="12"/>
  <c r="O786" i="12"/>
  <c r="P786" i="12"/>
  <c r="T786" i="12"/>
  <c r="S786" i="12"/>
  <c r="P778" i="12"/>
  <c r="O778" i="12"/>
  <c r="T778" i="12"/>
  <c r="S778" i="12"/>
  <c r="G770" i="12"/>
  <c r="O770" i="12"/>
  <c r="T770" i="12"/>
  <c r="S770" i="12"/>
  <c r="P770" i="12"/>
  <c r="O762" i="12"/>
  <c r="S762" i="12"/>
  <c r="P762" i="12"/>
  <c r="T762" i="12"/>
  <c r="G754" i="12"/>
  <c r="O754" i="12"/>
  <c r="T754" i="12"/>
  <c r="P754" i="12"/>
  <c r="S754" i="12"/>
  <c r="O746" i="12"/>
  <c r="P746" i="12"/>
  <c r="T746" i="12"/>
  <c r="S746" i="12"/>
  <c r="G742" i="12"/>
  <c r="P742" i="12"/>
  <c r="S742" i="12"/>
  <c r="O742" i="12"/>
  <c r="T742" i="12"/>
  <c r="P734" i="12"/>
  <c r="O734" i="12"/>
  <c r="T734" i="12"/>
  <c r="S734" i="12"/>
  <c r="P730" i="12"/>
  <c r="S730" i="12"/>
  <c r="T730" i="12"/>
  <c r="O730" i="12"/>
  <c r="G722" i="12"/>
  <c r="P722" i="12"/>
  <c r="O722" i="12"/>
  <c r="T722" i="12"/>
  <c r="S722" i="12"/>
  <c r="P714" i="12"/>
  <c r="T714" i="12"/>
  <c r="S714" i="12"/>
  <c r="O714" i="12"/>
  <c r="P706" i="12"/>
  <c r="O706" i="12"/>
  <c r="T706" i="12"/>
  <c r="S706" i="12"/>
  <c r="P698" i="12"/>
  <c r="O698" i="12"/>
  <c r="S698" i="12"/>
  <c r="T698" i="12"/>
  <c r="P690" i="12"/>
  <c r="O690" i="12"/>
  <c r="T690" i="12"/>
  <c r="S690" i="12"/>
  <c r="P682" i="12"/>
  <c r="O682" i="12"/>
  <c r="S682" i="12"/>
  <c r="T682" i="12"/>
  <c r="G678" i="12"/>
  <c r="P678" i="12"/>
  <c r="T678" i="12"/>
  <c r="O678" i="12"/>
  <c r="S678" i="12"/>
  <c r="G670" i="12"/>
  <c r="P670" i="12"/>
  <c r="T670" i="12"/>
  <c r="O670" i="12"/>
  <c r="S670" i="12"/>
  <c r="N904" i="12"/>
  <c r="F945" i="12"/>
  <c r="O945" i="12"/>
  <c r="P945" i="12"/>
  <c r="T945" i="12"/>
  <c r="S945" i="12"/>
  <c r="F937" i="12"/>
  <c r="O937" i="12"/>
  <c r="T937" i="12"/>
  <c r="P937" i="12"/>
  <c r="S937" i="12"/>
  <c r="F933" i="12"/>
  <c r="O933" i="12"/>
  <c r="T933" i="12"/>
  <c r="S933" i="12"/>
  <c r="P933" i="12"/>
  <c r="F925" i="12"/>
  <c r="O925" i="12"/>
  <c r="T925" i="12"/>
  <c r="P925" i="12"/>
  <c r="S925" i="12"/>
  <c r="F917" i="12"/>
  <c r="O917" i="12"/>
  <c r="T917" i="12"/>
  <c r="P917" i="12"/>
  <c r="S917" i="12"/>
  <c r="F909" i="12"/>
  <c r="U909" i="12" s="1"/>
  <c r="O909" i="12"/>
  <c r="T909" i="12"/>
  <c r="P909" i="12"/>
  <c r="S909" i="12"/>
  <c r="F901" i="12"/>
  <c r="O901" i="12"/>
  <c r="T901" i="12"/>
  <c r="P901" i="12"/>
  <c r="S901" i="12"/>
  <c r="F893" i="12"/>
  <c r="O893" i="12"/>
  <c r="T893" i="12"/>
  <c r="P893" i="12"/>
  <c r="S893" i="12"/>
  <c r="F881" i="12"/>
  <c r="O881" i="12"/>
  <c r="P881" i="12"/>
  <c r="T881" i="12"/>
  <c r="S881" i="12"/>
  <c r="O873" i="12"/>
  <c r="T873" i="12"/>
  <c r="P873" i="12"/>
  <c r="S873" i="12"/>
  <c r="O865" i="12"/>
  <c r="P865" i="12"/>
  <c r="T865" i="12"/>
  <c r="S865" i="12"/>
  <c r="O853" i="12"/>
  <c r="T853" i="12"/>
  <c r="S853" i="12"/>
  <c r="P853" i="12"/>
  <c r="G845" i="12"/>
  <c r="V845" i="12" s="1"/>
  <c r="O845" i="12"/>
  <c r="T845" i="12"/>
  <c r="P845" i="12"/>
  <c r="S845" i="12"/>
  <c r="O837" i="12"/>
  <c r="T837" i="12"/>
  <c r="P837" i="12"/>
  <c r="S837" i="12"/>
  <c r="G829" i="12"/>
  <c r="O829" i="12"/>
  <c r="T829" i="12"/>
  <c r="P829" i="12"/>
  <c r="S829" i="12"/>
  <c r="O821" i="12"/>
  <c r="T821" i="12"/>
  <c r="P821" i="12"/>
  <c r="S821" i="12"/>
  <c r="G813" i="12"/>
  <c r="O813" i="12"/>
  <c r="T813" i="12"/>
  <c r="S813" i="12"/>
  <c r="P813" i="12"/>
  <c r="O805" i="12"/>
  <c r="T805" i="12"/>
  <c r="S805" i="12"/>
  <c r="P805" i="12"/>
  <c r="G801" i="12"/>
  <c r="V801" i="12" s="1"/>
  <c r="O801" i="12"/>
  <c r="P801" i="12"/>
  <c r="T801" i="12"/>
  <c r="S801" i="12"/>
  <c r="G797" i="12"/>
  <c r="O797" i="12"/>
  <c r="T797" i="12"/>
  <c r="P797" i="12"/>
  <c r="S797" i="12"/>
  <c r="O789" i="12"/>
  <c r="T789" i="12"/>
  <c r="P789" i="12"/>
  <c r="S789" i="12"/>
  <c r="G781" i="12"/>
  <c r="O781" i="12"/>
  <c r="T781" i="12"/>
  <c r="P781" i="12"/>
  <c r="S781" i="12"/>
  <c r="G769" i="12"/>
  <c r="O769" i="12"/>
  <c r="P769" i="12"/>
  <c r="T769" i="12"/>
  <c r="S769" i="12"/>
  <c r="O761" i="12"/>
  <c r="T761" i="12"/>
  <c r="P761" i="12"/>
  <c r="S761" i="12"/>
  <c r="G749" i="12"/>
  <c r="O749" i="12"/>
  <c r="T749" i="12"/>
  <c r="P749" i="12"/>
  <c r="S749" i="12"/>
  <c r="O741" i="12"/>
  <c r="T741" i="12"/>
  <c r="S741" i="12"/>
  <c r="P741" i="12"/>
  <c r="G733" i="12"/>
  <c r="P733" i="12"/>
  <c r="O733" i="12"/>
  <c r="T733" i="12"/>
  <c r="S733" i="12"/>
  <c r="P725" i="12"/>
  <c r="O725" i="12"/>
  <c r="T725" i="12"/>
  <c r="S725" i="12"/>
  <c r="G717" i="12"/>
  <c r="P717" i="12"/>
  <c r="O717" i="12"/>
  <c r="T717" i="12"/>
  <c r="S717" i="12"/>
  <c r="G709" i="12"/>
  <c r="P709" i="12"/>
  <c r="O709" i="12"/>
  <c r="T709" i="12"/>
  <c r="S709" i="12"/>
  <c r="G701" i="12"/>
  <c r="P701" i="12"/>
  <c r="O701" i="12"/>
  <c r="T701" i="12"/>
  <c r="S701" i="12"/>
  <c r="G693" i="12"/>
  <c r="P693" i="12"/>
  <c r="O693" i="12"/>
  <c r="T693" i="12"/>
  <c r="S693" i="12"/>
  <c r="P681" i="12"/>
  <c r="O681" i="12"/>
  <c r="T681" i="12"/>
  <c r="S681" i="12"/>
  <c r="P673" i="12"/>
  <c r="O673" i="12"/>
  <c r="S673" i="12"/>
  <c r="T673" i="12"/>
  <c r="G941" i="12"/>
  <c r="G933" i="12"/>
  <c r="G925" i="12"/>
  <c r="G917" i="12"/>
  <c r="V917" i="12" s="1"/>
  <c r="G909" i="12"/>
  <c r="G901" i="12"/>
  <c r="G893" i="12"/>
  <c r="G885" i="12"/>
  <c r="N860" i="12"/>
  <c r="N796" i="12"/>
  <c r="N732" i="12"/>
  <c r="N716" i="12"/>
  <c r="F781" i="12"/>
  <c r="F947" i="12"/>
  <c r="P947" i="12"/>
  <c r="O947" i="12"/>
  <c r="T947" i="12"/>
  <c r="S947" i="12"/>
  <c r="G943" i="12"/>
  <c r="P943" i="12"/>
  <c r="S943" i="12"/>
  <c r="T943" i="12"/>
  <c r="O943" i="12"/>
  <c r="F939" i="12"/>
  <c r="P939" i="12"/>
  <c r="O939" i="12"/>
  <c r="T939" i="12"/>
  <c r="S939" i="12"/>
  <c r="G935" i="12"/>
  <c r="P935" i="12"/>
  <c r="O935" i="12"/>
  <c r="T935" i="12"/>
  <c r="S935" i="12"/>
  <c r="F931" i="12"/>
  <c r="P931" i="12"/>
  <c r="O931" i="12"/>
  <c r="T931" i="12"/>
  <c r="S931" i="12"/>
  <c r="G927" i="12"/>
  <c r="P927" i="12"/>
  <c r="T927" i="12"/>
  <c r="S927" i="12"/>
  <c r="O927" i="12"/>
  <c r="F923" i="12"/>
  <c r="P923" i="12"/>
  <c r="O923" i="12"/>
  <c r="S923" i="12"/>
  <c r="T923" i="12"/>
  <c r="G919" i="12"/>
  <c r="P919" i="12"/>
  <c r="O919" i="12"/>
  <c r="T919" i="12"/>
  <c r="S919" i="12"/>
  <c r="F915" i="12"/>
  <c r="P915" i="12"/>
  <c r="T915" i="12"/>
  <c r="O915" i="12"/>
  <c r="S915" i="12"/>
  <c r="G911" i="12"/>
  <c r="P911" i="12"/>
  <c r="O911" i="12"/>
  <c r="S911" i="12"/>
  <c r="T911" i="12"/>
  <c r="F907" i="12"/>
  <c r="P907" i="12"/>
  <c r="O907" i="12"/>
  <c r="T907" i="12"/>
  <c r="S907" i="12"/>
  <c r="G903" i="12"/>
  <c r="P903" i="12"/>
  <c r="O903" i="12"/>
  <c r="T903" i="12"/>
  <c r="S903" i="12"/>
  <c r="F899" i="12"/>
  <c r="P899" i="12"/>
  <c r="T899" i="12"/>
  <c r="O899" i="12"/>
  <c r="S899" i="12"/>
  <c r="G895" i="12"/>
  <c r="P895" i="12"/>
  <c r="O895" i="12"/>
  <c r="T895" i="12"/>
  <c r="S895" i="12"/>
  <c r="F891" i="12"/>
  <c r="U891" i="12" s="1"/>
  <c r="P891" i="12"/>
  <c r="O891" i="12"/>
  <c r="S891" i="12"/>
  <c r="T891" i="12"/>
  <c r="G887" i="12"/>
  <c r="P887" i="12"/>
  <c r="O887" i="12"/>
  <c r="T887" i="12"/>
  <c r="S887" i="12"/>
  <c r="F883" i="12"/>
  <c r="P883" i="12"/>
  <c r="O883" i="12"/>
  <c r="T883" i="12"/>
  <c r="S883" i="12"/>
  <c r="G879" i="12"/>
  <c r="P879" i="12"/>
  <c r="S879" i="12"/>
  <c r="O879" i="12"/>
  <c r="T879" i="12"/>
  <c r="F875" i="12"/>
  <c r="U875" i="12" s="1"/>
  <c r="P875" i="12"/>
  <c r="O875" i="12"/>
  <c r="T875" i="12"/>
  <c r="S875" i="12"/>
  <c r="G871" i="12"/>
  <c r="V871" i="12" s="1"/>
  <c r="P871" i="12"/>
  <c r="O871" i="12"/>
  <c r="T871" i="12"/>
  <c r="S871" i="12"/>
  <c r="F867" i="12"/>
  <c r="P867" i="12"/>
  <c r="O867" i="12"/>
  <c r="T867" i="12"/>
  <c r="S867" i="12"/>
  <c r="G863" i="12"/>
  <c r="P863" i="12"/>
  <c r="O863" i="12"/>
  <c r="T863" i="12"/>
  <c r="S863" i="12"/>
  <c r="F859" i="12"/>
  <c r="P859" i="12"/>
  <c r="O859" i="12"/>
  <c r="S859" i="12"/>
  <c r="T859" i="12"/>
  <c r="G855" i="12"/>
  <c r="V855" i="12" s="1"/>
  <c r="P855" i="12"/>
  <c r="O855" i="12"/>
  <c r="T855" i="12"/>
  <c r="S855" i="12"/>
  <c r="F851" i="12"/>
  <c r="P851" i="12"/>
  <c r="T851" i="12"/>
  <c r="O851" i="12"/>
  <c r="S851" i="12"/>
  <c r="F847" i="12"/>
  <c r="P847" i="12"/>
  <c r="O847" i="12"/>
  <c r="S847" i="12"/>
  <c r="T847" i="12"/>
  <c r="F843" i="12"/>
  <c r="U843" i="12" s="1"/>
  <c r="P843" i="12"/>
  <c r="T843" i="12"/>
  <c r="S843" i="12"/>
  <c r="O843" i="12"/>
  <c r="F839" i="12"/>
  <c r="U839" i="12" s="1"/>
  <c r="P839" i="12"/>
  <c r="O839" i="12"/>
  <c r="T839" i="12"/>
  <c r="S839" i="12"/>
  <c r="F835" i="12"/>
  <c r="P835" i="12"/>
  <c r="T835" i="12"/>
  <c r="O835" i="12"/>
  <c r="S835" i="12"/>
  <c r="F831" i="12"/>
  <c r="P831" i="12"/>
  <c r="O831" i="12"/>
  <c r="T831" i="12"/>
  <c r="S831" i="12"/>
  <c r="F827" i="12"/>
  <c r="P827" i="12"/>
  <c r="S827" i="12"/>
  <c r="O827" i="12"/>
  <c r="T827" i="12"/>
  <c r="F823" i="12"/>
  <c r="U823" i="12" s="1"/>
  <c r="P823" i="12"/>
  <c r="O823" i="12"/>
  <c r="T823" i="12"/>
  <c r="S823" i="12"/>
  <c r="F819" i="12"/>
  <c r="P819" i="12"/>
  <c r="O819" i="12"/>
  <c r="T819" i="12"/>
  <c r="S819" i="12"/>
  <c r="F815" i="12"/>
  <c r="P815" i="12"/>
  <c r="S815" i="12"/>
  <c r="T815" i="12"/>
  <c r="O815" i="12"/>
  <c r="F811" i="12"/>
  <c r="U811" i="12" s="1"/>
  <c r="P811" i="12"/>
  <c r="O811" i="12"/>
  <c r="T811" i="12"/>
  <c r="S811" i="12"/>
  <c r="F807" i="12"/>
  <c r="U807" i="12" s="1"/>
  <c r="P807" i="12"/>
  <c r="O807" i="12"/>
  <c r="T807" i="12"/>
  <c r="S807" i="12"/>
  <c r="F803" i="12"/>
  <c r="P803" i="12"/>
  <c r="O803" i="12"/>
  <c r="T803" i="12"/>
  <c r="S803" i="12"/>
  <c r="F799" i="12"/>
  <c r="P799" i="12"/>
  <c r="T799" i="12"/>
  <c r="S799" i="12"/>
  <c r="O799" i="12"/>
  <c r="F795" i="12"/>
  <c r="U795" i="12" s="1"/>
  <c r="P795" i="12"/>
  <c r="O795" i="12"/>
  <c r="S795" i="12"/>
  <c r="T795" i="12"/>
  <c r="F791" i="12"/>
  <c r="P791" i="12"/>
  <c r="O791" i="12"/>
  <c r="T791" i="12"/>
  <c r="S791" i="12"/>
  <c r="F787" i="12"/>
  <c r="P787" i="12"/>
  <c r="T787" i="12"/>
  <c r="O787" i="12"/>
  <c r="S787" i="12"/>
  <c r="F783" i="12"/>
  <c r="P783" i="12"/>
  <c r="O783" i="12"/>
  <c r="S783" i="12"/>
  <c r="T783" i="12"/>
  <c r="F779" i="12"/>
  <c r="U779" i="12" s="1"/>
  <c r="P779" i="12"/>
  <c r="O779" i="12"/>
  <c r="T779" i="12"/>
  <c r="S779" i="12"/>
  <c r="F775" i="12"/>
  <c r="U775" i="12" s="1"/>
  <c r="P775" i="12"/>
  <c r="O775" i="12"/>
  <c r="T775" i="12"/>
  <c r="S775" i="12"/>
  <c r="F771" i="12"/>
  <c r="P771" i="12"/>
  <c r="T771" i="12"/>
  <c r="O771" i="12"/>
  <c r="S771" i="12"/>
  <c r="F767" i="12"/>
  <c r="P767" i="12"/>
  <c r="O767" i="12"/>
  <c r="T767" i="12"/>
  <c r="S767" i="12"/>
  <c r="F763" i="12"/>
  <c r="P763" i="12"/>
  <c r="O763" i="12"/>
  <c r="S763" i="12"/>
  <c r="T763" i="12"/>
  <c r="F759" i="12"/>
  <c r="U759" i="12" s="1"/>
  <c r="P759" i="12"/>
  <c r="O759" i="12"/>
  <c r="T759" i="12"/>
  <c r="S759" i="12"/>
  <c r="F755" i="12"/>
  <c r="P755" i="12"/>
  <c r="O755" i="12"/>
  <c r="T755" i="12"/>
  <c r="S755" i="12"/>
  <c r="F751" i="12"/>
  <c r="P751" i="12"/>
  <c r="S751" i="12"/>
  <c r="O751" i="12"/>
  <c r="T751" i="12"/>
  <c r="F747" i="12"/>
  <c r="P747" i="12"/>
  <c r="O747" i="12"/>
  <c r="T747" i="12"/>
  <c r="S747" i="12"/>
  <c r="F743" i="12"/>
  <c r="U743" i="12" s="1"/>
  <c r="P743" i="12"/>
  <c r="O743" i="12"/>
  <c r="T743" i="12"/>
  <c r="S743" i="12"/>
  <c r="F739" i="12"/>
  <c r="P739" i="12"/>
  <c r="O739" i="12"/>
  <c r="T739" i="12"/>
  <c r="S739" i="12"/>
  <c r="F735" i="12"/>
  <c r="P735" i="12"/>
  <c r="O735" i="12"/>
  <c r="T735" i="12"/>
  <c r="S735" i="12"/>
  <c r="F731" i="12"/>
  <c r="U731" i="12" s="1"/>
  <c r="P731" i="12"/>
  <c r="O731" i="12"/>
  <c r="S731" i="12"/>
  <c r="T731" i="12"/>
  <c r="F727" i="12"/>
  <c r="O727" i="12"/>
  <c r="T727" i="12"/>
  <c r="P727" i="12"/>
  <c r="S727" i="12"/>
  <c r="F723" i="12"/>
  <c r="P723" i="12"/>
  <c r="T723" i="12"/>
  <c r="O723" i="12"/>
  <c r="S723" i="12"/>
  <c r="F719" i="12"/>
  <c r="P719" i="12"/>
  <c r="O719" i="12"/>
  <c r="S719" i="12"/>
  <c r="T719" i="12"/>
  <c r="F715" i="12"/>
  <c r="U715" i="12" s="1"/>
  <c r="P715" i="12"/>
  <c r="T715" i="12"/>
  <c r="S715" i="12"/>
  <c r="O715" i="12"/>
  <c r="F711" i="12"/>
  <c r="U711" i="12" s="1"/>
  <c r="O711" i="12"/>
  <c r="T711" i="12"/>
  <c r="P711" i="12"/>
  <c r="S711" i="12"/>
  <c r="F707" i="12"/>
  <c r="P707" i="12"/>
  <c r="T707" i="12"/>
  <c r="O707" i="12"/>
  <c r="S707" i="12"/>
  <c r="F703" i="12"/>
  <c r="P703" i="12"/>
  <c r="O703" i="12"/>
  <c r="T703" i="12"/>
  <c r="S703" i="12"/>
  <c r="F699" i="12"/>
  <c r="P699" i="12"/>
  <c r="S699" i="12"/>
  <c r="O699" i="12"/>
  <c r="T699" i="12"/>
  <c r="F695" i="12"/>
  <c r="U695" i="12" s="1"/>
  <c r="O695" i="12"/>
  <c r="T695" i="12"/>
  <c r="P695" i="12"/>
  <c r="S695" i="12"/>
  <c r="F691" i="12"/>
  <c r="P691" i="12"/>
  <c r="O691" i="12"/>
  <c r="T691" i="12"/>
  <c r="S691" i="12"/>
  <c r="F687" i="12"/>
  <c r="S687" i="12"/>
  <c r="T687" i="12"/>
  <c r="P687" i="12"/>
  <c r="O687" i="12"/>
  <c r="F683" i="12"/>
  <c r="U683" i="12" s="1"/>
  <c r="P683" i="12"/>
  <c r="T683" i="12"/>
  <c r="O683" i="12"/>
  <c r="S683" i="12"/>
  <c r="F679" i="12"/>
  <c r="U679" i="12" s="1"/>
  <c r="T679" i="12"/>
  <c r="O679" i="12"/>
  <c r="P679" i="12"/>
  <c r="S679" i="12"/>
  <c r="F675" i="12"/>
  <c r="P675" i="12"/>
  <c r="T675" i="12"/>
  <c r="O675" i="12"/>
  <c r="S675" i="12"/>
  <c r="F671" i="12"/>
  <c r="T671" i="12"/>
  <c r="P671" i="12"/>
  <c r="S671" i="12"/>
  <c r="O671" i="12"/>
  <c r="F667" i="12"/>
  <c r="U667" i="12" s="1"/>
  <c r="P667" i="12"/>
  <c r="T667" i="12"/>
  <c r="O667" i="12"/>
  <c r="S667" i="12"/>
  <c r="G945" i="12"/>
  <c r="G937" i="12"/>
  <c r="G929" i="12"/>
  <c r="G921" i="12"/>
  <c r="G913" i="12"/>
  <c r="G905" i="12"/>
  <c r="G897" i="12"/>
  <c r="G889" i="12"/>
  <c r="G881" i="12"/>
  <c r="G868" i="12"/>
  <c r="G852" i="12"/>
  <c r="G836" i="12"/>
  <c r="G820" i="12"/>
  <c r="G804" i="12"/>
  <c r="G788" i="12"/>
  <c r="G772" i="12"/>
  <c r="G756" i="12"/>
  <c r="G740" i="12"/>
  <c r="G724" i="12"/>
  <c r="G708" i="12"/>
  <c r="V708" i="12" s="1"/>
  <c r="G692" i="12"/>
  <c r="G676" i="12"/>
  <c r="F943" i="12"/>
  <c r="F911" i="12"/>
  <c r="U911" i="12" s="1"/>
  <c r="F879" i="12"/>
  <c r="F845" i="12"/>
  <c r="F812" i="12"/>
  <c r="F760" i="12"/>
  <c r="F717" i="12"/>
  <c r="N811" i="12"/>
  <c r="M919" i="12"/>
  <c r="N747" i="12"/>
  <c r="F750" i="12"/>
  <c r="U750" i="12" s="1"/>
  <c r="G750" i="12"/>
  <c r="V750" i="12" s="1"/>
  <c r="F846" i="12"/>
  <c r="U846" i="12" s="1"/>
  <c r="G846" i="12"/>
  <c r="V846" i="12" s="1"/>
  <c r="F842" i="12"/>
  <c r="U842" i="12" s="1"/>
  <c r="G842" i="12"/>
  <c r="V842" i="12" s="1"/>
  <c r="F830" i="12"/>
  <c r="U830" i="12" s="1"/>
  <c r="G830" i="12"/>
  <c r="V830" i="12" s="1"/>
  <c r="F826" i="12"/>
  <c r="U826" i="12" s="1"/>
  <c r="G826" i="12"/>
  <c r="V826" i="12" s="1"/>
  <c r="F814" i="12"/>
  <c r="U814" i="12" s="1"/>
  <c r="G814" i="12"/>
  <c r="F810" i="12"/>
  <c r="U810" i="12" s="1"/>
  <c r="G810" i="12"/>
  <c r="V810" i="12" s="1"/>
  <c r="F798" i="12"/>
  <c r="U798" i="12" s="1"/>
  <c r="G798" i="12"/>
  <c r="V798" i="12" s="1"/>
  <c r="F794" i="12"/>
  <c r="U794" i="12" s="1"/>
  <c r="G794" i="12"/>
  <c r="V794" i="12" s="1"/>
  <c r="F782" i="12"/>
  <c r="U782" i="12" s="1"/>
  <c r="G782" i="12"/>
  <c r="V782" i="12" s="1"/>
  <c r="F778" i="12"/>
  <c r="U778" i="12" s="1"/>
  <c r="G778" i="12"/>
  <c r="V778" i="12" s="1"/>
  <c r="F766" i="12"/>
  <c r="U766" i="12" s="1"/>
  <c r="G766" i="12"/>
  <c r="V766" i="12" s="1"/>
  <c r="F762" i="12"/>
  <c r="U762" i="12" s="1"/>
  <c r="G762" i="12"/>
  <c r="V762" i="12" s="1"/>
  <c r="F746" i="12"/>
  <c r="U746" i="12" s="1"/>
  <c r="G746" i="12"/>
  <c r="V746" i="12" s="1"/>
  <c r="F730" i="12"/>
  <c r="U730" i="12" s="1"/>
  <c r="G730" i="12"/>
  <c r="V730" i="12" s="1"/>
  <c r="F714" i="12"/>
  <c r="U714" i="12" s="1"/>
  <c r="G714" i="12"/>
  <c r="V714" i="12" s="1"/>
  <c r="F690" i="12"/>
  <c r="U690" i="12" s="1"/>
  <c r="G690" i="12"/>
  <c r="V690" i="12" s="1"/>
  <c r="F682" i="12"/>
  <c r="U682" i="12" s="1"/>
  <c r="G682" i="12"/>
  <c r="V682" i="12" s="1"/>
  <c r="F702" i="12"/>
  <c r="U702" i="12" s="1"/>
  <c r="F686" i="12"/>
  <c r="U686" i="12" s="1"/>
  <c r="G877" i="12"/>
  <c r="V877" i="12" s="1"/>
  <c r="F877" i="12"/>
  <c r="U877" i="12" s="1"/>
  <c r="G873" i="12"/>
  <c r="V873" i="12" s="1"/>
  <c r="F873" i="12"/>
  <c r="U873" i="12" s="1"/>
  <c r="G869" i="12"/>
  <c r="V869" i="12" s="1"/>
  <c r="F869" i="12"/>
  <c r="U869" i="12" s="1"/>
  <c r="G865" i="12"/>
  <c r="V865" i="12" s="1"/>
  <c r="F865" i="12"/>
  <c r="U865" i="12" s="1"/>
  <c r="G861" i="12"/>
  <c r="V861" i="12" s="1"/>
  <c r="F861" i="12"/>
  <c r="U861" i="12" s="1"/>
  <c r="G857" i="12"/>
  <c r="V857" i="12" s="1"/>
  <c r="F857" i="12"/>
  <c r="U857" i="12" s="1"/>
  <c r="G853" i="12"/>
  <c r="V853" i="12" s="1"/>
  <c r="F853" i="12"/>
  <c r="U853" i="12" s="1"/>
  <c r="F841" i="12"/>
  <c r="U841" i="12" s="1"/>
  <c r="G841" i="12"/>
  <c r="V841" i="12" s="1"/>
  <c r="G837" i="12"/>
  <c r="V837" i="12" s="1"/>
  <c r="F837" i="12"/>
  <c r="U837" i="12" s="1"/>
  <c r="F825" i="12"/>
  <c r="U825" i="12" s="1"/>
  <c r="G825" i="12"/>
  <c r="V825" i="12" s="1"/>
  <c r="G821" i="12"/>
  <c r="V821" i="12" s="1"/>
  <c r="F821" i="12"/>
  <c r="U821" i="12" s="1"/>
  <c r="F809" i="12"/>
  <c r="U809" i="12" s="1"/>
  <c r="G809" i="12"/>
  <c r="V809" i="12" s="1"/>
  <c r="G805" i="12"/>
  <c r="V805" i="12" s="1"/>
  <c r="F805" i="12"/>
  <c r="U805" i="12" s="1"/>
  <c r="F793" i="12"/>
  <c r="U793" i="12" s="1"/>
  <c r="G793" i="12"/>
  <c r="V793" i="12" s="1"/>
  <c r="G789" i="12"/>
  <c r="V789" i="12" s="1"/>
  <c r="F789" i="12"/>
  <c r="U789" i="12" s="1"/>
  <c r="F777" i="12"/>
  <c r="U777" i="12" s="1"/>
  <c r="G777" i="12"/>
  <c r="V777" i="12" s="1"/>
  <c r="F761" i="12"/>
  <c r="U761" i="12" s="1"/>
  <c r="G761" i="12"/>
  <c r="F705" i="12"/>
  <c r="U705" i="12" s="1"/>
  <c r="G705" i="12"/>
  <c r="V705" i="12" s="1"/>
  <c r="F689" i="12"/>
  <c r="U689" i="12" s="1"/>
  <c r="G689" i="12"/>
  <c r="V689" i="12" s="1"/>
  <c r="F673" i="12"/>
  <c r="U673" i="12" s="1"/>
  <c r="G673" i="12"/>
  <c r="V673" i="12" s="1"/>
  <c r="F833" i="12"/>
  <c r="U833" i="12" s="1"/>
  <c r="F822" i="12"/>
  <c r="U822" i="12" s="1"/>
  <c r="F769" i="12"/>
  <c r="U769" i="12" s="1"/>
  <c r="F758" i="12"/>
  <c r="U758" i="12" s="1"/>
  <c r="F669" i="12"/>
  <c r="U669" i="12" s="1"/>
  <c r="G947" i="12"/>
  <c r="V947" i="12" s="1"/>
  <c r="G939" i="12"/>
  <c r="G931" i="12"/>
  <c r="V931" i="12" s="1"/>
  <c r="G923" i="12"/>
  <c r="G915" i="12"/>
  <c r="V915" i="12" s="1"/>
  <c r="G907" i="12"/>
  <c r="V907" i="12" s="1"/>
  <c r="G899" i="12"/>
  <c r="V899" i="12" s="1"/>
  <c r="G891" i="12"/>
  <c r="V891" i="12" s="1"/>
  <c r="G883" i="12"/>
  <c r="V883" i="12" s="1"/>
  <c r="G872" i="12"/>
  <c r="V872" i="12" s="1"/>
  <c r="G864" i="12"/>
  <c r="V864" i="12" s="1"/>
  <c r="G856" i="12"/>
  <c r="V856" i="12" s="1"/>
  <c r="G848" i="12"/>
  <c r="G840" i="12"/>
  <c r="V840" i="12" s="1"/>
  <c r="G832" i="12"/>
  <c r="V832" i="12" s="1"/>
  <c r="G816" i="12"/>
  <c r="V816" i="12" s="1"/>
  <c r="G808" i="12"/>
  <c r="V808" i="12" s="1"/>
  <c r="G800" i="12"/>
  <c r="V800" i="12" s="1"/>
  <c r="G784" i="12"/>
  <c r="V784" i="12" s="1"/>
  <c r="G776" i="12"/>
  <c r="V776" i="12" s="1"/>
  <c r="G768" i="12"/>
  <c r="V768" i="12" s="1"/>
  <c r="G752" i="12"/>
  <c r="V752" i="12" s="1"/>
  <c r="G744" i="12"/>
  <c r="V744" i="12" s="1"/>
  <c r="G736" i="12"/>
  <c r="V736" i="12" s="1"/>
  <c r="G720" i="12"/>
  <c r="G712" i="12"/>
  <c r="V712" i="12" s="1"/>
  <c r="G704" i="12"/>
  <c r="V704" i="12" s="1"/>
  <c r="G696" i="12"/>
  <c r="V696" i="12" s="1"/>
  <c r="G688" i="12"/>
  <c r="V688" i="12" s="1"/>
  <c r="G680" i="12"/>
  <c r="V680" i="12" s="1"/>
  <c r="G672" i="12"/>
  <c r="V672" i="12" s="1"/>
  <c r="F850" i="12"/>
  <c r="U850" i="12" s="1"/>
  <c r="F829" i="12"/>
  <c r="U829" i="12" s="1"/>
  <c r="F818" i="12"/>
  <c r="U818" i="12" s="1"/>
  <c r="F797" i="12"/>
  <c r="U797" i="12" s="1"/>
  <c r="F786" i="12"/>
  <c r="U786" i="12" s="1"/>
  <c r="F765" i="12"/>
  <c r="U765" i="12" s="1"/>
  <c r="F754" i="12"/>
  <c r="U754" i="12" s="1"/>
  <c r="F733" i="12"/>
  <c r="U733" i="12" s="1"/>
  <c r="F722" i="12"/>
  <c r="U722" i="12" s="1"/>
  <c r="F710" i="12"/>
  <c r="U710" i="12" s="1"/>
  <c r="F694" i="12"/>
  <c r="U694" i="12" s="1"/>
  <c r="F678" i="12"/>
  <c r="U678" i="12" s="1"/>
  <c r="F734" i="12"/>
  <c r="U734" i="12" s="1"/>
  <c r="G734" i="12"/>
  <c r="V734" i="12" s="1"/>
  <c r="F718" i="12"/>
  <c r="U718" i="12" s="1"/>
  <c r="G718" i="12"/>
  <c r="V718" i="12" s="1"/>
  <c r="F706" i="12"/>
  <c r="U706" i="12" s="1"/>
  <c r="G706" i="12"/>
  <c r="V706" i="12" s="1"/>
  <c r="F698" i="12"/>
  <c r="U698" i="12" s="1"/>
  <c r="G698" i="12"/>
  <c r="V698" i="12" s="1"/>
  <c r="F674" i="12"/>
  <c r="U674" i="12" s="1"/>
  <c r="G674" i="12"/>
  <c r="F834" i="12"/>
  <c r="U834" i="12" s="1"/>
  <c r="F802" i="12"/>
  <c r="U802" i="12" s="1"/>
  <c r="F770" i="12"/>
  <c r="U770" i="12" s="1"/>
  <c r="F738" i="12"/>
  <c r="U738" i="12" s="1"/>
  <c r="F670" i="12"/>
  <c r="U670" i="12" s="1"/>
  <c r="G773" i="12"/>
  <c r="V773" i="12" s="1"/>
  <c r="F773" i="12"/>
  <c r="U773" i="12" s="1"/>
  <c r="G757" i="12"/>
  <c r="V757" i="12" s="1"/>
  <c r="F757" i="12"/>
  <c r="U757" i="12" s="1"/>
  <c r="F745" i="12"/>
  <c r="U745" i="12" s="1"/>
  <c r="G745" i="12"/>
  <c r="V745" i="12" s="1"/>
  <c r="G741" i="12"/>
  <c r="V741" i="12" s="1"/>
  <c r="F741" i="12"/>
  <c r="U741" i="12" s="1"/>
  <c r="F729" i="12"/>
  <c r="U729" i="12" s="1"/>
  <c r="G729" i="12"/>
  <c r="V729" i="12" s="1"/>
  <c r="G725" i="12"/>
  <c r="V725" i="12" s="1"/>
  <c r="F725" i="12"/>
  <c r="U725" i="12" s="1"/>
  <c r="F713" i="12"/>
  <c r="U713" i="12" s="1"/>
  <c r="G713" i="12"/>
  <c r="V713" i="12" s="1"/>
  <c r="F697" i="12"/>
  <c r="U697" i="12" s="1"/>
  <c r="G697" i="12"/>
  <c r="V697" i="12" s="1"/>
  <c r="F681" i="12"/>
  <c r="U681" i="12" s="1"/>
  <c r="G681" i="12"/>
  <c r="V681" i="12" s="1"/>
  <c r="F942" i="12"/>
  <c r="U942" i="12" s="1"/>
  <c r="F934" i="12"/>
  <c r="U934" i="12" s="1"/>
  <c r="F926" i="12"/>
  <c r="U926" i="12" s="1"/>
  <c r="F918" i="12"/>
  <c r="U918" i="12" s="1"/>
  <c r="F910" i="12"/>
  <c r="U910" i="12" s="1"/>
  <c r="F902" i="12"/>
  <c r="U902" i="12" s="1"/>
  <c r="F894" i="12"/>
  <c r="U894" i="12" s="1"/>
  <c r="F886" i="12"/>
  <c r="U886" i="12" s="1"/>
  <c r="F878" i="12"/>
  <c r="U878" i="12" s="1"/>
  <c r="F870" i="12"/>
  <c r="U870" i="12" s="1"/>
  <c r="F862" i="12"/>
  <c r="U862" i="12" s="1"/>
  <c r="F854" i="12"/>
  <c r="U854" i="12" s="1"/>
  <c r="F801" i="12"/>
  <c r="U801" i="12" s="1"/>
  <c r="F790" i="12"/>
  <c r="U790" i="12" s="1"/>
  <c r="F737" i="12"/>
  <c r="U737" i="12" s="1"/>
  <c r="F726" i="12"/>
  <c r="U726" i="12" s="1"/>
  <c r="F701" i="12"/>
  <c r="U701" i="12" s="1"/>
  <c r="F685" i="12"/>
  <c r="U685" i="12" s="1"/>
  <c r="G946" i="12"/>
  <c r="V946" i="12" s="1"/>
  <c r="G938" i="12"/>
  <c r="V938" i="12" s="1"/>
  <c r="G930" i="12"/>
  <c r="G922" i="12"/>
  <c r="V922" i="12" s="1"/>
  <c r="G914" i="12"/>
  <c r="G906" i="12"/>
  <c r="V906" i="12" s="1"/>
  <c r="G898" i="12"/>
  <c r="V898" i="12" s="1"/>
  <c r="G890" i="12"/>
  <c r="V890" i="12" s="1"/>
  <c r="G882" i="12"/>
  <c r="V882" i="12" s="1"/>
  <c r="G847" i="12"/>
  <c r="V847" i="12" s="1"/>
  <c r="G839" i="12"/>
  <c r="V839" i="12" s="1"/>
  <c r="G831" i="12"/>
  <c r="V831" i="12" s="1"/>
  <c r="G823" i="12"/>
  <c r="V823" i="12" s="1"/>
  <c r="G815" i="12"/>
  <c r="V815" i="12" s="1"/>
  <c r="G807" i="12"/>
  <c r="V807" i="12" s="1"/>
  <c r="G799" i="12"/>
  <c r="V799" i="12" s="1"/>
  <c r="G791" i="12"/>
  <c r="G783" i="12"/>
  <c r="V783" i="12" s="1"/>
  <c r="G775" i="12"/>
  <c r="V775" i="12" s="1"/>
  <c r="G767" i="12"/>
  <c r="V767" i="12" s="1"/>
  <c r="G759" i="12"/>
  <c r="V759" i="12" s="1"/>
  <c r="G751" i="12"/>
  <c r="V751" i="12" s="1"/>
  <c r="G743" i="12"/>
  <c r="V743" i="12" s="1"/>
  <c r="G735" i="12"/>
  <c r="V735" i="12" s="1"/>
  <c r="G727" i="12"/>
  <c r="V727" i="12" s="1"/>
  <c r="G719" i="12"/>
  <c r="V719" i="12" s="1"/>
  <c r="G711" i="12"/>
  <c r="V711" i="12" s="1"/>
  <c r="G703" i="12"/>
  <c r="V703" i="12" s="1"/>
  <c r="G695" i="12"/>
  <c r="G687" i="12"/>
  <c r="V687" i="12" s="1"/>
  <c r="G679" i="12"/>
  <c r="V679" i="12" s="1"/>
  <c r="G671" i="12"/>
  <c r="F874" i="12"/>
  <c r="U874" i="12" s="1"/>
  <c r="F866" i="12"/>
  <c r="U866" i="12" s="1"/>
  <c r="F858" i="12"/>
  <c r="U858" i="12" s="1"/>
  <c r="F849" i="12"/>
  <c r="U849" i="12" s="1"/>
  <c r="F838" i="12"/>
  <c r="U838" i="12" s="1"/>
  <c r="F817" i="12"/>
  <c r="U817" i="12" s="1"/>
  <c r="F806" i="12"/>
  <c r="U806" i="12" s="1"/>
  <c r="F785" i="12"/>
  <c r="U785" i="12" s="1"/>
  <c r="F774" i="12"/>
  <c r="U774" i="12" s="1"/>
  <c r="F753" i="12"/>
  <c r="U753" i="12" s="1"/>
  <c r="F742" i="12"/>
  <c r="U742" i="12" s="1"/>
  <c r="F721" i="12"/>
  <c r="U721" i="12" s="1"/>
  <c r="F709" i="12"/>
  <c r="U709" i="12" s="1"/>
  <c r="F693" i="12"/>
  <c r="U693" i="12" s="1"/>
  <c r="F677" i="12"/>
  <c r="U677" i="12" s="1"/>
  <c r="L920" i="12"/>
  <c r="K748" i="12"/>
  <c r="K716" i="12"/>
  <c r="L716" i="12"/>
  <c r="K887" i="12"/>
  <c r="L813" i="1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667" i="2"/>
  <c r="E668" i="2"/>
  <c r="V923" i="12" l="1"/>
  <c r="V791" i="12"/>
  <c r="V914" i="12"/>
  <c r="V674" i="12"/>
  <c r="N684" i="12"/>
  <c r="V671" i="12"/>
  <c r="N724" i="12"/>
  <c r="V724" i="12"/>
  <c r="N788" i="12"/>
  <c r="V788" i="12"/>
  <c r="N897" i="12"/>
  <c r="V897" i="12"/>
  <c r="M671" i="12"/>
  <c r="U671" i="12"/>
  <c r="M703" i="12"/>
  <c r="U703" i="12"/>
  <c r="M751" i="12"/>
  <c r="U751" i="12"/>
  <c r="M783" i="12"/>
  <c r="U783" i="12"/>
  <c r="M815" i="12"/>
  <c r="U815" i="12"/>
  <c r="M847" i="12"/>
  <c r="U847" i="12"/>
  <c r="N927" i="12"/>
  <c r="V927" i="12"/>
  <c r="N943" i="12"/>
  <c r="V943" i="12"/>
  <c r="N693" i="12"/>
  <c r="V693" i="12"/>
  <c r="N797" i="12"/>
  <c r="V797" i="12"/>
  <c r="N678" i="12"/>
  <c r="V678" i="12"/>
  <c r="N838" i="12"/>
  <c r="V838" i="12"/>
  <c r="N934" i="12"/>
  <c r="V934" i="12"/>
  <c r="N884" i="12"/>
  <c r="V884" i="12"/>
  <c r="N948" i="12"/>
  <c r="V948" i="12"/>
  <c r="L680" i="12"/>
  <c r="X680" i="12" s="1"/>
  <c r="U680" i="12"/>
  <c r="L732" i="12"/>
  <c r="U732" i="12"/>
  <c r="M752" i="12"/>
  <c r="U752" i="12"/>
  <c r="M788" i="12"/>
  <c r="U788" i="12"/>
  <c r="L860" i="12"/>
  <c r="X860" i="12" s="1"/>
  <c r="U860" i="12"/>
  <c r="M908" i="12"/>
  <c r="U908" i="12"/>
  <c r="N685" i="12"/>
  <c r="V685" i="12"/>
  <c r="N765" i="12"/>
  <c r="V765" i="12"/>
  <c r="L905" i="12"/>
  <c r="U905" i="12"/>
  <c r="N774" i="12"/>
  <c r="V774" i="12"/>
  <c r="N780" i="12"/>
  <c r="V780" i="12"/>
  <c r="N755" i="12"/>
  <c r="V755" i="12"/>
  <c r="N819" i="12"/>
  <c r="V819" i="12"/>
  <c r="N867" i="12"/>
  <c r="V867" i="12"/>
  <c r="M895" i="12"/>
  <c r="U895" i="12"/>
  <c r="M935" i="12"/>
  <c r="U935" i="12"/>
  <c r="N844" i="12"/>
  <c r="V844" i="12"/>
  <c r="V695" i="12"/>
  <c r="N676" i="12"/>
  <c r="V676" i="12"/>
  <c r="N804" i="12"/>
  <c r="V804" i="12"/>
  <c r="N905" i="12"/>
  <c r="V905" i="12"/>
  <c r="X905" i="12" s="1"/>
  <c r="M675" i="12"/>
  <c r="U675" i="12"/>
  <c r="M707" i="12"/>
  <c r="U707" i="12"/>
  <c r="M723" i="12"/>
  <c r="U723" i="12"/>
  <c r="M755" i="12"/>
  <c r="U755" i="12"/>
  <c r="M787" i="12"/>
  <c r="U787" i="12"/>
  <c r="M803" i="12"/>
  <c r="U803" i="12"/>
  <c r="L835" i="12"/>
  <c r="U835" i="12"/>
  <c r="M851" i="12"/>
  <c r="U851" i="12"/>
  <c r="M931" i="12"/>
  <c r="U931" i="12"/>
  <c r="M947" i="12"/>
  <c r="U947" i="12"/>
  <c r="N925" i="12"/>
  <c r="V925" i="12"/>
  <c r="N749" i="12"/>
  <c r="V749" i="12"/>
  <c r="M945" i="12"/>
  <c r="U945" i="12"/>
  <c r="N722" i="12"/>
  <c r="V722" i="12"/>
  <c r="K668" i="12"/>
  <c r="U668" i="12"/>
  <c r="L756" i="12"/>
  <c r="U756" i="12"/>
  <c r="M848" i="12"/>
  <c r="U848" i="12"/>
  <c r="L912" i="12"/>
  <c r="U912" i="12"/>
  <c r="N721" i="12"/>
  <c r="V721" i="12"/>
  <c r="N726" i="12"/>
  <c r="V726" i="12"/>
  <c r="N790" i="12"/>
  <c r="V790" i="12"/>
  <c r="N850" i="12"/>
  <c r="V850" i="12"/>
  <c r="M922" i="12"/>
  <c r="U922" i="12"/>
  <c r="N920" i="12"/>
  <c r="V920" i="12"/>
  <c r="X920" i="12" s="1"/>
  <c r="N699" i="12"/>
  <c r="V699" i="12"/>
  <c r="N763" i="12"/>
  <c r="V763" i="12"/>
  <c r="N827" i="12"/>
  <c r="V827" i="12"/>
  <c r="K855" i="12"/>
  <c r="U855" i="12"/>
  <c r="M903" i="12"/>
  <c r="U903" i="12"/>
  <c r="L748" i="12"/>
  <c r="V748" i="12"/>
  <c r="N880" i="12"/>
  <c r="V880" i="12"/>
  <c r="V939" i="12"/>
  <c r="M717" i="12"/>
  <c r="U717" i="12"/>
  <c r="M879" i="12"/>
  <c r="U879" i="12"/>
  <c r="N692" i="12"/>
  <c r="V692" i="12"/>
  <c r="N756" i="12"/>
  <c r="V756" i="12"/>
  <c r="X756" i="12" s="1"/>
  <c r="N820" i="12"/>
  <c r="V820" i="12"/>
  <c r="N881" i="12"/>
  <c r="V881" i="12"/>
  <c r="N913" i="12"/>
  <c r="V913" i="12"/>
  <c r="N945" i="12"/>
  <c r="V945" i="12"/>
  <c r="L727" i="12"/>
  <c r="X727" i="12" s="1"/>
  <c r="U727" i="12"/>
  <c r="M791" i="12"/>
  <c r="U791" i="12"/>
  <c r="N887" i="12"/>
  <c r="V887" i="12"/>
  <c r="N903" i="12"/>
  <c r="V903" i="12"/>
  <c r="N919" i="12"/>
  <c r="V919" i="12"/>
  <c r="N935" i="12"/>
  <c r="V935" i="12"/>
  <c r="L781" i="12"/>
  <c r="U781" i="12"/>
  <c r="N901" i="12"/>
  <c r="V901" i="12"/>
  <c r="N933" i="12"/>
  <c r="V933" i="12"/>
  <c r="N709" i="12"/>
  <c r="V709" i="12"/>
  <c r="N769" i="12"/>
  <c r="V769" i="12"/>
  <c r="N813" i="12"/>
  <c r="V813" i="12"/>
  <c r="X813" i="12" s="1"/>
  <c r="M893" i="12"/>
  <c r="U893" i="12"/>
  <c r="M925" i="12"/>
  <c r="U925" i="12"/>
  <c r="N742" i="12"/>
  <c r="V742" i="12"/>
  <c r="N806" i="12"/>
  <c r="V806" i="12"/>
  <c r="K890" i="12"/>
  <c r="U890" i="12"/>
  <c r="N918" i="12"/>
  <c r="V918" i="12"/>
  <c r="L728" i="12"/>
  <c r="U728" i="12"/>
  <c r="N900" i="12"/>
  <c r="V900" i="12"/>
  <c r="N932" i="12"/>
  <c r="V932" i="12"/>
  <c r="M672" i="12"/>
  <c r="U672" i="12"/>
  <c r="M724" i="12"/>
  <c r="U724" i="12"/>
  <c r="K740" i="12"/>
  <c r="U740" i="12"/>
  <c r="N760" i="12"/>
  <c r="V760" i="12"/>
  <c r="L776" i="12"/>
  <c r="X776" i="12" s="1"/>
  <c r="U776" i="12"/>
  <c r="H796" i="12"/>
  <c r="J796" i="12" s="1"/>
  <c r="U796" i="12"/>
  <c r="M852" i="12"/>
  <c r="U852" i="12"/>
  <c r="K868" i="12"/>
  <c r="U868" i="12"/>
  <c r="M884" i="12"/>
  <c r="U884" i="12"/>
  <c r="L932" i="12"/>
  <c r="U932" i="12"/>
  <c r="N669" i="12"/>
  <c r="V669" i="12"/>
  <c r="N737" i="12"/>
  <c r="V737" i="12"/>
  <c r="N817" i="12"/>
  <c r="V817" i="12"/>
  <c r="M889" i="12"/>
  <c r="U889" i="12"/>
  <c r="M921" i="12"/>
  <c r="U921" i="12"/>
  <c r="N694" i="12"/>
  <c r="V694" i="12"/>
  <c r="N738" i="12"/>
  <c r="V738" i="12"/>
  <c r="N802" i="12"/>
  <c r="V802" i="12"/>
  <c r="N858" i="12"/>
  <c r="V858" i="12"/>
  <c r="M898" i="12"/>
  <c r="U898" i="12"/>
  <c r="M930" i="12"/>
  <c r="U930" i="12"/>
  <c r="N764" i="12"/>
  <c r="V764" i="12"/>
  <c r="N675" i="12"/>
  <c r="V675" i="12"/>
  <c r="N707" i="12"/>
  <c r="V707" i="12"/>
  <c r="N739" i="12"/>
  <c r="V739" i="12"/>
  <c r="N771" i="12"/>
  <c r="V771" i="12"/>
  <c r="N803" i="12"/>
  <c r="V803" i="12"/>
  <c r="N835" i="12"/>
  <c r="V835" i="12"/>
  <c r="X835" i="12" s="1"/>
  <c r="N859" i="12"/>
  <c r="V859" i="12"/>
  <c r="N875" i="12"/>
  <c r="V875" i="12"/>
  <c r="K919" i="12"/>
  <c r="U919" i="12"/>
  <c r="M792" i="12"/>
  <c r="U792" i="12"/>
  <c r="M749" i="12"/>
  <c r="U749" i="12"/>
  <c r="M812" i="12"/>
  <c r="U812" i="12"/>
  <c r="M943" i="12"/>
  <c r="U943" i="12"/>
  <c r="N852" i="12"/>
  <c r="V852" i="12"/>
  <c r="N929" i="12"/>
  <c r="V929" i="12"/>
  <c r="M687" i="12"/>
  <c r="U687" i="12"/>
  <c r="M719" i="12"/>
  <c r="U719" i="12"/>
  <c r="M735" i="12"/>
  <c r="U735" i="12"/>
  <c r="M767" i="12"/>
  <c r="U767" i="12"/>
  <c r="M799" i="12"/>
  <c r="U799" i="12"/>
  <c r="M831" i="12"/>
  <c r="U831" i="12"/>
  <c r="N863" i="12"/>
  <c r="V863" i="12"/>
  <c r="N879" i="12"/>
  <c r="V879" i="12"/>
  <c r="N895" i="12"/>
  <c r="V895" i="12"/>
  <c r="N911" i="12"/>
  <c r="V911" i="12"/>
  <c r="N885" i="12"/>
  <c r="V885" i="12"/>
  <c r="N733" i="12"/>
  <c r="V733" i="12"/>
  <c r="K937" i="12"/>
  <c r="U937" i="12"/>
  <c r="N770" i="12"/>
  <c r="V770" i="12"/>
  <c r="N874" i="12"/>
  <c r="V874" i="12"/>
  <c r="N902" i="12"/>
  <c r="V902" i="12"/>
  <c r="N916" i="12"/>
  <c r="V916" i="12"/>
  <c r="L696" i="12"/>
  <c r="X696" i="12" s="1"/>
  <c r="U696" i="12"/>
  <c r="L712" i="12"/>
  <c r="X712" i="12" s="1"/>
  <c r="U712" i="12"/>
  <c r="M768" i="12"/>
  <c r="U768" i="12"/>
  <c r="K804" i="12"/>
  <c r="U804" i="12"/>
  <c r="W804" i="12" s="1"/>
  <c r="M840" i="12"/>
  <c r="U840" i="12"/>
  <c r="M876" i="12"/>
  <c r="U876" i="12"/>
  <c r="L892" i="12"/>
  <c r="X892" i="12" s="1"/>
  <c r="U892" i="12"/>
  <c r="L924" i="12"/>
  <c r="U924" i="12"/>
  <c r="M940" i="12"/>
  <c r="U940" i="12"/>
  <c r="N849" i="12"/>
  <c r="V849" i="12"/>
  <c r="M941" i="12"/>
  <c r="U941" i="12"/>
  <c r="N710" i="12"/>
  <c r="V710" i="12"/>
  <c r="N878" i="12"/>
  <c r="V878" i="12"/>
  <c r="N700" i="12"/>
  <c r="V700" i="12"/>
  <c r="N896" i="12"/>
  <c r="V896" i="12"/>
  <c r="N691" i="12"/>
  <c r="V691" i="12"/>
  <c r="N723" i="12"/>
  <c r="V723" i="12"/>
  <c r="N787" i="12"/>
  <c r="V787" i="12"/>
  <c r="N851" i="12"/>
  <c r="V851" i="12"/>
  <c r="K845" i="12"/>
  <c r="U845" i="12"/>
  <c r="N740" i="12"/>
  <c r="V740" i="12"/>
  <c r="N868" i="12"/>
  <c r="V868" i="12"/>
  <c r="N937" i="12"/>
  <c r="V937" i="12"/>
  <c r="M691" i="12"/>
  <c r="U691" i="12"/>
  <c r="M739" i="12"/>
  <c r="U739" i="12"/>
  <c r="M771" i="12"/>
  <c r="U771" i="12"/>
  <c r="M819" i="12"/>
  <c r="U819" i="12"/>
  <c r="M867" i="12"/>
  <c r="U867" i="12"/>
  <c r="M883" i="12"/>
  <c r="U883" i="12"/>
  <c r="L899" i="12"/>
  <c r="X899" i="12" s="1"/>
  <c r="U899" i="12"/>
  <c r="M915" i="12"/>
  <c r="U915" i="12"/>
  <c r="N893" i="12"/>
  <c r="V893" i="12"/>
  <c r="N701" i="12"/>
  <c r="V701" i="12"/>
  <c r="M881" i="12"/>
  <c r="U881" i="12"/>
  <c r="M917" i="12"/>
  <c r="U917" i="12"/>
  <c r="N786" i="12"/>
  <c r="V786" i="12"/>
  <c r="N854" i="12"/>
  <c r="V854" i="12"/>
  <c r="N942" i="12"/>
  <c r="V942" i="12"/>
  <c r="N924" i="12"/>
  <c r="V924" i="12"/>
  <c r="L736" i="12"/>
  <c r="X736" i="12" s="1"/>
  <c r="U736" i="12"/>
  <c r="N785" i="12"/>
  <c r="V785" i="12"/>
  <c r="K885" i="12"/>
  <c r="U885" i="12"/>
  <c r="N686" i="12"/>
  <c r="V686" i="12"/>
  <c r="N886" i="12"/>
  <c r="V886" i="12"/>
  <c r="M844" i="12"/>
  <c r="U844" i="12"/>
  <c r="N812" i="12"/>
  <c r="V812" i="12"/>
  <c r="N667" i="12"/>
  <c r="V667" i="12"/>
  <c r="N731" i="12"/>
  <c r="V731" i="12"/>
  <c r="N795" i="12"/>
  <c r="V795" i="12"/>
  <c r="M871" i="12"/>
  <c r="U871" i="12"/>
  <c r="N944" i="12"/>
  <c r="V944" i="12"/>
  <c r="V930" i="12"/>
  <c r="V720" i="12"/>
  <c r="V848" i="12"/>
  <c r="V761" i="12"/>
  <c r="V814" i="12"/>
  <c r="M760" i="12"/>
  <c r="U760" i="12"/>
  <c r="N772" i="12"/>
  <c r="V772" i="12"/>
  <c r="N836" i="12"/>
  <c r="V836" i="12"/>
  <c r="N889" i="12"/>
  <c r="V889" i="12"/>
  <c r="N921" i="12"/>
  <c r="V921" i="12"/>
  <c r="M699" i="12"/>
  <c r="U699" i="12"/>
  <c r="M747" i="12"/>
  <c r="U747" i="12"/>
  <c r="M763" i="12"/>
  <c r="U763" i="12"/>
  <c r="M827" i="12"/>
  <c r="U827" i="12"/>
  <c r="M859" i="12"/>
  <c r="U859" i="12"/>
  <c r="M907" i="12"/>
  <c r="U907" i="12"/>
  <c r="M923" i="12"/>
  <c r="U923" i="12"/>
  <c r="M939" i="12"/>
  <c r="U939" i="12"/>
  <c r="N909" i="12"/>
  <c r="V909" i="12"/>
  <c r="N941" i="12"/>
  <c r="V941" i="12"/>
  <c r="N717" i="12"/>
  <c r="V717" i="12"/>
  <c r="N781" i="12"/>
  <c r="V781" i="12"/>
  <c r="N829" i="12"/>
  <c r="V829" i="12"/>
  <c r="M901" i="12"/>
  <c r="U901" i="12"/>
  <c r="M933" i="12"/>
  <c r="U933" i="12"/>
  <c r="N670" i="12"/>
  <c r="V670" i="12"/>
  <c r="N754" i="12"/>
  <c r="V754" i="12"/>
  <c r="N822" i="12"/>
  <c r="V822" i="12"/>
  <c r="N866" i="12"/>
  <c r="V866" i="12"/>
  <c r="N894" i="12"/>
  <c r="V894" i="12"/>
  <c r="N926" i="12"/>
  <c r="V926" i="12"/>
  <c r="L780" i="12"/>
  <c r="U780" i="12"/>
  <c r="N908" i="12"/>
  <c r="V908" i="12"/>
  <c r="N940" i="12"/>
  <c r="V940" i="12"/>
  <c r="K676" i="12"/>
  <c r="U676" i="12"/>
  <c r="M692" i="12"/>
  <c r="U692" i="12"/>
  <c r="M708" i="12"/>
  <c r="U708" i="12"/>
  <c r="N728" i="12"/>
  <c r="V728" i="12"/>
  <c r="M744" i="12"/>
  <c r="U744" i="12"/>
  <c r="L764" i="12"/>
  <c r="U764" i="12"/>
  <c r="K784" i="12"/>
  <c r="U784" i="12"/>
  <c r="L800" i="12"/>
  <c r="X800" i="12" s="1"/>
  <c r="U800" i="12"/>
  <c r="M820" i="12"/>
  <c r="U820" i="12"/>
  <c r="M836" i="12"/>
  <c r="U836" i="12"/>
  <c r="K856" i="12"/>
  <c r="U856" i="12"/>
  <c r="M872" i="12"/>
  <c r="U872" i="12"/>
  <c r="L888" i="12"/>
  <c r="U888" i="12"/>
  <c r="K904" i="12"/>
  <c r="U904" i="12"/>
  <c r="K920" i="12"/>
  <c r="U920" i="12"/>
  <c r="K936" i="12"/>
  <c r="U936" i="12"/>
  <c r="N677" i="12"/>
  <c r="V677" i="12"/>
  <c r="N753" i="12"/>
  <c r="V753" i="12"/>
  <c r="N833" i="12"/>
  <c r="V833" i="12"/>
  <c r="M897" i="12"/>
  <c r="U897" i="12"/>
  <c r="M929" i="12"/>
  <c r="U929" i="12"/>
  <c r="N702" i="12"/>
  <c r="V702" i="12"/>
  <c r="N758" i="12"/>
  <c r="V758" i="12"/>
  <c r="N818" i="12"/>
  <c r="V818" i="12"/>
  <c r="N870" i="12"/>
  <c r="V870" i="12"/>
  <c r="M906" i="12"/>
  <c r="U906" i="12"/>
  <c r="M938" i="12"/>
  <c r="U938" i="12"/>
  <c r="N888" i="12"/>
  <c r="V888" i="12"/>
  <c r="H716" i="12"/>
  <c r="J716" i="12" s="1"/>
  <c r="V716" i="12"/>
  <c r="X716" i="12" s="1"/>
  <c r="N912" i="12"/>
  <c r="V912" i="12"/>
  <c r="N683" i="12"/>
  <c r="V683" i="12"/>
  <c r="N715" i="12"/>
  <c r="V715" i="12"/>
  <c r="V747" i="12"/>
  <c r="N779" i="12"/>
  <c r="V779" i="12"/>
  <c r="N843" i="12"/>
  <c r="V843" i="12"/>
  <c r="M863" i="12"/>
  <c r="U863" i="12"/>
  <c r="M887" i="12"/>
  <c r="U887" i="12"/>
  <c r="W887" i="12" s="1"/>
  <c r="M927" i="12"/>
  <c r="U927" i="12"/>
  <c r="M824" i="12"/>
  <c r="U824" i="12"/>
  <c r="N928" i="12"/>
  <c r="V928" i="12"/>
  <c r="M813" i="12"/>
  <c r="U813" i="12"/>
  <c r="W716" i="12"/>
  <c r="W748" i="12"/>
  <c r="X732" i="12"/>
  <c r="AE925" i="12"/>
  <c r="AG925" i="12"/>
  <c r="AE941" i="12"/>
  <c r="AG941" i="12"/>
  <c r="AE933" i="12"/>
  <c r="AG933" i="12"/>
  <c r="AE674" i="12"/>
  <c r="AG674" i="12"/>
  <c r="AE682" i="12"/>
  <c r="AG682" i="12"/>
  <c r="AF694" i="12"/>
  <c r="AH694" i="12"/>
  <c r="AE706" i="12"/>
  <c r="AG706" i="12"/>
  <c r="AE710" i="12"/>
  <c r="AG710" i="12"/>
  <c r="AE718" i="12"/>
  <c r="AG718" i="12"/>
  <c r="AE734" i="12"/>
  <c r="AG734" i="12"/>
  <c r="AF750" i="12"/>
  <c r="AH750" i="12"/>
  <c r="AF758" i="12"/>
  <c r="AH758" i="12"/>
  <c r="AF766" i="12"/>
  <c r="AH766" i="12"/>
  <c r="AE774" i="12"/>
  <c r="AG774" i="12"/>
  <c r="AE790" i="12"/>
  <c r="AG790" i="12"/>
  <c r="AF806" i="12"/>
  <c r="AH806" i="12"/>
  <c r="AF814" i="12"/>
  <c r="AH814" i="12"/>
  <c r="AF822" i="12"/>
  <c r="AH822" i="12"/>
  <c r="AF830" i="12"/>
  <c r="AH830" i="12"/>
  <c r="AE838" i="12"/>
  <c r="AG838" i="12"/>
  <c r="AE846" i="12"/>
  <c r="AG846" i="12"/>
  <c r="AE854" i="12"/>
  <c r="AG854" i="12"/>
  <c r="AF858" i="12"/>
  <c r="AH858" i="12"/>
  <c r="AE866" i="12"/>
  <c r="AG866" i="12"/>
  <c r="AE886" i="12"/>
  <c r="AG886" i="12"/>
  <c r="AE902" i="12"/>
  <c r="AG902" i="12"/>
  <c r="AF906" i="12"/>
  <c r="AH906" i="12"/>
  <c r="AE914" i="12"/>
  <c r="AG914" i="12"/>
  <c r="AF922" i="12"/>
  <c r="AH922" i="12"/>
  <c r="AE930" i="12"/>
  <c r="AG930" i="12"/>
  <c r="AE938" i="12"/>
  <c r="AG938" i="12"/>
  <c r="AF692" i="12"/>
  <c r="AH692" i="12"/>
  <c r="AE708" i="12"/>
  <c r="AG708" i="12"/>
  <c r="AF724" i="12"/>
  <c r="AH724" i="12"/>
  <c r="AE744" i="12"/>
  <c r="AG744" i="12"/>
  <c r="AE760" i="12"/>
  <c r="AG760" i="12"/>
  <c r="AF772" i="12"/>
  <c r="AH772" i="12"/>
  <c r="AF780" i="12"/>
  <c r="AH780" i="12"/>
  <c r="AE892" i="12"/>
  <c r="AG892" i="12"/>
  <c r="AF912" i="12"/>
  <c r="AH912" i="12"/>
  <c r="AE920" i="12"/>
  <c r="AG920" i="12"/>
  <c r="AE940" i="12"/>
  <c r="AG940" i="12"/>
  <c r="AE673" i="12"/>
  <c r="AG673" i="12"/>
  <c r="AF681" i="12"/>
  <c r="AH681" i="12"/>
  <c r="AE693" i="12"/>
  <c r="AG693" i="12"/>
  <c r="AE701" i="12"/>
  <c r="AG701" i="12"/>
  <c r="AF721" i="12"/>
  <c r="AH721" i="12"/>
  <c r="AE733" i="12"/>
  <c r="AG733" i="12"/>
  <c r="AF745" i="12"/>
  <c r="AH745" i="12"/>
  <c r="AE761" i="12"/>
  <c r="AG761" i="12"/>
  <c r="AE777" i="12"/>
  <c r="AG777" i="12"/>
  <c r="AE797" i="12"/>
  <c r="AG797" i="12"/>
  <c r="AE817" i="12"/>
  <c r="AG817" i="12"/>
  <c r="AF837" i="12"/>
  <c r="AH837" i="12"/>
  <c r="AF849" i="12"/>
  <c r="AH849" i="12"/>
  <c r="AF865" i="12"/>
  <c r="AH865" i="12"/>
  <c r="AE885" i="12"/>
  <c r="AG885" i="12"/>
  <c r="AE905" i="12"/>
  <c r="AG905" i="12"/>
  <c r="AF921" i="12"/>
  <c r="AH921" i="12"/>
  <c r="AF937" i="12"/>
  <c r="AH937" i="12"/>
  <c r="AE945" i="12"/>
  <c r="AG945" i="12"/>
  <c r="AF667" i="12"/>
  <c r="AH667" i="12"/>
  <c r="AF671" i="12"/>
  <c r="AH671" i="12"/>
  <c r="AE687" i="12"/>
  <c r="AG687" i="12"/>
  <c r="AF699" i="12"/>
  <c r="AH699" i="12"/>
  <c r="AE719" i="12"/>
  <c r="AG719" i="12"/>
  <c r="AF735" i="12"/>
  <c r="AH735" i="12"/>
  <c r="AF763" i="12"/>
  <c r="AH763" i="12"/>
  <c r="AF799" i="12"/>
  <c r="AH799" i="12"/>
  <c r="AE815" i="12"/>
  <c r="AG815" i="12"/>
  <c r="AF831" i="12"/>
  <c r="AH831" i="12"/>
  <c r="AE839" i="12"/>
  <c r="AG839" i="12"/>
  <c r="AE863" i="12"/>
  <c r="AG863" i="12"/>
  <c r="AE887" i="12"/>
  <c r="AG887" i="12"/>
  <c r="AF899" i="12"/>
  <c r="AH899" i="12"/>
  <c r="AF907" i="12"/>
  <c r="AH907" i="12"/>
  <c r="AF915" i="12"/>
  <c r="AH915" i="12"/>
  <c r="AF943" i="12"/>
  <c r="AH943" i="12"/>
  <c r="AF808" i="12"/>
  <c r="AH808" i="12"/>
  <c r="AF824" i="12"/>
  <c r="AH824" i="12"/>
  <c r="AF888" i="12"/>
  <c r="AH888" i="12"/>
  <c r="AF904" i="12"/>
  <c r="AH904" i="12"/>
  <c r="AE916" i="12"/>
  <c r="AG916" i="12"/>
  <c r="AF948" i="12"/>
  <c r="AH948" i="12"/>
  <c r="AF749" i="12"/>
  <c r="AH749" i="12"/>
  <c r="AF765" i="12"/>
  <c r="AH765" i="12"/>
  <c r="AE793" i="12"/>
  <c r="AG793" i="12"/>
  <c r="AE809" i="12"/>
  <c r="AG809" i="12"/>
  <c r="AE833" i="12"/>
  <c r="AG833" i="12"/>
  <c r="AE845" i="12"/>
  <c r="AG845" i="12"/>
  <c r="AE909" i="12"/>
  <c r="AG909" i="12"/>
  <c r="AF941" i="12"/>
  <c r="AH941" i="12"/>
  <c r="AF678" i="12"/>
  <c r="AH678" i="12"/>
  <c r="AF686" i="12"/>
  <c r="AH686" i="12"/>
  <c r="AE690" i="12"/>
  <c r="AG690" i="12"/>
  <c r="AE698" i="12"/>
  <c r="AG698" i="12"/>
  <c r="AF702" i="12"/>
  <c r="AH702" i="12"/>
  <c r="AE714" i="12"/>
  <c r="AG714" i="12"/>
  <c r="AE722" i="12"/>
  <c r="AG722" i="12"/>
  <c r="AE730" i="12"/>
  <c r="AG730" i="12"/>
  <c r="AE738" i="12"/>
  <c r="AG738" i="12"/>
  <c r="AE746" i="12"/>
  <c r="AG746" i="12"/>
  <c r="AE762" i="12"/>
  <c r="AG762" i="12"/>
  <c r="AF778" i="12"/>
  <c r="AH778" i="12"/>
  <c r="AE786" i="12"/>
  <c r="AG786" i="12"/>
  <c r="AF794" i="12"/>
  <c r="AH794" i="12"/>
  <c r="AE802" i="12"/>
  <c r="AG802" i="12"/>
  <c r="AE810" i="12"/>
  <c r="AG810" i="12"/>
  <c r="AE818" i="12"/>
  <c r="AG818" i="12"/>
  <c r="AE826" i="12"/>
  <c r="AG826" i="12"/>
  <c r="AE834" i="12"/>
  <c r="AG834" i="12"/>
  <c r="AE842" i="12"/>
  <c r="AG842" i="12"/>
  <c r="AE850" i="12"/>
  <c r="AG850" i="12"/>
  <c r="AE870" i="12"/>
  <c r="AG870" i="12"/>
  <c r="AE874" i="12"/>
  <c r="AG874" i="12"/>
  <c r="AE882" i="12"/>
  <c r="AG882" i="12"/>
  <c r="AE890" i="12"/>
  <c r="AG890" i="12"/>
  <c r="AE898" i="12"/>
  <c r="AG898" i="12"/>
  <c r="AE910" i="12"/>
  <c r="AG910" i="12"/>
  <c r="AE918" i="12"/>
  <c r="AG918" i="12"/>
  <c r="AF934" i="12"/>
  <c r="AH934" i="12"/>
  <c r="AE942" i="12"/>
  <c r="AG942" i="12"/>
  <c r="AE946" i="12"/>
  <c r="AG946" i="12"/>
  <c r="AF700" i="12"/>
  <c r="AH700" i="12"/>
  <c r="AF716" i="12"/>
  <c r="AH716" i="12"/>
  <c r="AF736" i="12"/>
  <c r="AH736" i="12"/>
  <c r="AF752" i="12"/>
  <c r="AH752" i="12"/>
  <c r="AF840" i="12"/>
  <c r="AH840" i="12"/>
  <c r="AF856" i="12"/>
  <c r="AH856" i="12"/>
  <c r="AF884" i="12"/>
  <c r="AH884" i="12"/>
  <c r="AF900" i="12"/>
  <c r="AH900" i="12"/>
  <c r="AE677" i="12"/>
  <c r="AG677" i="12"/>
  <c r="AE689" i="12"/>
  <c r="AG689" i="12"/>
  <c r="AE717" i="12"/>
  <c r="AG717" i="12"/>
  <c r="AF729" i="12"/>
  <c r="AH729" i="12"/>
  <c r="AE741" i="12"/>
  <c r="AG741" i="12"/>
  <c r="AE753" i="12"/>
  <c r="AG753" i="12"/>
  <c r="AE769" i="12"/>
  <c r="AG769" i="12"/>
  <c r="AE789" i="12"/>
  <c r="AG789" i="12"/>
  <c r="AE805" i="12"/>
  <c r="AG805" i="12"/>
  <c r="AE877" i="12"/>
  <c r="AG877" i="12"/>
  <c r="AE897" i="12"/>
  <c r="AG897" i="12"/>
  <c r="AE913" i="12"/>
  <c r="AG913" i="12"/>
  <c r="AE929" i="12"/>
  <c r="AG929" i="12"/>
  <c r="AE675" i="12"/>
  <c r="AG675" i="12"/>
  <c r="AF703" i="12"/>
  <c r="AH703" i="12"/>
  <c r="AE711" i="12"/>
  <c r="AG711" i="12"/>
  <c r="AF731" i="12"/>
  <c r="AH731" i="12"/>
  <c r="AE747" i="12"/>
  <c r="AG747" i="12"/>
  <c r="AE751" i="12"/>
  <c r="AG751" i="12"/>
  <c r="AF767" i="12"/>
  <c r="AH767" i="12"/>
  <c r="AE775" i="12"/>
  <c r="AG775" i="12"/>
  <c r="AF795" i="12"/>
  <c r="AH795" i="12"/>
  <c r="AE803" i="12"/>
  <c r="AG803" i="12"/>
  <c r="AF827" i="12"/>
  <c r="AH827" i="12"/>
  <c r="AE843" i="12"/>
  <c r="AG843" i="12"/>
  <c r="AE859" i="12"/>
  <c r="AG859" i="12"/>
  <c r="AE875" i="12"/>
  <c r="AG875" i="12"/>
  <c r="AF919" i="12"/>
  <c r="AH919" i="12"/>
  <c r="AF939" i="12"/>
  <c r="AH939" i="12"/>
  <c r="AF947" i="12"/>
  <c r="AH947" i="12"/>
  <c r="AF800" i="12"/>
  <c r="AH800" i="12"/>
  <c r="AF816" i="12"/>
  <c r="AH816" i="12"/>
  <c r="AE832" i="12"/>
  <c r="AG832" i="12"/>
  <c r="AF844" i="12"/>
  <c r="AH844" i="12"/>
  <c r="AE908" i="12"/>
  <c r="AG908" i="12"/>
  <c r="AE924" i="12"/>
  <c r="AG924" i="12"/>
  <c r="AF928" i="12"/>
  <c r="AH928" i="12"/>
  <c r="AF685" i="12"/>
  <c r="AH685" i="12"/>
  <c r="AF725" i="12"/>
  <c r="AH725" i="12"/>
  <c r="AF757" i="12"/>
  <c r="AH757" i="12"/>
  <c r="AF773" i="12"/>
  <c r="AH773" i="12"/>
  <c r="AE785" i="12"/>
  <c r="AG785" i="12"/>
  <c r="AF801" i="12"/>
  <c r="AH801" i="12"/>
  <c r="AE813" i="12"/>
  <c r="AG813" i="12"/>
  <c r="AE829" i="12"/>
  <c r="AG829" i="12"/>
  <c r="AE853" i="12"/>
  <c r="AG853" i="12"/>
  <c r="AE861" i="12"/>
  <c r="AG861" i="12"/>
  <c r="AE869" i="12"/>
  <c r="AG869" i="12"/>
  <c r="AF873" i="12"/>
  <c r="AH873" i="12"/>
  <c r="AE881" i="12"/>
  <c r="AG881" i="12"/>
  <c r="AE889" i="12"/>
  <c r="AG889" i="12"/>
  <c r="AE893" i="12"/>
  <c r="AG893" i="12"/>
  <c r="AF901" i="12"/>
  <c r="AH901" i="12"/>
  <c r="AE678" i="12"/>
  <c r="AG678" i="12"/>
  <c r="AF682" i="12"/>
  <c r="AH682" i="12"/>
  <c r="AE694" i="12"/>
  <c r="AG694" i="12"/>
  <c r="AF698" i="12"/>
  <c r="AH698" i="12"/>
  <c r="AE702" i="12"/>
  <c r="AG702" i="12"/>
  <c r="AF710" i="12"/>
  <c r="AH710" i="12"/>
  <c r="AF714" i="12"/>
  <c r="AH714" i="12"/>
  <c r="AF722" i="12"/>
  <c r="AH722" i="12"/>
  <c r="AF730" i="12"/>
  <c r="AH730" i="12"/>
  <c r="AF734" i="12"/>
  <c r="AH734" i="12"/>
  <c r="AE750" i="12"/>
  <c r="AG750" i="12"/>
  <c r="AE754" i="12"/>
  <c r="AG754" i="12"/>
  <c r="AE758" i="12"/>
  <c r="AG758" i="12"/>
  <c r="AE766" i="12"/>
  <c r="AG766" i="12"/>
  <c r="AE770" i="12"/>
  <c r="AG770" i="12"/>
  <c r="AE778" i="12"/>
  <c r="AG778" i="12"/>
  <c r="AF786" i="12"/>
  <c r="AH786" i="12"/>
  <c r="AF790" i="12"/>
  <c r="AH790" i="12"/>
  <c r="AE794" i="12"/>
  <c r="AG794" i="12"/>
  <c r="AE798" i="12"/>
  <c r="AG798" i="12"/>
  <c r="AE806" i="12"/>
  <c r="AG806" i="12"/>
  <c r="AF810" i="12"/>
  <c r="AH810" i="12"/>
  <c r="AE814" i="12"/>
  <c r="AG814" i="12"/>
  <c r="AE822" i="12"/>
  <c r="AG822" i="12"/>
  <c r="AF826" i="12"/>
  <c r="AH826" i="12"/>
  <c r="AE830" i="12"/>
  <c r="AG830" i="12"/>
  <c r="AF842" i="12"/>
  <c r="AH842" i="12"/>
  <c r="AF854" i="12"/>
  <c r="AH854" i="12"/>
  <c r="AE858" i="12"/>
  <c r="AG858" i="12"/>
  <c r="AE862" i="12"/>
  <c r="AG862" i="12"/>
  <c r="AF870" i="12"/>
  <c r="AH870" i="12"/>
  <c r="AF874" i="12"/>
  <c r="AH874" i="12"/>
  <c r="AF878" i="12"/>
  <c r="AH878" i="12"/>
  <c r="AF886" i="12"/>
  <c r="AH886" i="12"/>
  <c r="AF890" i="12"/>
  <c r="AH890" i="12"/>
  <c r="AF894" i="12"/>
  <c r="AH894" i="12"/>
  <c r="AF902" i="12"/>
  <c r="AH902" i="12"/>
  <c r="AE906" i="12"/>
  <c r="AG906" i="12"/>
  <c r="AF918" i="12"/>
  <c r="AH918" i="12"/>
  <c r="AE922" i="12"/>
  <c r="AG922" i="12"/>
  <c r="AE926" i="12"/>
  <c r="AG926" i="12"/>
  <c r="AE934" i="12"/>
  <c r="AG934" i="12"/>
  <c r="AF938" i="12"/>
  <c r="AH938" i="12"/>
  <c r="AF942" i="12"/>
  <c r="AH942" i="12"/>
  <c r="AE724" i="12"/>
  <c r="AG724" i="12"/>
  <c r="AE736" i="12"/>
  <c r="AG736" i="12"/>
  <c r="AF744" i="12"/>
  <c r="AH744" i="12"/>
  <c r="AE752" i="12"/>
  <c r="AG752" i="12"/>
  <c r="AF760" i="12"/>
  <c r="AH760" i="12"/>
  <c r="AE772" i="12"/>
  <c r="AG772" i="12"/>
  <c r="AE780" i="12"/>
  <c r="AG780" i="12"/>
  <c r="AF788" i="12"/>
  <c r="AH788" i="12"/>
  <c r="AE796" i="12"/>
  <c r="AG796" i="12"/>
  <c r="AE804" i="12"/>
  <c r="AG804" i="12"/>
  <c r="AE812" i="12"/>
  <c r="AG812" i="12"/>
  <c r="AE932" i="12"/>
  <c r="AG932" i="12"/>
  <c r="AF940" i="12"/>
  <c r="AH940" i="12"/>
  <c r="AE669" i="12"/>
  <c r="AG669" i="12"/>
  <c r="AF673" i="12"/>
  <c r="AH673" i="12"/>
  <c r="AF677" i="12"/>
  <c r="AH677" i="12"/>
  <c r="AE681" i="12"/>
  <c r="AG681" i="12"/>
  <c r="AF693" i="12"/>
  <c r="AH693" i="12"/>
  <c r="AE697" i="12"/>
  <c r="AG697" i="12"/>
  <c r="AF701" i="12"/>
  <c r="AH701" i="12"/>
  <c r="AE705" i="12"/>
  <c r="AG705" i="12"/>
  <c r="AE713" i="12"/>
  <c r="AG713" i="12"/>
  <c r="AE721" i="12"/>
  <c r="AG721" i="12"/>
  <c r="AE729" i="12"/>
  <c r="AG729" i="12"/>
  <c r="AF741" i="12"/>
  <c r="AH741" i="12"/>
  <c r="AE745" i="12"/>
  <c r="AG745" i="12"/>
  <c r="AF753" i="12"/>
  <c r="AH753" i="12"/>
  <c r="AF761" i="12"/>
  <c r="AH761" i="12"/>
  <c r="AF777" i="12"/>
  <c r="AH777" i="12"/>
  <c r="AF789" i="12"/>
  <c r="AH789" i="12"/>
  <c r="AF805" i="12"/>
  <c r="AH805" i="12"/>
  <c r="AF817" i="12"/>
  <c r="AH817" i="12"/>
  <c r="AE825" i="12"/>
  <c r="AG825" i="12"/>
  <c r="AE837" i="12"/>
  <c r="AG837" i="12"/>
  <c r="AE849" i="12"/>
  <c r="AG849" i="12"/>
  <c r="AF857" i="12"/>
  <c r="AH857" i="12"/>
  <c r="AE865" i="12"/>
  <c r="AG865" i="12"/>
  <c r="AF877" i="12"/>
  <c r="AH877" i="12"/>
  <c r="AF885" i="12"/>
  <c r="AH885" i="12"/>
  <c r="AF905" i="12"/>
  <c r="AH905" i="12"/>
  <c r="AF913" i="12"/>
  <c r="AH913" i="12"/>
  <c r="AE921" i="12"/>
  <c r="AG921" i="12"/>
  <c r="AF929" i="12"/>
  <c r="AH929" i="12"/>
  <c r="AE937" i="12"/>
  <c r="AG937" i="12"/>
  <c r="AF945" i="12"/>
  <c r="AH945" i="12"/>
  <c r="AF675" i="12"/>
  <c r="AH675" i="12"/>
  <c r="AF679" i="12"/>
  <c r="AH679" i="12"/>
  <c r="AE683" i="12"/>
  <c r="AG683" i="12"/>
  <c r="AF687" i="12"/>
  <c r="AH687" i="12"/>
  <c r="AE691" i="12"/>
  <c r="AG691" i="12"/>
  <c r="AF707" i="12"/>
  <c r="AH707" i="12"/>
  <c r="AF711" i="12"/>
  <c r="AH711" i="12"/>
  <c r="AF715" i="12"/>
  <c r="AH715" i="12"/>
  <c r="AE723" i="12"/>
  <c r="AG723" i="12"/>
  <c r="AF739" i="12"/>
  <c r="AH739" i="12"/>
  <c r="AF743" i="12"/>
  <c r="AH743" i="12"/>
  <c r="AF751" i="12"/>
  <c r="AH751" i="12"/>
  <c r="AF771" i="12"/>
  <c r="AH771" i="12"/>
  <c r="AF775" i="12"/>
  <c r="AH775" i="12"/>
  <c r="AF779" i="12"/>
  <c r="AH779" i="12"/>
  <c r="AE783" i="12"/>
  <c r="AG783" i="12"/>
  <c r="AE787" i="12"/>
  <c r="AG787" i="12"/>
  <c r="AF803" i="12"/>
  <c r="AH803" i="12"/>
  <c r="AF807" i="12"/>
  <c r="AH807" i="12"/>
  <c r="AE811" i="12"/>
  <c r="AG811" i="12"/>
  <c r="AF815" i="12"/>
  <c r="AH815" i="12"/>
  <c r="AF835" i="12"/>
  <c r="AH835" i="12"/>
  <c r="AF839" i="12"/>
  <c r="AH839" i="12"/>
  <c r="AF843" i="12"/>
  <c r="AH843" i="12"/>
  <c r="AE847" i="12"/>
  <c r="AG847" i="12"/>
  <c r="AE851" i="12"/>
  <c r="AG851" i="12"/>
  <c r="AF859" i="12"/>
  <c r="AH859" i="12"/>
  <c r="AF875" i="12"/>
  <c r="AH875" i="12"/>
  <c r="AF879" i="12"/>
  <c r="AH879" i="12"/>
  <c r="AE883" i="12"/>
  <c r="AG883" i="12"/>
  <c r="AF887" i="12"/>
  <c r="AH887" i="12"/>
  <c r="AE895" i="12"/>
  <c r="AG895" i="12"/>
  <c r="AF911" i="12"/>
  <c r="AH911" i="12"/>
  <c r="AE923" i="12"/>
  <c r="AG923" i="12"/>
  <c r="AE935" i="12"/>
  <c r="AG935" i="12"/>
  <c r="AE943" i="12"/>
  <c r="AG943" i="12"/>
  <c r="AE672" i="12"/>
  <c r="AG672" i="12"/>
  <c r="AE680" i="12"/>
  <c r="AG680" i="12"/>
  <c r="AE688" i="12"/>
  <c r="AG688" i="12"/>
  <c r="AE696" i="12"/>
  <c r="AG696" i="12"/>
  <c r="AE704" i="12"/>
  <c r="AG704" i="12"/>
  <c r="AE712" i="12"/>
  <c r="AG712" i="12"/>
  <c r="AE720" i="12"/>
  <c r="AG720" i="12"/>
  <c r="AE728" i="12"/>
  <c r="AG728" i="12"/>
  <c r="AE732" i="12"/>
  <c r="AG732" i="12"/>
  <c r="AE740" i="12"/>
  <c r="AG740" i="12"/>
  <c r="AE748" i="12"/>
  <c r="AG748" i="12"/>
  <c r="AF832" i="12"/>
  <c r="AH832" i="12"/>
  <c r="AE844" i="12"/>
  <c r="AG844" i="12"/>
  <c r="AF852" i="12"/>
  <c r="AH852" i="12"/>
  <c r="AF864" i="12"/>
  <c r="AH864" i="12"/>
  <c r="AF880" i="12"/>
  <c r="AH880" i="12"/>
  <c r="AF924" i="12"/>
  <c r="AH924" i="12"/>
  <c r="AE936" i="12"/>
  <c r="AG936" i="12"/>
  <c r="AF944" i="12"/>
  <c r="AH944" i="12"/>
  <c r="AF781" i="12"/>
  <c r="AH781" i="12"/>
  <c r="AF785" i="12"/>
  <c r="AH785" i="12"/>
  <c r="AF813" i="12"/>
  <c r="AH813" i="12"/>
  <c r="AF821" i="12"/>
  <c r="AH821" i="12"/>
  <c r="AF829" i="12"/>
  <c r="AH829" i="12"/>
  <c r="AF833" i="12"/>
  <c r="AH833" i="12"/>
  <c r="AE841" i="12"/>
  <c r="AG841" i="12"/>
  <c r="AF845" i="12"/>
  <c r="AH845" i="12"/>
  <c r="AF853" i="12"/>
  <c r="AH853" i="12"/>
  <c r="AF861" i="12"/>
  <c r="AH861" i="12"/>
  <c r="AF869" i="12"/>
  <c r="AH869" i="12"/>
  <c r="AE873" i="12"/>
  <c r="AG873" i="12"/>
  <c r="AF881" i="12"/>
  <c r="AH881" i="12"/>
  <c r="AF893" i="12"/>
  <c r="AH893" i="12"/>
  <c r="AE901" i="12"/>
  <c r="AG901" i="12"/>
  <c r="AF909" i="12"/>
  <c r="AH909" i="12"/>
  <c r="AE917" i="12"/>
  <c r="AG917" i="12"/>
  <c r="AF925" i="12"/>
  <c r="AH925" i="12"/>
  <c r="AE670" i="12"/>
  <c r="AG670" i="12"/>
  <c r="AF674" i="12"/>
  <c r="AH674" i="12"/>
  <c r="AE686" i="12"/>
  <c r="AG686" i="12"/>
  <c r="AF690" i="12"/>
  <c r="AH690" i="12"/>
  <c r="AF706" i="12"/>
  <c r="AH706" i="12"/>
  <c r="AF718" i="12"/>
  <c r="AH718" i="12"/>
  <c r="AE726" i="12"/>
  <c r="AG726" i="12"/>
  <c r="AF738" i="12"/>
  <c r="AH738" i="12"/>
  <c r="AE742" i="12"/>
  <c r="AG742" i="12"/>
  <c r="AF746" i="12"/>
  <c r="AH746" i="12"/>
  <c r="AF754" i="12"/>
  <c r="AH754" i="12"/>
  <c r="AF762" i="12"/>
  <c r="AH762" i="12"/>
  <c r="AF770" i="12"/>
  <c r="AH770" i="12"/>
  <c r="AF774" i="12"/>
  <c r="AH774" i="12"/>
  <c r="AE782" i="12"/>
  <c r="AG782" i="12"/>
  <c r="AF798" i="12"/>
  <c r="AH798" i="12"/>
  <c r="AF802" i="12"/>
  <c r="AH802" i="12"/>
  <c r="AF818" i="12"/>
  <c r="AH818" i="12"/>
  <c r="AF834" i="12"/>
  <c r="AH834" i="12"/>
  <c r="AF838" i="12"/>
  <c r="AH838" i="12"/>
  <c r="AF846" i="12"/>
  <c r="AH846" i="12"/>
  <c r="AF850" i="12"/>
  <c r="AH850" i="12"/>
  <c r="AF862" i="12"/>
  <c r="AH862" i="12"/>
  <c r="AF866" i="12"/>
  <c r="AH866" i="12"/>
  <c r="AE878" i="12"/>
  <c r="AG878" i="12"/>
  <c r="AF882" i="12"/>
  <c r="AH882" i="12"/>
  <c r="AE894" i="12"/>
  <c r="AG894" i="12"/>
  <c r="AF898" i="12"/>
  <c r="AH898" i="12"/>
  <c r="AF910" i="12"/>
  <c r="AH910" i="12"/>
  <c r="AF914" i="12"/>
  <c r="AH914" i="12"/>
  <c r="AF926" i="12"/>
  <c r="AH926" i="12"/>
  <c r="AF930" i="12"/>
  <c r="AH930" i="12"/>
  <c r="AF946" i="12"/>
  <c r="AH946" i="12"/>
  <c r="AE668" i="12"/>
  <c r="AG668" i="12"/>
  <c r="AE676" i="12"/>
  <c r="AG676" i="12"/>
  <c r="AE684" i="12"/>
  <c r="AG684" i="12"/>
  <c r="AE788" i="12"/>
  <c r="AG788" i="12"/>
  <c r="AF796" i="12"/>
  <c r="AH796" i="12"/>
  <c r="AF804" i="12"/>
  <c r="AH804" i="12"/>
  <c r="AF812" i="12"/>
  <c r="AH812" i="12"/>
  <c r="AE820" i="12"/>
  <c r="AG820" i="12"/>
  <c r="AE828" i="12"/>
  <c r="AG828" i="12"/>
  <c r="AF836" i="12"/>
  <c r="AH836" i="12"/>
  <c r="AE848" i="12"/>
  <c r="AG848" i="12"/>
  <c r="AE856" i="12"/>
  <c r="AG856" i="12"/>
  <c r="AE868" i="12"/>
  <c r="AG868" i="12"/>
  <c r="AE876" i="12"/>
  <c r="AG876" i="12"/>
  <c r="AF920" i="12"/>
  <c r="AH920" i="12"/>
  <c r="AF932" i="12"/>
  <c r="AH932" i="12"/>
  <c r="AF669" i="12"/>
  <c r="AH669" i="12"/>
  <c r="AF689" i="12"/>
  <c r="AH689" i="12"/>
  <c r="AF697" i="12"/>
  <c r="AH697" i="12"/>
  <c r="AF705" i="12"/>
  <c r="AH705" i="12"/>
  <c r="AF713" i="12"/>
  <c r="AH713" i="12"/>
  <c r="AF717" i="12"/>
  <c r="AH717" i="12"/>
  <c r="AF733" i="12"/>
  <c r="AH733" i="12"/>
  <c r="AF769" i="12"/>
  <c r="AH769" i="12"/>
  <c r="AF797" i="12"/>
  <c r="AH797" i="12"/>
  <c r="AF825" i="12"/>
  <c r="AH825" i="12"/>
  <c r="AE857" i="12"/>
  <c r="AG857" i="12"/>
  <c r="AF897" i="12"/>
  <c r="AH897" i="12"/>
  <c r="AE671" i="12"/>
  <c r="AG671" i="12"/>
  <c r="AF683" i="12"/>
  <c r="AH683" i="12"/>
  <c r="AE695" i="12"/>
  <c r="AG695" i="12"/>
  <c r="AE699" i="12"/>
  <c r="AG699" i="12"/>
  <c r="AF719" i="12"/>
  <c r="AH719" i="12"/>
  <c r="AF723" i="12"/>
  <c r="AH723" i="12"/>
  <c r="AE727" i="12"/>
  <c r="AG727" i="12"/>
  <c r="AF747" i="12"/>
  <c r="AH747" i="12"/>
  <c r="AE755" i="12"/>
  <c r="AG755" i="12"/>
  <c r="AE759" i="12"/>
  <c r="AG759" i="12"/>
  <c r="AE767" i="12"/>
  <c r="AG767" i="12"/>
  <c r="AF783" i="12"/>
  <c r="AH783" i="12"/>
  <c r="AF787" i="12"/>
  <c r="AH787" i="12"/>
  <c r="AE791" i="12"/>
  <c r="AG791" i="12"/>
  <c r="AE795" i="12"/>
  <c r="AG795" i="12"/>
  <c r="AF811" i="12"/>
  <c r="AH811" i="12"/>
  <c r="AE819" i="12"/>
  <c r="AG819" i="12"/>
  <c r="AE823" i="12"/>
  <c r="AG823" i="12"/>
  <c r="AF851" i="12"/>
  <c r="AH851" i="12"/>
  <c r="AE855" i="12"/>
  <c r="AG855" i="12"/>
  <c r="AF863" i="12"/>
  <c r="AH863" i="12"/>
  <c r="AE867" i="12"/>
  <c r="AG867" i="12"/>
  <c r="AE871" i="12"/>
  <c r="AG871" i="12"/>
  <c r="AF883" i="12"/>
  <c r="AH883" i="12"/>
  <c r="AE891" i="12"/>
  <c r="AG891" i="12"/>
  <c r="AE899" i="12"/>
  <c r="AG899" i="12"/>
  <c r="AE903" i="12"/>
  <c r="AG903" i="12"/>
  <c r="AF923" i="12"/>
  <c r="AH923" i="12"/>
  <c r="AF927" i="12"/>
  <c r="AH927" i="12"/>
  <c r="AE931" i="12"/>
  <c r="AG931" i="12"/>
  <c r="AF935" i="12"/>
  <c r="AH935" i="12"/>
  <c r="AF672" i="12"/>
  <c r="AH672" i="12"/>
  <c r="AF680" i="12"/>
  <c r="AH680" i="12"/>
  <c r="AF688" i="12"/>
  <c r="AH688" i="12"/>
  <c r="AF696" i="12"/>
  <c r="AH696" i="12"/>
  <c r="AF704" i="12"/>
  <c r="AH704" i="12"/>
  <c r="AF712" i="12"/>
  <c r="AH712" i="12"/>
  <c r="AF720" i="12"/>
  <c r="AH720" i="12"/>
  <c r="AF728" i="12"/>
  <c r="AH728" i="12"/>
  <c r="AF732" i="12"/>
  <c r="AH732" i="12"/>
  <c r="AF740" i="12"/>
  <c r="AH740" i="12"/>
  <c r="AF748" i="12"/>
  <c r="AH748" i="12"/>
  <c r="AE756" i="12"/>
  <c r="AG756" i="12"/>
  <c r="AF764" i="12"/>
  <c r="AH764" i="12"/>
  <c r="AE768" i="12"/>
  <c r="AG768" i="12"/>
  <c r="AE776" i="12"/>
  <c r="AG776" i="12"/>
  <c r="AE784" i="12"/>
  <c r="AG784" i="12"/>
  <c r="AE792" i="12"/>
  <c r="AG792" i="12"/>
  <c r="AE852" i="12"/>
  <c r="AG852" i="12"/>
  <c r="AE860" i="12"/>
  <c r="AG860" i="12"/>
  <c r="AE864" i="12"/>
  <c r="AG864" i="12"/>
  <c r="AE872" i="12"/>
  <c r="AG872" i="12"/>
  <c r="AE880" i="12"/>
  <c r="AG880" i="12"/>
  <c r="AE888" i="12"/>
  <c r="AG888" i="12"/>
  <c r="AE896" i="12"/>
  <c r="AG896" i="12"/>
  <c r="AE904" i="12"/>
  <c r="AG904" i="12"/>
  <c r="AF936" i="12"/>
  <c r="AH936" i="12"/>
  <c r="AE944" i="12"/>
  <c r="AG944" i="12"/>
  <c r="AE685" i="12"/>
  <c r="AG685" i="12"/>
  <c r="AF709" i="12"/>
  <c r="AH709" i="12"/>
  <c r="AE725" i="12"/>
  <c r="AG725" i="12"/>
  <c r="AF737" i="12"/>
  <c r="AH737" i="12"/>
  <c r="AE749" i="12"/>
  <c r="AG749" i="12"/>
  <c r="AE821" i="12"/>
  <c r="AG821" i="12"/>
  <c r="AF841" i="12"/>
  <c r="AH841" i="12"/>
  <c r="AF889" i="12"/>
  <c r="AH889" i="12"/>
  <c r="AF917" i="12"/>
  <c r="AH917" i="12"/>
  <c r="AF933" i="12"/>
  <c r="AH933" i="12"/>
  <c r="AF670" i="12"/>
  <c r="AH670" i="12"/>
  <c r="AF726" i="12"/>
  <c r="AH726" i="12"/>
  <c r="AF742" i="12"/>
  <c r="AH742" i="12"/>
  <c r="AF782" i="12"/>
  <c r="AH782" i="12"/>
  <c r="AF668" i="12"/>
  <c r="AH668" i="12"/>
  <c r="AF676" i="12"/>
  <c r="AH676" i="12"/>
  <c r="AF684" i="12"/>
  <c r="AH684" i="12"/>
  <c r="AE692" i="12"/>
  <c r="AG692" i="12"/>
  <c r="AE700" i="12"/>
  <c r="AG700" i="12"/>
  <c r="AF708" i="12"/>
  <c r="AH708" i="12"/>
  <c r="AE716" i="12"/>
  <c r="AG716" i="12"/>
  <c r="AF820" i="12"/>
  <c r="AH820" i="12"/>
  <c r="AF828" i="12"/>
  <c r="AH828" i="12"/>
  <c r="AE836" i="12"/>
  <c r="AG836" i="12"/>
  <c r="AE840" i="12"/>
  <c r="AG840" i="12"/>
  <c r="AF848" i="12"/>
  <c r="AH848" i="12"/>
  <c r="AF868" i="12"/>
  <c r="AH868" i="12"/>
  <c r="AF876" i="12"/>
  <c r="AH876" i="12"/>
  <c r="AE884" i="12"/>
  <c r="AG884" i="12"/>
  <c r="AF892" i="12"/>
  <c r="AH892" i="12"/>
  <c r="AE900" i="12"/>
  <c r="AG900" i="12"/>
  <c r="AE912" i="12"/>
  <c r="AG912" i="12"/>
  <c r="AE667" i="12"/>
  <c r="AG667" i="12"/>
  <c r="AE679" i="12"/>
  <c r="AG679" i="12"/>
  <c r="AF691" i="12"/>
  <c r="AH691" i="12"/>
  <c r="AF695" i="12"/>
  <c r="AH695" i="12"/>
  <c r="AE703" i="12"/>
  <c r="AG703" i="12"/>
  <c r="AE707" i="12"/>
  <c r="AG707" i="12"/>
  <c r="AE715" i="12"/>
  <c r="AG715" i="12"/>
  <c r="AF727" i="12"/>
  <c r="AH727" i="12"/>
  <c r="AE731" i="12"/>
  <c r="AG731" i="12"/>
  <c r="AE735" i="12"/>
  <c r="AG735" i="12"/>
  <c r="AE739" i="12"/>
  <c r="AG739" i="12"/>
  <c r="AE743" i="12"/>
  <c r="AG743" i="12"/>
  <c r="AF755" i="12"/>
  <c r="AH755" i="12"/>
  <c r="AF759" i="12"/>
  <c r="AH759" i="12"/>
  <c r="AE763" i="12"/>
  <c r="AG763" i="12"/>
  <c r="AE771" i="12"/>
  <c r="AG771" i="12"/>
  <c r="AE779" i="12"/>
  <c r="AG779" i="12"/>
  <c r="AF791" i="12"/>
  <c r="AH791" i="12"/>
  <c r="AE799" i="12"/>
  <c r="AG799" i="12"/>
  <c r="AE807" i="12"/>
  <c r="AG807" i="12"/>
  <c r="AF819" i="12"/>
  <c r="AH819" i="12"/>
  <c r="AF823" i="12"/>
  <c r="AH823" i="12"/>
  <c r="AE827" i="12"/>
  <c r="AG827" i="12"/>
  <c r="AE831" i="12"/>
  <c r="AG831" i="12"/>
  <c r="AE835" i="12"/>
  <c r="AG835" i="12"/>
  <c r="AF847" i="12"/>
  <c r="AH847" i="12"/>
  <c r="AF855" i="12"/>
  <c r="AH855" i="12"/>
  <c r="AF867" i="12"/>
  <c r="AH867" i="12"/>
  <c r="AF871" i="12"/>
  <c r="AH871" i="12"/>
  <c r="AE879" i="12"/>
  <c r="AG879" i="12"/>
  <c r="AF891" i="12"/>
  <c r="AH891" i="12"/>
  <c r="AF895" i="12"/>
  <c r="AH895" i="12"/>
  <c r="AF903" i="12"/>
  <c r="AH903" i="12"/>
  <c r="AE907" i="12"/>
  <c r="AG907" i="12"/>
  <c r="AE911" i="12"/>
  <c r="AG911" i="12"/>
  <c r="AE915" i="12"/>
  <c r="AG915" i="12"/>
  <c r="AE919" i="12"/>
  <c r="AG919" i="12"/>
  <c r="AE927" i="12"/>
  <c r="AG927" i="12"/>
  <c r="AF931" i="12"/>
  <c r="AH931" i="12"/>
  <c r="AE939" i="12"/>
  <c r="AG939" i="12"/>
  <c r="AE947" i="12"/>
  <c r="AG947" i="12"/>
  <c r="AF756" i="12"/>
  <c r="AH756" i="12"/>
  <c r="AE764" i="12"/>
  <c r="AG764" i="12"/>
  <c r="AF768" i="12"/>
  <c r="AH768" i="12"/>
  <c r="AF776" i="12"/>
  <c r="AH776" i="12"/>
  <c r="AF784" i="12"/>
  <c r="AH784" i="12"/>
  <c r="AF792" i="12"/>
  <c r="AH792" i="12"/>
  <c r="AE800" i="12"/>
  <c r="AG800" i="12"/>
  <c r="AE808" i="12"/>
  <c r="AG808" i="12"/>
  <c r="AE816" i="12"/>
  <c r="AG816" i="12"/>
  <c r="AE824" i="12"/>
  <c r="AG824" i="12"/>
  <c r="AF860" i="12"/>
  <c r="AH860" i="12"/>
  <c r="AF872" i="12"/>
  <c r="AH872" i="12"/>
  <c r="AF896" i="12"/>
  <c r="AH896" i="12"/>
  <c r="AF908" i="12"/>
  <c r="AH908" i="12"/>
  <c r="AF916" i="12"/>
  <c r="AH916" i="12"/>
  <c r="AE928" i="12"/>
  <c r="AG928" i="12"/>
  <c r="AE948" i="12"/>
  <c r="AG948" i="12"/>
  <c r="AE709" i="12"/>
  <c r="AG709" i="12"/>
  <c r="AE737" i="12"/>
  <c r="AG737" i="12"/>
  <c r="AE757" i="12"/>
  <c r="AG757" i="12"/>
  <c r="AE765" i="12"/>
  <c r="AG765" i="12"/>
  <c r="AE773" i="12"/>
  <c r="AG773" i="12"/>
  <c r="AE781" i="12"/>
  <c r="AG781" i="12"/>
  <c r="AF793" i="12"/>
  <c r="AH793" i="12"/>
  <c r="AE801" i="12"/>
  <c r="AG801" i="12"/>
  <c r="AF809" i="12"/>
  <c r="AH809" i="12"/>
  <c r="L792" i="12"/>
  <c r="K744" i="12"/>
  <c r="H824" i="12"/>
  <c r="I824" i="12" s="1"/>
  <c r="K863" i="12"/>
  <c r="K927" i="12"/>
  <c r="K824" i="12"/>
  <c r="L929" i="12"/>
  <c r="L887" i="12"/>
  <c r="H936" i="12"/>
  <c r="J936" i="12" s="1"/>
  <c r="K813" i="12"/>
  <c r="L863" i="12"/>
  <c r="L927" i="12"/>
  <c r="L836" i="12"/>
  <c r="L824" i="12"/>
  <c r="AA909" i="12"/>
  <c r="AB909" i="12" s="1"/>
  <c r="AA925" i="12"/>
  <c r="AB925" i="12" s="1"/>
  <c r="AA941" i="12"/>
  <c r="AB941" i="12" s="1"/>
  <c r="AA933" i="12"/>
  <c r="AB933" i="12" s="1"/>
  <c r="AA674" i="12"/>
  <c r="AB674" i="12" s="1"/>
  <c r="AA682" i="12"/>
  <c r="AB682" i="12" s="1"/>
  <c r="AA690" i="12"/>
  <c r="AB690" i="12" s="1"/>
  <c r="AA698" i="12"/>
  <c r="AB698" i="12" s="1"/>
  <c r="AA710" i="12"/>
  <c r="AB710" i="12" s="1"/>
  <c r="AA718" i="12"/>
  <c r="AB718" i="12" s="1"/>
  <c r="AA734" i="12"/>
  <c r="AB734" i="12" s="1"/>
  <c r="AA774" i="12"/>
  <c r="AB774" i="12" s="1"/>
  <c r="AA790" i="12"/>
  <c r="AB790" i="12" s="1"/>
  <c r="AA838" i="12"/>
  <c r="AB838" i="12" s="1"/>
  <c r="AA846" i="12"/>
  <c r="AB846" i="12" s="1"/>
  <c r="AA854" i="12"/>
  <c r="AB854" i="12" s="1"/>
  <c r="AA870" i="12"/>
  <c r="AB870" i="12" s="1"/>
  <c r="AA886" i="12"/>
  <c r="AB886" i="12" s="1"/>
  <c r="AA902" i="12"/>
  <c r="AB902" i="12" s="1"/>
  <c r="AA910" i="12"/>
  <c r="AB910" i="12" s="1"/>
  <c r="AA918" i="12"/>
  <c r="AB918" i="12" s="1"/>
  <c r="AA920" i="12"/>
  <c r="AB920" i="12" s="1"/>
  <c r="AA940" i="12"/>
  <c r="AB940" i="12" s="1"/>
  <c r="AA673" i="12"/>
  <c r="AB673" i="12" s="1"/>
  <c r="AA693" i="12"/>
  <c r="AB693" i="12" s="1"/>
  <c r="AA701" i="12"/>
  <c r="AB701" i="12" s="1"/>
  <c r="AA733" i="12"/>
  <c r="AB733" i="12" s="1"/>
  <c r="AA753" i="12"/>
  <c r="AB753" i="12" s="1"/>
  <c r="AA769" i="12"/>
  <c r="AB769" i="12" s="1"/>
  <c r="AA789" i="12"/>
  <c r="AB789" i="12" s="1"/>
  <c r="AA805" i="12"/>
  <c r="AB805" i="12" s="1"/>
  <c r="AA885" i="12"/>
  <c r="AB885" i="12" s="1"/>
  <c r="AA905" i="12"/>
  <c r="AB905" i="12" s="1"/>
  <c r="AA945" i="12"/>
  <c r="AB945" i="12" s="1"/>
  <c r="AA675" i="12"/>
  <c r="AB675" i="12" s="1"/>
  <c r="AA719" i="12"/>
  <c r="AB719" i="12" s="1"/>
  <c r="AA803" i="12"/>
  <c r="AB803" i="12" s="1"/>
  <c r="AA815" i="12"/>
  <c r="AB815" i="12" s="1"/>
  <c r="AA839" i="12"/>
  <c r="AB839" i="12" s="1"/>
  <c r="AA859" i="12"/>
  <c r="AB859" i="12" s="1"/>
  <c r="AA863" i="12"/>
  <c r="AB863" i="12" s="1"/>
  <c r="AA887" i="12"/>
  <c r="AB887" i="12" s="1"/>
  <c r="AA916" i="12"/>
  <c r="AB916" i="12" s="1"/>
  <c r="AA785" i="12"/>
  <c r="AB785" i="12" s="1"/>
  <c r="AA893" i="12"/>
  <c r="AB893" i="12" s="1"/>
  <c r="AA932" i="12"/>
  <c r="AB932" i="12" s="1"/>
  <c r="AA706" i="12"/>
  <c r="AB706" i="12" s="1"/>
  <c r="AA714" i="12"/>
  <c r="AB714" i="12" s="1"/>
  <c r="AA722" i="12"/>
  <c r="AB722" i="12" s="1"/>
  <c r="AA730" i="12"/>
  <c r="AB730" i="12" s="1"/>
  <c r="AA738" i="12"/>
  <c r="AB738" i="12" s="1"/>
  <c r="AA746" i="12"/>
  <c r="AB746" i="12" s="1"/>
  <c r="AA762" i="12"/>
  <c r="AB762" i="12" s="1"/>
  <c r="AA786" i="12"/>
  <c r="AB786" i="12" s="1"/>
  <c r="AA802" i="12"/>
  <c r="AB802" i="12" s="1"/>
  <c r="AA810" i="12"/>
  <c r="AB810" i="12" s="1"/>
  <c r="AA818" i="12"/>
  <c r="AB818" i="12" s="1"/>
  <c r="AA826" i="12"/>
  <c r="AB826" i="12" s="1"/>
  <c r="AA834" i="12"/>
  <c r="AB834" i="12" s="1"/>
  <c r="AA842" i="12"/>
  <c r="AB842" i="12" s="1"/>
  <c r="AA850" i="12"/>
  <c r="AB850" i="12" s="1"/>
  <c r="AA866" i="12"/>
  <c r="AB866" i="12" s="1"/>
  <c r="AA874" i="12"/>
  <c r="AB874" i="12" s="1"/>
  <c r="AA882" i="12"/>
  <c r="AB882" i="12" s="1"/>
  <c r="AA890" i="12"/>
  <c r="AB890" i="12" s="1"/>
  <c r="AA898" i="12"/>
  <c r="AB898" i="12" s="1"/>
  <c r="AA914" i="12"/>
  <c r="AB914" i="12" s="1"/>
  <c r="AA930" i="12"/>
  <c r="AB930" i="12" s="1"/>
  <c r="AA938" i="12"/>
  <c r="AB938" i="12" s="1"/>
  <c r="AA942" i="12"/>
  <c r="AB942" i="12" s="1"/>
  <c r="AA946" i="12"/>
  <c r="AB946" i="12" s="1"/>
  <c r="AA708" i="12"/>
  <c r="AB708" i="12" s="1"/>
  <c r="AA744" i="12"/>
  <c r="AB744" i="12" s="1"/>
  <c r="AA760" i="12"/>
  <c r="AB760" i="12" s="1"/>
  <c r="AA892" i="12"/>
  <c r="AB892" i="12" s="1"/>
  <c r="AA677" i="12"/>
  <c r="AB677" i="12" s="1"/>
  <c r="AA689" i="12"/>
  <c r="AB689" i="12" s="1"/>
  <c r="AA717" i="12"/>
  <c r="AB717" i="12" s="1"/>
  <c r="AA741" i="12"/>
  <c r="AB741" i="12" s="1"/>
  <c r="AA761" i="12"/>
  <c r="AB761" i="12" s="1"/>
  <c r="AA777" i="12"/>
  <c r="AB777" i="12" s="1"/>
  <c r="AA797" i="12"/>
  <c r="AB797" i="12" s="1"/>
  <c r="AA817" i="12"/>
  <c r="AB817" i="12" s="1"/>
  <c r="AA877" i="12"/>
  <c r="AB877" i="12" s="1"/>
  <c r="AA897" i="12"/>
  <c r="AB897" i="12" s="1"/>
  <c r="AA913" i="12"/>
  <c r="AB913" i="12" s="1"/>
  <c r="AA929" i="12"/>
  <c r="AB929" i="12" s="1"/>
  <c r="AA687" i="12"/>
  <c r="AB687" i="12" s="1"/>
  <c r="AA711" i="12"/>
  <c r="AB711" i="12" s="1"/>
  <c r="AA747" i="12"/>
  <c r="AB747" i="12" s="1"/>
  <c r="AA751" i="12"/>
  <c r="AB751" i="12" s="1"/>
  <c r="AA775" i="12"/>
  <c r="AB775" i="12" s="1"/>
  <c r="AA843" i="12"/>
  <c r="AB843" i="12" s="1"/>
  <c r="AA875" i="12"/>
  <c r="AB875" i="12" s="1"/>
  <c r="AA832" i="12"/>
  <c r="AB832" i="12" s="1"/>
  <c r="AA908" i="12"/>
  <c r="AB908" i="12" s="1"/>
  <c r="AA924" i="12"/>
  <c r="AB924" i="12" s="1"/>
  <c r="AA793" i="12"/>
  <c r="AB793" i="12" s="1"/>
  <c r="AA809" i="12"/>
  <c r="AB809" i="12" s="1"/>
  <c r="AA813" i="12"/>
  <c r="AB813" i="12" s="1"/>
  <c r="AA829" i="12"/>
  <c r="AB829" i="12" s="1"/>
  <c r="AA833" i="12"/>
  <c r="AB833" i="12" s="1"/>
  <c r="AA845" i="12"/>
  <c r="AB845" i="12" s="1"/>
  <c r="AA853" i="12"/>
  <c r="AB853" i="12" s="1"/>
  <c r="AA861" i="12"/>
  <c r="AB861" i="12" s="1"/>
  <c r="AA869" i="12"/>
  <c r="AB869" i="12" s="1"/>
  <c r="AA881" i="12"/>
  <c r="AB881" i="12" s="1"/>
  <c r="AA889" i="12"/>
  <c r="AB889" i="12" s="1"/>
  <c r="AA754" i="12"/>
  <c r="AB754" i="12" s="1"/>
  <c r="AA770" i="12"/>
  <c r="AB770" i="12" s="1"/>
  <c r="AA798" i="12"/>
  <c r="AB798" i="12" s="1"/>
  <c r="AA862" i="12"/>
  <c r="AB862" i="12" s="1"/>
  <c r="AA926" i="12"/>
  <c r="AB926" i="12" s="1"/>
  <c r="AA796" i="12"/>
  <c r="AB796" i="12" s="1"/>
  <c r="AA804" i="12"/>
  <c r="AB804" i="12" s="1"/>
  <c r="AA812" i="12"/>
  <c r="AB812" i="12" s="1"/>
  <c r="AA669" i="12"/>
  <c r="AB669" i="12" s="1"/>
  <c r="AA697" i="12"/>
  <c r="AB697" i="12" s="1"/>
  <c r="AA705" i="12"/>
  <c r="AB705" i="12" s="1"/>
  <c r="AA713" i="12"/>
  <c r="AB713" i="12" s="1"/>
  <c r="AA825" i="12"/>
  <c r="AB825" i="12" s="1"/>
  <c r="AA683" i="12"/>
  <c r="AB683" i="12" s="1"/>
  <c r="AA691" i="12"/>
  <c r="AB691" i="12" s="1"/>
  <c r="AA723" i="12"/>
  <c r="AB723" i="12" s="1"/>
  <c r="AA783" i="12"/>
  <c r="AB783" i="12" s="1"/>
  <c r="AA787" i="12"/>
  <c r="AB787" i="12" s="1"/>
  <c r="AA811" i="12"/>
  <c r="AB811" i="12" s="1"/>
  <c r="AA847" i="12"/>
  <c r="AB847" i="12" s="1"/>
  <c r="AA851" i="12"/>
  <c r="AB851" i="12" s="1"/>
  <c r="AA883" i="12"/>
  <c r="AB883" i="12" s="1"/>
  <c r="AA895" i="12"/>
  <c r="AB895" i="12" s="1"/>
  <c r="AA923" i="12"/>
  <c r="AB923" i="12" s="1"/>
  <c r="AA935" i="12"/>
  <c r="AB935" i="12" s="1"/>
  <c r="AA672" i="12"/>
  <c r="AB672" i="12" s="1"/>
  <c r="AA680" i="12"/>
  <c r="AB680" i="12" s="1"/>
  <c r="AA688" i="12"/>
  <c r="AB688" i="12" s="1"/>
  <c r="AA696" i="12"/>
  <c r="AB696" i="12" s="1"/>
  <c r="AA704" i="12"/>
  <c r="AB704" i="12" s="1"/>
  <c r="AA712" i="12"/>
  <c r="AB712" i="12" s="1"/>
  <c r="AA720" i="12"/>
  <c r="AB720" i="12" s="1"/>
  <c r="AA728" i="12"/>
  <c r="AB728" i="12" s="1"/>
  <c r="AA732" i="12"/>
  <c r="AB732" i="12" s="1"/>
  <c r="AA740" i="12"/>
  <c r="AB740" i="12" s="1"/>
  <c r="AA748" i="12"/>
  <c r="AB748" i="12" s="1"/>
  <c r="AA936" i="12"/>
  <c r="AB936" i="12" s="1"/>
  <c r="AA841" i="12"/>
  <c r="AB841" i="12" s="1"/>
  <c r="AA917" i="12"/>
  <c r="AB917" i="12" s="1"/>
  <c r="AA670" i="12"/>
  <c r="AB670" i="12" s="1"/>
  <c r="AA726" i="12"/>
  <c r="AB726" i="12" s="1"/>
  <c r="AA742" i="12"/>
  <c r="AB742" i="12" s="1"/>
  <c r="AA782" i="12"/>
  <c r="AB782" i="12" s="1"/>
  <c r="AA668" i="12"/>
  <c r="AB668" i="12" s="1"/>
  <c r="AA676" i="12"/>
  <c r="AB676" i="12" s="1"/>
  <c r="AA684" i="12"/>
  <c r="AB684" i="12" s="1"/>
  <c r="AA820" i="12"/>
  <c r="AB820" i="12" s="1"/>
  <c r="AA828" i="12"/>
  <c r="AB828" i="12" s="1"/>
  <c r="AA848" i="12"/>
  <c r="AB848" i="12" s="1"/>
  <c r="AA868" i="12"/>
  <c r="AB868" i="12" s="1"/>
  <c r="AA876" i="12"/>
  <c r="AB876" i="12" s="1"/>
  <c r="AA695" i="12"/>
  <c r="AB695" i="12" s="1"/>
  <c r="AA727" i="12"/>
  <c r="AB727" i="12" s="1"/>
  <c r="AA755" i="12"/>
  <c r="AB755" i="12" s="1"/>
  <c r="AA759" i="12"/>
  <c r="AB759" i="12" s="1"/>
  <c r="AA791" i="12"/>
  <c r="AB791" i="12" s="1"/>
  <c r="AA819" i="12"/>
  <c r="AB819" i="12" s="1"/>
  <c r="AA867" i="12"/>
  <c r="AB867" i="12" s="1"/>
  <c r="AA871" i="12"/>
  <c r="AB871" i="12" s="1"/>
  <c r="AA891" i="12"/>
  <c r="AB891" i="12" s="1"/>
  <c r="AA931" i="12"/>
  <c r="AB931" i="12" s="1"/>
  <c r="AA756" i="12"/>
  <c r="AB756" i="12" s="1"/>
  <c r="AA768" i="12"/>
  <c r="AB768" i="12" s="1"/>
  <c r="AA776" i="12"/>
  <c r="AB776" i="12" s="1"/>
  <c r="AA784" i="12"/>
  <c r="AB784" i="12" s="1"/>
  <c r="AA792" i="12"/>
  <c r="AB792" i="12" s="1"/>
  <c r="AA860" i="12"/>
  <c r="AB860" i="12" s="1"/>
  <c r="AA872" i="12"/>
  <c r="AB872" i="12" s="1"/>
  <c r="K680" i="12"/>
  <c r="L919" i="12"/>
  <c r="K903" i="12"/>
  <c r="K876" i="12"/>
  <c r="M804" i="12"/>
  <c r="K752" i="12"/>
  <c r="K908" i="12"/>
  <c r="K712" i="12"/>
  <c r="H732" i="12"/>
  <c r="J732" i="12" s="1"/>
  <c r="K788" i="12"/>
  <c r="K940" i="12"/>
  <c r="M680" i="12"/>
  <c r="K749" i="12"/>
  <c r="K905" i="12"/>
  <c r="K732" i="12"/>
  <c r="L735" i="12"/>
  <c r="X735" i="12" s="1"/>
  <c r="K792" i="12"/>
  <c r="AA927" i="12"/>
  <c r="AB927" i="12" s="1"/>
  <c r="L739" i="12"/>
  <c r="K787" i="12"/>
  <c r="L871" i="12"/>
  <c r="X871" i="12" s="1"/>
  <c r="L903" i="12"/>
  <c r="L936" i="12"/>
  <c r="L898" i="12"/>
  <c r="X898" i="12" s="1"/>
  <c r="M888" i="12"/>
  <c r="N748" i="12"/>
  <c r="L855" i="12"/>
  <c r="K931" i="12"/>
  <c r="M780" i="12"/>
  <c r="H944" i="12"/>
  <c r="J944" i="12" s="1"/>
  <c r="AA709" i="12"/>
  <c r="AB709" i="12" s="1"/>
  <c r="AA737" i="12"/>
  <c r="AB737" i="12" s="1"/>
  <c r="AA678" i="12"/>
  <c r="AB678" i="12" s="1"/>
  <c r="AA694" i="12"/>
  <c r="AB694" i="12" s="1"/>
  <c r="AA750" i="12"/>
  <c r="AB750" i="12" s="1"/>
  <c r="AA758" i="12"/>
  <c r="AB758" i="12" s="1"/>
  <c r="AA766" i="12"/>
  <c r="AB766" i="12" s="1"/>
  <c r="AA806" i="12"/>
  <c r="AB806" i="12" s="1"/>
  <c r="AA814" i="12"/>
  <c r="AB814" i="12" s="1"/>
  <c r="AA822" i="12"/>
  <c r="AB822" i="12" s="1"/>
  <c r="AA830" i="12"/>
  <c r="AB830" i="12" s="1"/>
  <c r="AA934" i="12"/>
  <c r="AB934" i="12" s="1"/>
  <c r="AA736" i="12"/>
  <c r="AB736" i="12" s="1"/>
  <c r="AA752" i="12"/>
  <c r="AB752" i="12" s="1"/>
  <c r="AA772" i="12"/>
  <c r="AB772" i="12" s="1"/>
  <c r="AA729" i="12"/>
  <c r="AB729" i="12" s="1"/>
  <c r="AA745" i="12"/>
  <c r="AB745" i="12" s="1"/>
  <c r="AA849" i="12"/>
  <c r="AB849" i="12" s="1"/>
  <c r="AA865" i="12"/>
  <c r="AB865" i="12" s="1"/>
  <c r="AA921" i="12"/>
  <c r="AB921" i="12" s="1"/>
  <c r="AA937" i="12"/>
  <c r="AB937" i="12" s="1"/>
  <c r="AA943" i="12"/>
  <c r="AB943" i="12" s="1"/>
  <c r="AA844" i="12"/>
  <c r="AB844" i="12" s="1"/>
  <c r="AA873" i="12"/>
  <c r="AB873" i="12" s="1"/>
  <c r="AA901" i="12"/>
  <c r="AB901" i="12" s="1"/>
  <c r="L938" i="12"/>
  <c r="K847" i="12"/>
  <c r="K935" i="12"/>
  <c r="K851" i="12"/>
  <c r="H723" i="12"/>
  <c r="J723" i="12" s="1"/>
  <c r="H748" i="12"/>
  <c r="J748" i="12" s="1"/>
  <c r="M855" i="12"/>
  <c r="AA686" i="12"/>
  <c r="AB686" i="12" s="1"/>
  <c r="AA878" i="12"/>
  <c r="AB878" i="12" s="1"/>
  <c r="AA894" i="12"/>
  <c r="AB894" i="12" s="1"/>
  <c r="AA788" i="12"/>
  <c r="AB788" i="12" s="1"/>
  <c r="AA856" i="12"/>
  <c r="AB856" i="12" s="1"/>
  <c r="AA857" i="12"/>
  <c r="AB857" i="12" s="1"/>
  <c r="AA671" i="12"/>
  <c r="AB671" i="12" s="1"/>
  <c r="AA699" i="12"/>
  <c r="AB699" i="12" s="1"/>
  <c r="AA767" i="12"/>
  <c r="AB767" i="12" s="1"/>
  <c r="AA795" i="12"/>
  <c r="AB795" i="12" s="1"/>
  <c r="AA823" i="12"/>
  <c r="AB823" i="12" s="1"/>
  <c r="AA855" i="12"/>
  <c r="AB855" i="12" s="1"/>
  <c r="AA899" i="12"/>
  <c r="AB899" i="12" s="1"/>
  <c r="AA903" i="12"/>
  <c r="AB903" i="12" s="1"/>
  <c r="AA852" i="12"/>
  <c r="AB852" i="12" s="1"/>
  <c r="AA864" i="12"/>
  <c r="AB864" i="12" s="1"/>
  <c r="AA880" i="12"/>
  <c r="AB880" i="12" s="1"/>
  <c r="AA888" i="12"/>
  <c r="AB888" i="12" s="1"/>
  <c r="AA896" i="12"/>
  <c r="AB896" i="12" s="1"/>
  <c r="AA904" i="12"/>
  <c r="AB904" i="12" s="1"/>
  <c r="AA944" i="12"/>
  <c r="AB944" i="12" s="1"/>
  <c r="AA685" i="12"/>
  <c r="AB685" i="12" s="1"/>
  <c r="AA725" i="12"/>
  <c r="AB725" i="12" s="1"/>
  <c r="AA749" i="12"/>
  <c r="AB749" i="12" s="1"/>
  <c r="AA821" i="12"/>
  <c r="AB821" i="12" s="1"/>
  <c r="L799" i="12"/>
  <c r="X799" i="12" s="1"/>
  <c r="H895" i="12"/>
  <c r="J895" i="12" s="1"/>
  <c r="H867" i="12"/>
  <c r="I867" i="12" s="1"/>
  <c r="AA702" i="12"/>
  <c r="AB702" i="12" s="1"/>
  <c r="AA778" i="12"/>
  <c r="AB778" i="12" s="1"/>
  <c r="AA794" i="12"/>
  <c r="AB794" i="12" s="1"/>
  <c r="AA858" i="12"/>
  <c r="AB858" i="12" s="1"/>
  <c r="AA906" i="12"/>
  <c r="AB906" i="12" s="1"/>
  <c r="AA922" i="12"/>
  <c r="AB922" i="12" s="1"/>
  <c r="AA724" i="12"/>
  <c r="AB724" i="12" s="1"/>
  <c r="AA780" i="12"/>
  <c r="AB780" i="12" s="1"/>
  <c r="AA681" i="12"/>
  <c r="AB681" i="12" s="1"/>
  <c r="AA721" i="12"/>
  <c r="AB721" i="12" s="1"/>
  <c r="AA837" i="12"/>
  <c r="AB837" i="12" s="1"/>
  <c r="L691" i="12"/>
  <c r="K871" i="12"/>
  <c r="K895" i="12"/>
  <c r="K844" i="12"/>
  <c r="K703" i="12"/>
  <c r="L915" i="12"/>
  <c r="X915" i="12" s="1"/>
  <c r="H803" i="12"/>
  <c r="J803" i="12" s="1"/>
  <c r="H844" i="12"/>
  <c r="I844" i="12" s="1"/>
  <c r="L931" i="12"/>
  <c r="X931" i="12" s="1"/>
  <c r="AA692" i="12"/>
  <c r="AB692" i="12" s="1"/>
  <c r="AA700" i="12"/>
  <c r="AB700" i="12" s="1"/>
  <c r="AA716" i="12"/>
  <c r="AB716" i="12" s="1"/>
  <c r="AA836" i="12"/>
  <c r="AB836" i="12" s="1"/>
  <c r="AA840" i="12"/>
  <c r="AB840" i="12" s="1"/>
  <c r="AA884" i="12"/>
  <c r="AB884" i="12" s="1"/>
  <c r="AA900" i="12"/>
  <c r="AB900" i="12" s="1"/>
  <c r="AA912" i="12"/>
  <c r="AB912" i="12" s="1"/>
  <c r="AA667" i="12"/>
  <c r="AB667" i="12" s="1"/>
  <c r="AA679" i="12"/>
  <c r="AB679" i="12" s="1"/>
  <c r="AA703" i="12"/>
  <c r="AB703" i="12" s="1"/>
  <c r="AA707" i="12"/>
  <c r="AB707" i="12" s="1"/>
  <c r="AA715" i="12"/>
  <c r="AB715" i="12" s="1"/>
  <c r="AA731" i="12"/>
  <c r="AB731" i="12" s="1"/>
  <c r="AA735" i="12"/>
  <c r="AB735" i="12" s="1"/>
  <c r="AA739" i="12"/>
  <c r="AB739" i="12" s="1"/>
  <c r="AA743" i="12"/>
  <c r="AB743" i="12" s="1"/>
  <c r="AA763" i="12"/>
  <c r="AB763" i="12" s="1"/>
  <c r="AA771" i="12"/>
  <c r="AB771" i="12" s="1"/>
  <c r="AA779" i="12"/>
  <c r="AB779" i="12" s="1"/>
  <c r="AA799" i="12"/>
  <c r="AB799" i="12" s="1"/>
  <c r="AA807" i="12"/>
  <c r="AB807" i="12" s="1"/>
  <c r="AA827" i="12"/>
  <c r="AB827" i="12" s="1"/>
  <c r="AA831" i="12"/>
  <c r="AB831" i="12" s="1"/>
  <c r="AA835" i="12"/>
  <c r="AB835" i="12" s="1"/>
  <c r="AA879" i="12"/>
  <c r="AB879" i="12" s="1"/>
  <c r="AA907" i="12"/>
  <c r="AB907" i="12" s="1"/>
  <c r="AA911" i="12"/>
  <c r="AB911" i="12" s="1"/>
  <c r="AA915" i="12"/>
  <c r="AB915" i="12" s="1"/>
  <c r="AA919" i="12"/>
  <c r="AB919" i="12" s="1"/>
  <c r="AA939" i="12"/>
  <c r="AB939" i="12" s="1"/>
  <c r="AA947" i="12"/>
  <c r="AB947" i="12" s="1"/>
  <c r="AA764" i="12"/>
  <c r="AB764" i="12" s="1"/>
  <c r="AA800" i="12"/>
  <c r="AB800" i="12" s="1"/>
  <c r="AA808" i="12"/>
  <c r="AB808" i="12" s="1"/>
  <c r="AA816" i="12"/>
  <c r="AB816" i="12" s="1"/>
  <c r="AA824" i="12"/>
  <c r="AB824" i="12" s="1"/>
  <c r="AA928" i="12"/>
  <c r="AB928" i="12" s="1"/>
  <c r="AA948" i="12"/>
  <c r="AB948" i="12" s="1"/>
  <c r="AA757" i="12"/>
  <c r="AB757" i="12" s="1"/>
  <c r="AA765" i="12"/>
  <c r="AB765" i="12" s="1"/>
  <c r="AA773" i="12"/>
  <c r="AB773" i="12" s="1"/>
  <c r="AA781" i="12"/>
  <c r="AB781" i="12" s="1"/>
  <c r="AA801" i="12"/>
  <c r="AB801" i="12" s="1"/>
  <c r="K867" i="12"/>
  <c r="K755" i="12"/>
  <c r="L752" i="12"/>
  <c r="L940" i="12"/>
  <c r="L829" i="12"/>
  <c r="M845" i="12"/>
  <c r="M905" i="12"/>
  <c r="M732" i="12"/>
  <c r="M860" i="12"/>
  <c r="M892" i="12"/>
  <c r="M924" i="12"/>
  <c r="M696" i="12"/>
  <c r="H845" i="12"/>
  <c r="I845" i="12" s="1"/>
  <c r="K901" i="12"/>
  <c r="L933" i="12"/>
  <c r="L906" i="12"/>
  <c r="L675" i="12"/>
  <c r="K723" i="12"/>
  <c r="L755" i="12"/>
  <c r="L803" i="12"/>
  <c r="K768" i="12"/>
  <c r="L804" i="12"/>
  <c r="K860" i="12"/>
  <c r="K892" i="12"/>
  <c r="K924" i="12"/>
  <c r="K899" i="12"/>
  <c r="K819" i="12"/>
  <c r="L883" i="12"/>
  <c r="X883" i="12" s="1"/>
  <c r="L947" i="12"/>
  <c r="X947" i="12" s="1"/>
  <c r="K696" i="12"/>
  <c r="K840" i="12"/>
  <c r="K941" i="12"/>
  <c r="H675" i="12"/>
  <c r="J675" i="12" s="1"/>
  <c r="H771" i="12"/>
  <c r="J771" i="12" s="1"/>
  <c r="H851" i="12"/>
  <c r="J851" i="12" s="1"/>
  <c r="H804" i="12"/>
  <c r="I804" i="12" s="1"/>
  <c r="H876" i="12"/>
  <c r="J876" i="12" s="1"/>
  <c r="H941" i="12"/>
  <c r="J941" i="12" s="1"/>
  <c r="M899" i="12"/>
  <c r="N824" i="12"/>
  <c r="M712" i="12"/>
  <c r="N936" i="12"/>
  <c r="K933" i="12"/>
  <c r="K906" i="12"/>
  <c r="L707" i="12"/>
  <c r="L787" i="12"/>
  <c r="L895" i="12"/>
  <c r="L935" i="12"/>
  <c r="L844" i="12"/>
  <c r="L876" i="12"/>
  <c r="X876" i="12" s="1"/>
  <c r="L908" i="12"/>
  <c r="K883" i="12"/>
  <c r="K947" i="12"/>
  <c r="K835" i="12"/>
  <c r="H739" i="12"/>
  <c r="I739" i="12" s="1"/>
  <c r="H835" i="12"/>
  <c r="J835" i="12" s="1"/>
  <c r="H860" i="12"/>
  <c r="I860" i="12" s="1"/>
  <c r="H905" i="12"/>
  <c r="J905" i="12" s="1"/>
  <c r="L867" i="12"/>
  <c r="L901" i="12"/>
  <c r="K938" i="12"/>
  <c r="K691" i="12"/>
  <c r="L723" i="12"/>
  <c r="L771" i="12"/>
  <c r="L768" i="12"/>
  <c r="X768" i="12" s="1"/>
  <c r="L819" i="12"/>
  <c r="K915" i="12"/>
  <c r="L840" i="12"/>
  <c r="L941" i="12"/>
  <c r="H707" i="12"/>
  <c r="J707" i="12" s="1"/>
  <c r="H787" i="12"/>
  <c r="J787" i="12" s="1"/>
  <c r="M835" i="12"/>
  <c r="L692" i="12"/>
  <c r="K783" i="12"/>
  <c r="L856" i="12"/>
  <c r="H888" i="12"/>
  <c r="J888" i="12" s="1"/>
  <c r="H929" i="12"/>
  <c r="I929" i="12" s="1"/>
  <c r="M904" i="12"/>
  <c r="K893" i="12"/>
  <c r="L897" i="12"/>
  <c r="K719" i="12"/>
  <c r="K764" i="12"/>
  <c r="L872" i="12"/>
  <c r="H812" i="12"/>
  <c r="J812" i="12" s="1"/>
  <c r="H897" i="12"/>
  <c r="J897" i="12" s="1"/>
  <c r="M856" i="12"/>
  <c r="M900" i="12"/>
  <c r="K831" i="12"/>
  <c r="K943" i="12"/>
  <c r="K780" i="12"/>
  <c r="K812" i="12"/>
  <c r="L767" i="12"/>
  <c r="L893" i="12"/>
  <c r="H788" i="12"/>
  <c r="I788" i="12" s="1"/>
  <c r="H904" i="12"/>
  <c r="J904" i="12" s="1"/>
  <c r="H901" i="12"/>
  <c r="J901" i="12" s="1"/>
  <c r="H863" i="12"/>
  <c r="J863" i="12" s="1"/>
  <c r="K922" i="12"/>
  <c r="K675" i="12"/>
  <c r="K707" i="12"/>
  <c r="K739" i="12"/>
  <c r="K771" i="12"/>
  <c r="K803" i="12"/>
  <c r="L851" i="12"/>
  <c r="H691" i="12"/>
  <c r="I691" i="12" s="1"/>
  <c r="H755" i="12"/>
  <c r="I755" i="12" s="1"/>
  <c r="H819" i="12"/>
  <c r="J819" i="12" s="1"/>
  <c r="H676" i="12"/>
  <c r="J676" i="12" s="1"/>
  <c r="H900" i="12"/>
  <c r="I900" i="12" s="1"/>
  <c r="H915" i="12"/>
  <c r="I915" i="12" s="1"/>
  <c r="K944" i="12"/>
  <c r="L740" i="12"/>
  <c r="M816" i="12"/>
  <c r="L763" i="12"/>
  <c r="L900" i="12"/>
  <c r="K827" i="12"/>
  <c r="H756" i="12"/>
  <c r="I756" i="12" s="1"/>
  <c r="H903" i="12"/>
  <c r="J903" i="12" s="1"/>
  <c r="K897" i="12"/>
  <c r="K929" i="12"/>
  <c r="L747" i="12"/>
  <c r="L676" i="12"/>
  <c r="L724" i="12"/>
  <c r="L788" i="12"/>
  <c r="L820" i="12"/>
  <c r="L884" i="12"/>
  <c r="K671" i="12"/>
  <c r="K751" i="12"/>
  <c r="K815" i="12"/>
  <c r="K708" i="12"/>
  <c r="K848" i="12"/>
  <c r="L904" i="12"/>
  <c r="K921" i="12"/>
  <c r="H728" i="12"/>
  <c r="J728" i="12" s="1"/>
  <c r="H780" i="12"/>
  <c r="J780" i="12" s="1"/>
  <c r="H884" i="12"/>
  <c r="I884" i="12" s="1"/>
  <c r="H920" i="12"/>
  <c r="J920" i="12" s="1"/>
  <c r="H813" i="12"/>
  <c r="J813" i="12" s="1"/>
  <c r="H917" i="12"/>
  <c r="J917" i="12" s="1"/>
  <c r="H927" i="12"/>
  <c r="J927" i="12" s="1"/>
  <c r="H743" i="12"/>
  <c r="I743" i="12" s="1"/>
  <c r="M679" i="12"/>
  <c r="L679" i="12"/>
  <c r="X679" i="12" s="1"/>
  <c r="M711" i="12"/>
  <c r="L711" i="12"/>
  <c r="X711" i="12" s="1"/>
  <c r="M727" i="12"/>
  <c r="K727" i="12"/>
  <c r="M759" i="12"/>
  <c r="L759" i="12"/>
  <c r="M807" i="12"/>
  <c r="K807" i="12"/>
  <c r="M839" i="12"/>
  <c r="K839" i="12"/>
  <c r="N871" i="12"/>
  <c r="H871" i="12"/>
  <c r="J871" i="12" s="1"/>
  <c r="M909" i="12"/>
  <c r="L909" i="12"/>
  <c r="L882" i="12"/>
  <c r="X882" i="12" s="1"/>
  <c r="M882" i="12"/>
  <c r="N892" i="12"/>
  <c r="H892" i="12"/>
  <c r="J892" i="12" s="1"/>
  <c r="M668" i="12"/>
  <c r="L668" i="12"/>
  <c r="X668" i="12" s="1"/>
  <c r="M700" i="12"/>
  <c r="H700" i="12"/>
  <c r="J700" i="12" s="1"/>
  <c r="K700" i="12"/>
  <c r="K720" i="12"/>
  <c r="M756" i="12"/>
  <c r="K756" i="12"/>
  <c r="L772" i="12"/>
  <c r="K772" i="12"/>
  <c r="W772" i="12" s="1"/>
  <c r="N792" i="12"/>
  <c r="H792" i="12"/>
  <c r="J792" i="12" s="1"/>
  <c r="M896" i="12"/>
  <c r="H896" i="12"/>
  <c r="I896" i="12" s="1"/>
  <c r="L928" i="12"/>
  <c r="H928" i="12"/>
  <c r="J928" i="12" s="1"/>
  <c r="K928" i="12"/>
  <c r="M885" i="12"/>
  <c r="H885" i="12"/>
  <c r="J885" i="12" s="1"/>
  <c r="L885" i="12"/>
  <c r="M914" i="12"/>
  <c r="K914" i="12"/>
  <c r="W914" i="12" s="1"/>
  <c r="L717" i="12"/>
  <c r="L839" i="12"/>
  <c r="K879" i="12"/>
  <c r="K679" i="12"/>
  <c r="K736" i="12"/>
  <c r="K909" i="12"/>
  <c r="N708" i="12"/>
  <c r="L708" i="12"/>
  <c r="M683" i="12"/>
  <c r="H683" i="12"/>
  <c r="J683" i="12" s="1"/>
  <c r="M715" i="12"/>
  <c r="L715" i="12"/>
  <c r="H715" i="12"/>
  <c r="J715" i="12" s="1"/>
  <c r="M779" i="12"/>
  <c r="L779" i="12"/>
  <c r="M843" i="12"/>
  <c r="H843" i="12"/>
  <c r="J843" i="12" s="1"/>
  <c r="M875" i="12"/>
  <c r="K875" i="12"/>
  <c r="M891" i="12"/>
  <c r="K891" i="12"/>
  <c r="N862" i="12"/>
  <c r="M890" i="12"/>
  <c r="K688" i="12"/>
  <c r="M688" i="12"/>
  <c r="K717" i="12"/>
  <c r="L699" i="12"/>
  <c r="L879" i="12"/>
  <c r="K791" i="12"/>
  <c r="L896" i="12"/>
  <c r="H779" i="12"/>
  <c r="J779" i="12" s="1"/>
  <c r="H668" i="12"/>
  <c r="I668" i="12" s="1"/>
  <c r="H924" i="12"/>
  <c r="J924" i="12" s="1"/>
  <c r="H717" i="12"/>
  <c r="J717" i="12" s="1"/>
  <c r="H935" i="12"/>
  <c r="I935" i="12" s="1"/>
  <c r="L807" i="12"/>
  <c r="M695" i="12"/>
  <c r="K695" i="12"/>
  <c r="W695" i="12" s="1"/>
  <c r="L743" i="12"/>
  <c r="X743" i="12" s="1"/>
  <c r="M743" i="12"/>
  <c r="L775" i="12"/>
  <c r="K775" i="12"/>
  <c r="L823" i="12"/>
  <c r="K823" i="12"/>
  <c r="M823" i="12"/>
  <c r="N855" i="12"/>
  <c r="H855" i="12"/>
  <c r="J855" i="12" s="1"/>
  <c r="M781" i="12"/>
  <c r="K781" i="12"/>
  <c r="N917" i="12"/>
  <c r="N845" i="12"/>
  <c r="L845" i="12"/>
  <c r="M937" i="12"/>
  <c r="H937" i="12"/>
  <c r="I937" i="12" s="1"/>
  <c r="L937" i="12"/>
  <c r="N910" i="12"/>
  <c r="K684" i="12"/>
  <c r="H684" i="12"/>
  <c r="I684" i="12" s="1"/>
  <c r="L684" i="12"/>
  <c r="M684" i="12"/>
  <c r="M736" i="12"/>
  <c r="L808" i="12"/>
  <c r="M808" i="12"/>
  <c r="K808" i="12"/>
  <c r="M828" i="12"/>
  <c r="H828" i="12"/>
  <c r="J828" i="12" s="1"/>
  <c r="L828" i="12"/>
  <c r="X828" i="12" s="1"/>
  <c r="K828" i="12"/>
  <c r="L864" i="12"/>
  <c r="K864" i="12"/>
  <c r="M880" i="12"/>
  <c r="H880" i="12"/>
  <c r="J880" i="12" s="1"/>
  <c r="L880" i="12"/>
  <c r="M912" i="12"/>
  <c r="K912" i="12"/>
  <c r="H912" i="12"/>
  <c r="J912" i="12" s="1"/>
  <c r="M944" i="12"/>
  <c r="L944" i="12"/>
  <c r="M913" i="12"/>
  <c r="H913" i="12"/>
  <c r="I913" i="12" s="1"/>
  <c r="K913" i="12"/>
  <c r="N834" i="12"/>
  <c r="M946" i="12"/>
  <c r="K946" i="12"/>
  <c r="L913" i="12"/>
  <c r="K759" i="12"/>
  <c r="W759" i="12" s="1"/>
  <c r="K896" i="12"/>
  <c r="K743" i="12"/>
  <c r="H909" i="12"/>
  <c r="J909" i="12" s="1"/>
  <c r="H879" i="12"/>
  <c r="J879" i="12" s="1"/>
  <c r="M775" i="12"/>
  <c r="M720" i="12"/>
  <c r="M911" i="12"/>
  <c r="H911" i="12"/>
  <c r="I911" i="12" s="1"/>
  <c r="M667" i="12"/>
  <c r="L667" i="12"/>
  <c r="M731" i="12"/>
  <c r="L731" i="12"/>
  <c r="M795" i="12"/>
  <c r="L795" i="12"/>
  <c r="M811" i="12"/>
  <c r="H811" i="12"/>
  <c r="J811" i="12" s="1"/>
  <c r="N801" i="12"/>
  <c r="K882" i="12"/>
  <c r="K881" i="12"/>
  <c r="L946" i="12"/>
  <c r="L683" i="12"/>
  <c r="L811" i="12"/>
  <c r="X811" i="12" s="1"/>
  <c r="L700" i="12"/>
  <c r="K711" i="12"/>
  <c r="K880" i="12"/>
  <c r="H747" i="12"/>
  <c r="J747" i="12" s="1"/>
  <c r="H781" i="12"/>
  <c r="I781" i="12" s="1"/>
  <c r="H887" i="12"/>
  <c r="J887" i="12" s="1"/>
  <c r="H919" i="12"/>
  <c r="I919" i="12" s="1"/>
  <c r="M772" i="12"/>
  <c r="M864" i="12"/>
  <c r="M928" i="12"/>
  <c r="M704" i="12"/>
  <c r="L868" i="12"/>
  <c r="M796" i="12"/>
  <c r="M832" i="12"/>
  <c r="M916" i="12"/>
  <c r="M932" i="12"/>
  <c r="H948" i="12"/>
  <c r="J948" i="12" s="1"/>
  <c r="L852" i="12"/>
  <c r="L916" i="12"/>
  <c r="H921" i="12"/>
  <c r="I921" i="12" s="1"/>
  <c r="H916" i="12"/>
  <c r="I916" i="12" s="1"/>
  <c r="H932" i="12"/>
  <c r="J932" i="12" s="1"/>
  <c r="M948" i="12"/>
  <c r="L890" i="12"/>
  <c r="X890" i="12" s="1"/>
  <c r="K911" i="12"/>
  <c r="K760" i="12"/>
  <c r="K945" i="12"/>
  <c r="L827" i="12"/>
  <c r="L875" i="12"/>
  <c r="K728" i="12"/>
  <c r="K776" i="12"/>
  <c r="K948" i="12"/>
  <c r="L889" i="12"/>
  <c r="H893" i="12"/>
  <c r="J893" i="12" s="1"/>
  <c r="L921" i="12"/>
  <c r="H708" i="12"/>
  <c r="J708" i="12" s="1"/>
  <c r="H760" i="12"/>
  <c r="I760" i="12" s="1"/>
  <c r="H836" i="12"/>
  <c r="J836" i="12" s="1"/>
  <c r="H868" i="12"/>
  <c r="J868" i="12" s="1"/>
  <c r="H945" i="12"/>
  <c r="I945" i="12" s="1"/>
  <c r="K925" i="12"/>
  <c r="L911" i="12"/>
  <c r="L760" i="12"/>
  <c r="L751" i="12"/>
  <c r="K843" i="12"/>
  <c r="K907" i="12"/>
  <c r="L704" i="12"/>
  <c r="L744" i="12"/>
  <c r="K800" i="12"/>
  <c r="K832" i="12"/>
  <c r="L948" i="12"/>
  <c r="H667" i="12"/>
  <c r="J667" i="12" s="1"/>
  <c r="H699" i="12"/>
  <c r="I699" i="12" s="1"/>
  <c r="H731" i="12"/>
  <c r="I731" i="12" s="1"/>
  <c r="H763" i="12"/>
  <c r="J763" i="12" s="1"/>
  <c r="H795" i="12"/>
  <c r="J795" i="12" s="1"/>
  <c r="H827" i="12"/>
  <c r="J827" i="12" s="1"/>
  <c r="H889" i="12"/>
  <c r="I889" i="12" s="1"/>
  <c r="H925" i="12"/>
  <c r="I925" i="12" s="1"/>
  <c r="H740" i="12"/>
  <c r="I740" i="12" s="1"/>
  <c r="H764" i="12"/>
  <c r="J764" i="12" s="1"/>
  <c r="H820" i="12"/>
  <c r="J820" i="12" s="1"/>
  <c r="H908" i="12"/>
  <c r="I908" i="12" s="1"/>
  <c r="H940" i="12"/>
  <c r="J940" i="12" s="1"/>
  <c r="H881" i="12"/>
  <c r="J881" i="12" s="1"/>
  <c r="H933" i="12"/>
  <c r="I933" i="12" s="1"/>
  <c r="K930" i="12"/>
  <c r="M676" i="12"/>
  <c r="M740" i="12"/>
  <c r="M784" i="12"/>
  <c r="M868" i="12"/>
  <c r="M728" i="12"/>
  <c r="M764" i="12"/>
  <c r="M776" i="12"/>
  <c r="M800" i="12"/>
  <c r="M920" i="12"/>
  <c r="M936" i="12"/>
  <c r="L881" i="12"/>
  <c r="L922" i="12"/>
  <c r="K796" i="12"/>
  <c r="L891" i="12"/>
  <c r="X891" i="12" s="1"/>
  <c r="L749" i="12"/>
  <c r="K917" i="12"/>
  <c r="L831" i="12"/>
  <c r="L847" i="12"/>
  <c r="X847" i="12" s="1"/>
  <c r="L943" i="12"/>
  <c r="K692" i="12"/>
  <c r="L796" i="12"/>
  <c r="X796" i="12" s="1"/>
  <c r="L812" i="12"/>
  <c r="L945" i="12"/>
  <c r="L703" i="12"/>
  <c r="L719" i="12"/>
  <c r="L783" i="12"/>
  <c r="K859" i="12"/>
  <c r="K923" i="12"/>
  <c r="L672" i="12"/>
  <c r="L688" i="12"/>
  <c r="X688" i="12" s="1"/>
  <c r="K816" i="12"/>
  <c r="L917" i="12"/>
  <c r="K667" i="12"/>
  <c r="K683" i="12"/>
  <c r="K699" i="12"/>
  <c r="K715" i="12"/>
  <c r="K731" i="12"/>
  <c r="K747" i="12"/>
  <c r="K763" i="12"/>
  <c r="K779" i="12"/>
  <c r="W779" i="12" s="1"/>
  <c r="K795" i="12"/>
  <c r="K811" i="12"/>
  <c r="K724" i="12"/>
  <c r="K820" i="12"/>
  <c r="K836" i="12"/>
  <c r="K852" i="12"/>
  <c r="K884" i="12"/>
  <c r="K900" i="12"/>
  <c r="K916" i="12"/>
  <c r="K932" i="12"/>
  <c r="K687" i="12"/>
  <c r="K735" i="12"/>
  <c r="K767" i="12"/>
  <c r="K799" i="12"/>
  <c r="L843" i="12"/>
  <c r="L859" i="12"/>
  <c r="L907" i="12"/>
  <c r="K939" i="12"/>
  <c r="K672" i="12"/>
  <c r="K704" i="12"/>
  <c r="L816" i="12"/>
  <c r="L832" i="12"/>
  <c r="K872" i="12"/>
  <c r="K888" i="12"/>
  <c r="K898" i="12"/>
  <c r="K889" i="12"/>
  <c r="L925" i="12"/>
  <c r="H692" i="12"/>
  <c r="J692" i="12" s="1"/>
  <c r="H724" i="12"/>
  <c r="J724" i="12" s="1"/>
  <c r="H772" i="12"/>
  <c r="J772" i="12" s="1"/>
  <c r="H852" i="12"/>
  <c r="J852" i="12" s="1"/>
  <c r="H749" i="12"/>
  <c r="J749" i="12" s="1"/>
  <c r="H859" i="12"/>
  <c r="I859" i="12" s="1"/>
  <c r="H875" i="12"/>
  <c r="J875" i="12" s="1"/>
  <c r="H943" i="12"/>
  <c r="J943" i="12" s="1"/>
  <c r="L702" i="12"/>
  <c r="N713" i="12"/>
  <c r="N745" i="12"/>
  <c r="N789" i="12"/>
  <c r="N882" i="12"/>
  <c r="N773" i="12"/>
  <c r="N705" i="12"/>
  <c r="N793" i="12"/>
  <c r="N825" i="12"/>
  <c r="N841" i="12"/>
  <c r="N861" i="12"/>
  <c r="N877" i="12"/>
  <c r="K689" i="12"/>
  <c r="N697" i="12"/>
  <c r="H694" i="12"/>
  <c r="I694" i="12" s="1"/>
  <c r="K818" i="12"/>
  <c r="K809" i="12"/>
  <c r="M865" i="12"/>
  <c r="N690" i="12"/>
  <c r="N730" i="12"/>
  <c r="N762" i="12"/>
  <c r="N778" i="12"/>
  <c r="N794" i="12"/>
  <c r="N810" i="12"/>
  <c r="N826" i="12"/>
  <c r="N842" i="12"/>
  <c r="N750" i="12"/>
  <c r="N681" i="12"/>
  <c r="N729" i="12"/>
  <c r="H833" i="12"/>
  <c r="I833" i="12" s="1"/>
  <c r="N805" i="12"/>
  <c r="N821" i="12"/>
  <c r="N837" i="12"/>
  <c r="N682" i="12"/>
  <c r="N746" i="12"/>
  <c r="N798" i="12"/>
  <c r="N830" i="12"/>
  <c r="N846" i="12"/>
  <c r="N718" i="12"/>
  <c r="N673" i="12"/>
  <c r="N777" i="12"/>
  <c r="N809" i="12"/>
  <c r="N853" i="12"/>
  <c r="N869" i="12"/>
  <c r="M682" i="12"/>
  <c r="M746" i="12"/>
  <c r="H882" i="12"/>
  <c r="I882" i="12" s="1"/>
  <c r="L849" i="12"/>
  <c r="H790" i="12"/>
  <c r="J790" i="12" s="1"/>
  <c r="M718" i="12"/>
  <c r="H806" i="12"/>
  <c r="I806" i="12" s="1"/>
  <c r="N679" i="12"/>
  <c r="N743" i="12"/>
  <c r="N807" i="12"/>
  <c r="L930" i="12"/>
  <c r="H701" i="12"/>
  <c r="I701" i="12" s="1"/>
  <c r="H878" i="12"/>
  <c r="J878" i="12" s="1"/>
  <c r="K910" i="12"/>
  <c r="L942" i="12"/>
  <c r="L697" i="12"/>
  <c r="N725" i="12"/>
  <c r="N741" i="12"/>
  <c r="N757" i="12"/>
  <c r="M738" i="12"/>
  <c r="N674" i="12"/>
  <c r="N706" i="12"/>
  <c r="N734" i="12"/>
  <c r="L710" i="12"/>
  <c r="H765" i="12"/>
  <c r="I765" i="12" s="1"/>
  <c r="H829" i="12"/>
  <c r="J829" i="12" s="1"/>
  <c r="N688" i="12"/>
  <c r="N768" i="12"/>
  <c r="N808" i="12"/>
  <c r="N883" i="12"/>
  <c r="N915" i="12"/>
  <c r="N689" i="12"/>
  <c r="N761" i="12"/>
  <c r="L789" i="12"/>
  <c r="M837" i="12"/>
  <c r="N857" i="12"/>
  <c r="N865" i="12"/>
  <c r="N873" i="12"/>
  <c r="M690" i="12"/>
  <c r="M778" i="12"/>
  <c r="L826" i="12"/>
  <c r="M842" i="12"/>
  <c r="L750" i="12"/>
  <c r="H794" i="12"/>
  <c r="I794" i="12" s="1"/>
  <c r="K837" i="12"/>
  <c r="H688" i="12"/>
  <c r="I688" i="12" s="1"/>
  <c r="H679" i="12"/>
  <c r="J679" i="12" s="1"/>
  <c r="K701" i="12"/>
  <c r="H808" i="12"/>
  <c r="J808" i="12" s="1"/>
  <c r="L738" i="12"/>
  <c r="H738" i="12"/>
  <c r="J738" i="12" s="1"/>
  <c r="K721" i="12"/>
  <c r="M721" i="12"/>
  <c r="K785" i="12"/>
  <c r="M785" i="12"/>
  <c r="H849" i="12"/>
  <c r="I849" i="12" s="1"/>
  <c r="M849" i="12"/>
  <c r="H671" i="12"/>
  <c r="J671" i="12" s="1"/>
  <c r="N671" i="12"/>
  <c r="H703" i="12"/>
  <c r="J703" i="12" s="1"/>
  <c r="N703" i="12"/>
  <c r="H735" i="12"/>
  <c r="J735" i="12" s="1"/>
  <c r="N735" i="12"/>
  <c r="H767" i="12"/>
  <c r="J767" i="12" s="1"/>
  <c r="N767" i="12"/>
  <c r="H799" i="12"/>
  <c r="J799" i="12" s="1"/>
  <c r="N799" i="12"/>
  <c r="H831" i="12"/>
  <c r="J831" i="12" s="1"/>
  <c r="N831" i="12"/>
  <c r="H890" i="12"/>
  <c r="J890" i="12" s="1"/>
  <c r="N890" i="12"/>
  <c r="H922" i="12"/>
  <c r="I922" i="12" s="1"/>
  <c r="N922" i="12"/>
  <c r="H685" i="12"/>
  <c r="J685" i="12" s="1"/>
  <c r="M685" i="12"/>
  <c r="K790" i="12"/>
  <c r="M790" i="12"/>
  <c r="K870" i="12"/>
  <c r="M870" i="12"/>
  <c r="K902" i="12"/>
  <c r="M902" i="12"/>
  <c r="K934" i="12"/>
  <c r="M934" i="12"/>
  <c r="K725" i="12"/>
  <c r="M725" i="12"/>
  <c r="K741" i="12"/>
  <c r="M741" i="12"/>
  <c r="L757" i="12"/>
  <c r="M757" i="12"/>
  <c r="K670" i="12"/>
  <c r="M670" i="12"/>
  <c r="K834" i="12"/>
  <c r="M834" i="12"/>
  <c r="L698" i="12"/>
  <c r="M698" i="12"/>
  <c r="K694" i="12"/>
  <c r="M694" i="12"/>
  <c r="K754" i="12"/>
  <c r="M754" i="12"/>
  <c r="L818" i="12"/>
  <c r="M818" i="12"/>
  <c r="H680" i="12"/>
  <c r="J680" i="12" s="1"/>
  <c r="N680" i="12"/>
  <c r="H712" i="12"/>
  <c r="I712" i="12" s="1"/>
  <c r="N712" i="12"/>
  <c r="H752" i="12"/>
  <c r="J752" i="12" s="1"/>
  <c r="N752" i="12"/>
  <c r="H800" i="12"/>
  <c r="J800" i="12" s="1"/>
  <c r="N800" i="12"/>
  <c r="H840" i="12"/>
  <c r="J840" i="12" s="1"/>
  <c r="N840" i="12"/>
  <c r="H872" i="12"/>
  <c r="I872" i="12" s="1"/>
  <c r="N872" i="12"/>
  <c r="H907" i="12"/>
  <c r="J907" i="12" s="1"/>
  <c r="N907" i="12"/>
  <c r="H939" i="12"/>
  <c r="I939" i="12" s="1"/>
  <c r="N939" i="12"/>
  <c r="K769" i="12"/>
  <c r="M769" i="12"/>
  <c r="L673" i="12"/>
  <c r="M673" i="12"/>
  <c r="L705" i="12"/>
  <c r="M705" i="12"/>
  <c r="K777" i="12"/>
  <c r="M777" i="12"/>
  <c r="K793" i="12"/>
  <c r="M793" i="12"/>
  <c r="L809" i="12"/>
  <c r="M809" i="12"/>
  <c r="K825" i="12"/>
  <c r="M825" i="12"/>
  <c r="K841" i="12"/>
  <c r="M841" i="12"/>
  <c r="K857" i="12"/>
  <c r="M857" i="12"/>
  <c r="K873" i="12"/>
  <c r="M873" i="12"/>
  <c r="L686" i="12"/>
  <c r="M686" i="12"/>
  <c r="H677" i="12"/>
  <c r="J677" i="12" s="1"/>
  <c r="M677" i="12"/>
  <c r="K742" i="12"/>
  <c r="M742" i="12"/>
  <c r="K806" i="12"/>
  <c r="M806" i="12"/>
  <c r="H858" i="12"/>
  <c r="J858" i="12" s="1"/>
  <c r="M858" i="12"/>
  <c r="H711" i="12"/>
  <c r="I711" i="12" s="1"/>
  <c r="N711" i="12"/>
  <c r="H775" i="12"/>
  <c r="J775" i="12" s="1"/>
  <c r="N775" i="12"/>
  <c r="H839" i="12"/>
  <c r="J839" i="12" s="1"/>
  <c r="N839" i="12"/>
  <c r="H898" i="12"/>
  <c r="J898" i="12" s="1"/>
  <c r="N898" i="12"/>
  <c r="H930" i="12"/>
  <c r="I930" i="12" s="1"/>
  <c r="N930" i="12"/>
  <c r="L701" i="12"/>
  <c r="M701" i="12"/>
  <c r="K801" i="12"/>
  <c r="M801" i="12"/>
  <c r="L878" i="12"/>
  <c r="M878" i="12"/>
  <c r="L910" i="12"/>
  <c r="M910" i="12"/>
  <c r="H942" i="12"/>
  <c r="J942" i="12" s="1"/>
  <c r="M942" i="12"/>
  <c r="K697" i="12"/>
  <c r="M697" i="12"/>
  <c r="K710" i="12"/>
  <c r="M710" i="12"/>
  <c r="L765" i="12"/>
  <c r="M765" i="12"/>
  <c r="K829" i="12"/>
  <c r="M829" i="12"/>
  <c r="H720" i="12"/>
  <c r="J720" i="12" s="1"/>
  <c r="N720" i="12"/>
  <c r="H848" i="12"/>
  <c r="J848" i="12" s="1"/>
  <c r="N848" i="12"/>
  <c r="H947" i="12"/>
  <c r="J947" i="12" s="1"/>
  <c r="N947" i="12"/>
  <c r="K822" i="12"/>
  <c r="M822" i="12"/>
  <c r="K789" i="12"/>
  <c r="M789" i="12"/>
  <c r="K805" i="12"/>
  <c r="M805" i="12"/>
  <c r="K821" i="12"/>
  <c r="M821" i="12"/>
  <c r="K702" i="12"/>
  <c r="M702" i="12"/>
  <c r="L730" i="12"/>
  <c r="M730" i="12"/>
  <c r="L762" i="12"/>
  <c r="M762" i="12"/>
  <c r="L794" i="12"/>
  <c r="M794" i="12"/>
  <c r="L810" i="12"/>
  <c r="M810" i="12"/>
  <c r="K826" i="12"/>
  <c r="M826" i="12"/>
  <c r="K750" i="12"/>
  <c r="M750" i="12"/>
  <c r="K673" i="12"/>
  <c r="K765" i="12"/>
  <c r="L801" i="12"/>
  <c r="L837" i="12"/>
  <c r="K690" i="12"/>
  <c r="K730" i="12"/>
  <c r="L778" i="12"/>
  <c r="L858" i="12"/>
  <c r="L720" i="12"/>
  <c r="L848" i="12"/>
  <c r="K878" i="12"/>
  <c r="H807" i="12"/>
  <c r="I807" i="12" s="1"/>
  <c r="H768" i="12"/>
  <c r="J768" i="12" s="1"/>
  <c r="H834" i="12"/>
  <c r="J834" i="12" s="1"/>
  <c r="H785" i="12"/>
  <c r="J785" i="12" s="1"/>
  <c r="H818" i="12"/>
  <c r="J818" i="12" s="1"/>
  <c r="K693" i="12"/>
  <c r="M693" i="12"/>
  <c r="K753" i="12"/>
  <c r="M753" i="12"/>
  <c r="H817" i="12"/>
  <c r="J817" i="12" s="1"/>
  <c r="M817" i="12"/>
  <c r="L866" i="12"/>
  <c r="M866" i="12"/>
  <c r="H687" i="12"/>
  <c r="I687" i="12" s="1"/>
  <c r="N687" i="12"/>
  <c r="H719" i="12"/>
  <c r="J719" i="12" s="1"/>
  <c r="N719" i="12"/>
  <c r="H751" i="12"/>
  <c r="J751" i="12" s="1"/>
  <c r="N751" i="12"/>
  <c r="H783" i="12"/>
  <c r="J783" i="12" s="1"/>
  <c r="N783" i="12"/>
  <c r="H815" i="12"/>
  <c r="J815" i="12" s="1"/>
  <c r="N815" i="12"/>
  <c r="H847" i="12"/>
  <c r="J847" i="12" s="1"/>
  <c r="N847" i="12"/>
  <c r="H906" i="12"/>
  <c r="J906" i="12" s="1"/>
  <c r="N906" i="12"/>
  <c r="H938" i="12"/>
  <c r="I938" i="12" s="1"/>
  <c r="N938" i="12"/>
  <c r="K726" i="12"/>
  <c r="M726" i="12"/>
  <c r="L854" i="12"/>
  <c r="M854" i="12"/>
  <c r="K886" i="12"/>
  <c r="M886" i="12"/>
  <c r="K918" i="12"/>
  <c r="M918" i="12"/>
  <c r="L773" i="12"/>
  <c r="M773" i="12"/>
  <c r="H770" i="12"/>
  <c r="J770" i="12" s="1"/>
  <c r="M770" i="12"/>
  <c r="H674" i="12"/>
  <c r="J674" i="12" s="1"/>
  <c r="M674" i="12"/>
  <c r="K706" i="12"/>
  <c r="M706" i="12"/>
  <c r="L734" i="12"/>
  <c r="M734" i="12"/>
  <c r="H722" i="12"/>
  <c r="J722" i="12" s="1"/>
  <c r="M722" i="12"/>
  <c r="K786" i="12"/>
  <c r="M786" i="12"/>
  <c r="K850" i="12"/>
  <c r="M850" i="12"/>
  <c r="H696" i="12"/>
  <c r="J696" i="12" s="1"/>
  <c r="N696" i="12"/>
  <c r="H736" i="12"/>
  <c r="J736" i="12" s="1"/>
  <c r="N736" i="12"/>
  <c r="H776" i="12"/>
  <c r="J776" i="12" s="1"/>
  <c r="N776" i="12"/>
  <c r="H816" i="12"/>
  <c r="J816" i="12" s="1"/>
  <c r="N816" i="12"/>
  <c r="H856" i="12"/>
  <c r="I856" i="12" s="1"/>
  <c r="N856" i="12"/>
  <c r="H891" i="12"/>
  <c r="J891" i="12" s="1"/>
  <c r="N891" i="12"/>
  <c r="H923" i="12"/>
  <c r="J923" i="12" s="1"/>
  <c r="N923" i="12"/>
  <c r="K669" i="12"/>
  <c r="M669" i="12"/>
  <c r="L833" i="12"/>
  <c r="M833" i="12"/>
  <c r="L689" i="12"/>
  <c r="M689" i="12"/>
  <c r="K761" i="12"/>
  <c r="M761" i="12"/>
  <c r="K853" i="12"/>
  <c r="M853" i="12"/>
  <c r="H861" i="12"/>
  <c r="J861" i="12" s="1"/>
  <c r="M861" i="12"/>
  <c r="H869" i="12"/>
  <c r="J869" i="12" s="1"/>
  <c r="M869" i="12"/>
  <c r="H877" i="12"/>
  <c r="I877" i="12" s="1"/>
  <c r="M877" i="12"/>
  <c r="L714" i="12"/>
  <c r="N714" i="12"/>
  <c r="H766" i="12"/>
  <c r="J766" i="12" s="1"/>
  <c r="N766" i="12"/>
  <c r="H782" i="12"/>
  <c r="J782" i="12" s="1"/>
  <c r="N782" i="12"/>
  <c r="H814" i="12"/>
  <c r="J814" i="12" s="1"/>
  <c r="N814" i="12"/>
  <c r="L677" i="12"/>
  <c r="K773" i="12"/>
  <c r="L805" i="12"/>
  <c r="L817" i="12"/>
  <c r="L690" i="12"/>
  <c r="K738" i="12"/>
  <c r="L806" i="12"/>
  <c r="H801" i="12"/>
  <c r="J801" i="12" s="1"/>
  <c r="H873" i="12"/>
  <c r="I873" i="12" s="1"/>
  <c r="H883" i="12"/>
  <c r="J883" i="12" s="1"/>
  <c r="L709" i="12"/>
  <c r="M709" i="12"/>
  <c r="H774" i="12"/>
  <c r="J774" i="12" s="1"/>
  <c r="M774" i="12"/>
  <c r="H838" i="12"/>
  <c r="J838" i="12" s="1"/>
  <c r="M838" i="12"/>
  <c r="H874" i="12"/>
  <c r="J874" i="12" s="1"/>
  <c r="M874" i="12"/>
  <c r="L695" i="12"/>
  <c r="N695" i="12"/>
  <c r="H727" i="12"/>
  <c r="J727" i="12" s="1"/>
  <c r="N727" i="12"/>
  <c r="H759" i="12"/>
  <c r="I759" i="12" s="1"/>
  <c r="N759" i="12"/>
  <c r="H791" i="12"/>
  <c r="J791" i="12" s="1"/>
  <c r="N791" i="12"/>
  <c r="H823" i="12"/>
  <c r="I823" i="12" s="1"/>
  <c r="N823" i="12"/>
  <c r="L914" i="12"/>
  <c r="N914" i="12"/>
  <c r="H946" i="12"/>
  <c r="J946" i="12" s="1"/>
  <c r="N946" i="12"/>
  <c r="H737" i="12"/>
  <c r="J737" i="12" s="1"/>
  <c r="M737" i="12"/>
  <c r="L862" i="12"/>
  <c r="M862" i="12"/>
  <c r="L894" i="12"/>
  <c r="M894" i="12"/>
  <c r="L926" i="12"/>
  <c r="M926" i="12"/>
  <c r="L681" i="12"/>
  <c r="M681" i="12"/>
  <c r="K713" i="12"/>
  <c r="M713" i="12"/>
  <c r="L729" i="12"/>
  <c r="M729" i="12"/>
  <c r="K745" i="12"/>
  <c r="M745" i="12"/>
  <c r="H802" i="12"/>
  <c r="J802" i="12" s="1"/>
  <c r="M802" i="12"/>
  <c r="H698" i="12"/>
  <c r="I698" i="12" s="1"/>
  <c r="N698" i="12"/>
  <c r="H678" i="12"/>
  <c r="I678" i="12" s="1"/>
  <c r="M678" i="12"/>
  <c r="K733" i="12"/>
  <c r="M733" i="12"/>
  <c r="H797" i="12"/>
  <c r="J797" i="12" s="1"/>
  <c r="M797" i="12"/>
  <c r="H672" i="12"/>
  <c r="J672" i="12" s="1"/>
  <c r="N672" i="12"/>
  <c r="H704" i="12"/>
  <c r="I704" i="12" s="1"/>
  <c r="N704" i="12"/>
  <c r="H744" i="12"/>
  <c r="J744" i="12" s="1"/>
  <c r="N744" i="12"/>
  <c r="L784" i="12"/>
  <c r="N784" i="12"/>
  <c r="H832" i="12"/>
  <c r="I832" i="12" s="1"/>
  <c r="N832" i="12"/>
  <c r="H864" i="12"/>
  <c r="I864" i="12" s="1"/>
  <c r="N864" i="12"/>
  <c r="H899" i="12"/>
  <c r="I899" i="12" s="1"/>
  <c r="N899" i="12"/>
  <c r="H931" i="12"/>
  <c r="I931" i="12" s="1"/>
  <c r="N931" i="12"/>
  <c r="K758" i="12"/>
  <c r="M758" i="12"/>
  <c r="K714" i="12"/>
  <c r="M714" i="12"/>
  <c r="K766" i="12"/>
  <c r="M766" i="12"/>
  <c r="K782" i="12"/>
  <c r="M782" i="12"/>
  <c r="L798" i="12"/>
  <c r="M798" i="12"/>
  <c r="K814" i="12"/>
  <c r="M814" i="12"/>
  <c r="L830" i="12"/>
  <c r="M830" i="12"/>
  <c r="K846" i="12"/>
  <c r="M846" i="12"/>
  <c r="L737" i="12"/>
  <c r="L939" i="12"/>
  <c r="L846" i="12"/>
  <c r="L815" i="12"/>
  <c r="L870" i="12"/>
  <c r="L685" i="12"/>
  <c r="L766" i="12"/>
  <c r="H690" i="12"/>
  <c r="J690" i="12" s="1"/>
  <c r="H778" i="12"/>
  <c r="J778" i="12" s="1"/>
  <c r="H842" i="12"/>
  <c r="J842" i="12" s="1"/>
  <c r="K874" i="12"/>
  <c r="L726" i="12"/>
  <c r="K681" i="12"/>
  <c r="L706" i="12"/>
  <c r="K866" i="12"/>
  <c r="H865" i="12"/>
  <c r="J865" i="12" s="1"/>
  <c r="H866" i="12"/>
  <c r="J866" i="12" s="1"/>
  <c r="L782" i="12"/>
  <c r="L850" i="12"/>
  <c r="L853" i="12"/>
  <c r="H862" i="12"/>
  <c r="J862" i="12" s="1"/>
  <c r="H918" i="12"/>
  <c r="I918" i="12" s="1"/>
  <c r="H706" i="12"/>
  <c r="J706" i="12" s="1"/>
  <c r="H854" i="12"/>
  <c r="I854" i="12" s="1"/>
  <c r="K734" i="12"/>
  <c r="L753" i="12"/>
  <c r="K674" i="12"/>
  <c r="K854" i="12"/>
  <c r="L687" i="12"/>
  <c r="L918" i="12"/>
  <c r="H753" i="12"/>
  <c r="J753" i="12" s="1"/>
  <c r="H786" i="12"/>
  <c r="L669" i="12"/>
  <c r="K833" i="12"/>
  <c r="L674" i="12"/>
  <c r="K770" i="12"/>
  <c r="L923" i="12"/>
  <c r="L791" i="12"/>
  <c r="H693" i="12"/>
  <c r="I693" i="12" s="1"/>
  <c r="L877" i="12"/>
  <c r="K729" i="12"/>
  <c r="H914" i="12"/>
  <c r="I914" i="12" s="1"/>
  <c r="H718" i="12"/>
  <c r="J718" i="12" s="1"/>
  <c r="H730" i="12"/>
  <c r="I730" i="12" s="1"/>
  <c r="H810" i="12"/>
  <c r="I810" i="12" s="1"/>
  <c r="H886" i="12"/>
  <c r="I886" i="12" s="1"/>
  <c r="H669" i="12"/>
  <c r="I669" i="12" s="1"/>
  <c r="H734" i="12"/>
  <c r="I734" i="12" s="1"/>
  <c r="L693" i="12"/>
  <c r="K678" i="12"/>
  <c r="K722" i="12"/>
  <c r="L770" i="12"/>
  <c r="L786" i="12"/>
  <c r="H853" i="12"/>
  <c r="J853" i="12" s="1"/>
  <c r="H726" i="12"/>
  <c r="J726" i="12" s="1"/>
  <c r="H850" i="12"/>
  <c r="I850" i="12" s="1"/>
  <c r="H689" i="12"/>
  <c r="J689" i="12" s="1"/>
  <c r="L902" i="12"/>
  <c r="K705" i="12"/>
  <c r="L721" i="12"/>
  <c r="K865" i="12"/>
  <c r="L825" i="12"/>
  <c r="K686" i="12"/>
  <c r="L754" i="12"/>
  <c r="L790" i="12"/>
  <c r="L671" i="12"/>
  <c r="H757" i="12"/>
  <c r="K677" i="12"/>
  <c r="L777" i="12"/>
  <c r="L785" i="12"/>
  <c r="L865" i="12"/>
  <c r="L873" i="12"/>
  <c r="K718" i="12"/>
  <c r="L694" i="12"/>
  <c r="L742" i="12"/>
  <c r="K762" i="12"/>
  <c r="K794" i="12"/>
  <c r="K810" i="12"/>
  <c r="L822" i="12"/>
  <c r="K842" i="12"/>
  <c r="L793" i="12"/>
  <c r="L857" i="12"/>
  <c r="H910" i="12"/>
  <c r="K757" i="12"/>
  <c r="H762" i="12"/>
  <c r="H826" i="12"/>
  <c r="H673" i="12"/>
  <c r="H741" i="12"/>
  <c r="H769" i="12"/>
  <c r="H857" i="12"/>
  <c r="H686" i="12"/>
  <c r="H710" i="12"/>
  <c r="H750" i="12"/>
  <c r="H789" i="12"/>
  <c r="H805" i="12"/>
  <c r="H821" i="12"/>
  <c r="H837" i="12"/>
  <c r="L821" i="12"/>
  <c r="L741" i="12"/>
  <c r="L769" i="12"/>
  <c r="K817" i="12"/>
  <c r="K849" i="12"/>
  <c r="K869" i="12"/>
  <c r="L670" i="12"/>
  <c r="K698" i="12"/>
  <c r="L722" i="12"/>
  <c r="K778" i="12"/>
  <c r="L842" i="12"/>
  <c r="K858" i="12"/>
  <c r="K942" i="12"/>
  <c r="L886" i="12"/>
  <c r="H822" i="12"/>
  <c r="H702" i="12"/>
  <c r="H697" i="12"/>
  <c r="H742" i="12"/>
  <c r="H754" i="12"/>
  <c r="H713" i="12"/>
  <c r="L745" i="12"/>
  <c r="H773" i="12"/>
  <c r="H705" i="12"/>
  <c r="H777" i="12"/>
  <c r="H793" i="12"/>
  <c r="H809" i="12"/>
  <c r="H825" i="12"/>
  <c r="H841" i="12"/>
  <c r="H682" i="12"/>
  <c r="H746" i="12"/>
  <c r="L814" i="12"/>
  <c r="H830" i="12"/>
  <c r="K797" i="12"/>
  <c r="K894" i="12"/>
  <c r="L758" i="12"/>
  <c r="L774" i="12"/>
  <c r="K802" i="12"/>
  <c r="L874" i="12"/>
  <c r="H695" i="12"/>
  <c r="H714" i="12"/>
  <c r="H745" i="12"/>
  <c r="L934" i="12"/>
  <c r="K685" i="12"/>
  <c r="K709" i="12"/>
  <c r="L733" i="12"/>
  <c r="L797" i="12"/>
  <c r="L841" i="12"/>
  <c r="K830" i="12"/>
  <c r="K682" i="12"/>
  <c r="K746" i="12"/>
  <c r="L802" i="12"/>
  <c r="L834" i="12"/>
  <c r="H894" i="12"/>
  <c r="H725" i="12"/>
  <c r="L861" i="12"/>
  <c r="H761" i="12"/>
  <c r="H870" i="12"/>
  <c r="H902" i="12"/>
  <c r="H681" i="12"/>
  <c r="H709" i="12"/>
  <c r="H733" i="12"/>
  <c r="H798" i="12"/>
  <c r="H926" i="12"/>
  <c r="H721" i="12"/>
  <c r="L869" i="12"/>
  <c r="L678" i="12"/>
  <c r="L838" i="12"/>
  <c r="H758" i="12"/>
  <c r="H784" i="12"/>
  <c r="H729" i="12"/>
  <c r="K798" i="12"/>
  <c r="K861" i="12"/>
  <c r="L713" i="12"/>
  <c r="K737" i="12"/>
  <c r="L761" i="12"/>
  <c r="K862" i="12"/>
  <c r="K926" i="12"/>
  <c r="L682" i="12"/>
  <c r="L718" i="12"/>
  <c r="L746" i="12"/>
  <c r="K838" i="12"/>
  <c r="L725" i="12"/>
  <c r="K877" i="12"/>
  <c r="H846" i="12"/>
  <c r="K774" i="12"/>
  <c r="H934" i="12"/>
  <c r="H670" i="12"/>
  <c r="X377" i="4"/>
  <c r="X378" i="4"/>
  <c r="X385" i="4"/>
  <c r="X386" i="4"/>
  <c r="X393" i="4"/>
  <c r="X394" i="4"/>
  <c r="X401" i="4"/>
  <c r="X402" i="4"/>
  <c r="X409" i="4"/>
  <c r="X410" i="4"/>
  <c r="W373" i="4"/>
  <c r="W374" i="4"/>
  <c r="W378" i="4"/>
  <c r="W381" i="4"/>
  <c r="W382" i="4"/>
  <c r="W386" i="4"/>
  <c r="W389" i="4"/>
  <c r="W390" i="4"/>
  <c r="W394" i="4"/>
  <c r="W397" i="4"/>
  <c r="W398" i="4"/>
  <c r="W402" i="4"/>
  <c r="W405" i="4"/>
  <c r="W406" i="4"/>
  <c r="W410" i="4"/>
  <c r="W413" i="4"/>
  <c r="W414" i="4"/>
  <c r="V377" i="4"/>
  <c r="V385" i="4"/>
  <c r="V386" i="4"/>
  <c r="V393" i="4"/>
  <c r="V401" i="4"/>
  <c r="V409" i="4"/>
  <c r="R259" i="4"/>
  <c r="R260" i="4"/>
  <c r="R261" i="4"/>
  <c r="R262" i="4"/>
  <c r="R263" i="4"/>
  <c r="R264" i="4"/>
  <c r="R265" i="4"/>
  <c r="R266" i="4"/>
  <c r="S266" i="4" s="1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S286" i="4" s="1"/>
  <c r="R287" i="4"/>
  <c r="R288" i="4"/>
  <c r="R289" i="4"/>
  <c r="R290" i="4"/>
  <c r="R291" i="4"/>
  <c r="R292" i="4"/>
  <c r="R293" i="4"/>
  <c r="R294" i="4"/>
  <c r="R295" i="4"/>
  <c r="R296" i="4"/>
  <c r="R297" i="4"/>
  <c r="R298" i="4"/>
  <c r="S298" i="4" s="1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S318" i="4" s="1"/>
  <c r="R319" i="4"/>
  <c r="R320" i="4"/>
  <c r="R321" i="4"/>
  <c r="R322" i="4"/>
  <c r="S322" i="4" s="1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S350" i="4" s="1"/>
  <c r="R351" i="4"/>
  <c r="R352" i="4"/>
  <c r="R353" i="4"/>
  <c r="R354" i="4"/>
  <c r="R355" i="4"/>
  <c r="R356" i="4"/>
  <c r="R357" i="4"/>
  <c r="R358" i="4"/>
  <c r="R359" i="4"/>
  <c r="R360" i="4"/>
  <c r="R361" i="4"/>
  <c r="R362" i="4"/>
  <c r="S362" i="4" s="1"/>
  <c r="R363" i="4"/>
  <c r="R364" i="4"/>
  <c r="R365" i="4"/>
  <c r="R366" i="4"/>
  <c r="R367" i="4"/>
  <c r="R368" i="4"/>
  <c r="R369" i="4"/>
  <c r="R370" i="4"/>
  <c r="R371" i="4"/>
  <c r="X371" i="4" s="1"/>
  <c r="R372" i="4"/>
  <c r="X372" i="4" s="1"/>
  <c r="R373" i="4"/>
  <c r="X373" i="4" s="1"/>
  <c r="R374" i="4"/>
  <c r="X374" i="4" s="1"/>
  <c r="R375" i="4"/>
  <c r="X375" i="4" s="1"/>
  <c r="R376" i="4"/>
  <c r="X376" i="4" s="1"/>
  <c r="R377" i="4"/>
  <c r="R378" i="4"/>
  <c r="R379" i="4"/>
  <c r="X379" i="4" s="1"/>
  <c r="R380" i="4"/>
  <c r="X380" i="4" s="1"/>
  <c r="R381" i="4"/>
  <c r="X381" i="4" s="1"/>
  <c r="R382" i="4"/>
  <c r="S382" i="4" s="1"/>
  <c r="V382" i="4" s="1"/>
  <c r="R383" i="4"/>
  <c r="X383" i="4" s="1"/>
  <c r="R384" i="4"/>
  <c r="X384" i="4" s="1"/>
  <c r="R385" i="4"/>
  <c r="R386" i="4"/>
  <c r="S386" i="4" s="1"/>
  <c r="R387" i="4"/>
  <c r="X387" i="4" s="1"/>
  <c r="R388" i="4"/>
  <c r="X388" i="4" s="1"/>
  <c r="R389" i="4"/>
  <c r="X389" i="4" s="1"/>
  <c r="R390" i="4"/>
  <c r="X390" i="4" s="1"/>
  <c r="R391" i="4"/>
  <c r="X391" i="4" s="1"/>
  <c r="R392" i="4"/>
  <c r="X392" i="4" s="1"/>
  <c r="R393" i="4"/>
  <c r="R394" i="4"/>
  <c r="R395" i="4"/>
  <c r="X395" i="4" s="1"/>
  <c r="R396" i="4"/>
  <c r="X396" i="4" s="1"/>
  <c r="R397" i="4"/>
  <c r="X397" i="4" s="1"/>
  <c r="R398" i="4"/>
  <c r="X398" i="4" s="1"/>
  <c r="R399" i="4"/>
  <c r="X399" i="4" s="1"/>
  <c r="R400" i="4"/>
  <c r="X400" i="4" s="1"/>
  <c r="R401" i="4"/>
  <c r="R402" i="4"/>
  <c r="R403" i="4"/>
  <c r="X403" i="4" s="1"/>
  <c r="R404" i="4"/>
  <c r="X404" i="4" s="1"/>
  <c r="R405" i="4"/>
  <c r="X405" i="4" s="1"/>
  <c r="R406" i="4"/>
  <c r="X406" i="4" s="1"/>
  <c r="R407" i="4"/>
  <c r="X407" i="4" s="1"/>
  <c r="R408" i="4"/>
  <c r="X408" i="4" s="1"/>
  <c r="R409" i="4"/>
  <c r="R410" i="4"/>
  <c r="R411" i="4"/>
  <c r="X411" i="4" s="1"/>
  <c r="R412" i="4"/>
  <c r="X412" i="4" s="1"/>
  <c r="R413" i="4"/>
  <c r="X413" i="4" s="1"/>
  <c r="R414" i="4"/>
  <c r="X414" i="4" s="1"/>
  <c r="R258" i="4"/>
  <c r="Q259" i="4"/>
  <c r="Q260" i="4"/>
  <c r="S260" i="4" s="1"/>
  <c r="Q261" i="4"/>
  <c r="S261" i="4" s="1"/>
  <c r="Q262" i="4"/>
  <c r="Q263" i="4"/>
  <c r="Q264" i="4"/>
  <c r="S264" i="4" s="1"/>
  <c r="Q265" i="4"/>
  <c r="S265" i="4" s="1"/>
  <c r="Q266" i="4"/>
  <c r="Q267" i="4"/>
  <c r="Q268" i="4"/>
  <c r="Q269" i="4"/>
  <c r="S269" i="4" s="1"/>
  <c r="Q270" i="4"/>
  <c r="Q271" i="4"/>
  <c r="S271" i="4" s="1"/>
  <c r="Q272" i="4"/>
  <c r="S272" i="4" s="1"/>
  <c r="Q273" i="4"/>
  <c r="S273" i="4" s="1"/>
  <c r="Q274" i="4"/>
  <c r="Q275" i="4"/>
  <c r="Q276" i="4"/>
  <c r="S276" i="4" s="1"/>
  <c r="Q277" i="4"/>
  <c r="S277" i="4" s="1"/>
  <c r="Q278" i="4"/>
  <c r="Q279" i="4"/>
  <c r="S279" i="4" s="1"/>
  <c r="Q280" i="4"/>
  <c r="S280" i="4" s="1"/>
  <c r="Q281" i="4"/>
  <c r="S281" i="4" s="1"/>
  <c r="Q282" i="4"/>
  <c r="Q283" i="4"/>
  <c r="Q284" i="4"/>
  <c r="Q285" i="4"/>
  <c r="Q286" i="4"/>
  <c r="Q287" i="4"/>
  <c r="Q288" i="4"/>
  <c r="S288" i="4" s="1"/>
  <c r="Q289" i="4"/>
  <c r="S289" i="4" s="1"/>
  <c r="Q290" i="4"/>
  <c r="Q291" i="4"/>
  <c r="Q292" i="4"/>
  <c r="S292" i="4" s="1"/>
  <c r="Q293" i="4"/>
  <c r="Q294" i="4"/>
  <c r="Q295" i="4"/>
  <c r="S295" i="4" s="1"/>
  <c r="Q296" i="4"/>
  <c r="S296" i="4" s="1"/>
  <c r="Q297" i="4"/>
  <c r="S297" i="4" s="1"/>
  <c r="Q298" i="4"/>
  <c r="Q299" i="4"/>
  <c r="Q300" i="4"/>
  <c r="S300" i="4" s="1"/>
  <c r="Q301" i="4"/>
  <c r="S301" i="4" s="1"/>
  <c r="Q302" i="4"/>
  <c r="Q303" i="4"/>
  <c r="Q304" i="4"/>
  <c r="S304" i="4" s="1"/>
  <c r="Q305" i="4"/>
  <c r="S305" i="4" s="1"/>
  <c r="Q306" i="4"/>
  <c r="Q307" i="4"/>
  <c r="Q308" i="4"/>
  <c r="Q309" i="4"/>
  <c r="S309" i="4" s="1"/>
  <c r="Q310" i="4"/>
  <c r="Q311" i="4"/>
  <c r="S311" i="4" s="1"/>
  <c r="Q312" i="4"/>
  <c r="S312" i="4" s="1"/>
  <c r="Q313" i="4"/>
  <c r="S313" i="4" s="1"/>
  <c r="Q314" i="4"/>
  <c r="Q315" i="4"/>
  <c r="Q316" i="4"/>
  <c r="Q317" i="4"/>
  <c r="S317" i="4" s="1"/>
  <c r="Q318" i="4"/>
  <c r="Q319" i="4"/>
  <c r="Q320" i="4"/>
  <c r="S320" i="4" s="1"/>
  <c r="Q321" i="4"/>
  <c r="S321" i="4" s="1"/>
  <c r="Q322" i="4"/>
  <c r="Q323" i="4"/>
  <c r="Q324" i="4"/>
  <c r="S324" i="4" s="1"/>
  <c r="Q325" i="4"/>
  <c r="S325" i="4" s="1"/>
  <c r="Q326" i="4"/>
  <c r="Q327" i="4"/>
  <c r="Q328" i="4"/>
  <c r="Q329" i="4"/>
  <c r="S329" i="4" s="1"/>
  <c r="Q330" i="4"/>
  <c r="Q331" i="4"/>
  <c r="S331" i="4" s="1"/>
  <c r="Q332" i="4"/>
  <c r="S332" i="4" s="1"/>
  <c r="Q333" i="4"/>
  <c r="S333" i="4" s="1"/>
  <c r="Q334" i="4"/>
  <c r="Q335" i="4"/>
  <c r="Q336" i="4"/>
  <c r="S336" i="4" s="1"/>
  <c r="Q337" i="4"/>
  <c r="S337" i="4" s="1"/>
  <c r="Q338" i="4"/>
  <c r="Q339" i="4"/>
  <c r="S339" i="4" s="1"/>
  <c r="Q340" i="4"/>
  <c r="S340" i="4" s="1"/>
  <c r="Q341" i="4"/>
  <c r="S341" i="4" s="1"/>
  <c r="Q342" i="4"/>
  <c r="Q343" i="4"/>
  <c r="Q344" i="4"/>
  <c r="S344" i="4" s="1"/>
  <c r="Q345" i="4"/>
  <c r="S345" i="4" s="1"/>
  <c r="Q346" i="4"/>
  <c r="Q347" i="4"/>
  <c r="Q348" i="4"/>
  <c r="S348" i="4" s="1"/>
  <c r="Q349" i="4"/>
  <c r="Q350" i="4"/>
  <c r="Q351" i="4"/>
  <c r="Q352" i="4"/>
  <c r="S352" i="4" s="1"/>
  <c r="Q353" i="4"/>
  <c r="S353" i="4" s="1"/>
  <c r="Q354" i="4"/>
  <c r="Q355" i="4"/>
  <c r="Q356" i="4"/>
  <c r="S356" i="4" s="1"/>
  <c r="Q357" i="4"/>
  <c r="S357" i="4" s="1"/>
  <c r="Q358" i="4"/>
  <c r="Q359" i="4"/>
  <c r="Q360" i="4"/>
  <c r="S360" i="4" s="1"/>
  <c r="Q361" i="4"/>
  <c r="Q362" i="4"/>
  <c r="Q363" i="4"/>
  <c r="Q364" i="4"/>
  <c r="S364" i="4" s="1"/>
  <c r="Q365" i="4"/>
  <c r="S365" i="4" s="1"/>
  <c r="Q366" i="4"/>
  <c r="Q367" i="4"/>
  <c r="Q368" i="4"/>
  <c r="S368" i="4" s="1"/>
  <c r="Q369" i="4"/>
  <c r="S369" i="4" s="1"/>
  <c r="Q370" i="4"/>
  <c r="Q371" i="4"/>
  <c r="W371" i="4" s="1"/>
  <c r="Q372" i="4"/>
  <c r="Q373" i="4"/>
  <c r="S373" i="4" s="1"/>
  <c r="V373" i="4" s="1"/>
  <c r="Q374" i="4"/>
  <c r="Q375" i="4"/>
  <c r="W375" i="4" s="1"/>
  <c r="Q376" i="4"/>
  <c r="Q377" i="4"/>
  <c r="S377" i="4" s="1"/>
  <c r="Q378" i="4"/>
  <c r="Q379" i="4"/>
  <c r="W379" i="4" s="1"/>
  <c r="Q380" i="4"/>
  <c r="Q381" i="4"/>
  <c r="S381" i="4" s="1"/>
  <c r="V381" i="4" s="1"/>
  <c r="Q382" i="4"/>
  <c r="Q383" i="4"/>
  <c r="W383" i="4" s="1"/>
  <c r="Q384" i="4"/>
  <c r="W384" i="4" s="1"/>
  <c r="Q385" i="4"/>
  <c r="S385" i="4" s="1"/>
  <c r="Q386" i="4"/>
  <c r="Q387" i="4"/>
  <c r="W387" i="4" s="1"/>
  <c r="Q388" i="4"/>
  <c r="Q389" i="4"/>
  <c r="S389" i="4" s="1"/>
  <c r="V389" i="4" s="1"/>
  <c r="Q390" i="4"/>
  <c r="Q391" i="4"/>
  <c r="W391" i="4" s="1"/>
  <c r="Q392" i="4"/>
  <c r="Q393" i="4"/>
  <c r="S393" i="4" s="1"/>
  <c r="Q394" i="4"/>
  <c r="Q395" i="4"/>
  <c r="W395" i="4" s="1"/>
  <c r="Q396" i="4"/>
  <c r="W396" i="4" s="1"/>
  <c r="Q397" i="4"/>
  <c r="S397" i="4" s="1"/>
  <c r="V397" i="4" s="1"/>
  <c r="Q398" i="4"/>
  <c r="Q399" i="4"/>
  <c r="S399" i="4" s="1"/>
  <c r="V399" i="4" s="1"/>
  <c r="Q400" i="4"/>
  <c r="Q401" i="4"/>
  <c r="S401" i="4" s="1"/>
  <c r="Q402" i="4"/>
  <c r="Q403" i="4"/>
  <c r="W403" i="4" s="1"/>
  <c r="Q404" i="4"/>
  <c r="Q405" i="4"/>
  <c r="S405" i="4" s="1"/>
  <c r="V405" i="4" s="1"/>
  <c r="Q406" i="4"/>
  <c r="Q407" i="4"/>
  <c r="S407" i="4" s="1"/>
  <c r="V407" i="4" s="1"/>
  <c r="Q408" i="4"/>
  <c r="Q409" i="4"/>
  <c r="S409" i="4" s="1"/>
  <c r="Q410" i="4"/>
  <c r="Q411" i="4"/>
  <c r="S411" i="4" s="1"/>
  <c r="V411" i="4" s="1"/>
  <c r="Q412" i="4"/>
  <c r="Q413" i="4"/>
  <c r="S413" i="4" s="1"/>
  <c r="V413" i="4" s="1"/>
  <c r="Q414" i="4"/>
  <c r="S328" i="4"/>
  <c r="S330" i="4"/>
  <c r="Q258" i="4"/>
  <c r="S259" i="4"/>
  <c r="S263" i="4"/>
  <c r="S267" i="4"/>
  <c r="S268" i="4"/>
  <c r="S275" i="4"/>
  <c r="S283" i="4"/>
  <c r="S284" i="4"/>
  <c r="S287" i="4"/>
  <c r="S291" i="4"/>
  <c r="S293" i="4"/>
  <c r="S299" i="4"/>
  <c r="S303" i="4"/>
  <c r="S307" i="4"/>
  <c r="S308" i="4"/>
  <c r="S315" i="4"/>
  <c r="S316" i="4"/>
  <c r="S319" i="4"/>
  <c r="S323" i="4"/>
  <c r="S327" i="4"/>
  <c r="S335" i="4"/>
  <c r="S343" i="4"/>
  <c r="S347" i="4"/>
  <c r="S351" i="4"/>
  <c r="S355" i="4"/>
  <c r="S359" i="4"/>
  <c r="S363" i="4"/>
  <c r="S367" i="4"/>
  <c r="S371" i="4"/>
  <c r="V371" i="4" s="1"/>
  <c r="S375" i="4"/>
  <c r="V375" i="4" s="1"/>
  <c r="S379" i="4"/>
  <c r="V379" i="4" s="1"/>
  <c r="S383" i="4"/>
  <c r="V383" i="4" s="1"/>
  <c r="S384" i="4"/>
  <c r="V384" i="4" s="1"/>
  <c r="S387" i="4"/>
  <c r="V387" i="4" s="1"/>
  <c r="S391" i="4"/>
  <c r="V391" i="4" s="1"/>
  <c r="S395" i="4"/>
  <c r="V395" i="4" s="1"/>
  <c r="S396" i="4"/>
  <c r="V396" i="4" s="1"/>
  <c r="S403" i="4"/>
  <c r="V403" i="4" s="1"/>
  <c r="Q257" i="4"/>
  <c r="R257" i="4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" i="10"/>
  <c r="N194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" i="10"/>
  <c r="V4" i="10"/>
  <c r="V5" i="10"/>
  <c r="V6" i="10"/>
  <c r="V2" i="10"/>
  <c r="N195" i="10"/>
  <c r="N193" i="10"/>
  <c r="N192" i="10"/>
  <c r="N191" i="10"/>
  <c r="N190" i="10"/>
  <c r="N189" i="10"/>
  <c r="N188" i="10"/>
  <c r="N186" i="10"/>
  <c r="N185" i="10"/>
  <c r="N184" i="10"/>
  <c r="N183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0" i="10"/>
  <c r="N139" i="10"/>
  <c r="N138" i="10"/>
  <c r="N137" i="10"/>
  <c r="N134" i="10"/>
  <c r="N133" i="10"/>
  <c r="N132" i="10"/>
  <c r="N131" i="10"/>
  <c r="N130" i="10"/>
  <c r="N129" i="10"/>
  <c r="N128" i="10"/>
  <c r="N127" i="10"/>
  <c r="N123" i="10"/>
  <c r="N122" i="10"/>
  <c r="N121" i="10"/>
  <c r="N120" i="10"/>
  <c r="N118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1" i="10"/>
  <c r="N100" i="10"/>
  <c r="N99" i="10"/>
  <c r="N98" i="10"/>
  <c r="N96" i="10"/>
  <c r="N95" i="10"/>
  <c r="N94" i="10"/>
  <c r="N93" i="10"/>
  <c r="N91" i="10"/>
  <c r="N90" i="10"/>
  <c r="N89" i="10"/>
  <c r="N88" i="10"/>
  <c r="N87" i="10"/>
  <c r="N86" i="10"/>
  <c r="N85" i="10"/>
  <c r="N84" i="10"/>
  <c r="N82" i="10"/>
  <c r="N81" i="10"/>
  <c r="N80" i="10"/>
  <c r="N78" i="10"/>
  <c r="N77" i="10"/>
  <c r="N76" i="10"/>
  <c r="N75" i="10"/>
  <c r="N74" i="10"/>
  <c r="N72" i="10"/>
  <c r="N70" i="10"/>
  <c r="N69" i="10"/>
  <c r="N68" i="10"/>
  <c r="N67" i="10"/>
  <c r="N65" i="10"/>
  <c r="N64" i="10"/>
  <c r="N63" i="10"/>
  <c r="N62" i="10"/>
  <c r="N61" i="10"/>
  <c r="N60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X870" i="12" l="1"/>
  <c r="X780" i="12"/>
  <c r="X885" i="12"/>
  <c r="X897" i="12"/>
  <c r="X707" i="12"/>
  <c r="X829" i="12"/>
  <c r="X771" i="12"/>
  <c r="W712" i="12"/>
  <c r="X932" i="12"/>
  <c r="W936" i="12"/>
  <c r="I796" i="12"/>
  <c r="X889" i="12"/>
  <c r="X728" i="12"/>
  <c r="X781" i="12"/>
  <c r="X772" i="12"/>
  <c r="W885" i="12"/>
  <c r="W845" i="12"/>
  <c r="W937" i="12"/>
  <c r="W868" i="12"/>
  <c r="W890" i="12"/>
  <c r="W889" i="12"/>
  <c r="X893" i="12"/>
  <c r="X933" i="12"/>
  <c r="X887" i="12"/>
  <c r="W863" i="12"/>
  <c r="X779" i="12"/>
  <c r="W920" i="12"/>
  <c r="X888" i="12"/>
  <c r="W856" i="12"/>
  <c r="W784" i="12"/>
  <c r="W676" i="12"/>
  <c r="X924" i="12"/>
  <c r="W919" i="12"/>
  <c r="W740" i="12"/>
  <c r="X748" i="12"/>
  <c r="W855" i="12"/>
  <c r="X912" i="12"/>
  <c r="W935" i="12"/>
  <c r="X382" i="4"/>
  <c r="W412" i="4"/>
  <c r="S412" i="4"/>
  <c r="V412" i="4" s="1"/>
  <c r="S408" i="4"/>
  <c r="V408" i="4" s="1"/>
  <c r="W408" i="4"/>
  <c r="S404" i="4"/>
  <c r="V404" i="4" s="1"/>
  <c r="W404" i="4"/>
  <c r="S400" i="4"/>
  <c r="V400" i="4" s="1"/>
  <c r="W400" i="4"/>
  <c r="S392" i="4"/>
  <c r="V392" i="4" s="1"/>
  <c r="W392" i="4"/>
  <c r="S388" i="4"/>
  <c r="V388" i="4" s="1"/>
  <c r="W388" i="4"/>
  <c r="S380" i="4"/>
  <c r="V380" i="4" s="1"/>
  <c r="W380" i="4"/>
  <c r="S376" i="4"/>
  <c r="V376" i="4" s="1"/>
  <c r="W376" i="4"/>
  <c r="S372" i="4"/>
  <c r="V372" i="4" s="1"/>
  <c r="W372" i="4"/>
  <c r="W409" i="4"/>
  <c r="W401" i="4"/>
  <c r="W393" i="4"/>
  <c r="W385" i="4"/>
  <c r="W377" i="4"/>
  <c r="X764" i="12"/>
  <c r="W411" i="4"/>
  <c r="W407" i="4"/>
  <c r="W399" i="4"/>
  <c r="W668" i="12"/>
  <c r="W776" i="12"/>
  <c r="X937" i="12"/>
  <c r="W907" i="12"/>
  <c r="W780" i="12"/>
  <c r="W901" i="12"/>
  <c r="W764" i="12"/>
  <c r="W939" i="12"/>
  <c r="W747" i="12"/>
  <c r="W897" i="12"/>
  <c r="W749" i="12"/>
  <c r="W904" i="12"/>
  <c r="W835" i="12"/>
  <c r="X934" i="12"/>
  <c r="I716" i="12"/>
  <c r="W791" i="12"/>
  <c r="X747" i="12"/>
  <c r="X675" i="12"/>
  <c r="X911" i="12"/>
  <c r="W831" i="12"/>
  <c r="X859" i="12"/>
  <c r="W750" i="12"/>
  <c r="W837" i="12"/>
  <c r="X808" i="12"/>
  <c r="W765" i="12"/>
  <c r="X930" i="12"/>
  <c r="W743" i="12"/>
  <c r="W719" i="12"/>
  <c r="W898" i="12"/>
  <c r="W867" i="12"/>
  <c r="X692" i="12"/>
  <c r="X845" i="12"/>
  <c r="W826" i="12"/>
  <c r="W690" i="12"/>
  <c r="X865" i="12"/>
  <c r="W827" i="12"/>
  <c r="W944" i="12"/>
  <c r="X935" i="12"/>
  <c r="X863" i="12"/>
  <c r="W895" i="12"/>
  <c r="W752" i="12"/>
  <c r="W680" i="12"/>
  <c r="W778" i="12"/>
  <c r="W789" i="12"/>
  <c r="X741" i="12"/>
  <c r="W697" i="12"/>
  <c r="W910" i="12"/>
  <c r="W701" i="12"/>
  <c r="W734" i="12"/>
  <c r="W726" i="12"/>
  <c r="X926" i="12"/>
  <c r="X749" i="12"/>
  <c r="W766" i="12"/>
  <c r="W713" i="12"/>
  <c r="W834" i="12"/>
  <c r="W672" i="12"/>
  <c r="W859" i="12"/>
  <c r="W840" i="12"/>
  <c r="X734" i="12"/>
  <c r="X674" i="12"/>
  <c r="X757" i="12"/>
  <c r="X725" i="12"/>
  <c r="W878" i="12"/>
  <c r="W806" i="12"/>
  <c r="W790" i="12"/>
  <c r="X793" i="12"/>
  <c r="X773" i="12"/>
  <c r="X789" i="12"/>
  <c r="X713" i="12"/>
  <c r="W823" i="12"/>
  <c r="X714" i="12"/>
  <c r="W669" i="12"/>
  <c r="W918" i="12"/>
  <c r="W866" i="12"/>
  <c r="W760" i="12"/>
  <c r="X925" i="12"/>
  <c r="W686" i="12"/>
  <c r="X927" i="12"/>
  <c r="W751" i="12"/>
  <c r="W822" i="12"/>
  <c r="W930" i="12"/>
  <c r="W873" i="12"/>
  <c r="W758" i="12"/>
  <c r="X698" i="12"/>
  <c r="W862" i="12"/>
  <c r="X791" i="12"/>
  <c r="X737" i="12"/>
  <c r="W888" i="12"/>
  <c r="W808" i="12"/>
  <c r="X918" i="12"/>
  <c r="W891" i="12"/>
  <c r="X856" i="12"/>
  <c r="W722" i="12"/>
  <c r="W838" i="12"/>
  <c r="X687" i="12"/>
  <c r="W832" i="12"/>
  <c r="W704" i="12"/>
  <c r="W705" i="12"/>
  <c r="W934" i="12"/>
  <c r="W721" i="12"/>
  <c r="X919" i="12"/>
  <c r="X910" i="12"/>
  <c r="X786" i="12"/>
  <c r="X820" i="12"/>
  <c r="W724" i="12"/>
  <c r="X909" i="12"/>
  <c r="W805" i="12"/>
  <c r="X769" i="12"/>
  <c r="X784" i="12"/>
  <c r="W894" i="12"/>
  <c r="W709" i="12"/>
  <c r="X700" i="12"/>
  <c r="X819" i="12"/>
  <c r="W742" i="12"/>
  <c r="X896" i="12"/>
  <c r="X844" i="12"/>
  <c r="W788" i="12"/>
  <c r="X901" i="12"/>
  <c r="X787" i="12"/>
  <c r="X867" i="12"/>
  <c r="X782" i="12"/>
  <c r="X940" i="12"/>
  <c r="X884" i="12"/>
  <c r="X795" i="12"/>
  <c r="X788" i="12"/>
  <c r="W692" i="12"/>
  <c r="W913" i="12"/>
  <c r="W841" i="12"/>
  <c r="X803" i="12"/>
  <c r="X667" i="12"/>
  <c r="W794" i="12"/>
  <c r="W924" i="12"/>
  <c r="W905" i="12"/>
  <c r="W883" i="12"/>
  <c r="W703" i="12"/>
  <c r="X683" i="12"/>
  <c r="W792" i="12"/>
  <c r="W929" i="12"/>
  <c r="W917" i="12"/>
  <c r="W739" i="12"/>
  <c r="X869" i="12"/>
  <c r="X809" i="12"/>
  <c r="X673" i="12"/>
  <c r="X798" i="12"/>
  <c r="W833" i="12"/>
  <c r="X842" i="12"/>
  <c r="X730" i="12"/>
  <c r="W818" i="12"/>
  <c r="X697" i="12"/>
  <c r="W807" i="12"/>
  <c r="W727" i="12"/>
  <c r="X929" i="12"/>
  <c r="W869" i="12"/>
  <c r="X923" i="12"/>
  <c r="W886" i="12"/>
  <c r="W911" i="12"/>
  <c r="W801" i="12"/>
  <c r="W677" i="12"/>
  <c r="X886" i="12"/>
  <c r="W673" i="12"/>
  <c r="W729" i="12"/>
  <c r="X669" i="12"/>
  <c r="W872" i="12"/>
  <c r="X792" i="12"/>
  <c r="W744" i="12"/>
  <c r="X945" i="12"/>
  <c r="W843" i="12"/>
  <c r="W774" i="12"/>
  <c r="W700" i="12"/>
  <c r="X721" i="12"/>
  <c r="X840" i="12"/>
  <c r="W902" i="12"/>
  <c r="X903" i="12"/>
  <c r="X733" i="12"/>
  <c r="X774" i="12"/>
  <c r="W684" i="12"/>
  <c r="X862" i="12"/>
  <c r="X710" i="12"/>
  <c r="W879" i="12"/>
  <c r="X806" i="12"/>
  <c r="W802" i="12"/>
  <c r="X946" i="12"/>
  <c r="X755" i="12"/>
  <c r="X702" i="12"/>
  <c r="X868" i="12"/>
  <c r="W820" i="12"/>
  <c r="W828" i="12"/>
  <c r="W941" i="12"/>
  <c r="W943" i="12"/>
  <c r="W815" i="12"/>
  <c r="X939" i="12"/>
  <c r="W844" i="12"/>
  <c r="X739" i="12"/>
  <c r="W730" i="12"/>
  <c r="X752" i="12"/>
  <c r="W860" i="12"/>
  <c r="W908" i="12"/>
  <c r="W711" i="12"/>
  <c r="W892" i="12"/>
  <c r="X928" i="12"/>
  <c r="X843" i="12"/>
  <c r="W906" i="12"/>
  <c r="W881" i="12"/>
  <c r="X841" i="12"/>
  <c r="W798" i="12"/>
  <c r="X832" i="12"/>
  <c r="X785" i="12"/>
  <c r="X758" i="12"/>
  <c r="X770" i="12"/>
  <c r="X802" i="12"/>
  <c r="X812" i="12"/>
  <c r="X880" i="12"/>
  <c r="W755" i="12"/>
  <c r="W746" i="12"/>
  <c r="X821" i="12"/>
  <c r="X681" i="12"/>
  <c r="X810" i="12"/>
  <c r="W847" i="12"/>
  <c r="X790" i="12"/>
  <c r="W793" i="12"/>
  <c r="W671" i="12"/>
  <c r="X726" i="12"/>
  <c r="X797" i="12"/>
  <c r="W877" i="12"/>
  <c r="W706" i="12"/>
  <c r="X760" i="12"/>
  <c r="X878" i="12"/>
  <c r="X801" i="12"/>
  <c r="X895" i="12"/>
  <c r="X676" i="12"/>
  <c r="W803" i="12"/>
  <c r="X916" i="12"/>
  <c r="X763" i="12"/>
  <c r="W754" i="12"/>
  <c r="X684" i="12"/>
  <c r="W683" i="12"/>
  <c r="W691" i="12"/>
  <c r="W876" i="12"/>
  <c r="X873" i="12"/>
  <c r="W710" i="12"/>
  <c r="X706" i="12"/>
  <c r="X807" i="12"/>
  <c r="W849" i="12"/>
  <c r="W836" i="12"/>
  <c r="X701" i="12"/>
  <c r="W795" i="12"/>
  <c r="W861" i="12"/>
  <c r="X913" i="12"/>
  <c r="W916" i="12"/>
  <c r="W693" i="12"/>
  <c r="W728" i="12"/>
  <c r="W857" i="12"/>
  <c r="W875" i="12"/>
  <c r="W912" i="12"/>
  <c r="W880" i="12"/>
  <c r="W864" i="12"/>
  <c r="W736" i="12"/>
  <c r="W781" i="12"/>
  <c r="W811" i="12"/>
  <c r="W946" i="12"/>
  <c r="W896" i="12"/>
  <c r="W756" i="12"/>
  <c r="W783" i="12"/>
  <c r="X848" i="12"/>
  <c r="W858" i="12"/>
  <c r="W667" i="12"/>
  <c r="X742" i="12"/>
  <c r="W814" i="12"/>
  <c r="W745" i="12"/>
  <c r="W678" i="12"/>
  <c r="X691" i="12"/>
  <c r="W787" i="12"/>
  <c r="X941" i="12"/>
  <c r="W816" i="12"/>
  <c r="W708" i="12"/>
  <c r="W687" i="12"/>
  <c r="W830" i="12"/>
  <c r="X717" i="12"/>
  <c r="W915" i="12"/>
  <c r="X849" i="12"/>
  <c r="X908" i="12"/>
  <c r="X822" i="12"/>
  <c r="X731" i="12"/>
  <c r="W947" i="12"/>
  <c r="W903" i="12"/>
  <c r="X753" i="12"/>
  <c r="X907" i="12"/>
  <c r="X944" i="12"/>
  <c r="W800" i="12"/>
  <c r="X894" i="12"/>
  <c r="W670" i="12"/>
  <c r="X767" i="12"/>
  <c r="W769" i="12"/>
  <c r="X875" i="12"/>
  <c r="W732" i="12"/>
  <c r="X838" i="12"/>
  <c r="W940" i="12"/>
  <c r="W893" i="12"/>
  <c r="W824" i="12"/>
  <c r="X715" i="12"/>
  <c r="W707" i="12"/>
  <c r="W679" i="12"/>
  <c r="W839" i="12"/>
  <c r="W767" i="12"/>
  <c r="X761" i="12"/>
  <c r="W942" i="12"/>
  <c r="X877" i="12"/>
  <c r="X814" i="12"/>
  <c r="W932" i="12"/>
  <c r="W773" i="12"/>
  <c r="X858" i="12"/>
  <c r="W810" i="12"/>
  <c r="X744" i="12"/>
  <c r="X724" i="12"/>
  <c r="W933" i="12"/>
  <c r="W685" i="12"/>
  <c r="X902" i="12"/>
  <c r="W675" i="12"/>
  <c r="W909" i="12"/>
  <c r="X846" i="12"/>
  <c r="X682" i="12"/>
  <c r="X778" i="12"/>
  <c r="W865" i="12"/>
  <c r="W850" i="12"/>
  <c r="X783" i="12"/>
  <c r="W817" i="12"/>
  <c r="X671" i="12"/>
  <c r="X677" i="12"/>
  <c r="W782" i="12"/>
  <c r="X704" i="12"/>
  <c r="W737" i="12"/>
  <c r="W688" i="12"/>
  <c r="W854" i="12"/>
  <c r="W948" i="12"/>
  <c r="W731" i="12"/>
  <c r="X722" i="12"/>
  <c r="W720" i="12"/>
  <c r="X804" i="12"/>
  <c r="X694" i="12"/>
  <c r="X672" i="12"/>
  <c r="X678" i="12"/>
  <c r="X723" i="12"/>
  <c r="X831" i="12"/>
  <c r="W945" i="12"/>
  <c r="W825" i="12"/>
  <c r="W842" i="12"/>
  <c r="X857" i="12"/>
  <c r="X689" i="12"/>
  <c r="W829" i="12"/>
  <c r="W738" i="12"/>
  <c r="W718" i="12"/>
  <c r="X861" i="12"/>
  <c r="X825" i="12"/>
  <c r="X705" i="12"/>
  <c r="X745" i="12"/>
  <c r="W775" i="12"/>
  <c r="W922" i="12"/>
  <c r="X670" i="12"/>
  <c r="X754" i="12"/>
  <c r="W853" i="12"/>
  <c r="X751" i="12"/>
  <c r="W753" i="12"/>
  <c r="X686" i="12"/>
  <c r="W698" i="12"/>
  <c r="W931" i="12"/>
  <c r="X921" i="12"/>
  <c r="X839" i="12"/>
  <c r="X900" i="12"/>
  <c r="W797" i="12"/>
  <c r="X914" i="12"/>
  <c r="X948" i="12"/>
  <c r="W682" i="12"/>
  <c r="X853" i="12"/>
  <c r="X777" i="12"/>
  <c r="X718" i="12"/>
  <c r="X830" i="12"/>
  <c r="X746" i="12"/>
  <c r="X837" i="12"/>
  <c r="X805" i="12"/>
  <c r="X729" i="12"/>
  <c r="X750" i="12"/>
  <c r="X826" i="12"/>
  <c r="X794" i="12"/>
  <c r="X762" i="12"/>
  <c r="X690" i="12"/>
  <c r="W809" i="12"/>
  <c r="W694" i="12"/>
  <c r="W882" i="12"/>
  <c r="X833" i="12"/>
  <c r="X766" i="12"/>
  <c r="W761" i="12"/>
  <c r="X816" i="12"/>
  <c r="W674" i="12"/>
  <c r="X938" i="12"/>
  <c r="X719" i="12"/>
  <c r="W715" i="12"/>
  <c r="W699" i="12"/>
  <c r="X922" i="12"/>
  <c r="W899" i="12"/>
  <c r="W799" i="12"/>
  <c r="W852" i="12"/>
  <c r="W762" i="12"/>
  <c r="X775" i="12"/>
  <c r="W884" i="12"/>
  <c r="X850" i="12"/>
  <c r="W870" i="12"/>
  <c r="W846" i="12"/>
  <c r="W714" i="12"/>
  <c r="X864" i="12"/>
  <c r="W733" i="12"/>
  <c r="W681" i="12"/>
  <c r="X823" i="12"/>
  <c r="X817" i="12"/>
  <c r="W928" i="12"/>
  <c r="X836" i="12"/>
  <c r="X708" i="12"/>
  <c r="X942" i="12"/>
  <c r="X881" i="12"/>
  <c r="W923" i="12"/>
  <c r="W763" i="12"/>
  <c r="W689" i="12"/>
  <c r="W786" i="12"/>
  <c r="X759" i="12"/>
  <c r="X906" i="12"/>
  <c r="W770" i="12"/>
  <c r="W796" i="12"/>
  <c r="W777" i="12"/>
  <c r="W725" i="12"/>
  <c r="W785" i="12"/>
  <c r="X693" i="12"/>
  <c r="W848" i="12"/>
  <c r="X834" i="12"/>
  <c r="X917" i="12"/>
  <c r="W717" i="12"/>
  <c r="X854" i="12"/>
  <c r="X855" i="12"/>
  <c r="X709" i="12"/>
  <c r="X720" i="12"/>
  <c r="W768" i="12"/>
  <c r="W821" i="12"/>
  <c r="X738" i="12"/>
  <c r="W926" i="12"/>
  <c r="X695" i="12"/>
  <c r="W874" i="12"/>
  <c r="X818" i="12"/>
  <c r="X765" i="12"/>
  <c r="W900" i="12"/>
  <c r="X852" i="12"/>
  <c r="W812" i="12"/>
  <c r="X740" i="12"/>
  <c r="W696" i="12"/>
  <c r="X851" i="12"/>
  <c r="X815" i="12"/>
  <c r="X874" i="12"/>
  <c r="W938" i="12"/>
  <c r="X685" i="12"/>
  <c r="X936" i="12"/>
  <c r="X827" i="12"/>
  <c r="X699" i="12"/>
  <c r="X943" i="12"/>
  <c r="W871" i="12"/>
  <c r="X866" i="12"/>
  <c r="W702" i="12"/>
  <c r="W757" i="12"/>
  <c r="X703" i="12"/>
  <c r="W851" i="12"/>
  <c r="X872" i="12"/>
  <c r="W741" i="12"/>
  <c r="W723" i="12"/>
  <c r="W771" i="12"/>
  <c r="X824" i="12"/>
  <c r="W735" i="12"/>
  <c r="W813" i="12"/>
  <c r="W927" i="12"/>
  <c r="X904" i="12"/>
  <c r="W921" i="12"/>
  <c r="W819" i="12"/>
  <c r="W925" i="12"/>
  <c r="X879" i="12"/>
  <c r="AI895" i="12"/>
  <c r="AJ685" i="12"/>
  <c r="AJ729" i="12"/>
  <c r="AI933" i="12"/>
  <c r="AI941" i="12"/>
  <c r="AI927" i="12"/>
  <c r="AI707" i="12"/>
  <c r="AI944" i="12"/>
  <c r="AJ875" i="12"/>
  <c r="AI849" i="12"/>
  <c r="AI681" i="12"/>
  <c r="AI785" i="12"/>
  <c r="AJ919" i="12"/>
  <c r="AI877" i="12"/>
  <c r="AJ905" i="12"/>
  <c r="AJ881" i="12"/>
  <c r="AJ829" i="12"/>
  <c r="AJ813" i="12"/>
  <c r="AI936" i="12"/>
  <c r="AJ880" i="12"/>
  <c r="AJ852" i="12"/>
  <c r="AI740" i="12"/>
  <c r="AI728" i="12"/>
  <c r="AI712" i="12"/>
  <c r="AI696" i="12"/>
  <c r="AI680" i="12"/>
  <c r="AI943" i="12"/>
  <c r="AI883" i="12"/>
  <c r="AJ707" i="12"/>
  <c r="AI865" i="12"/>
  <c r="AI770" i="12"/>
  <c r="AI758" i="12"/>
  <c r="AI750" i="12"/>
  <c r="AI702" i="12"/>
  <c r="AI678" i="12"/>
  <c r="AI893" i="12"/>
  <c r="AI813" i="12"/>
  <c r="AJ757" i="12"/>
  <c r="AI924" i="12"/>
  <c r="AJ947" i="12"/>
  <c r="AI859" i="12"/>
  <c r="AJ795" i="12"/>
  <c r="AI747" i="12"/>
  <c r="AI711" i="12"/>
  <c r="AI675" i="12"/>
  <c r="AI913" i="12"/>
  <c r="AI689" i="12"/>
  <c r="AJ900" i="12"/>
  <c r="AJ856" i="12"/>
  <c r="AJ752" i="12"/>
  <c r="AJ716" i="12"/>
  <c r="AI946" i="12"/>
  <c r="AJ934" i="12"/>
  <c r="AI910" i="12"/>
  <c r="AI890" i="12"/>
  <c r="AI874" i="12"/>
  <c r="AI850" i="12"/>
  <c r="AI834" i="12"/>
  <c r="AI818" i="12"/>
  <c r="AI802" i="12"/>
  <c r="AI786" i="12"/>
  <c r="AI738" i="12"/>
  <c r="AI722" i="12"/>
  <c r="AI793" i="12"/>
  <c r="AI863" i="12"/>
  <c r="AJ699" i="12"/>
  <c r="AJ671" i="12"/>
  <c r="AI945" i="12"/>
  <c r="AJ921" i="12"/>
  <c r="AI885" i="12"/>
  <c r="AJ849" i="12"/>
  <c r="AI817" i="12"/>
  <c r="AI777" i="12"/>
  <c r="AI920" i="12"/>
  <c r="AJ772" i="12"/>
  <c r="AI744" i="12"/>
  <c r="AI708" i="12"/>
  <c r="AI938" i="12"/>
  <c r="AJ922" i="12"/>
  <c r="AJ906" i="12"/>
  <c r="AI886" i="12"/>
  <c r="AJ858" i="12"/>
  <c r="AI790" i="12"/>
  <c r="AJ766" i="12"/>
  <c r="AJ750" i="12"/>
  <c r="AI718" i="12"/>
  <c r="AI706" i="12"/>
  <c r="AI682" i="12"/>
  <c r="AI925" i="12"/>
  <c r="AI704" i="12"/>
  <c r="AI683" i="12"/>
  <c r="AI804" i="12"/>
  <c r="AI772" i="12"/>
  <c r="AI906" i="12"/>
  <c r="AJ854" i="12"/>
  <c r="AI717" i="12"/>
  <c r="AJ700" i="12"/>
  <c r="AI730" i="12"/>
  <c r="AI815" i="12"/>
  <c r="AI854" i="12"/>
  <c r="AI799" i="12"/>
  <c r="AJ691" i="12"/>
  <c r="AJ828" i="12"/>
  <c r="AJ684" i="12"/>
  <c r="AJ927" i="12"/>
  <c r="AI871" i="12"/>
  <c r="AJ925" i="12"/>
  <c r="AJ944" i="12"/>
  <c r="AI720" i="12"/>
  <c r="AI688" i="12"/>
  <c r="AJ859" i="12"/>
  <c r="AJ743" i="12"/>
  <c r="AJ675" i="12"/>
  <c r="AI937" i="12"/>
  <c r="AJ761" i="12"/>
  <c r="AI729" i="12"/>
  <c r="AJ677" i="12"/>
  <c r="AI932" i="12"/>
  <c r="AI752" i="12"/>
  <c r="AJ942" i="12"/>
  <c r="AI922" i="12"/>
  <c r="AJ894" i="12"/>
  <c r="AJ874" i="12"/>
  <c r="AI822" i="12"/>
  <c r="AI766" i="12"/>
  <c r="AJ722" i="12"/>
  <c r="AJ698" i="12"/>
  <c r="AI889" i="12"/>
  <c r="AI829" i="12"/>
  <c r="AJ773" i="12"/>
  <c r="AJ928" i="12"/>
  <c r="AI908" i="12"/>
  <c r="AJ800" i="12"/>
  <c r="AJ939" i="12"/>
  <c r="AI875" i="12"/>
  <c r="AI843" i="12"/>
  <c r="AI751" i="12"/>
  <c r="AJ731" i="12"/>
  <c r="AI929" i="12"/>
  <c r="AI805" i="12"/>
  <c r="AI677" i="12"/>
  <c r="AJ884" i="12"/>
  <c r="AI882" i="12"/>
  <c r="AI842" i="12"/>
  <c r="AJ778" i="12"/>
  <c r="AJ941" i="12"/>
  <c r="AI809" i="12"/>
  <c r="AJ904" i="12"/>
  <c r="AJ907" i="12"/>
  <c r="AI905" i="12"/>
  <c r="AI797" i="12"/>
  <c r="AI761" i="12"/>
  <c r="AJ681" i="12"/>
  <c r="AI940" i="12"/>
  <c r="AI930" i="12"/>
  <c r="AI866" i="12"/>
  <c r="AI838" i="12"/>
  <c r="AJ822" i="12"/>
  <c r="AJ806" i="12"/>
  <c r="AI774" i="12"/>
  <c r="AJ758" i="12"/>
  <c r="AI734" i="12"/>
  <c r="AI710" i="12"/>
  <c r="AJ694" i="12"/>
  <c r="AJ931" i="12"/>
  <c r="AI840" i="12"/>
  <c r="AJ733" i="12"/>
  <c r="AJ914" i="12"/>
  <c r="AJ882" i="12"/>
  <c r="AJ924" i="12"/>
  <c r="AI748" i="12"/>
  <c r="AJ839" i="12"/>
  <c r="AJ807" i="12"/>
  <c r="AI921" i="12"/>
  <c r="AI736" i="12"/>
  <c r="AI934" i="12"/>
  <c r="AJ886" i="12"/>
  <c r="AJ682" i="12"/>
  <c r="AI674" i="12"/>
  <c r="AI781" i="12"/>
  <c r="AJ756" i="12"/>
  <c r="AJ835" i="12"/>
  <c r="AI811" i="12"/>
  <c r="AJ803" i="12"/>
  <c r="AI783" i="12"/>
  <c r="AJ775" i="12"/>
  <c r="AJ751" i="12"/>
  <c r="AJ715" i="12"/>
  <c r="AJ793" i="12"/>
  <c r="AI773" i="12"/>
  <c r="AI757" i="12"/>
  <c r="AI824" i="12"/>
  <c r="AJ792" i="12"/>
  <c r="AI764" i="12"/>
  <c r="AI947" i="12"/>
  <c r="AI919" i="12"/>
  <c r="AJ903" i="12"/>
  <c r="AJ891" i="12"/>
  <c r="AJ871" i="12"/>
  <c r="AJ855" i="12"/>
  <c r="AJ774" i="12"/>
  <c r="AJ887" i="12"/>
  <c r="AJ879" i="12"/>
  <c r="AI847" i="12"/>
  <c r="AJ815" i="12"/>
  <c r="AJ771" i="12"/>
  <c r="AI691" i="12"/>
  <c r="AJ703" i="12"/>
  <c r="AI769" i="12"/>
  <c r="AI741" i="12"/>
  <c r="AJ736" i="12"/>
  <c r="AI942" i="12"/>
  <c r="AI918" i="12"/>
  <c r="AI898" i="12"/>
  <c r="AI870" i="12"/>
  <c r="AI826" i="12"/>
  <c r="AI810" i="12"/>
  <c r="AJ794" i="12"/>
  <c r="AI746" i="12"/>
  <c r="AI714" i="12"/>
  <c r="AI698" i="12"/>
  <c r="AJ686" i="12"/>
  <c r="AI845" i="12"/>
  <c r="AJ765" i="12"/>
  <c r="AJ948" i="12"/>
  <c r="AJ824" i="12"/>
  <c r="AJ943" i="12"/>
  <c r="AJ730" i="12"/>
  <c r="AJ844" i="12"/>
  <c r="AJ816" i="12"/>
  <c r="AJ827" i="12"/>
  <c r="AJ767" i="12"/>
  <c r="AI789" i="12"/>
  <c r="AI753" i="12"/>
  <c r="AJ702" i="12"/>
  <c r="AI690" i="12"/>
  <c r="AJ678" i="12"/>
  <c r="AI909" i="12"/>
  <c r="AI833" i="12"/>
  <c r="AJ749" i="12"/>
  <c r="AI916" i="12"/>
  <c r="AJ888" i="12"/>
  <c r="AJ808" i="12"/>
  <c r="AJ915" i="12"/>
  <c r="AJ899" i="12"/>
  <c r="AJ831" i="12"/>
  <c r="AJ799" i="12"/>
  <c r="AJ911" i="12"/>
  <c r="AJ895" i="12"/>
  <c r="AJ867" i="12"/>
  <c r="AJ791" i="12"/>
  <c r="AJ876" i="12"/>
  <c r="AI788" i="12"/>
  <c r="AJ770" i="12"/>
  <c r="AI917" i="12"/>
  <c r="AJ869" i="12"/>
  <c r="AJ853" i="12"/>
  <c r="AI841" i="12"/>
  <c r="AJ781" i="12"/>
  <c r="AI923" i="12"/>
  <c r="AJ877" i="12"/>
  <c r="AI837" i="12"/>
  <c r="AJ789" i="12"/>
  <c r="AI745" i="12"/>
  <c r="AI713" i="12"/>
  <c r="AJ693" i="12"/>
  <c r="AI830" i="12"/>
  <c r="AJ810" i="12"/>
  <c r="AI798" i="12"/>
  <c r="AJ790" i="12"/>
  <c r="AI778" i="12"/>
  <c r="AI839" i="12"/>
  <c r="AJ763" i="12"/>
  <c r="AJ819" i="12"/>
  <c r="AI739" i="12"/>
  <c r="AI731" i="12"/>
  <c r="AI703" i="12"/>
  <c r="AI667" i="12"/>
  <c r="AI884" i="12"/>
  <c r="AJ868" i="12"/>
  <c r="AI716" i="12"/>
  <c r="AI700" i="12"/>
  <c r="AJ742" i="12"/>
  <c r="AI725" i="12"/>
  <c r="AI685" i="12"/>
  <c r="AI864" i="12"/>
  <c r="AI852" i="12"/>
  <c r="AI768" i="12"/>
  <c r="AI756" i="12"/>
  <c r="AJ935" i="12"/>
  <c r="AI903" i="12"/>
  <c r="AJ863" i="12"/>
  <c r="AJ851" i="12"/>
  <c r="AI755" i="12"/>
  <c r="AJ719" i="12"/>
  <c r="AI695" i="12"/>
  <c r="AJ797" i="12"/>
  <c r="AJ697" i="12"/>
  <c r="AJ920" i="12"/>
  <c r="AI868" i="12"/>
  <c r="AI828" i="12"/>
  <c r="AJ898" i="12"/>
  <c r="AJ866" i="12"/>
  <c r="AJ818" i="12"/>
  <c r="AJ746" i="12"/>
  <c r="AJ738" i="12"/>
  <c r="AJ893" i="12"/>
  <c r="AJ864" i="12"/>
  <c r="AI844" i="12"/>
  <c r="AI732" i="12"/>
  <c r="AI672" i="12"/>
  <c r="AI935" i="12"/>
  <c r="AJ687" i="12"/>
  <c r="AJ945" i="12"/>
  <c r="AJ929" i="12"/>
  <c r="AJ913" i="12"/>
  <c r="AJ885" i="12"/>
  <c r="AI825" i="12"/>
  <c r="AJ805" i="12"/>
  <c r="AJ777" i="12"/>
  <c r="AJ753" i="12"/>
  <c r="AJ741" i="12"/>
  <c r="AI721" i="12"/>
  <c r="AI705" i="12"/>
  <c r="AI697" i="12"/>
  <c r="AJ673" i="12"/>
  <c r="AI812" i="12"/>
  <c r="AI796" i="12"/>
  <c r="AI780" i="12"/>
  <c r="AJ760" i="12"/>
  <c r="AJ744" i="12"/>
  <c r="AI724" i="12"/>
  <c r="AJ938" i="12"/>
  <c r="AI926" i="12"/>
  <c r="AJ918" i="12"/>
  <c r="AJ902" i="12"/>
  <c r="AJ890" i="12"/>
  <c r="AJ878" i="12"/>
  <c r="AJ870" i="12"/>
  <c r="AI858" i="12"/>
  <c r="AJ842" i="12"/>
  <c r="AJ826" i="12"/>
  <c r="AI814" i="12"/>
  <c r="AI806" i="12"/>
  <c r="AI794" i="12"/>
  <c r="AJ786" i="12"/>
  <c r="AJ840" i="12"/>
  <c r="AI687" i="12"/>
  <c r="AJ667" i="12"/>
  <c r="AJ937" i="12"/>
  <c r="AJ865" i="12"/>
  <c r="AJ837" i="12"/>
  <c r="AI733" i="12"/>
  <c r="AI701" i="12"/>
  <c r="AJ912" i="12"/>
  <c r="AI914" i="12"/>
  <c r="AI902" i="12"/>
  <c r="AJ832" i="12"/>
  <c r="AJ679" i="12"/>
  <c r="AJ940" i="12"/>
  <c r="AJ745" i="12"/>
  <c r="AJ721" i="12"/>
  <c r="AI693" i="12"/>
  <c r="AI673" i="12"/>
  <c r="AJ734" i="12"/>
  <c r="AJ710" i="12"/>
  <c r="AJ901" i="12"/>
  <c r="AJ873" i="12"/>
  <c r="AI861" i="12"/>
  <c r="AJ801" i="12"/>
  <c r="AJ725" i="12"/>
  <c r="AI832" i="12"/>
  <c r="AJ809" i="12"/>
  <c r="AI928" i="12"/>
  <c r="AJ908" i="12"/>
  <c r="AI808" i="12"/>
  <c r="AJ776" i="12"/>
  <c r="AI911" i="12"/>
  <c r="AI835" i="12"/>
  <c r="AI827" i="12"/>
  <c r="AI779" i="12"/>
  <c r="AI763" i="12"/>
  <c r="AJ755" i="12"/>
  <c r="AI715" i="12"/>
  <c r="AI900" i="12"/>
  <c r="AJ668" i="12"/>
  <c r="AJ670" i="12"/>
  <c r="AI749" i="12"/>
  <c r="AJ936" i="12"/>
  <c r="AI880" i="12"/>
  <c r="AJ712" i="12"/>
  <c r="AJ696" i="12"/>
  <c r="AI819" i="12"/>
  <c r="AI795" i="12"/>
  <c r="AJ787" i="12"/>
  <c r="AI767" i="12"/>
  <c r="AI671" i="12"/>
  <c r="AI857" i="12"/>
  <c r="AJ713" i="12"/>
  <c r="AJ669" i="12"/>
  <c r="AI684" i="12"/>
  <c r="AI668" i="12"/>
  <c r="AJ930" i="12"/>
  <c r="AJ850" i="12"/>
  <c r="AJ798" i="12"/>
  <c r="AJ718" i="12"/>
  <c r="AJ690" i="12"/>
  <c r="AJ674" i="12"/>
  <c r="AJ909" i="12"/>
  <c r="AI873" i="12"/>
  <c r="AJ861" i="12"/>
  <c r="AJ845" i="12"/>
  <c r="AJ833" i="12"/>
  <c r="AJ821" i="12"/>
  <c r="AJ785" i="12"/>
  <c r="AI787" i="12"/>
  <c r="AJ779" i="12"/>
  <c r="AI887" i="12"/>
  <c r="AI719" i="12"/>
  <c r="AI801" i="12"/>
  <c r="AI765" i="12"/>
  <c r="AI737" i="12"/>
  <c r="AI948" i="12"/>
  <c r="AJ916" i="12"/>
  <c r="AJ896" i="12"/>
  <c r="AJ860" i="12"/>
  <c r="AI816" i="12"/>
  <c r="AI800" i="12"/>
  <c r="AJ784" i="12"/>
  <c r="AJ768" i="12"/>
  <c r="AI939" i="12"/>
  <c r="AI915" i="12"/>
  <c r="AI907" i="12"/>
  <c r="AI879" i="12"/>
  <c r="AJ847" i="12"/>
  <c r="AI831" i="12"/>
  <c r="AJ823" i="12"/>
  <c r="AI807" i="12"/>
  <c r="AI771" i="12"/>
  <c r="AJ759" i="12"/>
  <c r="AI743" i="12"/>
  <c r="AI735" i="12"/>
  <c r="AJ727" i="12"/>
  <c r="AJ695" i="12"/>
  <c r="AI679" i="12"/>
  <c r="AI912" i="12"/>
  <c r="AJ892" i="12"/>
  <c r="AJ848" i="12"/>
  <c r="AI836" i="12"/>
  <c r="AJ820" i="12"/>
  <c r="AJ708" i="12"/>
  <c r="AI692" i="12"/>
  <c r="AJ676" i="12"/>
  <c r="AJ782" i="12"/>
  <c r="AJ726" i="12"/>
  <c r="AJ933" i="12"/>
  <c r="AJ889" i="12"/>
  <c r="AI821" i="12"/>
  <c r="AI754" i="12"/>
  <c r="AJ737" i="12"/>
  <c r="AJ709" i="12"/>
  <c r="AI904" i="12"/>
  <c r="AI888" i="12"/>
  <c r="AI872" i="12"/>
  <c r="AI860" i="12"/>
  <c r="AI792" i="12"/>
  <c r="AI776" i="12"/>
  <c r="AJ764" i="12"/>
  <c r="AJ748" i="12"/>
  <c r="AJ732" i="12"/>
  <c r="AJ720" i="12"/>
  <c r="AJ704" i="12"/>
  <c r="AJ688" i="12"/>
  <c r="AJ672" i="12"/>
  <c r="AI931" i="12"/>
  <c r="AJ923" i="12"/>
  <c r="AI899" i="12"/>
  <c r="AJ883" i="12"/>
  <c r="AI867" i="12"/>
  <c r="AI855" i="12"/>
  <c r="AI823" i="12"/>
  <c r="AJ811" i="12"/>
  <c r="AI791" i="12"/>
  <c r="AJ783" i="12"/>
  <c r="AI759" i="12"/>
  <c r="AJ747" i="12"/>
  <c r="AJ723" i="12"/>
  <c r="AI699" i="12"/>
  <c r="AJ683" i="12"/>
  <c r="AJ897" i="12"/>
  <c r="AJ825" i="12"/>
  <c r="AJ769" i="12"/>
  <c r="AJ717" i="12"/>
  <c r="AJ705" i="12"/>
  <c r="AJ689" i="12"/>
  <c r="AJ932" i="12"/>
  <c r="AI876" i="12"/>
  <c r="AI856" i="12"/>
  <c r="AJ836" i="12"/>
  <c r="AI820" i="12"/>
  <c r="AJ804" i="12"/>
  <c r="AI676" i="12"/>
  <c r="AJ946" i="12"/>
  <c r="AJ926" i="12"/>
  <c r="AJ910" i="12"/>
  <c r="AI894" i="12"/>
  <c r="AI878" i="12"/>
  <c r="AJ862" i="12"/>
  <c r="AJ846" i="12"/>
  <c r="AJ834" i="12"/>
  <c r="AJ802" i="12"/>
  <c r="AI782" i="12"/>
  <c r="AJ754" i="12"/>
  <c r="AI742" i="12"/>
  <c r="AI726" i="12"/>
  <c r="AJ706" i="12"/>
  <c r="AI686" i="12"/>
  <c r="AI670" i="12"/>
  <c r="AI901" i="12"/>
  <c r="AI851" i="12"/>
  <c r="AJ843" i="12"/>
  <c r="AJ739" i="12"/>
  <c r="AJ711" i="12"/>
  <c r="AJ857" i="12"/>
  <c r="AI669" i="12"/>
  <c r="AJ788" i="12"/>
  <c r="AI862" i="12"/>
  <c r="AJ714" i="12"/>
  <c r="AI694" i="12"/>
  <c r="AI881" i="12"/>
  <c r="AI869" i="12"/>
  <c r="AI853" i="12"/>
  <c r="AI803" i="12"/>
  <c r="AI775" i="12"/>
  <c r="AI762" i="12"/>
  <c r="AJ735" i="12"/>
  <c r="AJ780" i="12"/>
  <c r="AI760" i="12"/>
  <c r="AJ724" i="12"/>
  <c r="AJ692" i="12"/>
  <c r="AI709" i="12"/>
  <c r="AJ872" i="12"/>
  <c r="AJ917" i="12"/>
  <c r="AJ841" i="12"/>
  <c r="AI896" i="12"/>
  <c r="AI784" i="12"/>
  <c r="AJ740" i="12"/>
  <c r="AJ728" i="12"/>
  <c r="AJ680" i="12"/>
  <c r="AI891" i="12"/>
  <c r="AI727" i="12"/>
  <c r="AI848" i="12"/>
  <c r="AJ812" i="12"/>
  <c r="AJ796" i="12"/>
  <c r="AJ838" i="12"/>
  <c r="AJ762" i="12"/>
  <c r="AI723" i="12"/>
  <c r="AI897" i="12"/>
  <c r="AJ817" i="12"/>
  <c r="AJ701" i="12"/>
  <c r="AI892" i="12"/>
  <c r="AI846" i="12"/>
  <c r="AJ830" i="12"/>
  <c r="AJ814" i="12"/>
  <c r="I675" i="12"/>
  <c r="J739" i="12"/>
  <c r="I936" i="12"/>
  <c r="J824" i="12"/>
  <c r="I732" i="12"/>
  <c r="I944" i="12"/>
  <c r="I895" i="12"/>
  <c r="I723" i="12"/>
  <c r="J743" i="12"/>
  <c r="I905" i="12"/>
  <c r="J844" i="12"/>
  <c r="I941" i="12"/>
  <c r="I920" i="12"/>
  <c r="J804" i="12"/>
  <c r="I888" i="12"/>
  <c r="J930" i="12"/>
  <c r="J860" i="12"/>
  <c r="J731" i="12"/>
  <c r="I812" i="12"/>
  <c r="I819" i="12"/>
  <c r="J911" i="12"/>
  <c r="J845" i="12"/>
  <c r="I787" i="12"/>
  <c r="I707" i="12"/>
  <c r="J867" i="12"/>
  <c r="I876" i="12"/>
  <c r="J755" i="12"/>
  <c r="J929" i="12"/>
  <c r="I748" i="12"/>
  <c r="J915" i="12"/>
  <c r="J896" i="12"/>
  <c r="I863" i="12"/>
  <c r="I803" i="12"/>
  <c r="I851" i="12"/>
  <c r="I827" i="12"/>
  <c r="I835" i="12"/>
  <c r="I771" i="12"/>
  <c r="I700" i="12"/>
  <c r="J684" i="12"/>
  <c r="I932" i="12"/>
  <c r="J788" i="12"/>
  <c r="I892" i="12"/>
  <c r="I676" i="12"/>
  <c r="I917" i="12"/>
  <c r="I901" i="12"/>
  <c r="I855" i="12"/>
  <c r="I897" i="12"/>
  <c r="J935" i="12"/>
  <c r="I904" i="12"/>
  <c r="J756" i="12"/>
  <c r="I903" i="12"/>
  <c r="J691" i="12"/>
  <c r="J933" i="12"/>
  <c r="J900" i="12"/>
  <c r="J916" i="12"/>
  <c r="I871" i="12"/>
  <c r="I928" i="12"/>
  <c r="I717" i="12"/>
  <c r="J889" i="12"/>
  <c r="J699" i="12"/>
  <c r="I887" i="12"/>
  <c r="I852" i="12"/>
  <c r="I893" i="12"/>
  <c r="J913" i="12"/>
  <c r="J760" i="12"/>
  <c r="I885" i="12"/>
  <c r="J884" i="12"/>
  <c r="I943" i="12"/>
  <c r="J937" i="12"/>
  <c r="I881" i="12"/>
  <c r="I924" i="12"/>
  <c r="I764" i="12"/>
  <c r="I879" i="12"/>
  <c r="I927" i="12"/>
  <c r="I780" i="12"/>
  <c r="J781" i="12"/>
  <c r="I843" i="12"/>
  <c r="I813" i="12"/>
  <c r="I728" i="12"/>
  <c r="I811" i="12"/>
  <c r="I909" i="12"/>
  <c r="J668" i="12"/>
  <c r="I715" i="12"/>
  <c r="I875" i="12"/>
  <c r="J921" i="12"/>
  <c r="I772" i="12"/>
  <c r="I683" i="12"/>
  <c r="I696" i="12"/>
  <c r="J859" i="12"/>
  <c r="I948" i="12"/>
  <c r="I708" i="12"/>
  <c r="I795" i="12"/>
  <c r="I667" i="12"/>
  <c r="I861" i="12"/>
  <c r="I912" i="12"/>
  <c r="I880" i="12"/>
  <c r="I792" i="12"/>
  <c r="I747" i="12"/>
  <c r="I940" i="12"/>
  <c r="I828" i="12"/>
  <c r="I763" i="12"/>
  <c r="I779" i="12"/>
  <c r="I814" i="12"/>
  <c r="J740" i="12"/>
  <c r="J688" i="12"/>
  <c r="J945" i="12"/>
  <c r="I674" i="12"/>
  <c r="J925" i="12"/>
  <c r="J919" i="12"/>
  <c r="J687" i="12"/>
  <c r="I947" i="12"/>
  <c r="I839" i="12"/>
  <c r="I749" i="12"/>
  <c r="I868" i="12"/>
  <c r="I820" i="12"/>
  <c r="I766" i="12"/>
  <c r="I836" i="12"/>
  <c r="J833" i="12"/>
  <c r="J908" i="12"/>
  <c r="I724" i="12"/>
  <c r="I692" i="12"/>
  <c r="I768" i="12"/>
  <c r="I815" i="12"/>
  <c r="J711" i="12"/>
  <c r="I808" i="12"/>
  <c r="I906" i="12"/>
  <c r="J877" i="12"/>
  <c r="I923" i="12"/>
  <c r="I751" i="12"/>
  <c r="I677" i="12"/>
  <c r="J806" i="12"/>
  <c r="J765" i="12"/>
  <c r="I878" i="12"/>
  <c r="I685" i="12"/>
  <c r="I790" i="12"/>
  <c r="J899" i="12"/>
  <c r="I883" i="12"/>
  <c r="I671" i="12"/>
  <c r="I776" i="12"/>
  <c r="I720" i="12"/>
  <c r="J701" i="12"/>
  <c r="J694" i="12"/>
  <c r="I802" i="12"/>
  <c r="I791" i="12"/>
  <c r="J939" i="12"/>
  <c r="J794" i="12"/>
  <c r="I767" i="12"/>
  <c r="J712" i="12"/>
  <c r="J882" i="12"/>
  <c r="J873" i="12"/>
  <c r="J872" i="12"/>
  <c r="J864" i="12"/>
  <c r="J704" i="12"/>
  <c r="I800" i="12"/>
  <c r="I818" i="12"/>
  <c r="I829" i="12"/>
  <c r="J931" i="12"/>
  <c r="I797" i="12"/>
  <c r="I874" i="12"/>
  <c r="J807" i="12"/>
  <c r="I831" i="12"/>
  <c r="I703" i="12"/>
  <c r="J849" i="12"/>
  <c r="J922" i="12"/>
  <c r="J678" i="12"/>
  <c r="I737" i="12"/>
  <c r="I727" i="12"/>
  <c r="I774" i="12"/>
  <c r="I722" i="12"/>
  <c r="I752" i="12"/>
  <c r="J698" i="12"/>
  <c r="I679" i="12"/>
  <c r="I782" i="12"/>
  <c r="I719" i="12"/>
  <c r="I838" i="12"/>
  <c r="J832" i="12"/>
  <c r="J669" i="12"/>
  <c r="I840" i="12"/>
  <c r="I735" i="12"/>
  <c r="J823" i="12"/>
  <c r="J856" i="12"/>
  <c r="I799" i="12"/>
  <c r="I817" i="12"/>
  <c r="I738" i="12"/>
  <c r="I770" i="12"/>
  <c r="I744" i="12"/>
  <c r="I753" i="12"/>
  <c r="I946" i="12"/>
  <c r="J759" i="12"/>
  <c r="I891" i="12"/>
  <c r="I801" i="12"/>
  <c r="I834" i="12"/>
  <c r="I672" i="12"/>
  <c r="I816" i="12"/>
  <c r="J938" i="12"/>
  <c r="I847" i="12"/>
  <c r="I869" i="12"/>
  <c r="I783" i="12"/>
  <c r="I907" i="12"/>
  <c r="I785" i="12"/>
  <c r="I736" i="12"/>
  <c r="I848" i="12"/>
  <c r="I942" i="12"/>
  <c r="I898" i="12"/>
  <c r="I775" i="12"/>
  <c r="I858" i="12"/>
  <c r="I680" i="12"/>
  <c r="I890" i="12"/>
  <c r="J693" i="12"/>
  <c r="I862" i="12"/>
  <c r="I718" i="12"/>
  <c r="I726" i="12"/>
  <c r="I690" i="12"/>
  <c r="I842" i="12"/>
  <c r="J810" i="12"/>
  <c r="J854" i="12"/>
  <c r="J886" i="12"/>
  <c r="J914" i="12"/>
  <c r="I778" i="12"/>
  <c r="I689" i="12"/>
  <c r="I865" i="12"/>
  <c r="I866" i="12"/>
  <c r="I706" i="12"/>
  <c r="J918" i="12"/>
  <c r="J850" i="12"/>
  <c r="J734" i="12"/>
  <c r="J730" i="12"/>
  <c r="I853" i="12"/>
  <c r="I786" i="12"/>
  <c r="J786" i="12"/>
  <c r="J910" i="12"/>
  <c r="I910" i="12"/>
  <c r="J670" i="12"/>
  <c r="I670" i="12"/>
  <c r="J926" i="12"/>
  <c r="I926" i="12"/>
  <c r="J681" i="12"/>
  <c r="I681" i="12"/>
  <c r="J695" i="12"/>
  <c r="I695" i="12"/>
  <c r="J682" i="12"/>
  <c r="I682" i="12"/>
  <c r="J793" i="12"/>
  <c r="I793" i="12"/>
  <c r="J754" i="12"/>
  <c r="I754" i="12"/>
  <c r="J821" i="12"/>
  <c r="I821" i="12"/>
  <c r="J710" i="12"/>
  <c r="I710" i="12"/>
  <c r="J857" i="12"/>
  <c r="I857" i="12"/>
  <c r="J741" i="12"/>
  <c r="I741" i="12"/>
  <c r="J826" i="12"/>
  <c r="I826" i="12"/>
  <c r="J934" i="12"/>
  <c r="I934" i="12"/>
  <c r="J729" i="12"/>
  <c r="I729" i="12"/>
  <c r="J798" i="12"/>
  <c r="I798" i="12"/>
  <c r="J902" i="12"/>
  <c r="I902" i="12"/>
  <c r="J725" i="12"/>
  <c r="I725" i="12"/>
  <c r="J830" i="12"/>
  <c r="I830" i="12"/>
  <c r="J841" i="12"/>
  <c r="I841" i="12"/>
  <c r="J777" i="12"/>
  <c r="I777" i="12"/>
  <c r="J773" i="12"/>
  <c r="I773" i="12"/>
  <c r="J742" i="12"/>
  <c r="I742" i="12"/>
  <c r="J805" i="12"/>
  <c r="I805" i="12"/>
  <c r="J686" i="12"/>
  <c r="I686" i="12"/>
  <c r="J673" i="12"/>
  <c r="I673" i="12"/>
  <c r="J762" i="12"/>
  <c r="I762" i="12"/>
  <c r="J757" i="12"/>
  <c r="I757" i="12"/>
  <c r="J784" i="12"/>
  <c r="I784" i="12"/>
  <c r="J733" i="12"/>
  <c r="I733" i="12"/>
  <c r="J870" i="12"/>
  <c r="I870" i="12"/>
  <c r="J894" i="12"/>
  <c r="I894" i="12"/>
  <c r="J745" i="12"/>
  <c r="I745" i="12"/>
  <c r="J825" i="12"/>
  <c r="I825" i="12"/>
  <c r="J705" i="12"/>
  <c r="I705" i="12"/>
  <c r="J697" i="12"/>
  <c r="I697" i="12"/>
  <c r="J822" i="12"/>
  <c r="I822" i="12"/>
  <c r="J789" i="12"/>
  <c r="I789" i="12"/>
  <c r="J846" i="12"/>
  <c r="I846" i="12"/>
  <c r="J758" i="12"/>
  <c r="I758" i="12"/>
  <c r="J721" i="12"/>
  <c r="I721" i="12"/>
  <c r="J709" i="12"/>
  <c r="I709" i="12"/>
  <c r="J761" i="12"/>
  <c r="I761" i="12"/>
  <c r="J714" i="12"/>
  <c r="I714" i="12"/>
  <c r="J746" i="12"/>
  <c r="I746" i="12"/>
  <c r="J809" i="12"/>
  <c r="I809" i="12"/>
  <c r="J713" i="12"/>
  <c r="I713" i="12"/>
  <c r="J702" i="12"/>
  <c r="I702" i="12"/>
  <c r="J837" i="12"/>
  <c r="I837" i="12"/>
  <c r="I750" i="12"/>
  <c r="J750" i="12"/>
  <c r="J769" i="12"/>
  <c r="I769" i="12"/>
  <c r="S257" i="4"/>
  <c r="S394" i="4"/>
  <c r="V394" i="4" s="1"/>
  <c r="S361" i="4"/>
  <c r="S349" i="4"/>
  <c r="S285" i="4"/>
  <c r="S414" i="4"/>
  <c r="V414" i="4" s="1"/>
  <c r="S410" i="4"/>
  <c r="V410" i="4" s="1"/>
  <c r="S406" i="4"/>
  <c r="V406" i="4" s="1"/>
  <c r="S402" i="4"/>
  <c r="V402" i="4" s="1"/>
  <c r="S398" i="4"/>
  <c r="V398" i="4" s="1"/>
  <c r="S390" i="4"/>
  <c r="V390" i="4" s="1"/>
  <c r="S378" i="4"/>
  <c r="V378" i="4" s="1"/>
  <c r="S374" i="4"/>
  <c r="V374" i="4" s="1"/>
  <c r="S370" i="4"/>
  <c r="S366" i="4"/>
  <c r="S358" i="4"/>
  <c r="S354" i="4"/>
  <c r="S346" i="4"/>
  <c r="S342" i="4"/>
  <c r="S338" i="4"/>
  <c r="S334" i="4"/>
  <c r="S326" i="4"/>
  <c r="S314" i="4"/>
  <c r="S310" i="4"/>
  <c r="S306" i="4"/>
  <c r="S302" i="4"/>
  <c r="S294" i="4"/>
  <c r="S290" i="4"/>
  <c r="S282" i="4"/>
  <c r="S278" i="4"/>
  <c r="S274" i="4"/>
  <c r="S270" i="4"/>
  <c r="S262" i="4"/>
  <c r="S258" i="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02" i="13"/>
  <c r="D202" i="13" s="1"/>
  <c r="C203" i="13"/>
  <c r="D203" i="13" s="1"/>
  <c r="C204" i="13"/>
  <c r="D204" i="13" s="1"/>
  <c r="C205" i="13"/>
  <c r="D205" i="13" s="1"/>
  <c r="C206" i="13"/>
  <c r="D206" i="13" s="1"/>
  <c r="C207" i="13"/>
  <c r="D207" i="13" s="1"/>
  <c r="C208" i="13"/>
  <c r="D208" i="13" s="1"/>
  <c r="C209" i="13"/>
  <c r="D209" i="13" s="1"/>
  <c r="C210" i="13"/>
  <c r="D210" i="13" s="1"/>
  <c r="C211" i="13"/>
  <c r="D211" i="13" s="1"/>
  <c r="C212" i="13"/>
  <c r="D212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219" i="13"/>
  <c r="D219" i="13" s="1"/>
  <c r="C220" i="13"/>
  <c r="D220" i="13" s="1"/>
  <c r="C221" i="13"/>
  <c r="D221" i="13" s="1"/>
  <c r="C222" i="13"/>
  <c r="D222" i="13" s="1"/>
  <c r="C223" i="13"/>
  <c r="D223" i="13" s="1"/>
  <c r="C224" i="13"/>
  <c r="D224" i="13" s="1"/>
  <c r="C225" i="13"/>
  <c r="D225" i="13" s="1"/>
  <c r="C226" i="13"/>
  <c r="D226" i="13" s="1"/>
  <c r="C227" i="13"/>
  <c r="D227" i="13" s="1"/>
  <c r="C228" i="13"/>
  <c r="D228" i="13" s="1"/>
  <c r="C229" i="13"/>
  <c r="D229" i="13" s="1"/>
  <c r="C230" i="13"/>
  <c r="D230" i="13" s="1"/>
  <c r="C231" i="13"/>
  <c r="D231" i="13" s="1"/>
  <c r="C232" i="13"/>
  <c r="D232" i="13" s="1"/>
  <c r="C233" i="13"/>
  <c r="D233" i="13" s="1"/>
  <c r="C234" i="13"/>
  <c r="D234" i="13" s="1"/>
  <c r="C235" i="13"/>
  <c r="D235" i="13" s="1"/>
  <c r="C236" i="13"/>
  <c r="D236" i="13" s="1"/>
  <c r="C237" i="13"/>
  <c r="D237" i="13" s="1"/>
  <c r="C238" i="13"/>
  <c r="D238" i="13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2" i="13"/>
  <c r="B2" i="13"/>
  <c r="D188" i="13" l="1"/>
  <c r="D176" i="13"/>
  <c r="D164" i="13"/>
  <c r="D152" i="13"/>
  <c r="D140" i="13"/>
  <c r="D128" i="13"/>
  <c r="D116" i="13"/>
  <c r="D104" i="13"/>
  <c r="D92" i="13"/>
  <c r="D80" i="13"/>
  <c r="D68" i="13"/>
  <c r="D56" i="13"/>
  <c r="D44" i="13"/>
  <c r="D32" i="13"/>
  <c r="D20" i="13"/>
  <c r="D8" i="13"/>
  <c r="D195" i="13"/>
  <c r="D191" i="13"/>
  <c r="D187" i="13"/>
  <c r="D183" i="13"/>
  <c r="D179" i="13"/>
  <c r="D175" i="13"/>
  <c r="D171" i="13"/>
  <c r="D167" i="13"/>
  <c r="D163" i="13"/>
  <c r="D159" i="13"/>
  <c r="D155" i="13"/>
  <c r="D151" i="13"/>
  <c r="D147" i="13"/>
  <c r="D143" i="13"/>
  <c r="D139" i="13"/>
  <c r="D135" i="13"/>
  <c r="D131" i="13"/>
  <c r="D127" i="13"/>
  <c r="D123" i="13"/>
  <c r="D119" i="13"/>
  <c r="D115" i="13"/>
  <c r="D111" i="13"/>
  <c r="D107" i="13"/>
  <c r="D103" i="13"/>
  <c r="D99" i="13"/>
  <c r="D95" i="13"/>
  <c r="D91" i="13"/>
  <c r="D87" i="13"/>
  <c r="D83" i="13"/>
  <c r="D79" i="13"/>
  <c r="D75" i="13"/>
  <c r="D71" i="13"/>
  <c r="D67" i="13"/>
  <c r="D63" i="13"/>
  <c r="D59" i="13"/>
  <c r="D55" i="13"/>
  <c r="D51" i="13"/>
  <c r="D47" i="13"/>
  <c r="D43" i="13"/>
  <c r="D39" i="13"/>
  <c r="D35" i="13"/>
  <c r="D31" i="13"/>
  <c r="D27" i="13"/>
  <c r="D23" i="13"/>
  <c r="D19" i="13"/>
  <c r="D15" i="13"/>
  <c r="D11" i="13"/>
  <c r="D7" i="13"/>
  <c r="D3" i="13"/>
  <c r="D192" i="13"/>
  <c r="D180" i="13"/>
  <c r="D168" i="13"/>
  <c r="D156" i="13"/>
  <c r="D144" i="13"/>
  <c r="D132" i="13"/>
  <c r="D120" i="13"/>
  <c r="D108" i="13"/>
  <c r="D96" i="13"/>
  <c r="D84" i="13"/>
  <c r="D72" i="13"/>
  <c r="D60" i="13"/>
  <c r="D48" i="13"/>
  <c r="D36" i="13"/>
  <c r="D24" i="13"/>
  <c r="D12" i="13"/>
  <c r="D194" i="13"/>
  <c r="D190" i="13"/>
  <c r="D186" i="13"/>
  <c r="D182" i="13"/>
  <c r="D178" i="13"/>
  <c r="D174" i="13"/>
  <c r="D170" i="13"/>
  <c r="D166" i="13"/>
  <c r="D162" i="13"/>
  <c r="D158" i="13"/>
  <c r="D154" i="13"/>
  <c r="D150" i="13"/>
  <c r="D146" i="13"/>
  <c r="D142" i="13"/>
  <c r="D138" i="13"/>
  <c r="D134" i="13"/>
  <c r="D130" i="13"/>
  <c r="D126" i="13"/>
  <c r="D122" i="13"/>
  <c r="D118" i="13"/>
  <c r="D114" i="13"/>
  <c r="D110" i="13"/>
  <c r="D106" i="13"/>
  <c r="D102" i="13"/>
  <c r="D98" i="13"/>
  <c r="D94" i="13"/>
  <c r="D90" i="13"/>
  <c r="D86" i="13"/>
  <c r="D82" i="13"/>
  <c r="D78" i="13"/>
  <c r="D74" i="13"/>
  <c r="D70" i="13"/>
  <c r="D66" i="13"/>
  <c r="D62" i="13"/>
  <c r="D58" i="13"/>
  <c r="D54" i="13"/>
  <c r="D50" i="13"/>
  <c r="D46" i="13"/>
  <c r="D42" i="13"/>
  <c r="D38" i="13"/>
  <c r="D34" i="13"/>
  <c r="D30" i="13"/>
  <c r="D26" i="13"/>
  <c r="D22" i="13"/>
  <c r="D18" i="13"/>
  <c r="D14" i="13"/>
  <c r="D10" i="13"/>
  <c r="D6" i="13"/>
  <c r="D184" i="13"/>
  <c r="D172" i="13"/>
  <c r="D160" i="13"/>
  <c r="D148" i="13"/>
  <c r="D136" i="13"/>
  <c r="D124" i="13"/>
  <c r="D112" i="13"/>
  <c r="D100" i="13"/>
  <c r="D88" i="13"/>
  <c r="D76" i="13"/>
  <c r="D64" i="13"/>
  <c r="D52" i="13"/>
  <c r="D40" i="13"/>
  <c r="D28" i="13"/>
  <c r="D16" i="13"/>
  <c r="D4" i="13"/>
  <c r="D193" i="13"/>
  <c r="D189" i="13"/>
  <c r="D185" i="13"/>
  <c r="D181" i="13"/>
  <c r="D177" i="13"/>
  <c r="D173" i="13"/>
  <c r="D169" i="13"/>
  <c r="D165" i="13"/>
  <c r="D161" i="13"/>
  <c r="D157" i="13"/>
  <c r="D153" i="13"/>
  <c r="D149" i="13"/>
  <c r="D145" i="13"/>
  <c r="D141" i="13"/>
  <c r="D137" i="13"/>
  <c r="D133" i="13"/>
  <c r="D129" i="13"/>
  <c r="D125" i="13"/>
  <c r="D121" i="13"/>
  <c r="D117" i="13"/>
  <c r="D113" i="13"/>
  <c r="D109" i="13"/>
  <c r="D105" i="13"/>
  <c r="D101" i="13"/>
  <c r="D97" i="13"/>
  <c r="D93" i="13"/>
  <c r="D89" i="13"/>
  <c r="D85" i="13"/>
  <c r="D81" i="13"/>
  <c r="D77" i="13"/>
  <c r="D73" i="13"/>
  <c r="D69" i="13"/>
  <c r="D65" i="13"/>
  <c r="D61" i="13"/>
  <c r="D57" i="13"/>
  <c r="D53" i="13"/>
  <c r="D49" i="13"/>
  <c r="D45" i="13"/>
  <c r="D41" i="13"/>
  <c r="D37" i="13"/>
  <c r="D33" i="13"/>
  <c r="D29" i="13"/>
  <c r="D25" i="13"/>
  <c r="D21" i="13"/>
  <c r="D17" i="13"/>
  <c r="D13" i="13"/>
  <c r="D9" i="13"/>
  <c r="D5" i="13"/>
  <c r="D2" i="13"/>
  <c r="AC4" i="9"/>
  <c r="AA4" i="9"/>
  <c r="Z4" i="9"/>
  <c r="Y4" i="9"/>
  <c r="Z3" i="9"/>
  <c r="AC3" i="9"/>
  <c r="AA3" i="9"/>
  <c r="Y3" i="9"/>
  <c r="AB4" i="9" l="1"/>
  <c r="AD4" i="9" s="1"/>
  <c r="AB3" i="9"/>
  <c r="AD3" i="9" s="1"/>
  <c r="V257" i="4" l="1"/>
  <c r="W257" i="4"/>
  <c r="X257" i="4"/>
  <c r="V258" i="4"/>
  <c r="W258" i="4"/>
  <c r="X258" i="4"/>
  <c r="V259" i="4"/>
  <c r="W259" i="4"/>
  <c r="X259" i="4"/>
  <c r="V260" i="4"/>
  <c r="W260" i="4"/>
  <c r="X260" i="4"/>
  <c r="V261" i="4"/>
  <c r="W261" i="4"/>
  <c r="X261" i="4"/>
  <c r="V262" i="4"/>
  <c r="W262" i="4"/>
  <c r="X262" i="4"/>
  <c r="V263" i="4"/>
  <c r="W263" i="4"/>
  <c r="X263" i="4"/>
  <c r="V264" i="4"/>
  <c r="W264" i="4"/>
  <c r="X264" i="4"/>
  <c r="V265" i="4"/>
  <c r="W265" i="4"/>
  <c r="X265" i="4"/>
  <c r="V266" i="4"/>
  <c r="W266" i="4"/>
  <c r="X266" i="4"/>
  <c r="V267" i="4"/>
  <c r="W267" i="4"/>
  <c r="X267" i="4"/>
  <c r="V268" i="4"/>
  <c r="W268" i="4"/>
  <c r="X268" i="4"/>
  <c r="V269" i="4"/>
  <c r="W269" i="4"/>
  <c r="X269" i="4"/>
  <c r="V270" i="4"/>
  <c r="W270" i="4"/>
  <c r="X270" i="4"/>
  <c r="V271" i="4"/>
  <c r="W271" i="4"/>
  <c r="X271" i="4"/>
  <c r="V272" i="4"/>
  <c r="W272" i="4"/>
  <c r="X272" i="4"/>
  <c r="V273" i="4"/>
  <c r="W273" i="4"/>
  <c r="X273" i="4"/>
  <c r="V274" i="4"/>
  <c r="W274" i="4"/>
  <c r="X274" i="4"/>
  <c r="V275" i="4"/>
  <c r="W275" i="4"/>
  <c r="X275" i="4"/>
  <c r="V276" i="4"/>
  <c r="W276" i="4"/>
  <c r="X276" i="4"/>
  <c r="V277" i="4"/>
  <c r="W277" i="4"/>
  <c r="X277" i="4"/>
  <c r="V278" i="4"/>
  <c r="W278" i="4"/>
  <c r="X278" i="4"/>
  <c r="V279" i="4"/>
  <c r="W279" i="4"/>
  <c r="X279" i="4"/>
  <c r="V280" i="4"/>
  <c r="W280" i="4"/>
  <c r="X280" i="4"/>
  <c r="V281" i="4"/>
  <c r="W281" i="4"/>
  <c r="X281" i="4"/>
  <c r="V282" i="4"/>
  <c r="W282" i="4"/>
  <c r="X282" i="4"/>
  <c r="V283" i="4"/>
  <c r="W283" i="4"/>
  <c r="X283" i="4"/>
  <c r="V284" i="4"/>
  <c r="W284" i="4"/>
  <c r="X284" i="4"/>
  <c r="V285" i="4"/>
  <c r="W285" i="4"/>
  <c r="X285" i="4"/>
  <c r="V286" i="4"/>
  <c r="W286" i="4"/>
  <c r="X286" i="4"/>
  <c r="V287" i="4"/>
  <c r="W287" i="4"/>
  <c r="X287" i="4"/>
  <c r="V288" i="4"/>
  <c r="W288" i="4"/>
  <c r="X288" i="4"/>
  <c r="V289" i="4"/>
  <c r="W289" i="4"/>
  <c r="X289" i="4"/>
  <c r="V290" i="4"/>
  <c r="W290" i="4"/>
  <c r="X290" i="4"/>
  <c r="V291" i="4"/>
  <c r="W291" i="4"/>
  <c r="X291" i="4"/>
  <c r="V292" i="4"/>
  <c r="W292" i="4"/>
  <c r="X292" i="4"/>
  <c r="V293" i="4"/>
  <c r="W293" i="4"/>
  <c r="X293" i="4"/>
  <c r="V294" i="4"/>
  <c r="W294" i="4"/>
  <c r="X294" i="4"/>
  <c r="V295" i="4"/>
  <c r="W295" i="4"/>
  <c r="X295" i="4"/>
  <c r="V296" i="4"/>
  <c r="W296" i="4"/>
  <c r="X296" i="4"/>
  <c r="V297" i="4"/>
  <c r="W297" i="4"/>
  <c r="X297" i="4"/>
  <c r="V298" i="4"/>
  <c r="W298" i="4"/>
  <c r="X298" i="4"/>
  <c r="V299" i="4"/>
  <c r="W299" i="4"/>
  <c r="X299" i="4"/>
  <c r="V300" i="4"/>
  <c r="W300" i="4"/>
  <c r="X300" i="4"/>
  <c r="V301" i="4"/>
  <c r="W301" i="4"/>
  <c r="X301" i="4"/>
  <c r="V302" i="4"/>
  <c r="W302" i="4"/>
  <c r="X302" i="4"/>
  <c r="V303" i="4"/>
  <c r="W303" i="4"/>
  <c r="X303" i="4"/>
  <c r="V304" i="4"/>
  <c r="W304" i="4"/>
  <c r="X304" i="4"/>
  <c r="V305" i="4"/>
  <c r="W305" i="4"/>
  <c r="X305" i="4"/>
  <c r="V306" i="4"/>
  <c r="W306" i="4"/>
  <c r="X306" i="4"/>
  <c r="V307" i="4"/>
  <c r="W307" i="4"/>
  <c r="X307" i="4"/>
  <c r="V308" i="4"/>
  <c r="W308" i="4"/>
  <c r="X308" i="4"/>
  <c r="V309" i="4"/>
  <c r="W309" i="4"/>
  <c r="X309" i="4"/>
  <c r="V310" i="4"/>
  <c r="W310" i="4"/>
  <c r="X310" i="4"/>
  <c r="V311" i="4"/>
  <c r="W311" i="4"/>
  <c r="X311" i="4"/>
  <c r="V312" i="4"/>
  <c r="W312" i="4"/>
  <c r="X312" i="4"/>
  <c r="V313" i="4"/>
  <c r="W313" i="4"/>
  <c r="X313" i="4"/>
  <c r="V314" i="4"/>
  <c r="W314" i="4"/>
  <c r="X314" i="4"/>
  <c r="V315" i="4"/>
  <c r="W315" i="4"/>
  <c r="X315" i="4"/>
  <c r="V316" i="4"/>
  <c r="W316" i="4"/>
  <c r="X316" i="4"/>
  <c r="V317" i="4"/>
  <c r="W317" i="4"/>
  <c r="X317" i="4"/>
  <c r="V318" i="4"/>
  <c r="W318" i="4"/>
  <c r="X318" i="4"/>
  <c r="V319" i="4"/>
  <c r="W319" i="4"/>
  <c r="X319" i="4"/>
  <c r="V320" i="4"/>
  <c r="W320" i="4"/>
  <c r="X320" i="4"/>
  <c r="V321" i="4"/>
  <c r="W321" i="4"/>
  <c r="X321" i="4"/>
  <c r="V322" i="4"/>
  <c r="W322" i="4"/>
  <c r="X322" i="4"/>
  <c r="V323" i="4"/>
  <c r="W323" i="4"/>
  <c r="X323" i="4"/>
  <c r="V324" i="4"/>
  <c r="W324" i="4"/>
  <c r="X324" i="4"/>
  <c r="V325" i="4"/>
  <c r="W325" i="4"/>
  <c r="X325" i="4"/>
  <c r="V326" i="4"/>
  <c r="W326" i="4"/>
  <c r="X326" i="4"/>
  <c r="V327" i="4"/>
  <c r="W327" i="4"/>
  <c r="X327" i="4"/>
  <c r="V328" i="4"/>
  <c r="W328" i="4"/>
  <c r="X328" i="4"/>
  <c r="V329" i="4"/>
  <c r="W329" i="4"/>
  <c r="X329" i="4"/>
  <c r="V330" i="4"/>
  <c r="W330" i="4"/>
  <c r="X330" i="4"/>
  <c r="V331" i="4"/>
  <c r="W331" i="4"/>
  <c r="X331" i="4"/>
  <c r="V332" i="4"/>
  <c r="W332" i="4"/>
  <c r="X332" i="4"/>
  <c r="V333" i="4"/>
  <c r="W333" i="4"/>
  <c r="X333" i="4"/>
  <c r="V334" i="4"/>
  <c r="W334" i="4"/>
  <c r="X334" i="4"/>
  <c r="V335" i="4"/>
  <c r="W335" i="4"/>
  <c r="X335" i="4"/>
  <c r="V336" i="4"/>
  <c r="W336" i="4"/>
  <c r="X336" i="4"/>
  <c r="V337" i="4"/>
  <c r="W337" i="4"/>
  <c r="X337" i="4"/>
  <c r="V338" i="4"/>
  <c r="W338" i="4"/>
  <c r="X338" i="4"/>
  <c r="V339" i="4"/>
  <c r="W339" i="4"/>
  <c r="X339" i="4"/>
  <c r="V340" i="4"/>
  <c r="W340" i="4"/>
  <c r="X340" i="4"/>
  <c r="V341" i="4"/>
  <c r="W341" i="4"/>
  <c r="X341" i="4"/>
  <c r="V342" i="4"/>
  <c r="W342" i="4"/>
  <c r="X342" i="4"/>
  <c r="V343" i="4"/>
  <c r="W343" i="4"/>
  <c r="X343" i="4"/>
  <c r="V344" i="4"/>
  <c r="W344" i="4"/>
  <c r="X344" i="4"/>
  <c r="V345" i="4"/>
  <c r="W345" i="4"/>
  <c r="X345" i="4"/>
  <c r="V346" i="4"/>
  <c r="W346" i="4"/>
  <c r="X346" i="4"/>
  <c r="V347" i="4"/>
  <c r="W347" i="4"/>
  <c r="X347" i="4"/>
  <c r="V348" i="4"/>
  <c r="W348" i="4"/>
  <c r="X348" i="4"/>
  <c r="V349" i="4"/>
  <c r="W349" i="4"/>
  <c r="X349" i="4"/>
  <c r="V350" i="4"/>
  <c r="W350" i="4"/>
  <c r="X350" i="4"/>
  <c r="V351" i="4"/>
  <c r="W351" i="4"/>
  <c r="X351" i="4"/>
  <c r="V352" i="4"/>
  <c r="W352" i="4"/>
  <c r="X352" i="4"/>
  <c r="V353" i="4"/>
  <c r="W353" i="4"/>
  <c r="X353" i="4"/>
  <c r="V354" i="4"/>
  <c r="W354" i="4"/>
  <c r="X354" i="4"/>
  <c r="V355" i="4"/>
  <c r="W355" i="4"/>
  <c r="X355" i="4"/>
  <c r="V356" i="4"/>
  <c r="W356" i="4"/>
  <c r="X356" i="4"/>
  <c r="V357" i="4"/>
  <c r="W357" i="4"/>
  <c r="X357" i="4"/>
  <c r="V358" i="4"/>
  <c r="W358" i="4"/>
  <c r="X358" i="4"/>
  <c r="V359" i="4"/>
  <c r="W359" i="4"/>
  <c r="X359" i="4"/>
  <c r="V360" i="4"/>
  <c r="W360" i="4"/>
  <c r="X360" i="4"/>
  <c r="V361" i="4"/>
  <c r="W361" i="4"/>
  <c r="X361" i="4"/>
  <c r="V362" i="4"/>
  <c r="W362" i="4"/>
  <c r="X362" i="4"/>
  <c r="V363" i="4"/>
  <c r="W363" i="4"/>
  <c r="X363" i="4"/>
  <c r="V364" i="4"/>
  <c r="W364" i="4"/>
  <c r="X364" i="4"/>
  <c r="V365" i="4"/>
  <c r="W365" i="4"/>
  <c r="X365" i="4"/>
  <c r="V366" i="4"/>
  <c r="W366" i="4"/>
  <c r="X366" i="4"/>
  <c r="V367" i="4"/>
  <c r="W367" i="4"/>
  <c r="X367" i="4"/>
  <c r="V368" i="4"/>
  <c r="W368" i="4"/>
  <c r="X368" i="4"/>
  <c r="V369" i="4"/>
  <c r="W369" i="4"/>
  <c r="X369" i="4"/>
  <c r="V370" i="4"/>
  <c r="W370" i="4"/>
  <c r="X370" i="4"/>
  <c r="R256" i="4"/>
  <c r="X256" i="4" s="1"/>
  <c r="Q256" i="4"/>
  <c r="R255" i="4"/>
  <c r="X255" i="4" s="1"/>
  <c r="Q255" i="4"/>
  <c r="W255" i="4" s="1"/>
  <c r="R254" i="4"/>
  <c r="X254" i="4" s="1"/>
  <c r="Q254" i="4"/>
  <c r="W254" i="4" s="1"/>
  <c r="R253" i="4"/>
  <c r="X253" i="4" s="1"/>
  <c r="Q253" i="4"/>
  <c r="W253" i="4" s="1"/>
  <c r="R252" i="4"/>
  <c r="X252" i="4" s="1"/>
  <c r="Q252" i="4"/>
  <c r="W252" i="4" s="1"/>
  <c r="R251" i="4"/>
  <c r="X251" i="4" s="1"/>
  <c r="Q251" i="4"/>
  <c r="W251" i="4" s="1"/>
  <c r="R250" i="4"/>
  <c r="X250" i="4" s="1"/>
  <c r="Q250" i="4"/>
  <c r="R249" i="4"/>
  <c r="X249" i="4" s="1"/>
  <c r="Q249" i="4"/>
  <c r="W249" i="4" s="1"/>
  <c r="R248" i="4"/>
  <c r="X248" i="4" s="1"/>
  <c r="Q248" i="4"/>
  <c r="R247" i="4"/>
  <c r="X247" i="4" s="1"/>
  <c r="Q247" i="4"/>
  <c r="W247" i="4" s="1"/>
  <c r="R246" i="4"/>
  <c r="X246" i="4" s="1"/>
  <c r="Q246" i="4"/>
  <c r="W246" i="4" s="1"/>
  <c r="R245" i="4"/>
  <c r="X245" i="4" s="1"/>
  <c r="Q245" i="4"/>
  <c r="W245" i="4" s="1"/>
  <c r="R244" i="4"/>
  <c r="X244" i="4" s="1"/>
  <c r="Q244" i="4"/>
  <c r="W244" i="4" s="1"/>
  <c r="R243" i="4"/>
  <c r="X243" i="4" s="1"/>
  <c r="Q243" i="4"/>
  <c r="W243" i="4" s="1"/>
  <c r="R242" i="4"/>
  <c r="X242" i="4" s="1"/>
  <c r="Q242" i="4"/>
  <c r="R241" i="4"/>
  <c r="X241" i="4" s="1"/>
  <c r="Q241" i="4"/>
  <c r="W241" i="4" s="1"/>
  <c r="R240" i="4"/>
  <c r="X240" i="4" s="1"/>
  <c r="Q240" i="4"/>
  <c r="W240" i="4" s="1"/>
  <c r="R239" i="4"/>
  <c r="X239" i="4" s="1"/>
  <c r="Q239" i="4"/>
  <c r="W239" i="4" s="1"/>
  <c r="R238" i="4"/>
  <c r="X238" i="4" s="1"/>
  <c r="Q238" i="4"/>
  <c r="R237" i="4"/>
  <c r="X237" i="4" s="1"/>
  <c r="Q237" i="4"/>
  <c r="W237" i="4" s="1"/>
  <c r="R236" i="4"/>
  <c r="X236" i="4" s="1"/>
  <c r="Q236" i="4"/>
  <c r="W236" i="4" s="1"/>
  <c r="R235" i="4"/>
  <c r="X235" i="4" s="1"/>
  <c r="Q235" i="4"/>
  <c r="W235" i="4" s="1"/>
  <c r="R234" i="4"/>
  <c r="X234" i="4" s="1"/>
  <c r="Q234" i="4"/>
  <c r="W234" i="4" s="1"/>
  <c r="R233" i="4"/>
  <c r="X233" i="4" s="1"/>
  <c r="Q233" i="4"/>
  <c r="W233" i="4" s="1"/>
  <c r="R232" i="4"/>
  <c r="X232" i="4" s="1"/>
  <c r="Q232" i="4"/>
  <c r="W232" i="4" s="1"/>
  <c r="R231" i="4"/>
  <c r="X231" i="4" s="1"/>
  <c r="Q231" i="4"/>
  <c r="W231" i="4" s="1"/>
  <c r="R230" i="4"/>
  <c r="X230" i="4" s="1"/>
  <c r="Q230" i="4"/>
  <c r="W230" i="4" s="1"/>
  <c r="R229" i="4"/>
  <c r="X229" i="4" s="1"/>
  <c r="Q229" i="4"/>
  <c r="W229" i="4" s="1"/>
  <c r="R228" i="4"/>
  <c r="X228" i="4" s="1"/>
  <c r="Q228" i="4"/>
  <c r="W228" i="4" s="1"/>
  <c r="R227" i="4"/>
  <c r="X227" i="4" s="1"/>
  <c r="Q227" i="4"/>
  <c r="W227" i="4" s="1"/>
  <c r="R226" i="4"/>
  <c r="X226" i="4" s="1"/>
  <c r="Q226" i="4"/>
  <c r="W226" i="4" s="1"/>
  <c r="R225" i="4"/>
  <c r="X225" i="4" s="1"/>
  <c r="Q225" i="4"/>
  <c r="W225" i="4" s="1"/>
  <c r="R224" i="4"/>
  <c r="X224" i="4" s="1"/>
  <c r="Q224" i="4"/>
  <c r="W224" i="4" s="1"/>
  <c r="R223" i="4"/>
  <c r="Q223" i="4"/>
  <c r="W223" i="4" s="1"/>
  <c r="R222" i="4"/>
  <c r="X222" i="4" s="1"/>
  <c r="Q222" i="4"/>
  <c r="W222" i="4" s="1"/>
  <c r="R221" i="4"/>
  <c r="X221" i="4" s="1"/>
  <c r="Q221" i="4"/>
  <c r="W221" i="4" s="1"/>
  <c r="R220" i="4"/>
  <c r="X220" i="4" s="1"/>
  <c r="Q220" i="4"/>
  <c r="W220" i="4" s="1"/>
  <c r="R219" i="4"/>
  <c r="X219" i="4" s="1"/>
  <c r="Q219" i="4"/>
  <c r="W219" i="4" s="1"/>
  <c r="R218" i="4"/>
  <c r="X218" i="4" s="1"/>
  <c r="Q218" i="4"/>
  <c r="W218" i="4" s="1"/>
  <c r="R217" i="4"/>
  <c r="X217" i="4" s="1"/>
  <c r="Q217" i="4"/>
  <c r="W217" i="4" s="1"/>
  <c r="R216" i="4"/>
  <c r="X216" i="4" s="1"/>
  <c r="Q216" i="4"/>
  <c r="W216" i="4" s="1"/>
  <c r="R215" i="4"/>
  <c r="X215" i="4" s="1"/>
  <c r="Q215" i="4"/>
  <c r="W215" i="4" s="1"/>
  <c r="R214" i="4"/>
  <c r="X214" i="4" s="1"/>
  <c r="Q214" i="4"/>
  <c r="W214" i="4" s="1"/>
  <c r="R213" i="4"/>
  <c r="X213" i="4" s="1"/>
  <c r="Q213" i="4"/>
  <c r="W213" i="4" s="1"/>
  <c r="R212" i="4"/>
  <c r="X212" i="4" s="1"/>
  <c r="Q212" i="4"/>
  <c r="W212" i="4" s="1"/>
  <c r="R211" i="4"/>
  <c r="X211" i="4" s="1"/>
  <c r="Q211" i="4"/>
  <c r="W211" i="4" s="1"/>
  <c r="R210" i="4"/>
  <c r="X210" i="4" s="1"/>
  <c r="Q210" i="4"/>
  <c r="W210" i="4" s="1"/>
  <c r="R209" i="4"/>
  <c r="X209" i="4" s="1"/>
  <c r="Q209" i="4"/>
  <c r="W209" i="4" s="1"/>
  <c r="R208" i="4"/>
  <c r="X208" i="4" s="1"/>
  <c r="Q208" i="4"/>
  <c r="W208" i="4" s="1"/>
  <c r="R207" i="4"/>
  <c r="X207" i="4" s="1"/>
  <c r="Q207" i="4"/>
  <c r="W207" i="4" s="1"/>
  <c r="R206" i="4"/>
  <c r="X206" i="4" s="1"/>
  <c r="Q206" i="4"/>
  <c r="W206" i="4" s="1"/>
  <c r="R205" i="4"/>
  <c r="X205" i="4" s="1"/>
  <c r="Q205" i="4"/>
  <c r="W205" i="4" s="1"/>
  <c r="R204" i="4"/>
  <c r="X204" i="4" s="1"/>
  <c r="Q204" i="4"/>
  <c r="W204" i="4" s="1"/>
  <c r="R203" i="4"/>
  <c r="X203" i="4" s="1"/>
  <c r="Q203" i="4"/>
  <c r="W203" i="4" s="1"/>
  <c r="R202" i="4"/>
  <c r="X202" i="4" s="1"/>
  <c r="Q202" i="4"/>
  <c r="W202" i="4" s="1"/>
  <c r="R201" i="4"/>
  <c r="X201" i="4" s="1"/>
  <c r="Q201" i="4"/>
  <c r="W201" i="4" s="1"/>
  <c r="R200" i="4"/>
  <c r="X200" i="4" s="1"/>
  <c r="Q200" i="4"/>
  <c r="W200" i="4" s="1"/>
  <c r="R199" i="4"/>
  <c r="X199" i="4" s="1"/>
  <c r="Q199" i="4"/>
  <c r="W199" i="4" s="1"/>
  <c r="R198" i="4"/>
  <c r="X198" i="4" s="1"/>
  <c r="Q198" i="4"/>
  <c r="W198" i="4" s="1"/>
  <c r="R197" i="4"/>
  <c r="X197" i="4" s="1"/>
  <c r="Q197" i="4"/>
  <c r="W197" i="4" s="1"/>
  <c r="R196" i="4"/>
  <c r="Q196" i="4"/>
  <c r="W196" i="4" s="1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884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22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884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22" i="4"/>
  <c r="S881" i="4" l="1"/>
  <c r="S877" i="4"/>
  <c r="S873" i="4"/>
  <c r="S869" i="4"/>
  <c r="S865" i="4"/>
  <c r="S861" i="4"/>
  <c r="S857" i="4"/>
  <c r="S853" i="4"/>
  <c r="S849" i="4"/>
  <c r="S845" i="4"/>
  <c r="S841" i="4"/>
  <c r="S837" i="4"/>
  <c r="S833" i="4"/>
  <c r="S829" i="4"/>
  <c r="S825" i="4"/>
  <c r="S1040" i="4"/>
  <c r="S1036" i="4"/>
  <c r="S1032" i="4"/>
  <c r="S1028" i="4"/>
  <c r="S1024" i="4"/>
  <c r="S1020" i="4"/>
  <c r="S1016" i="4"/>
  <c r="S1012" i="4"/>
  <c r="S1008" i="4"/>
  <c r="S1004" i="4"/>
  <c r="S1000" i="4"/>
  <c r="S996" i="4"/>
  <c r="S992" i="4"/>
  <c r="S988" i="4"/>
  <c r="S984" i="4"/>
  <c r="S980" i="4"/>
  <c r="S976" i="4"/>
  <c r="S972" i="4"/>
  <c r="S968" i="4"/>
  <c r="S964" i="4"/>
  <c r="S960" i="4"/>
  <c r="S956" i="4"/>
  <c r="S952" i="4"/>
  <c r="S948" i="4"/>
  <c r="S944" i="4"/>
  <c r="S940" i="4"/>
  <c r="S936" i="4"/>
  <c r="S932" i="4"/>
  <c r="S928" i="4"/>
  <c r="S924" i="4"/>
  <c r="S920" i="4"/>
  <c r="S916" i="4"/>
  <c r="S912" i="4"/>
  <c r="S908" i="4"/>
  <c r="S904" i="4"/>
  <c r="S900" i="4"/>
  <c r="S896" i="4"/>
  <c r="S892" i="4"/>
  <c r="S888" i="4"/>
  <c r="S880" i="4"/>
  <c r="S876" i="4"/>
  <c r="S872" i="4"/>
  <c r="S868" i="4"/>
  <c r="S864" i="4"/>
  <c r="S860" i="4"/>
  <c r="S856" i="4"/>
  <c r="S852" i="4"/>
  <c r="S848" i="4"/>
  <c r="S844" i="4"/>
  <c r="S840" i="4"/>
  <c r="S836" i="4"/>
  <c r="S832" i="4"/>
  <c r="S828" i="4"/>
  <c r="S824" i="4"/>
  <c r="S238" i="4"/>
  <c r="V238" i="4" s="1"/>
  <c r="S242" i="4"/>
  <c r="V242" i="4" s="1"/>
  <c r="S248" i="4"/>
  <c r="V248" i="4" s="1"/>
  <c r="S250" i="4"/>
  <c r="V250" i="4" s="1"/>
  <c r="S256" i="4"/>
  <c r="V256" i="4" s="1"/>
  <c r="S223" i="4"/>
  <c r="V223" i="4" s="1"/>
  <c r="S879" i="4"/>
  <c r="S871" i="4"/>
  <c r="S863" i="4"/>
  <c r="S855" i="4"/>
  <c r="S851" i="4"/>
  <c r="S847" i="4"/>
  <c r="S843" i="4"/>
  <c r="S839" i="4"/>
  <c r="S835" i="4"/>
  <c r="S831" i="4"/>
  <c r="S827" i="4"/>
  <c r="S823" i="4"/>
  <c r="S822" i="4"/>
  <c r="S875" i="4"/>
  <c r="S867" i="4"/>
  <c r="S859" i="4"/>
  <c r="S874" i="4"/>
  <c r="S196" i="4"/>
  <c r="V196" i="4" s="1"/>
  <c r="X196" i="4"/>
  <c r="W256" i="4"/>
  <c r="W248" i="4"/>
  <c r="S882" i="4"/>
  <c r="S878" i="4"/>
  <c r="S870" i="4"/>
  <c r="S862" i="4"/>
  <c r="S858" i="4"/>
  <c r="S854" i="4"/>
  <c r="S850" i="4"/>
  <c r="S846" i="4"/>
  <c r="S842" i="4"/>
  <c r="S838" i="4"/>
  <c r="S834" i="4"/>
  <c r="S830" i="4"/>
  <c r="S826" i="4"/>
  <c r="S884" i="4"/>
  <c r="S1037" i="4"/>
  <c r="S1033" i="4"/>
  <c r="S1029" i="4"/>
  <c r="S1025" i="4"/>
  <c r="S1021" i="4"/>
  <c r="S1017" i="4"/>
  <c r="S1013" i="4"/>
  <c r="S1009" i="4"/>
  <c r="S1005" i="4"/>
  <c r="S1001" i="4"/>
  <c r="S997" i="4"/>
  <c r="S993" i="4"/>
  <c r="S989" i="4"/>
  <c r="S985" i="4"/>
  <c r="S981" i="4"/>
  <c r="S977" i="4"/>
  <c r="S973" i="4"/>
  <c r="S969" i="4"/>
  <c r="S965" i="4"/>
  <c r="S961" i="4"/>
  <c r="S957" i="4"/>
  <c r="S953" i="4"/>
  <c r="S949" i="4"/>
  <c r="S945" i="4"/>
  <c r="S941" i="4"/>
  <c r="S937" i="4"/>
  <c r="S933" i="4"/>
  <c r="S929" i="4"/>
  <c r="S925" i="4"/>
  <c r="S921" i="4"/>
  <c r="S917" i="4"/>
  <c r="S913" i="4"/>
  <c r="S909" i="4"/>
  <c r="S905" i="4"/>
  <c r="S901" i="4"/>
  <c r="S897" i="4"/>
  <c r="S893" i="4"/>
  <c r="S889" i="4"/>
  <c r="S885" i="4"/>
  <c r="S212" i="4"/>
  <c r="V212" i="4" s="1"/>
  <c r="S866" i="4"/>
  <c r="S235" i="4"/>
  <c r="V235" i="4" s="1"/>
  <c r="W250" i="4"/>
  <c r="W242" i="4"/>
  <c r="W238" i="4"/>
  <c r="X223" i="4"/>
  <c r="S222" i="4"/>
  <c r="V222" i="4" s="1"/>
  <c r="S226" i="4"/>
  <c r="V226" i="4" s="1"/>
  <c r="S234" i="4"/>
  <c r="V234" i="4" s="1"/>
  <c r="S239" i="4"/>
  <c r="V239" i="4" s="1"/>
  <c r="S251" i="4"/>
  <c r="V251" i="4" s="1"/>
  <c r="S197" i="4"/>
  <c r="V197" i="4" s="1"/>
  <c r="S199" i="4"/>
  <c r="V199" i="4" s="1"/>
  <c r="S201" i="4"/>
  <c r="V201" i="4" s="1"/>
  <c r="S203" i="4"/>
  <c r="V203" i="4" s="1"/>
  <c r="S209" i="4"/>
  <c r="V209" i="4" s="1"/>
  <c r="S211" i="4"/>
  <c r="V211" i="4" s="1"/>
  <c r="S213" i="4"/>
  <c r="V213" i="4" s="1"/>
  <c r="S215" i="4"/>
  <c r="V215" i="4" s="1"/>
  <c r="S217" i="4"/>
  <c r="V217" i="4" s="1"/>
  <c r="S219" i="4"/>
  <c r="V219" i="4" s="1"/>
  <c r="S228" i="4"/>
  <c r="V228" i="4" s="1"/>
  <c r="S255" i="4"/>
  <c r="V255" i="4" s="1"/>
  <c r="S1038" i="4"/>
  <c r="S1034" i="4"/>
  <c r="S1030" i="4"/>
  <c r="S1026" i="4"/>
  <c r="S1022" i="4"/>
  <c r="S1018" i="4"/>
  <c r="S1014" i="4"/>
  <c r="S1010" i="4"/>
  <c r="S1006" i="4"/>
  <c r="S1002" i="4"/>
  <c r="S998" i="4"/>
  <c r="S994" i="4"/>
  <c r="S990" i="4"/>
  <c r="S986" i="4"/>
  <c r="S982" i="4"/>
  <c r="S978" i="4"/>
  <c r="S974" i="4"/>
  <c r="S970" i="4"/>
  <c r="S966" i="4"/>
  <c r="S962" i="4"/>
  <c r="S958" i="4"/>
  <c r="S954" i="4"/>
  <c r="S950" i="4"/>
  <c r="S946" i="4"/>
  <c r="S942" i="4"/>
  <c r="S938" i="4"/>
  <c r="S934" i="4"/>
  <c r="S930" i="4"/>
  <c r="S926" i="4"/>
  <c r="S922" i="4"/>
  <c r="S918" i="4"/>
  <c r="S914" i="4"/>
  <c r="S910" i="4"/>
  <c r="S906" i="4"/>
  <c r="S902" i="4"/>
  <c r="S898" i="4"/>
  <c r="S894" i="4"/>
  <c r="S890" i="4"/>
  <c r="S886" i="4"/>
  <c r="S202" i="4"/>
  <c r="V202" i="4" s="1"/>
  <c r="S207" i="4"/>
  <c r="V207" i="4" s="1"/>
  <c r="S225" i="4"/>
  <c r="V225" i="4" s="1"/>
  <c r="S227" i="4"/>
  <c r="V227" i="4" s="1"/>
  <c r="S229" i="4"/>
  <c r="V229" i="4" s="1"/>
  <c r="S231" i="4"/>
  <c r="V231" i="4" s="1"/>
  <c r="S233" i="4"/>
  <c r="V233" i="4" s="1"/>
  <c r="S244" i="4"/>
  <c r="V244" i="4" s="1"/>
  <c r="S252" i="4"/>
  <c r="V252" i="4" s="1"/>
  <c r="S254" i="4"/>
  <c r="V254" i="4" s="1"/>
  <c r="S206" i="4"/>
  <c r="V206" i="4" s="1"/>
  <c r="S210" i="4"/>
  <c r="V210" i="4" s="1"/>
  <c r="S218" i="4"/>
  <c r="V218" i="4" s="1"/>
  <c r="S241" i="4"/>
  <c r="V241" i="4" s="1"/>
  <c r="S243" i="4"/>
  <c r="V243" i="4" s="1"/>
  <c r="S245" i="4"/>
  <c r="V245" i="4" s="1"/>
  <c r="S247" i="4"/>
  <c r="V247" i="4" s="1"/>
  <c r="S249" i="4"/>
  <c r="V249" i="4" s="1"/>
  <c r="S204" i="4"/>
  <c r="V204" i="4" s="1"/>
  <c r="S220" i="4"/>
  <c r="V220" i="4" s="1"/>
  <c r="S236" i="4"/>
  <c r="V236" i="4" s="1"/>
  <c r="S200" i="4"/>
  <c r="V200" i="4" s="1"/>
  <c r="S216" i="4"/>
  <c r="V216" i="4" s="1"/>
  <c r="S232" i="4"/>
  <c r="V232" i="4" s="1"/>
  <c r="S198" i="4"/>
  <c r="V198" i="4" s="1"/>
  <c r="S205" i="4"/>
  <c r="V205" i="4" s="1"/>
  <c r="S208" i="4"/>
  <c r="V208" i="4" s="1"/>
  <c r="S214" i="4"/>
  <c r="V214" i="4" s="1"/>
  <c r="S221" i="4"/>
  <c r="V221" i="4" s="1"/>
  <c r="S224" i="4"/>
  <c r="V224" i="4" s="1"/>
  <c r="S230" i="4"/>
  <c r="V230" i="4" s="1"/>
  <c r="S237" i="4"/>
  <c r="V237" i="4" s="1"/>
  <c r="S240" i="4"/>
  <c r="V240" i="4" s="1"/>
  <c r="S246" i="4"/>
  <c r="V246" i="4" s="1"/>
  <c r="S253" i="4"/>
  <c r="V253" i="4" s="1"/>
  <c r="S1039" i="4"/>
  <c r="S1035" i="4"/>
  <c r="S1031" i="4"/>
  <c r="S1027" i="4"/>
  <c r="S1023" i="4"/>
  <c r="S1019" i="4"/>
  <c r="S1015" i="4"/>
  <c r="S1011" i="4"/>
  <c r="S1007" i="4"/>
  <c r="S1003" i="4"/>
  <c r="S999" i="4"/>
  <c r="S995" i="4"/>
  <c r="S991" i="4"/>
  <c r="S987" i="4"/>
  <c r="S983" i="4"/>
  <c r="S979" i="4"/>
  <c r="S975" i="4"/>
  <c r="S971" i="4"/>
  <c r="S967" i="4"/>
  <c r="S963" i="4"/>
  <c r="S959" i="4"/>
  <c r="S955" i="4"/>
  <c r="S951" i="4"/>
  <c r="S947" i="4"/>
  <c r="S943" i="4"/>
  <c r="S939" i="4"/>
  <c r="S935" i="4"/>
  <c r="S931" i="4"/>
  <c r="S927" i="4"/>
  <c r="S923" i="4"/>
  <c r="S919" i="4"/>
  <c r="S915" i="4"/>
  <c r="S911" i="4"/>
  <c r="S907" i="4"/>
  <c r="S903" i="4"/>
  <c r="S899" i="4"/>
  <c r="S895" i="4"/>
  <c r="S891" i="4"/>
  <c r="S887" i="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C3" i="12"/>
  <c r="C4" i="12"/>
  <c r="C5" i="12"/>
  <c r="C6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D2" i="12"/>
  <c r="C2" i="12"/>
  <c r="B2" i="12"/>
  <c r="A2" i="12"/>
  <c r="Z665" i="12" l="1"/>
  <c r="Y665" i="12"/>
  <c r="Z661" i="12"/>
  <c r="Y661" i="12"/>
  <c r="Y649" i="12"/>
  <c r="Z649" i="12"/>
  <c r="Z589" i="12"/>
  <c r="Y589" i="12"/>
  <c r="Z581" i="12"/>
  <c r="Y581" i="12"/>
  <c r="Z577" i="12"/>
  <c r="Y577" i="12"/>
  <c r="Z573" i="12"/>
  <c r="Y573" i="12"/>
  <c r="Z565" i="12"/>
  <c r="Y565" i="12"/>
  <c r="Z557" i="12"/>
  <c r="Y557" i="12"/>
  <c r="Z545" i="12"/>
  <c r="Y545" i="12"/>
  <c r="Z481" i="12"/>
  <c r="Y481" i="12"/>
  <c r="Z477" i="12"/>
  <c r="Y477" i="12"/>
  <c r="Y465" i="12"/>
  <c r="Z465" i="12"/>
  <c r="Z425" i="12"/>
  <c r="Y425" i="12"/>
  <c r="Y421" i="12"/>
  <c r="Z421" i="12"/>
  <c r="Z301" i="12"/>
  <c r="Y301" i="12"/>
  <c r="Z297" i="12"/>
  <c r="Y297" i="12"/>
  <c r="Z241" i="12"/>
  <c r="Y241" i="12"/>
  <c r="Z221" i="12"/>
  <c r="Y221" i="12"/>
  <c r="Y193" i="12"/>
  <c r="Z193" i="12"/>
  <c r="Z141" i="12"/>
  <c r="Y141" i="12"/>
  <c r="Z137" i="12"/>
  <c r="Y137" i="12"/>
  <c r="Z125" i="12"/>
  <c r="Y125" i="12"/>
  <c r="Z117" i="12"/>
  <c r="Y117" i="12"/>
  <c r="Y81" i="12"/>
  <c r="Z81" i="12"/>
  <c r="Z77" i="12"/>
  <c r="Y77" i="12"/>
  <c r="Z69" i="12"/>
  <c r="Y69" i="12"/>
  <c r="Y57" i="12"/>
  <c r="Z57" i="12"/>
  <c r="Z53" i="12"/>
  <c r="Y53" i="12"/>
  <c r="Z49" i="12"/>
  <c r="Y49" i="12"/>
  <c r="Y37" i="12"/>
  <c r="Z37" i="12"/>
  <c r="Z21" i="12"/>
  <c r="Y21" i="12"/>
  <c r="Y13" i="12"/>
  <c r="Z13" i="12"/>
  <c r="Y5" i="12"/>
  <c r="Z5" i="12"/>
  <c r="Z652" i="12"/>
  <c r="Y652" i="12"/>
  <c r="Y644" i="12"/>
  <c r="Z644" i="12"/>
  <c r="Z632" i="12"/>
  <c r="Y632" i="12"/>
  <c r="Z624" i="12"/>
  <c r="Y624" i="12"/>
  <c r="Z620" i="12"/>
  <c r="Y620" i="12"/>
  <c r="Z612" i="12"/>
  <c r="Y612" i="12"/>
  <c r="Y608" i="12"/>
  <c r="Z608" i="12"/>
  <c r="Y596" i="12"/>
  <c r="Z596" i="12"/>
  <c r="Z592" i="12"/>
  <c r="Y592" i="12"/>
  <c r="Y588" i="12"/>
  <c r="Z588" i="12"/>
  <c r="Y572" i="12"/>
  <c r="Z572" i="12"/>
  <c r="Z560" i="12"/>
  <c r="Y560" i="12"/>
  <c r="Z552" i="12"/>
  <c r="Y552" i="12"/>
  <c r="Z540" i="12"/>
  <c r="Y540" i="12"/>
  <c r="Y528" i="12"/>
  <c r="Z528" i="12"/>
  <c r="Z508" i="12"/>
  <c r="Y508" i="12"/>
  <c r="Z456" i="12"/>
  <c r="Y456" i="12"/>
  <c r="Z420" i="12"/>
  <c r="Y420" i="12"/>
  <c r="Z264" i="12"/>
  <c r="Y264" i="12"/>
  <c r="Y160" i="12"/>
  <c r="Z160" i="12"/>
  <c r="Z148" i="12"/>
  <c r="Y148" i="12"/>
  <c r="Z144" i="12"/>
  <c r="Y144" i="12"/>
  <c r="Y140" i="12"/>
  <c r="Z140" i="12"/>
  <c r="Z136" i="12"/>
  <c r="Y136" i="12"/>
  <c r="Z120" i="12"/>
  <c r="Y120" i="12"/>
  <c r="Z112" i="12"/>
  <c r="Y112" i="12"/>
  <c r="Z100" i="12"/>
  <c r="Y100" i="12"/>
  <c r="Y96" i="12"/>
  <c r="Z96" i="12"/>
  <c r="Z60" i="12"/>
  <c r="Y60" i="12"/>
  <c r="Y52" i="12"/>
  <c r="Z52" i="12"/>
  <c r="Z36" i="12"/>
  <c r="Y36" i="12"/>
  <c r="Z24" i="12"/>
  <c r="Y24" i="12"/>
  <c r="Y20" i="12"/>
  <c r="Z20" i="12"/>
  <c r="Z12" i="12"/>
  <c r="Y12" i="12"/>
  <c r="Z8" i="12"/>
  <c r="Y8" i="12"/>
  <c r="Z4" i="12"/>
  <c r="Y4" i="12"/>
  <c r="Y655" i="12"/>
  <c r="Z655" i="12"/>
  <c r="Z651" i="12"/>
  <c r="Y651" i="12"/>
  <c r="Y619" i="12"/>
  <c r="Z619" i="12"/>
  <c r="Y615" i="12"/>
  <c r="Z615" i="12"/>
  <c r="Z591" i="12"/>
  <c r="Y591" i="12"/>
  <c r="Y559" i="12"/>
  <c r="Z559" i="12"/>
  <c r="Y547" i="12"/>
  <c r="Z547" i="12"/>
  <c r="Z515" i="12"/>
  <c r="Y515" i="12"/>
  <c r="Y483" i="12"/>
  <c r="Z483" i="12"/>
  <c r="Z471" i="12"/>
  <c r="Y471" i="12"/>
  <c r="Z455" i="12"/>
  <c r="Y455" i="12"/>
  <c r="Z451" i="12"/>
  <c r="Y451" i="12"/>
  <c r="Y447" i="12"/>
  <c r="Z447" i="12"/>
  <c r="Z435" i="12"/>
  <c r="Y435" i="12"/>
  <c r="Z335" i="12"/>
  <c r="Y335" i="12"/>
  <c r="Y279" i="12"/>
  <c r="Z279" i="12"/>
  <c r="Z231" i="12"/>
  <c r="Y231" i="12"/>
  <c r="Z191" i="12"/>
  <c r="Y191" i="12"/>
  <c r="Z159" i="12"/>
  <c r="Y159" i="12"/>
  <c r="Z155" i="12"/>
  <c r="Y155" i="12"/>
  <c r="Y135" i="12"/>
  <c r="Z135" i="12"/>
  <c r="Y103" i="12"/>
  <c r="Z103" i="12"/>
  <c r="Z95" i="12"/>
  <c r="Y95" i="12"/>
  <c r="Z87" i="12"/>
  <c r="Y87" i="12"/>
  <c r="Z79" i="12"/>
  <c r="Y79" i="12"/>
  <c r="Z75" i="12"/>
  <c r="Y75" i="12"/>
  <c r="Z59" i="12"/>
  <c r="Y59" i="12"/>
  <c r="Z55" i="12"/>
  <c r="Y55" i="12"/>
  <c r="Z51" i="12"/>
  <c r="Y51" i="12"/>
  <c r="Z31" i="12"/>
  <c r="Y31" i="12"/>
  <c r="Z23" i="12"/>
  <c r="Y23" i="12"/>
  <c r="Z19" i="12"/>
  <c r="Y19" i="12"/>
  <c r="Z15" i="12"/>
  <c r="Y15" i="12"/>
  <c r="Z7" i="12"/>
  <c r="Y7" i="12"/>
  <c r="Z658" i="12"/>
  <c r="Y658" i="12"/>
  <c r="Z642" i="12"/>
  <c r="Y642" i="12"/>
  <c r="Z630" i="12"/>
  <c r="Y630" i="12"/>
  <c r="Y626" i="12"/>
  <c r="Z626" i="12"/>
  <c r="Z610" i="12"/>
  <c r="Y610" i="12"/>
  <c r="Z566" i="12"/>
  <c r="Y566" i="12"/>
  <c r="Z554" i="12"/>
  <c r="Y554" i="12"/>
  <c r="Z542" i="12"/>
  <c r="Y542" i="12"/>
  <c r="Z514" i="12"/>
  <c r="Y514" i="12"/>
  <c r="Z438" i="12"/>
  <c r="Y438" i="12"/>
  <c r="Z394" i="12"/>
  <c r="Y394" i="12"/>
  <c r="Y326" i="12"/>
  <c r="Z326" i="12"/>
  <c r="Z306" i="12"/>
  <c r="Y306" i="12"/>
  <c r="Z266" i="12"/>
  <c r="Y266" i="12"/>
  <c r="Z258" i="12"/>
  <c r="Y258" i="12"/>
  <c r="Y242" i="12"/>
  <c r="Z242" i="12"/>
  <c r="Z174" i="12"/>
  <c r="Y174" i="12"/>
  <c r="Z166" i="12"/>
  <c r="Y166" i="12"/>
  <c r="Z154" i="12"/>
  <c r="Y154" i="12"/>
  <c r="Y150" i="12"/>
  <c r="Z150" i="12"/>
  <c r="Z138" i="12"/>
  <c r="Y138" i="12"/>
  <c r="Z134" i="12"/>
  <c r="Y134" i="12"/>
  <c r="Y118" i="12"/>
  <c r="Z118" i="12"/>
  <c r="Z114" i="12"/>
  <c r="Y114" i="12"/>
  <c r="Z102" i="12"/>
  <c r="Y102" i="12"/>
  <c r="Z98" i="12"/>
  <c r="Y98" i="12"/>
  <c r="Z82" i="12"/>
  <c r="Y82" i="12"/>
  <c r="Y70" i="12"/>
  <c r="Z70" i="12"/>
  <c r="Z54" i="12"/>
  <c r="Y54" i="12"/>
  <c r="Z50" i="12"/>
  <c r="Y50" i="12"/>
  <c r="Z34" i="12"/>
  <c r="Y34" i="12"/>
  <c r="Y26" i="12"/>
  <c r="Z26" i="12"/>
  <c r="Z14" i="12"/>
  <c r="Y14" i="12"/>
  <c r="AC380" i="12"/>
  <c r="AD380" i="12"/>
  <c r="Z380" i="12"/>
  <c r="Y380" i="12"/>
  <c r="AC665" i="12"/>
  <c r="AD665" i="12"/>
  <c r="AD653" i="12"/>
  <c r="Z653" i="12"/>
  <c r="AC653" i="12"/>
  <c r="Y653" i="12"/>
  <c r="AD645" i="12"/>
  <c r="AC645" i="12"/>
  <c r="Y645" i="12"/>
  <c r="Z645" i="12"/>
  <c r="AD637" i="12"/>
  <c r="Y637" i="12"/>
  <c r="AC637" i="12"/>
  <c r="Z637" i="12"/>
  <c r="AC629" i="12"/>
  <c r="Y629" i="12"/>
  <c r="Z629" i="12"/>
  <c r="AD629" i="12"/>
  <c r="AD621" i="12"/>
  <c r="Y621" i="12"/>
  <c r="Z621" i="12"/>
  <c r="AC621" i="12"/>
  <c r="AC613" i="12"/>
  <c r="Y613" i="12"/>
  <c r="Z613" i="12"/>
  <c r="AD613" i="12"/>
  <c r="AD605" i="12"/>
  <c r="Y605" i="12"/>
  <c r="Z605" i="12"/>
  <c r="AC605" i="12"/>
  <c r="AC597" i="12"/>
  <c r="Y597" i="12"/>
  <c r="AD597" i="12"/>
  <c r="Z597" i="12"/>
  <c r="AD589" i="12"/>
  <c r="AC589" i="12"/>
  <c r="AD581" i="12"/>
  <c r="AC581" i="12"/>
  <c r="AD573" i="12"/>
  <c r="AC573" i="12"/>
  <c r="AC565" i="12"/>
  <c r="AD565" i="12"/>
  <c r="AD557" i="12"/>
  <c r="AC557" i="12"/>
  <c r="AD545" i="12"/>
  <c r="AC545" i="12"/>
  <c r="Y537" i="12"/>
  <c r="AC537" i="12"/>
  <c r="Z537" i="12"/>
  <c r="AD537" i="12"/>
  <c r="Y529" i="12"/>
  <c r="AD529" i="12"/>
  <c r="Z529" i="12"/>
  <c r="AC529" i="12"/>
  <c r="AD525" i="12"/>
  <c r="Y525" i="12"/>
  <c r="Z525" i="12"/>
  <c r="AC525" i="12"/>
  <c r="AD517" i="12"/>
  <c r="AC517" i="12"/>
  <c r="Y517" i="12"/>
  <c r="Z517" i="12"/>
  <c r="AD509" i="12"/>
  <c r="Y509" i="12"/>
  <c r="AC509" i="12"/>
  <c r="Z509" i="12"/>
  <c r="Y497" i="12"/>
  <c r="AC497" i="12"/>
  <c r="Z497" i="12"/>
  <c r="AD497" i="12"/>
  <c r="AD489" i="12"/>
  <c r="Y489" i="12"/>
  <c r="Z489" i="12"/>
  <c r="AC489" i="12"/>
  <c r="AD481" i="12"/>
  <c r="AC481" i="12"/>
  <c r="AC469" i="12"/>
  <c r="Y469" i="12"/>
  <c r="AD469" i="12"/>
  <c r="Z469" i="12"/>
  <c r="AD461" i="12"/>
  <c r="Y461" i="12"/>
  <c r="Z461" i="12"/>
  <c r="AC461" i="12"/>
  <c r="AD453" i="12"/>
  <c r="AC453" i="12"/>
  <c r="Y453" i="12"/>
  <c r="Z453" i="12"/>
  <c r="AD445" i="12"/>
  <c r="Y445" i="12"/>
  <c r="AC445" i="12"/>
  <c r="Z445" i="12"/>
  <c r="AC437" i="12"/>
  <c r="Y437" i="12"/>
  <c r="AD437" i="12"/>
  <c r="Z437" i="12"/>
  <c r="Y433" i="12"/>
  <c r="AC433" i="12"/>
  <c r="AD433" i="12"/>
  <c r="Z433" i="12"/>
  <c r="AD425" i="12"/>
  <c r="AC425" i="12"/>
  <c r="AD417" i="12"/>
  <c r="Y417" i="12"/>
  <c r="AC417" i="12"/>
  <c r="Z417" i="12"/>
  <c r="Y409" i="12"/>
  <c r="AC409" i="12"/>
  <c r="Z409" i="12"/>
  <c r="AD409" i="12"/>
  <c r="Y401" i="12"/>
  <c r="AD401" i="12"/>
  <c r="Z401" i="12"/>
  <c r="AC401" i="12"/>
  <c r="Y393" i="12"/>
  <c r="Z393" i="12"/>
  <c r="AC393" i="12"/>
  <c r="AD393" i="12"/>
  <c r="Y385" i="12"/>
  <c r="AD385" i="12"/>
  <c r="AC385" i="12"/>
  <c r="Z385" i="12"/>
  <c r="Y377" i="12"/>
  <c r="Z377" i="12"/>
  <c r="AD377" i="12"/>
  <c r="AC377" i="12"/>
  <c r="AD369" i="12"/>
  <c r="Y369" i="12"/>
  <c r="AC369" i="12"/>
  <c r="Z369" i="12"/>
  <c r="AD361" i="12"/>
  <c r="Y361" i="12"/>
  <c r="AC361" i="12"/>
  <c r="Z361" i="12"/>
  <c r="AD353" i="12"/>
  <c r="Y353" i="12"/>
  <c r="AC353" i="12"/>
  <c r="Z353" i="12"/>
  <c r="Y345" i="12"/>
  <c r="AC345" i="12"/>
  <c r="Z345" i="12"/>
  <c r="AD345" i="12"/>
  <c r="AD337" i="12"/>
  <c r="Y337" i="12"/>
  <c r="AC337" i="12"/>
  <c r="Z337" i="12"/>
  <c r="AD329" i="12"/>
  <c r="Y329" i="12"/>
  <c r="Z329" i="12"/>
  <c r="AC329" i="12"/>
  <c r="AC325" i="12"/>
  <c r="Y325" i="12"/>
  <c r="AD325" i="12"/>
  <c r="Z325" i="12"/>
  <c r="AD317" i="12"/>
  <c r="Y317" i="12"/>
  <c r="AC317" i="12"/>
  <c r="Z317" i="12"/>
  <c r="AD309" i="12"/>
  <c r="AC309" i="12"/>
  <c r="Y309" i="12"/>
  <c r="Z309" i="12"/>
  <c r="AD301" i="12"/>
  <c r="AC301" i="12"/>
  <c r="AD293" i="12"/>
  <c r="AC293" i="12"/>
  <c r="Y293" i="12"/>
  <c r="Z293" i="12"/>
  <c r="AD285" i="12"/>
  <c r="Y285" i="12"/>
  <c r="Z285" i="12"/>
  <c r="AC285" i="12"/>
  <c r="Y281" i="12"/>
  <c r="AC281" i="12"/>
  <c r="Z281" i="12"/>
  <c r="AD281" i="12"/>
  <c r="AD273" i="12"/>
  <c r="Y273" i="12"/>
  <c r="Z273" i="12"/>
  <c r="AC273" i="12"/>
  <c r="AD265" i="12"/>
  <c r="Y265" i="12"/>
  <c r="Z265" i="12"/>
  <c r="AC265" i="12"/>
  <c r="AD257" i="12"/>
  <c r="Y257" i="12"/>
  <c r="AC257" i="12"/>
  <c r="Z257" i="12"/>
  <c r="AD253" i="12"/>
  <c r="Y253" i="12"/>
  <c r="AC253" i="12"/>
  <c r="Z253" i="12"/>
  <c r="AD241" i="12"/>
  <c r="AC241" i="12"/>
  <c r="Y233" i="12"/>
  <c r="AC233" i="12"/>
  <c r="Z233" i="12"/>
  <c r="AD233" i="12"/>
  <c r="AD229" i="12"/>
  <c r="AC229" i="12"/>
  <c r="Y229" i="12"/>
  <c r="Z229" i="12"/>
  <c r="AD221" i="12"/>
  <c r="AC221" i="12"/>
  <c r="AD213" i="12"/>
  <c r="AC213" i="12"/>
  <c r="Y213" i="12"/>
  <c r="Z213" i="12"/>
  <c r="AD201" i="12"/>
  <c r="Y201" i="12"/>
  <c r="Z201" i="12"/>
  <c r="AC201" i="12"/>
  <c r="AD193" i="12"/>
  <c r="AC193" i="12"/>
  <c r="Y185" i="12"/>
  <c r="Z185" i="12"/>
  <c r="AD185" i="12"/>
  <c r="AC185" i="12"/>
  <c r="AD177" i="12"/>
  <c r="Y177" i="12"/>
  <c r="AC177" i="12"/>
  <c r="Z177" i="12"/>
  <c r="Y169" i="12"/>
  <c r="AD169" i="12"/>
  <c r="AC169" i="12"/>
  <c r="Z169" i="12"/>
  <c r="AD161" i="12"/>
  <c r="Y161" i="12"/>
  <c r="AC161" i="12"/>
  <c r="Z161" i="12"/>
  <c r="AD157" i="12"/>
  <c r="Y157" i="12"/>
  <c r="Z157" i="12"/>
  <c r="AC157" i="12"/>
  <c r="AD149" i="12"/>
  <c r="AC149" i="12"/>
  <c r="Y149" i="12"/>
  <c r="Z149" i="12"/>
  <c r="AD141" i="12"/>
  <c r="AC141" i="12"/>
  <c r="AD133" i="12"/>
  <c r="AC133" i="12"/>
  <c r="Y133" i="12"/>
  <c r="Z133" i="12"/>
  <c r="AD125" i="12"/>
  <c r="AC125" i="12"/>
  <c r="AD113" i="12"/>
  <c r="Y113" i="12"/>
  <c r="AC113" i="12"/>
  <c r="Z113" i="12"/>
  <c r="AD105" i="12"/>
  <c r="Y105" i="12"/>
  <c r="AC105" i="12"/>
  <c r="Z105" i="12"/>
  <c r="Y97" i="12"/>
  <c r="AC97" i="12"/>
  <c r="AD97" i="12"/>
  <c r="Z97" i="12"/>
  <c r="Y89" i="12"/>
  <c r="AD89" i="12"/>
  <c r="AC89" i="12"/>
  <c r="Z89" i="12"/>
  <c r="AD81" i="12"/>
  <c r="AC81" i="12"/>
  <c r="Y73" i="12"/>
  <c r="Z73" i="12"/>
  <c r="AD73" i="12"/>
  <c r="AC73" i="12"/>
  <c r="AD65" i="12"/>
  <c r="Y65" i="12"/>
  <c r="AC65" i="12"/>
  <c r="Z65" i="12"/>
  <c r="AD61" i="12"/>
  <c r="Y61" i="12"/>
  <c r="AC61" i="12"/>
  <c r="Z61" i="12"/>
  <c r="AD53" i="12"/>
  <c r="AC53" i="12"/>
  <c r="AD45" i="12"/>
  <c r="Y45" i="12"/>
  <c r="Z45" i="12"/>
  <c r="AC45" i="12"/>
  <c r="Y33" i="12"/>
  <c r="AC33" i="12"/>
  <c r="AD33" i="12"/>
  <c r="Z33" i="12"/>
  <c r="Y25" i="12"/>
  <c r="AC25" i="12"/>
  <c r="Z25" i="12"/>
  <c r="AD25" i="12"/>
  <c r="AD13" i="12"/>
  <c r="AC13" i="12"/>
  <c r="AD5" i="12"/>
  <c r="AC5" i="12"/>
  <c r="AD664" i="12"/>
  <c r="AC664" i="12"/>
  <c r="Z664" i="12"/>
  <c r="Y664" i="12"/>
  <c r="AD656" i="12"/>
  <c r="AC656" i="12"/>
  <c r="Z656" i="12"/>
  <c r="Y656" i="12"/>
  <c r="AD648" i="12"/>
  <c r="AC648" i="12"/>
  <c r="Z648" i="12"/>
  <c r="Y648" i="12"/>
  <c r="AD640" i="12"/>
  <c r="AC640" i="12"/>
  <c r="Y640" i="12"/>
  <c r="Z640" i="12"/>
  <c r="AD632" i="12"/>
  <c r="AC632" i="12"/>
  <c r="AD620" i="12"/>
  <c r="AC620" i="12"/>
  <c r="AD612" i="12"/>
  <c r="AC612" i="12"/>
  <c r="AD604" i="12"/>
  <c r="AC604" i="12"/>
  <c r="Z604" i="12"/>
  <c r="Y604" i="12"/>
  <c r="AD596" i="12"/>
  <c r="AC596" i="12"/>
  <c r="AD584" i="12"/>
  <c r="AC584" i="12"/>
  <c r="Z584" i="12"/>
  <c r="Y584" i="12"/>
  <c r="AD576" i="12"/>
  <c r="AC576" i="12"/>
  <c r="Y576" i="12"/>
  <c r="Z576" i="12"/>
  <c r="AD568" i="12"/>
  <c r="AC568" i="12"/>
  <c r="Z568" i="12"/>
  <c r="Y568" i="12"/>
  <c r="AD560" i="12"/>
  <c r="AC560" i="12"/>
  <c r="AD548" i="12"/>
  <c r="AC548" i="12"/>
  <c r="Z548" i="12"/>
  <c r="Y548" i="12"/>
  <c r="AD540" i="12"/>
  <c r="AC540" i="12"/>
  <c r="AD532" i="12"/>
  <c r="AC532" i="12"/>
  <c r="Z532" i="12"/>
  <c r="Y532" i="12"/>
  <c r="AD524" i="12"/>
  <c r="AC524" i="12"/>
  <c r="Y524" i="12"/>
  <c r="Z524" i="12"/>
  <c r="AD520" i="12"/>
  <c r="AC520" i="12"/>
  <c r="Z520" i="12"/>
  <c r="Y520" i="12"/>
  <c r="AD512" i="12"/>
  <c r="AC512" i="12"/>
  <c r="Y512" i="12"/>
  <c r="Z512" i="12"/>
  <c r="AD504" i="12"/>
  <c r="AC504" i="12"/>
  <c r="Z504" i="12"/>
  <c r="Y504" i="12"/>
  <c r="AC492" i="12"/>
  <c r="AD492" i="12"/>
  <c r="Y492" i="12"/>
  <c r="Z492" i="12"/>
  <c r="AC484" i="12"/>
  <c r="AD484" i="12"/>
  <c r="Z484" i="12"/>
  <c r="Y484" i="12"/>
  <c r="AC476" i="12"/>
  <c r="AD476" i="12"/>
  <c r="Z476" i="12"/>
  <c r="Y476" i="12"/>
  <c r="AD468" i="12"/>
  <c r="AC468" i="12"/>
  <c r="Z468" i="12"/>
  <c r="Y468" i="12"/>
  <c r="AD456" i="12"/>
  <c r="AC456" i="12"/>
  <c r="AC444" i="12"/>
  <c r="AD444" i="12"/>
  <c r="Z444" i="12"/>
  <c r="Y444" i="12"/>
  <c r="AD432" i="12"/>
  <c r="AC432" i="12"/>
  <c r="Y432" i="12"/>
  <c r="Z432" i="12"/>
  <c r="AC420" i="12"/>
  <c r="AD420" i="12"/>
  <c r="AD404" i="12"/>
  <c r="AC404" i="12"/>
  <c r="Z404" i="12"/>
  <c r="Y404" i="12"/>
  <c r="AC384" i="12"/>
  <c r="Y384" i="12"/>
  <c r="AD384" i="12"/>
  <c r="Z384" i="12"/>
  <c r="AC372" i="12"/>
  <c r="Z372" i="12"/>
  <c r="Y372" i="12"/>
  <c r="AD372" i="12"/>
  <c r="AD368" i="12"/>
  <c r="AC368" i="12"/>
  <c r="Y368" i="12"/>
  <c r="Z368" i="12"/>
  <c r="AD360" i="12"/>
  <c r="AC360" i="12"/>
  <c r="Z360" i="12"/>
  <c r="Y360" i="12"/>
  <c r="AC356" i="12"/>
  <c r="Z356" i="12"/>
  <c r="AD356" i="12"/>
  <c r="Y356" i="12"/>
  <c r="AC348" i="12"/>
  <c r="AD348" i="12"/>
  <c r="Y348" i="12"/>
  <c r="Z348" i="12"/>
  <c r="AD344" i="12"/>
  <c r="AC344" i="12"/>
  <c r="Z344" i="12"/>
  <c r="Y344" i="12"/>
  <c r="AD336" i="12"/>
  <c r="AC336" i="12"/>
  <c r="Y336" i="12"/>
  <c r="Z336" i="12"/>
  <c r="AD332" i="12"/>
  <c r="AC332" i="12"/>
  <c r="Z332" i="12"/>
  <c r="Y332" i="12"/>
  <c r="AD324" i="12"/>
  <c r="AC324" i="12"/>
  <c r="Z324" i="12"/>
  <c r="Y324" i="12"/>
  <c r="AD316" i="12"/>
  <c r="AC316" i="12"/>
  <c r="Z316" i="12"/>
  <c r="Y316" i="12"/>
  <c r="AD308" i="12"/>
  <c r="AC308" i="12"/>
  <c r="Z308" i="12"/>
  <c r="Y308" i="12"/>
  <c r="AD304" i="12"/>
  <c r="AC304" i="12"/>
  <c r="Y304" i="12"/>
  <c r="Z304" i="12"/>
  <c r="AD296" i="12"/>
  <c r="AC296" i="12"/>
  <c r="Z296" i="12"/>
  <c r="Y296" i="12"/>
  <c r="AD288" i="12"/>
  <c r="AC288" i="12"/>
  <c r="Y288" i="12"/>
  <c r="Z288" i="12"/>
  <c r="AD280" i="12"/>
  <c r="AC280" i="12"/>
  <c r="Z280" i="12"/>
  <c r="Y280" i="12"/>
  <c r="AD276" i="12"/>
  <c r="AC276" i="12"/>
  <c r="Z276" i="12"/>
  <c r="Y276" i="12"/>
  <c r="AD268" i="12"/>
  <c r="AC268" i="12"/>
  <c r="Z268" i="12"/>
  <c r="Y268" i="12"/>
  <c r="AD260" i="12"/>
  <c r="AC260" i="12"/>
  <c r="Z260" i="12"/>
  <c r="Y260" i="12"/>
  <c r="AD252" i="12"/>
  <c r="AC252" i="12"/>
  <c r="Z252" i="12"/>
  <c r="Y252" i="12"/>
  <c r="AD248" i="12"/>
  <c r="AC248" i="12"/>
  <c r="Z248" i="12"/>
  <c r="Y248" i="12"/>
  <c r="AD240" i="12"/>
  <c r="AC240" i="12"/>
  <c r="Y240" i="12"/>
  <c r="Z240" i="12"/>
  <c r="AD236" i="12"/>
  <c r="AC236" i="12"/>
  <c r="Y236" i="12"/>
  <c r="Z236" i="12"/>
  <c r="AD228" i="12"/>
  <c r="AC228" i="12"/>
  <c r="Z228" i="12"/>
  <c r="Y228" i="12"/>
  <c r="AD220" i="12"/>
  <c r="AC220" i="12"/>
  <c r="Y220" i="12"/>
  <c r="Z220" i="12"/>
  <c r="AD212" i="12"/>
  <c r="AC212" i="12"/>
  <c r="Z212" i="12"/>
  <c r="Y212" i="12"/>
  <c r="AD204" i="12"/>
  <c r="AC204" i="12"/>
  <c r="Z204" i="12"/>
  <c r="Y204" i="12"/>
  <c r="AD196" i="12"/>
  <c r="AC196" i="12"/>
  <c r="Z196" i="12"/>
  <c r="Y196" i="12"/>
  <c r="AD192" i="12"/>
  <c r="AC192" i="12"/>
  <c r="Y192" i="12"/>
  <c r="Z192" i="12"/>
  <c r="AD184" i="12"/>
  <c r="AC184" i="12"/>
  <c r="Z184" i="12"/>
  <c r="Y184" i="12"/>
  <c r="AD180" i="12"/>
  <c r="AC180" i="12"/>
  <c r="Z180" i="12"/>
  <c r="Y180" i="12"/>
  <c r="AD172" i="12"/>
  <c r="AC172" i="12"/>
  <c r="Y172" i="12"/>
  <c r="Z172" i="12"/>
  <c r="AD164" i="12"/>
  <c r="AC164" i="12"/>
  <c r="Z164" i="12"/>
  <c r="Y164" i="12"/>
  <c r="AD156" i="12"/>
  <c r="AC156" i="12"/>
  <c r="Y156" i="12"/>
  <c r="Z156" i="12"/>
  <c r="AD148" i="12"/>
  <c r="AC148" i="12"/>
  <c r="AD140" i="12"/>
  <c r="AC140" i="12"/>
  <c r="AD132" i="12"/>
  <c r="AC132" i="12"/>
  <c r="Z132" i="12"/>
  <c r="Y132" i="12"/>
  <c r="AD124" i="12"/>
  <c r="AC124" i="12"/>
  <c r="Z124" i="12"/>
  <c r="Y124" i="12"/>
  <c r="AD116" i="12"/>
  <c r="AC116" i="12"/>
  <c r="Z116" i="12"/>
  <c r="Y116" i="12"/>
  <c r="AD108" i="12"/>
  <c r="AC108" i="12"/>
  <c r="Y108" i="12"/>
  <c r="Z108" i="12"/>
  <c r="AD100" i="12"/>
  <c r="AC100" i="12"/>
  <c r="AD96" i="12"/>
  <c r="AC96" i="12"/>
  <c r="AD88" i="12"/>
  <c r="AC88" i="12"/>
  <c r="Z88" i="12"/>
  <c r="Y88" i="12"/>
  <c r="AD84" i="12"/>
  <c r="AC84" i="12"/>
  <c r="Z84" i="12"/>
  <c r="Y84" i="12"/>
  <c r="AD76" i="12"/>
  <c r="AC76" i="12"/>
  <c r="Y76" i="12"/>
  <c r="Z76" i="12"/>
  <c r="AD72" i="12"/>
  <c r="AC72" i="12"/>
  <c r="Z72" i="12"/>
  <c r="Y72" i="12"/>
  <c r="AD64" i="12"/>
  <c r="AC64" i="12"/>
  <c r="Y64" i="12"/>
  <c r="Z64" i="12"/>
  <c r="AD60" i="12"/>
  <c r="AC60" i="12"/>
  <c r="AD52" i="12"/>
  <c r="AC52" i="12"/>
  <c r="AD44" i="12"/>
  <c r="AC44" i="12"/>
  <c r="Y44" i="12"/>
  <c r="Z44" i="12"/>
  <c r="AD36" i="12"/>
  <c r="AC36" i="12"/>
  <c r="AD32" i="12"/>
  <c r="AC32" i="12"/>
  <c r="Y32" i="12"/>
  <c r="Z32" i="12"/>
  <c r="AD28" i="12"/>
  <c r="AC28" i="12"/>
  <c r="Y28" i="12"/>
  <c r="Z28" i="12"/>
  <c r="AD24" i="12"/>
  <c r="AC24" i="12"/>
  <c r="AD16" i="12"/>
  <c r="AC16" i="12"/>
  <c r="Y16" i="12"/>
  <c r="Z16" i="12"/>
  <c r="AD12" i="12"/>
  <c r="AC12" i="12"/>
  <c r="AD8" i="12"/>
  <c r="AC8" i="12"/>
  <c r="AD4" i="12"/>
  <c r="AC4" i="12"/>
  <c r="AD663" i="12"/>
  <c r="Z663" i="12"/>
  <c r="Y663" i="12"/>
  <c r="AC663" i="12"/>
  <c r="AD659" i="12"/>
  <c r="Z659" i="12"/>
  <c r="Y659" i="12"/>
  <c r="AC659" i="12"/>
  <c r="AC655" i="12"/>
  <c r="AD655" i="12"/>
  <c r="AD651" i="12"/>
  <c r="AC651" i="12"/>
  <c r="AD647" i="12"/>
  <c r="Z647" i="12"/>
  <c r="AC647" i="12"/>
  <c r="Y647" i="12"/>
  <c r="Z643" i="12"/>
  <c r="AD643" i="12"/>
  <c r="AC643" i="12"/>
  <c r="Y643" i="12"/>
  <c r="AC639" i="12"/>
  <c r="Z639" i="12"/>
  <c r="AD639" i="12"/>
  <c r="Y639" i="12"/>
  <c r="Z635" i="12"/>
  <c r="Y635" i="12"/>
  <c r="AD635" i="12"/>
  <c r="AC635" i="12"/>
  <c r="AD631" i="12"/>
  <c r="Z631" i="12"/>
  <c r="AC631" i="12"/>
  <c r="Y631" i="12"/>
  <c r="Z627" i="12"/>
  <c r="AD627" i="12"/>
  <c r="Y627" i="12"/>
  <c r="AC627" i="12"/>
  <c r="AD623" i="12"/>
  <c r="AC623" i="12"/>
  <c r="Z623" i="12"/>
  <c r="Y623" i="12"/>
  <c r="AD619" i="12"/>
  <c r="AC619" i="12"/>
  <c r="AD615" i="12"/>
  <c r="AC615" i="12"/>
  <c r="Z611" i="12"/>
  <c r="AD611" i="12"/>
  <c r="Y611" i="12"/>
  <c r="AC611" i="12"/>
  <c r="AC607" i="12"/>
  <c r="Z607" i="12"/>
  <c r="AD607" i="12"/>
  <c r="Y607" i="12"/>
  <c r="Z603" i="12"/>
  <c r="Y603" i="12"/>
  <c r="AC603" i="12"/>
  <c r="AD603" i="12"/>
  <c r="AD599" i="12"/>
  <c r="Z599" i="12"/>
  <c r="Y599" i="12"/>
  <c r="AC599" i="12"/>
  <c r="AD595" i="12"/>
  <c r="Z595" i="12"/>
  <c r="AC595" i="12"/>
  <c r="Y595" i="12"/>
  <c r="AC591" i="12"/>
  <c r="AD591" i="12"/>
  <c r="AD587" i="12"/>
  <c r="Z587" i="12"/>
  <c r="AC587" i="12"/>
  <c r="Y587" i="12"/>
  <c r="AD583" i="12"/>
  <c r="Z583" i="12"/>
  <c r="AC583" i="12"/>
  <c r="Y583" i="12"/>
  <c r="Z579" i="12"/>
  <c r="AC579" i="12"/>
  <c r="AD579" i="12"/>
  <c r="Y579" i="12"/>
  <c r="AC575" i="12"/>
  <c r="Z575" i="12"/>
  <c r="Y575" i="12"/>
  <c r="AD575" i="12"/>
  <c r="Z571" i="12"/>
  <c r="Y571" i="12"/>
  <c r="AD571" i="12"/>
  <c r="AC571" i="12"/>
  <c r="AD567" i="12"/>
  <c r="Z567" i="12"/>
  <c r="AC567" i="12"/>
  <c r="Y567" i="12"/>
  <c r="Z563" i="12"/>
  <c r="AD563" i="12"/>
  <c r="AC563" i="12"/>
  <c r="Y563" i="12"/>
  <c r="AD559" i="12"/>
  <c r="AC559" i="12"/>
  <c r="Z555" i="12"/>
  <c r="Y555" i="12"/>
  <c r="AD555" i="12"/>
  <c r="AC555" i="12"/>
  <c r="AD551" i="12"/>
  <c r="Z551" i="12"/>
  <c r="AC551" i="12"/>
  <c r="Y551" i="12"/>
  <c r="AC547" i="12"/>
  <c r="AD547" i="12"/>
  <c r="AC543" i="12"/>
  <c r="Z543" i="12"/>
  <c r="AD543" i="12"/>
  <c r="Y543" i="12"/>
  <c r="Z539" i="12"/>
  <c r="AD539" i="12"/>
  <c r="Y539" i="12"/>
  <c r="AC539" i="12"/>
  <c r="AD535" i="12"/>
  <c r="Z535" i="12"/>
  <c r="AC535" i="12"/>
  <c r="Y535" i="12"/>
  <c r="AD531" i="12"/>
  <c r="Z531" i="12"/>
  <c r="AC531" i="12"/>
  <c r="Y531" i="12"/>
  <c r="AC527" i="12"/>
  <c r="Z527" i="12"/>
  <c r="AD527" i="12"/>
  <c r="Y527" i="12"/>
  <c r="AD523" i="12"/>
  <c r="Z523" i="12"/>
  <c r="AC523" i="12"/>
  <c r="Y523" i="12"/>
  <c r="AD519" i="12"/>
  <c r="Z519" i="12"/>
  <c r="AC519" i="12"/>
  <c r="Y519" i="12"/>
  <c r="AC515" i="12"/>
  <c r="AD515" i="12"/>
  <c r="AC511" i="12"/>
  <c r="Z511" i="12"/>
  <c r="AD511" i="12"/>
  <c r="Y511" i="12"/>
  <c r="Z507" i="12"/>
  <c r="Y507" i="12"/>
  <c r="AD507" i="12"/>
  <c r="AC507" i="12"/>
  <c r="AD503" i="12"/>
  <c r="Z503" i="12"/>
  <c r="AC503" i="12"/>
  <c r="Y503" i="12"/>
  <c r="AD499" i="12"/>
  <c r="Z499" i="12"/>
  <c r="Y499" i="12"/>
  <c r="AC499" i="12"/>
  <c r="AD495" i="12"/>
  <c r="AC495" i="12"/>
  <c r="Z495" i="12"/>
  <c r="Y495" i="12"/>
  <c r="AD491" i="12"/>
  <c r="Z491" i="12"/>
  <c r="Y491" i="12"/>
  <c r="AC491" i="12"/>
  <c r="AD487" i="12"/>
  <c r="Z487" i="12"/>
  <c r="AC487" i="12"/>
  <c r="Y487" i="12"/>
  <c r="AD483" i="12"/>
  <c r="AC483" i="12"/>
  <c r="AD479" i="12"/>
  <c r="AC479" i="12"/>
  <c r="Z479" i="12"/>
  <c r="Y479" i="12"/>
  <c r="AD475" i="12"/>
  <c r="Z475" i="12"/>
  <c r="Y475" i="12"/>
  <c r="AC475" i="12"/>
  <c r="AD471" i="12"/>
  <c r="AC471" i="12"/>
  <c r="AD467" i="12"/>
  <c r="Z467" i="12"/>
  <c r="AC467" i="12"/>
  <c r="Y467" i="12"/>
  <c r="AD463" i="12"/>
  <c r="AC463" i="12"/>
  <c r="Z463" i="12"/>
  <c r="Y463" i="12"/>
  <c r="AD459" i="12"/>
  <c r="Z459" i="12"/>
  <c r="AC459" i="12"/>
  <c r="Y459" i="12"/>
  <c r="AD455" i="12"/>
  <c r="AC455" i="12"/>
  <c r="AD451" i="12"/>
  <c r="AC451" i="12"/>
  <c r="AD447" i="12"/>
  <c r="AC447" i="12"/>
  <c r="AD443" i="12"/>
  <c r="Z443" i="12"/>
  <c r="Y443" i="12"/>
  <c r="AC443" i="12"/>
  <c r="AD439" i="12"/>
  <c r="Z439" i="12"/>
  <c r="AC439" i="12"/>
  <c r="Y439" i="12"/>
  <c r="AD435" i="12"/>
  <c r="AC435" i="12"/>
  <c r="AD431" i="12"/>
  <c r="AC431" i="12"/>
  <c r="Z431" i="12"/>
  <c r="Y431" i="12"/>
  <c r="AD427" i="12"/>
  <c r="Z427" i="12"/>
  <c r="Y427" i="12"/>
  <c r="AC427" i="12"/>
  <c r="AD423" i="12"/>
  <c r="Z423" i="12"/>
  <c r="AC423" i="12"/>
  <c r="Y423" i="12"/>
  <c r="AD419" i="12"/>
  <c r="Z419" i="12"/>
  <c r="AC419" i="12"/>
  <c r="Y419" i="12"/>
  <c r="AD415" i="12"/>
  <c r="AC415" i="12"/>
  <c r="Z415" i="12"/>
  <c r="Y415" i="12"/>
  <c r="AD411" i="12"/>
  <c r="Z411" i="12"/>
  <c r="Y411" i="12"/>
  <c r="AC411" i="12"/>
  <c r="AD407" i="12"/>
  <c r="Z407" i="12"/>
  <c r="AC407" i="12"/>
  <c r="Y407" i="12"/>
  <c r="AD403" i="12"/>
  <c r="Z403" i="12"/>
  <c r="AC403" i="12"/>
  <c r="Y403" i="12"/>
  <c r="AD399" i="12"/>
  <c r="AC399" i="12"/>
  <c r="Z399" i="12"/>
  <c r="Y399" i="12"/>
  <c r="AD395" i="12"/>
  <c r="Z395" i="12"/>
  <c r="AC395" i="12"/>
  <c r="Y395" i="12"/>
  <c r="AD391" i="12"/>
  <c r="Z391" i="12"/>
  <c r="AC391" i="12"/>
  <c r="Y391" i="12"/>
  <c r="AD387" i="12"/>
  <c r="Z387" i="12"/>
  <c r="AC387" i="12"/>
  <c r="Y387" i="12"/>
  <c r="AD383" i="12"/>
  <c r="AC383" i="12"/>
  <c r="Z383" i="12"/>
  <c r="Y383" i="12"/>
  <c r="AD379" i="12"/>
  <c r="Z379" i="12"/>
  <c r="Y379" i="12"/>
  <c r="AC379" i="12"/>
  <c r="AD375" i="12"/>
  <c r="Z375" i="12"/>
  <c r="AC375" i="12"/>
  <c r="Y375" i="12"/>
  <c r="AD371" i="12"/>
  <c r="Z371" i="12"/>
  <c r="Y371" i="12"/>
  <c r="AC371" i="12"/>
  <c r="AD367" i="12"/>
  <c r="AC367" i="12"/>
  <c r="Z367" i="12"/>
  <c r="Y367" i="12"/>
  <c r="AD363" i="12"/>
  <c r="Z363" i="12"/>
  <c r="Y363" i="12"/>
  <c r="AC363" i="12"/>
  <c r="AD359" i="12"/>
  <c r="Z359" i="12"/>
  <c r="AC359" i="12"/>
  <c r="Y359" i="12"/>
  <c r="AD355" i="12"/>
  <c r="Z355" i="12"/>
  <c r="Y355" i="12"/>
  <c r="AC355" i="12"/>
  <c r="AD351" i="12"/>
  <c r="AC351" i="12"/>
  <c r="Z351" i="12"/>
  <c r="Y351" i="12"/>
  <c r="AD347" i="12"/>
  <c r="Z347" i="12"/>
  <c r="Y347" i="12"/>
  <c r="AC347" i="12"/>
  <c r="AD343" i="12"/>
  <c r="Z343" i="12"/>
  <c r="Y343" i="12"/>
  <c r="AC343" i="12"/>
  <c r="AD339" i="12"/>
  <c r="Z339" i="12"/>
  <c r="AC339" i="12"/>
  <c r="Y339" i="12"/>
  <c r="AC335" i="12"/>
  <c r="AD335" i="12"/>
  <c r="Z331" i="12"/>
  <c r="AC331" i="12"/>
  <c r="Y331" i="12"/>
  <c r="AD331" i="12"/>
  <c r="AD327" i="12"/>
  <c r="Z327" i="12"/>
  <c r="Y327" i="12"/>
  <c r="AC327" i="12"/>
  <c r="AD323" i="12"/>
  <c r="Z323" i="12"/>
  <c r="AC323" i="12"/>
  <c r="Y323" i="12"/>
  <c r="AD319" i="12"/>
  <c r="AC319" i="12"/>
  <c r="Z319" i="12"/>
  <c r="Y319" i="12"/>
  <c r="AD315" i="12"/>
  <c r="Z315" i="12"/>
  <c r="Y315" i="12"/>
  <c r="AC315" i="12"/>
  <c r="AD311" i="12"/>
  <c r="Z311" i="12"/>
  <c r="AC311" i="12"/>
  <c r="Y311" i="12"/>
  <c r="AD307" i="12"/>
  <c r="Z307" i="12"/>
  <c r="AC307" i="12"/>
  <c r="Y307" i="12"/>
  <c r="AD303" i="12"/>
  <c r="AC303" i="12"/>
  <c r="Z303" i="12"/>
  <c r="Y303" i="12"/>
  <c r="AD299" i="12"/>
  <c r="Z299" i="12"/>
  <c r="Y299" i="12"/>
  <c r="AC299" i="12"/>
  <c r="AD295" i="12"/>
  <c r="Z295" i="12"/>
  <c r="AC295" i="12"/>
  <c r="Y295" i="12"/>
  <c r="AD291" i="12"/>
  <c r="Z291" i="12"/>
  <c r="AC291" i="12"/>
  <c r="Y291" i="12"/>
  <c r="AD287" i="12"/>
  <c r="AC287" i="12"/>
  <c r="Z287" i="12"/>
  <c r="Y287" i="12"/>
  <c r="AD283" i="12"/>
  <c r="Z283" i="12"/>
  <c r="Y283" i="12"/>
  <c r="AC283" i="12"/>
  <c r="AD279" i="12"/>
  <c r="AC279" i="12"/>
  <c r="AD275" i="12"/>
  <c r="Z275" i="12"/>
  <c r="AC275" i="12"/>
  <c r="Y275" i="12"/>
  <c r="AD271" i="12"/>
  <c r="AC271" i="12"/>
  <c r="Z271" i="12"/>
  <c r="Y271" i="12"/>
  <c r="AD267" i="12"/>
  <c r="Z267" i="12"/>
  <c r="AC267" i="12"/>
  <c r="Y267" i="12"/>
  <c r="AD263" i="12"/>
  <c r="Z263" i="12"/>
  <c r="AC263" i="12"/>
  <c r="Y263" i="12"/>
  <c r="AD259" i="12"/>
  <c r="Z259" i="12"/>
  <c r="AC259" i="12"/>
  <c r="Y259" i="12"/>
  <c r="AD255" i="12"/>
  <c r="AC255" i="12"/>
  <c r="Z255" i="12"/>
  <c r="Y255" i="12"/>
  <c r="AD251" i="12"/>
  <c r="Z251" i="12"/>
  <c r="Y251" i="12"/>
  <c r="AC251" i="12"/>
  <c r="AD247" i="12"/>
  <c r="Z247" i="12"/>
  <c r="AC247" i="12"/>
  <c r="Y247" i="12"/>
  <c r="AD243" i="12"/>
  <c r="Z243" i="12"/>
  <c r="Y243" i="12"/>
  <c r="AC243" i="12"/>
  <c r="AD239" i="12"/>
  <c r="AC239" i="12"/>
  <c r="Z239" i="12"/>
  <c r="Y239" i="12"/>
  <c r="AD235" i="12"/>
  <c r="Z235" i="12"/>
  <c r="Y235" i="12"/>
  <c r="AC235" i="12"/>
  <c r="AD231" i="12"/>
  <c r="AC231" i="12"/>
  <c r="AD227" i="12"/>
  <c r="Z227" i="12"/>
  <c r="Y227" i="12"/>
  <c r="AC227" i="12"/>
  <c r="AD223" i="12"/>
  <c r="AC223" i="12"/>
  <c r="Z223" i="12"/>
  <c r="Y223" i="12"/>
  <c r="AD219" i="12"/>
  <c r="Z219" i="12"/>
  <c r="Y219" i="12"/>
  <c r="AC219" i="12"/>
  <c r="AD215" i="12"/>
  <c r="Z215" i="12"/>
  <c r="Y215" i="12"/>
  <c r="AC215" i="12"/>
  <c r="AD211" i="12"/>
  <c r="Z211" i="12"/>
  <c r="AC211" i="12"/>
  <c r="Y211" i="12"/>
  <c r="AD207" i="12"/>
  <c r="AC207" i="12"/>
  <c r="Z207" i="12"/>
  <c r="Y207" i="12"/>
  <c r="AD203" i="12"/>
  <c r="Z203" i="12"/>
  <c r="AC203" i="12"/>
  <c r="Y203" i="12"/>
  <c r="AD199" i="12"/>
  <c r="Z199" i="12"/>
  <c r="Y199" i="12"/>
  <c r="AC199" i="12"/>
  <c r="AD195" i="12"/>
  <c r="Z195" i="12"/>
  <c r="AC195" i="12"/>
  <c r="Y195" i="12"/>
  <c r="AD191" i="12"/>
  <c r="AC191" i="12"/>
  <c r="AD187" i="12"/>
  <c r="Z187" i="12"/>
  <c r="Y187" i="12"/>
  <c r="AC187" i="12"/>
  <c r="AD183" i="12"/>
  <c r="Z183" i="12"/>
  <c r="AC183" i="12"/>
  <c r="Y183" i="12"/>
  <c r="AD179" i="12"/>
  <c r="Z179" i="12"/>
  <c r="AC179" i="12"/>
  <c r="Y179" i="12"/>
  <c r="AD175" i="12"/>
  <c r="AC175" i="12"/>
  <c r="Z175" i="12"/>
  <c r="Y175" i="12"/>
  <c r="AD171" i="12"/>
  <c r="Z171" i="12"/>
  <c r="Y171" i="12"/>
  <c r="AC171" i="12"/>
  <c r="AD167" i="12"/>
  <c r="Z167" i="12"/>
  <c r="AC167" i="12"/>
  <c r="Y167" i="12"/>
  <c r="AD163" i="12"/>
  <c r="Z163" i="12"/>
  <c r="AC163" i="12"/>
  <c r="Y163" i="12"/>
  <c r="AD159" i="12"/>
  <c r="AC159" i="12"/>
  <c r="AD155" i="12"/>
  <c r="AC155" i="12"/>
  <c r="AD151" i="12"/>
  <c r="Z151" i="12"/>
  <c r="AC151" i="12"/>
  <c r="Y151" i="12"/>
  <c r="AD147" i="12"/>
  <c r="Z147" i="12"/>
  <c r="AC147" i="12"/>
  <c r="Y147" i="12"/>
  <c r="AD143" i="12"/>
  <c r="AC143" i="12"/>
  <c r="Z143" i="12"/>
  <c r="Y143" i="12"/>
  <c r="AD139" i="12"/>
  <c r="Z139" i="12"/>
  <c r="AC139" i="12"/>
  <c r="Y139" i="12"/>
  <c r="AD135" i="12"/>
  <c r="AC135" i="12"/>
  <c r="AD131" i="12"/>
  <c r="Z131" i="12"/>
  <c r="AC131" i="12"/>
  <c r="Y131" i="12"/>
  <c r="AD127" i="12"/>
  <c r="AC127" i="12"/>
  <c r="Z127" i="12"/>
  <c r="Y127" i="12"/>
  <c r="AD123" i="12"/>
  <c r="Z123" i="12"/>
  <c r="Y123" i="12"/>
  <c r="AC123" i="12"/>
  <c r="AD119" i="12"/>
  <c r="Z119" i="12"/>
  <c r="AC119" i="12"/>
  <c r="Y119" i="12"/>
  <c r="AD115" i="12"/>
  <c r="Z115" i="12"/>
  <c r="Y115" i="12"/>
  <c r="AC115" i="12"/>
  <c r="AD111" i="12"/>
  <c r="AC111" i="12"/>
  <c r="Z111" i="12"/>
  <c r="Y111" i="12"/>
  <c r="AD107" i="12"/>
  <c r="Z107" i="12"/>
  <c r="Y107" i="12"/>
  <c r="AC107" i="12"/>
  <c r="AD103" i="12"/>
  <c r="AC103" i="12"/>
  <c r="AD99" i="12"/>
  <c r="Z99" i="12"/>
  <c r="Y99" i="12"/>
  <c r="AC99" i="12"/>
  <c r="AD95" i="12"/>
  <c r="AC95" i="12"/>
  <c r="AD91" i="12"/>
  <c r="Z91" i="12"/>
  <c r="Y91" i="12"/>
  <c r="AC91" i="12"/>
  <c r="AD87" i="12"/>
  <c r="AC87" i="12"/>
  <c r="AD83" i="12"/>
  <c r="Z83" i="12"/>
  <c r="AC83" i="12"/>
  <c r="Y83" i="12"/>
  <c r="AD79" i="12"/>
  <c r="AC79" i="12"/>
  <c r="AD75" i="12"/>
  <c r="AC75" i="12"/>
  <c r="AD71" i="12"/>
  <c r="Z71" i="12"/>
  <c r="Y71" i="12"/>
  <c r="AC71" i="12"/>
  <c r="AD67" i="12"/>
  <c r="Z67" i="12"/>
  <c r="AC67" i="12"/>
  <c r="Y67" i="12"/>
  <c r="AD63" i="12"/>
  <c r="AC63" i="12"/>
  <c r="Z63" i="12"/>
  <c r="Y63" i="12"/>
  <c r="AD59" i="12"/>
  <c r="AC59" i="12"/>
  <c r="AD55" i="12"/>
  <c r="AC55" i="12"/>
  <c r="AD51" i="12"/>
  <c r="AC51" i="12"/>
  <c r="AD47" i="12"/>
  <c r="AC47" i="12"/>
  <c r="Z47" i="12"/>
  <c r="Y47" i="12"/>
  <c r="AD43" i="12"/>
  <c r="Z43" i="12"/>
  <c r="Y43" i="12"/>
  <c r="AC43" i="12"/>
  <c r="AD39" i="12"/>
  <c r="Z39" i="12"/>
  <c r="AC39" i="12"/>
  <c r="Y39" i="12"/>
  <c r="AD35" i="12"/>
  <c r="Z35" i="12"/>
  <c r="AC35" i="12"/>
  <c r="Y35" i="12"/>
  <c r="AD31" i="12"/>
  <c r="AC31" i="12"/>
  <c r="AD27" i="12"/>
  <c r="Z27" i="12"/>
  <c r="Y27" i="12"/>
  <c r="AC27" i="12"/>
  <c r="AD23" i="12"/>
  <c r="AC23" i="12"/>
  <c r="AD19" i="12"/>
  <c r="AC19" i="12"/>
  <c r="AD15" i="12"/>
  <c r="AC15" i="12"/>
  <c r="AD11" i="12"/>
  <c r="Z11" i="12"/>
  <c r="AC11" i="12"/>
  <c r="Y11" i="12"/>
  <c r="AD7" i="12"/>
  <c r="AC7" i="12"/>
  <c r="AD3" i="12"/>
  <c r="Z3" i="12"/>
  <c r="AC3" i="12"/>
  <c r="Y3" i="12"/>
  <c r="AC661" i="12"/>
  <c r="AD661" i="12"/>
  <c r="AD657" i="12"/>
  <c r="Z657" i="12"/>
  <c r="AC657" i="12"/>
  <c r="Y657" i="12"/>
  <c r="AC649" i="12"/>
  <c r="AD649" i="12"/>
  <c r="Y641" i="12"/>
  <c r="AD641" i="12"/>
  <c r="Z641" i="12"/>
  <c r="AC641" i="12"/>
  <c r="Y633" i="12"/>
  <c r="AC633" i="12"/>
  <c r="Z633" i="12"/>
  <c r="AD633" i="12"/>
  <c r="Y625" i="12"/>
  <c r="AD625" i="12"/>
  <c r="AC625" i="12"/>
  <c r="Z625" i="12"/>
  <c r="AD617" i="12"/>
  <c r="Y617" i="12"/>
  <c r="AC617" i="12"/>
  <c r="Z617" i="12"/>
  <c r="AD609" i="12"/>
  <c r="Y609" i="12"/>
  <c r="AC609" i="12"/>
  <c r="Z609" i="12"/>
  <c r="Y601" i="12"/>
  <c r="AC601" i="12"/>
  <c r="Z601" i="12"/>
  <c r="AD601" i="12"/>
  <c r="Y593" i="12"/>
  <c r="AC593" i="12"/>
  <c r="Z593" i="12"/>
  <c r="AD593" i="12"/>
  <c r="Y585" i="12"/>
  <c r="Z585" i="12"/>
  <c r="AD585" i="12"/>
  <c r="AC585" i="12"/>
  <c r="AD577" i="12"/>
  <c r="AC577" i="12"/>
  <c r="Y569" i="12"/>
  <c r="AD569" i="12"/>
  <c r="Z569" i="12"/>
  <c r="AC569" i="12"/>
  <c r="Y561" i="12"/>
  <c r="AC561" i="12"/>
  <c r="AD561" i="12"/>
  <c r="Z561" i="12"/>
  <c r="AD553" i="12"/>
  <c r="Y553" i="12"/>
  <c r="AC553" i="12"/>
  <c r="Z553" i="12"/>
  <c r="AC549" i="12"/>
  <c r="Y549" i="12"/>
  <c r="AD549" i="12"/>
  <c r="Z549" i="12"/>
  <c r="AD541" i="12"/>
  <c r="Y541" i="12"/>
  <c r="Z541" i="12"/>
  <c r="AC541" i="12"/>
  <c r="AC533" i="12"/>
  <c r="Y533" i="12"/>
  <c r="AD533" i="12"/>
  <c r="Z533" i="12"/>
  <c r="Y521" i="12"/>
  <c r="AD521" i="12"/>
  <c r="Z521" i="12"/>
  <c r="AC521" i="12"/>
  <c r="Y513" i="12"/>
  <c r="AD513" i="12"/>
  <c r="AC513" i="12"/>
  <c r="Z513" i="12"/>
  <c r="Y505" i="12"/>
  <c r="Z505" i="12"/>
  <c r="AD505" i="12"/>
  <c r="AC505" i="12"/>
  <c r="AD501" i="12"/>
  <c r="AC501" i="12"/>
  <c r="Y501" i="12"/>
  <c r="Z501" i="12"/>
  <c r="AD493" i="12"/>
  <c r="Y493" i="12"/>
  <c r="Z493" i="12"/>
  <c r="AC493" i="12"/>
  <c r="AC485" i="12"/>
  <c r="Y485" i="12"/>
  <c r="Z485" i="12"/>
  <c r="AD485" i="12"/>
  <c r="AD477" i="12"/>
  <c r="AC477" i="12"/>
  <c r="AD473" i="12"/>
  <c r="Y473" i="12"/>
  <c r="AC473" i="12"/>
  <c r="Z473" i="12"/>
  <c r="AD465" i="12"/>
  <c r="AC465" i="12"/>
  <c r="Y457" i="12"/>
  <c r="Z457" i="12"/>
  <c r="AD457" i="12"/>
  <c r="AC457" i="12"/>
  <c r="Y449" i="12"/>
  <c r="AD449" i="12"/>
  <c r="AC449" i="12"/>
  <c r="Z449" i="12"/>
  <c r="Y441" i="12"/>
  <c r="Z441" i="12"/>
  <c r="AD441" i="12"/>
  <c r="AC441" i="12"/>
  <c r="AD429" i="12"/>
  <c r="Y429" i="12"/>
  <c r="Z429" i="12"/>
  <c r="AC429" i="12"/>
  <c r="AC421" i="12"/>
  <c r="AD421" i="12"/>
  <c r="AD413" i="12"/>
  <c r="Y413" i="12"/>
  <c r="Z413" i="12"/>
  <c r="AC413" i="12"/>
  <c r="AC405" i="12"/>
  <c r="Y405" i="12"/>
  <c r="AD405" i="12"/>
  <c r="Z405" i="12"/>
  <c r="AD397" i="12"/>
  <c r="Y397" i="12"/>
  <c r="Z397" i="12"/>
  <c r="AC397" i="12"/>
  <c r="AD389" i="12"/>
  <c r="AC389" i="12"/>
  <c r="Y389" i="12"/>
  <c r="Z389" i="12"/>
  <c r="AD381" i="12"/>
  <c r="Y381" i="12"/>
  <c r="AC381" i="12"/>
  <c r="Z381" i="12"/>
  <c r="AC373" i="12"/>
  <c r="Y373" i="12"/>
  <c r="AD373" i="12"/>
  <c r="Z373" i="12"/>
  <c r="AD365" i="12"/>
  <c r="Y365" i="12"/>
  <c r="Z365" i="12"/>
  <c r="AC365" i="12"/>
  <c r="AC357" i="12"/>
  <c r="Y357" i="12"/>
  <c r="Z357" i="12"/>
  <c r="AD357" i="12"/>
  <c r="AD349" i="12"/>
  <c r="Y349" i="12"/>
  <c r="Z349" i="12"/>
  <c r="AC349" i="12"/>
  <c r="AD341" i="12"/>
  <c r="AC341" i="12"/>
  <c r="Y341" i="12"/>
  <c r="Z341" i="12"/>
  <c r="AD333" i="12"/>
  <c r="Y333" i="12"/>
  <c r="Z333" i="12"/>
  <c r="AC333" i="12"/>
  <c r="Y321" i="12"/>
  <c r="AD321" i="12"/>
  <c r="AC321" i="12"/>
  <c r="Z321" i="12"/>
  <c r="AD313" i="12"/>
  <c r="Y313" i="12"/>
  <c r="Z313" i="12"/>
  <c r="AC313" i="12"/>
  <c r="AD305" i="12"/>
  <c r="Y305" i="12"/>
  <c r="AC305" i="12"/>
  <c r="Z305" i="12"/>
  <c r="AD297" i="12"/>
  <c r="AC297" i="12"/>
  <c r="Y289" i="12"/>
  <c r="AD289" i="12"/>
  <c r="AC289" i="12"/>
  <c r="Z289" i="12"/>
  <c r="AD277" i="12"/>
  <c r="AC277" i="12"/>
  <c r="Y277" i="12"/>
  <c r="Z277" i="12"/>
  <c r="AD269" i="12"/>
  <c r="Y269" i="12"/>
  <c r="Z269" i="12"/>
  <c r="AC269" i="12"/>
  <c r="AD261" i="12"/>
  <c r="AC261" i="12"/>
  <c r="Y261" i="12"/>
  <c r="Z261" i="12"/>
  <c r="AD249" i="12"/>
  <c r="Y249" i="12"/>
  <c r="Z249" i="12"/>
  <c r="AC249" i="12"/>
  <c r="AD245" i="12"/>
  <c r="AC245" i="12"/>
  <c r="Y245" i="12"/>
  <c r="Z245" i="12"/>
  <c r="AD237" i="12"/>
  <c r="Y237" i="12"/>
  <c r="Z237" i="12"/>
  <c r="AC237" i="12"/>
  <c r="Y225" i="12"/>
  <c r="AC225" i="12"/>
  <c r="AD225" i="12"/>
  <c r="Z225" i="12"/>
  <c r="AD217" i="12"/>
  <c r="Y217" i="12"/>
  <c r="AC217" i="12"/>
  <c r="Z217" i="12"/>
  <c r="AD209" i="12"/>
  <c r="Y209" i="12"/>
  <c r="AC209" i="12"/>
  <c r="Z209" i="12"/>
  <c r="AD205" i="12"/>
  <c r="Y205" i="12"/>
  <c r="Z205" i="12"/>
  <c r="AC205" i="12"/>
  <c r="AD197" i="12"/>
  <c r="AC197" i="12"/>
  <c r="Y197" i="12"/>
  <c r="Z197" i="12"/>
  <c r="AD189" i="12"/>
  <c r="Y189" i="12"/>
  <c r="AC189" i="12"/>
  <c r="Z189" i="12"/>
  <c r="AD181" i="12"/>
  <c r="AC181" i="12"/>
  <c r="Y181" i="12"/>
  <c r="Z181" i="12"/>
  <c r="AD173" i="12"/>
  <c r="Y173" i="12"/>
  <c r="Z173" i="12"/>
  <c r="AC173" i="12"/>
  <c r="AD165" i="12"/>
  <c r="AC165" i="12"/>
  <c r="Y165" i="12"/>
  <c r="Z165" i="12"/>
  <c r="Y153" i="12"/>
  <c r="AC153" i="12"/>
  <c r="Z153" i="12"/>
  <c r="AD153" i="12"/>
  <c r="AD145" i="12"/>
  <c r="Y145" i="12"/>
  <c r="Z145" i="12"/>
  <c r="AC145" i="12"/>
  <c r="AD137" i="12"/>
  <c r="AC137" i="12"/>
  <c r="Y129" i="12"/>
  <c r="AD129" i="12"/>
  <c r="AC129" i="12"/>
  <c r="Z129" i="12"/>
  <c r="AD121" i="12"/>
  <c r="Y121" i="12"/>
  <c r="Z121" i="12"/>
  <c r="AC121" i="12"/>
  <c r="AD117" i="12"/>
  <c r="AC117" i="12"/>
  <c r="AD109" i="12"/>
  <c r="Y109" i="12"/>
  <c r="Z109" i="12"/>
  <c r="AC109" i="12"/>
  <c r="AD101" i="12"/>
  <c r="AC101" i="12"/>
  <c r="Y101" i="12"/>
  <c r="Z101" i="12"/>
  <c r="AD93" i="12"/>
  <c r="Y93" i="12"/>
  <c r="Z93" i="12"/>
  <c r="AC93" i="12"/>
  <c r="AD85" i="12"/>
  <c r="AC85" i="12"/>
  <c r="Y85" i="12"/>
  <c r="Z85" i="12"/>
  <c r="AD77" i="12"/>
  <c r="AC77" i="12"/>
  <c r="AD69" i="12"/>
  <c r="AC69" i="12"/>
  <c r="AC57" i="12"/>
  <c r="AD57" i="12"/>
  <c r="AD49" i="12"/>
  <c r="AC49" i="12"/>
  <c r="Y41" i="12"/>
  <c r="AD41" i="12"/>
  <c r="AC41" i="12"/>
  <c r="Z41" i="12"/>
  <c r="AD37" i="12"/>
  <c r="AC37" i="12"/>
  <c r="AD29" i="12"/>
  <c r="Y29" i="12"/>
  <c r="Z29" i="12"/>
  <c r="AC29" i="12"/>
  <c r="AD21" i="12"/>
  <c r="AC21" i="12"/>
  <c r="AD17" i="12"/>
  <c r="Y17" i="12"/>
  <c r="Z17" i="12"/>
  <c r="AC17" i="12"/>
  <c r="AD9" i="12"/>
  <c r="Y9" i="12"/>
  <c r="Z9" i="12"/>
  <c r="AC9" i="12"/>
  <c r="AD660" i="12"/>
  <c r="AC660" i="12"/>
  <c r="Y660" i="12"/>
  <c r="Z660" i="12"/>
  <c r="AD652" i="12"/>
  <c r="AC652" i="12"/>
  <c r="AD644" i="12"/>
  <c r="AC644" i="12"/>
  <c r="AD636" i="12"/>
  <c r="AC636" i="12"/>
  <c r="Z636" i="12"/>
  <c r="Y636" i="12"/>
  <c r="AD628" i="12"/>
  <c r="AC628" i="12"/>
  <c r="Z628" i="12"/>
  <c r="Y628" i="12"/>
  <c r="AD624" i="12"/>
  <c r="AC624" i="12"/>
  <c r="AD616" i="12"/>
  <c r="AC616" i="12"/>
  <c r="Z616" i="12"/>
  <c r="Y616" i="12"/>
  <c r="AD608" i="12"/>
  <c r="AC608" i="12"/>
  <c r="AD600" i="12"/>
  <c r="AC600" i="12"/>
  <c r="Z600" i="12"/>
  <c r="Y600" i="12"/>
  <c r="AD592" i="12"/>
  <c r="AC592" i="12"/>
  <c r="AD588" i="12"/>
  <c r="AC588" i="12"/>
  <c r="AD580" i="12"/>
  <c r="AC580" i="12"/>
  <c r="Z580" i="12"/>
  <c r="Y580" i="12"/>
  <c r="AD572" i="12"/>
  <c r="AC572" i="12"/>
  <c r="AD564" i="12"/>
  <c r="AC564" i="12"/>
  <c r="Z564" i="12"/>
  <c r="Y564" i="12"/>
  <c r="AD556" i="12"/>
  <c r="AC556" i="12"/>
  <c r="Y556" i="12"/>
  <c r="Z556" i="12"/>
  <c r="AD552" i="12"/>
  <c r="AC552" i="12"/>
  <c r="AD544" i="12"/>
  <c r="AC544" i="12"/>
  <c r="Y544" i="12"/>
  <c r="Z544" i="12"/>
  <c r="AD536" i="12"/>
  <c r="AC536" i="12"/>
  <c r="Z536" i="12"/>
  <c r="Y536" i="12"/>
  <c r="AD528" i="12"/>
  <c r="AC528" i="12"/>
  <c r="AD516" i="12"/>
  <c r="AC516" i="12"/>
  <c r="Z516" i="12"/>
  <c r="Y516" i="12"/>
  <c r="AD508" i="12"/>
  <c r="AC508" i="12"/>
  <c r="AC500" i="12"/>
  <c r="AD500" i="12"/>
  <c r="Z500" i="12"/>
  <c r="Y500" i="12"/>
  <c r="AD496" i="12"/>
  <c r="AC496" i="12"/>
  <c r="Y496" i="12"/>
  <c r="Z496" i="12"/>
  <c r="AD488" i="12"/>
  <c r="AC488" i="12"/>
  <c r="Z488" i="12"/>
  <c r="Y488" i="12"/>
  <c r="AC480" i="12"/>
  <c r="Y480" i="12"/>
  <c r="AD480" i="12"/>
  <c r="Z480" i="12"/>
  <c r="AD472" i="12"/>
  <c r="AC472" i="12"/>
  <c r="Z472" i="12"/>
  <c r="Y472" i="12"/>
  <c r="AC464" i="12"/>
  <c r="AD464" i="12"/>
  <c r="Y464" i="12"/>
  <c r="Z464" i="12"/>
  <c r="AD460" i="12"/>
  <c r="AC460" i="12"/>
  <c r="Z460" i="12"/>
  <c r="Y460" i="12"/>
  <c r="AC452" i="12"/>
  <c r="AD452" i="12"/>
  <c r="Z452" i="12"/>
  <c r="Y452" i="12"/>
  <c r="AC448" i="12"/>
  <c r="Y448" i="12"/>
  <c r="AD448" i="12"/>
  <c r="Z448" i="12"/>
  <c r="AD440" i="12"/>
  <c r="AC440" i="12"/>
  <c r="Z440" i="12"/>
  <c r="Y440" i="12"/>
  <c r="AC436" i="12"/>
  <c r="AD436" i="12"/>
  <c r="Z436" i="12"/>
  <c r="Y436" i="12"/>
  <c r="AC428" i="12"/>
  <c r="AD428" i="12"/>
  <c r="Y428" i="12"/>
  <c r="Z428" i="12"/>
  <c r="AD424" i="12"/>
  <c r="AC424" i="12"/>
  <c r="Z424" i="12"/>
  <c r="Y424" i="12"/>
  <c r="AC416" i="12"/>
  <c r="AD416" i="12"/>
  <c r="Y416" i="12"/>
  <c r="Z416" i="12"/>
  <c r="AC412" i="12"/>
  <c r="AD412" i="12"/>
  <c r="Y412" i="12"/>
  <c r="Z412" i="12"/>
  <c r="AD408" i="12"/>
  <c r="AC408" i="12"/>
  <c r="Z408" i="12"/>
  <c r="Y408" i="12"/>
  <c r="AC400" i="12"/>
  <c r="AD400" i="12"/>
  <c r="Y400" i="12"/>
  <c r="Z400" i="12"/>
  <c r="AD396" i="12"/>
  <c r="AC396" i="12"/>
  <c r="Z396" i="12"/>
  <c r="Y396" i="12"/>
  <c r="AD392" i="12"/>
  <c r="AC392" i="12"/>
  <c r="Z392" i="12"/>
  <c r="Y392" i="12"/>
  <c r="AC388" i="12"/>
  <c r="AD388" i="12"/>
  <c r="Z388" i="12"/>
  <c r="Y388" i="12"/>
  <c r="AD376" i="12"/>
  <c r="AC376" i="12"/>
  <c r="Z376" i="12"/>
  <c r="Y376" i="12"/>
  <c r="AC364" i="12"/>
  <c r="AD364" i="12"/>
  <c r="Y364" i="12"/>
  <c r="Z364" i="12"/>
  <c r="AC352" i="12"/>
  <c r="Y352" i="12"/>
  <c r="AD352" i="12"/>
  <c r="Z352" i="12"/>
  <c r="AD340" i="12"/>
  <c r="AC340" i="12"/>
  <c r="Z340" i="12"/>
  <c r="Y340" i="12"/>
  <c r="AD328" i="12"/>
  <c r="AC328" i="12"/>
  <c r="Z328" i="12"/>
  <c r="Y328" i="12"/>
  <c r="AD320" i="12"/>
  <c r="AC320" i="12"/>
  <c r="Y320" i="12"/>
  <c r="Z320" i="12"/>
  <c r="AD312" i="12"/>
  <c r="AC312" i="12"/>
  <c r="Z312" i="12"/>
  <c r="Y312" i="12"/>
  <c r="AD300" i="12"/>
  <c r="AC300" i="12"/>
  <c r="Y300" i="12"/>
  <c r="Z300" i="12"/>
  <c r="AD292" i="12"/>
  <c r="AC292" i="12"/>
  <c r="Z292" i="12"/>
  <c r="Y292" i="12"/>
  <c r="AD284" i="12"/>
  <c r="AC284" i="12"/>
  <c r="Y284" i="12"/>
  <c r="Z284" i="12"/>
  <c r="AD272" i="12"/>
  <c r="AC272" i="12"/>
  <c r="Y272" i="12"/>
  <c r="Z272" i="12"/>
  <c r="AD264" i="12"/>
  <c r="AC264" i="12"/>
  <c r="AD256" i="12"/>
  <c r="AC256" i="12"/>
  <c r="Y256" i="12"/>
  <c r="Z256" i="12"/>
  <c r="AD244" i="12"/>
  <c r="AC244" i="12"/>
  <c r="Z244" i="12"/>
  <c r="Y244" i="12"/>
  <c r="AD232" i="12"/>
  <c r="AC232" i="12"/>
  <c r="Z232" i="12"/>
  <c r="Y232" i="12"/>
  <c r="AD224" i="12"/>
  <c r="AC224" i="12"/>
  <c r="Y224" i="12"/>
  <c r="Z224" i="12"/>
  <c r="AD216" i="12"/>
  <c r="AC216" i="12"/>
  <c r="Z216" i="12"/>
  <c r="Y216" i="12"/>
  <c r="AD208" i="12"/>
  <c r="AC208" i="12"/>
  <c r="Y208" i="12"/>
  <c r="Z208" i="12"/>
  <c r="AD200" i="12"/>
  <c r="AC200" i="12"/>
  <c r="Z200" i="12"/>
  <c r="Y200" i="12"/>
  <c r="AD188" i="12"/>
  <c r="AC188" i="12"/>
  <c r="Z188" i="12"/>
  <c r="Y188" i="12"/>
  <c r="AD176" i="12"/>
  <c r="AC176" i="12"/>
  <c r="Y176" i="12"/>
  <c r="Z176" i="12"/>
  <c r="AD168" i="12"/>
  <c r="AC168" i="12"/>
  <c r="Z168" i="12"/>
  <c r="Y168" i="12"/>
  <c r="AD160" i="12"/>
  <c r="AC160" i="12"/>
  <c r="AD152" i="12"/>
  <c r="AC152" i="12"/>
  <c r="Z152" i="12"/>
  <c r="Y152" i="12"/>
  <c r="AD144" i="12"/>
  <c r="AC144" i="12"/>
  <c r="AD136" i="12"/>
  <c r="AC136" i="12"/>
  <c r="AD128" i="12"/>
  <c r="AC128" i="12"/>
  <c r="Y128" i="12"/>
  <c r="Z128" i="12"/>
  <c r="AD120" i="12"/>
  <c r="AC120" i="12"/>
  <c r="AD112" i="12"/>
  <c r="AC112" i="12"/>
  <c r="AD104" i="12"/>
  <c r="AC104" i="12"/>
  <c r="Z104" i="12"/>
  <c r="Y104" i="12"/>
  <c r="AD92" i="12"/>
  <c r="AC92" i="12"/>
  <c r="Y92" i="12"/>
  <c r="Z92" i="12"/>
  <c r="AD80" i="12"/>
  <c r="AC80" i="12"/>
  <c r="Y80" i="12"/>
  <c r="Z80" i="12"/>
  <c r="AD68" i="12"/>
  <c r="AC68" i="12"/>
  <c r="Z68" i="12"/>
  <c r="Y68" i="12"/>
  <c r="AD56" i="12"/>
  <c r="AC56" i="12"/>
  <c r="Z56" i="12"/>
  <c r="Y56" i="12"/>
  <c r="AD48" i="12"/>
  <c r="AC48" i="12"/>
  <c r="Y48" i="12"/>
  <c r="Z48" i="12"/>
  <c r="AD40" i="12"/>
  <c r="AC40" i="12"/>
  <c r="Z40" i="12"/>
  <c r="Y40" i="12"/>
  <c r="AD20" i="12"/>
  <c r="AC20" i="12"/>
  <c r="Z2" i="12"/>
  <c r="AD2" i="12"/>
  <c r="AC2" i="12"/>
  <c r="Y2" i="12"/>
  <c r="AD666" i="12"/>
  <c r="AC666" i="12"/>
  <c r="Y666" i="12"/>
  <c r="Z666" i="12"/>
  <c r="AD662" i="12"/>
  <c r="AC662" i="12"/>
  <c r="Z662" i="12"/>
  <c r="Y662" i="12"/>
  <c r="AD658" i="12"/>
  <c r="AC658" i="12"/>
  <c r="AD654" i="12"/>
  <c r="Z654" i="12"/>
  <c r="Y654" i="12"/>
  <c r="AC654" i="12"/>
  <c r="AC650" i="12"/>
  <c r="AD650" i="12"/>
  <c r="Y650" i="12"/>
  <c r="Z650" i="12"/>
  <c r="Y646" i="12"/>
  <c r="AC646" i="12"/>
  <c r="AD646" i="12"/>
  <c r="Z646" i="12"/>
  <c r="AD642" i="12"/>
  <c r="AC642" i="12"/>
  <c r="AD638" i="12"/>
  <c r="AC638" i="12"/>
  <c r="Y638" i="12"/>
  <c r="Z638" i="12"/>
  <c r="AC634" i="12"/>
  <c r="AD634" i="12"/>
  <c r="Z634" i="12"/>
  <c r="Y634" i="12"/>
  <c r="AD630" i="12"/>
  <c r="AC630" i="12"/>
  <c r="AD626" i="12"/>
  <c r="AC626" i="12"/>
  <c r="AC622" i="12"/>
  <c r="Z622" i="12"/>
  <c r="AD622" i="12"/>
  <c r="Y622" i="12"/>
  <c r="AC618" i="12"/>
  <c r="AD618" i="12"/>
  <c r="Y618" i="12"/>
  <c r="Z618" i="12"/>
  <c r="AD614" i="12"/>
  <c r="Y614" i="12"/>
  <c r="Z614" i="12"/>
  <c r="AC614" i="12"/>
  <c r="AD610" i="12"/>
  <c r="AC610" i="12"/>
  <c r="AD606" i="12"/>
  <c r="Z606" i="12"/>
  <c r="AC606" i="12"/>
  <c r="Y606" i="12"/>
  <c r="AD602" i="12"/>
  <c r="AC602" i="12"/>
  <c r="Z602" i="12"/>
  <c r="Y602" i="12"/>
  <c r="Y598" i="12"/>
  <c r="AD598" i="12"/>
  <c r="AC598" i="12"/>
  <c r="Z598" i="12"/>
  <c r="AD594" i="12"/>
  <c r="AC594" i="12"/>
  <c r="Z594" i="12"/>
  <c r="Y594" i="12"/>
  <c r="Z590" i="12"/>
  <c r="AD590" i="12"/>
  <c r="AC590" i="12"/>
  <c r="Y590" i="12"/>
  <c r="AC586" i="12"/>
  <c r="AD586" i="12"/>
  <c r="Z586" i="12"/>
  <c r="Y586" i="12"/>
  <c r="Y582" i="12"/>
  <c r="AC582" i="12"/>
  <c r="AD582" i="12"/>
  <c r="Z582" i="12"/>
  <c r="AD578" i="12"/>
  <c r="Z578" i="12"/>
  <c r="AC578" i="12"/>
  <c r="Y578" i="12"/>
  <c r="AD574" i="12"/>
  <c r="Z574" i="12"/>
  <c r="AC574" i="12"/>
  <c r="Y574" i="12"/>
  <c r="AC570" i="12"/>
  <c r="AD570" i="12"/>
  <c r="Z570" i="12"/>
  <c r="Y570" i="12"/>
  <c r="AD566" i="12"/>
  <c r="AC566" i="12"/>
  <c r="AD562" i="12"/>
  <c r="Z562" i="12"/>
  <c r="AC562" i="12"/>
  <c r="Y562" i="12"/>
  <c r="AD558" i="12"/>
  <c r="AC558" i="12"/>
  <c r="Z558" i="12"/>
  <c r="Y558" i="12"/>
  <c r="AC554" i="12"/>
  <c r="AD554" i="12"/>
  <c r="Y550" i="12"/>
  <c r="AD550" i="12"/>
  <c r="AC550" i="12"/>
  <c r="Z550" i="12"/>
  <c r="AD546" i="12"/>
  <c r="Z546" i="12"/>
  <c r="AC546" i="12"/>
  <c r="Y546" i="12"/>
  <c r="AD542" i="12"/>
  <c r="AC542" i="12"/>
  <c r="AD538" i="12"/>
  <c r="AC538" i="12"/>
  <c r="Z538" i="12"/>
  <c r="Y538" i="12"/>
  <c r="Y534" i="12"/>
  <c r="AC534" i="12"/>
  <c r="AD534" i="12"/>
  <c r="Z534" i="12"/>
  <c r="AD530" i="12"/>
  <c r="AC530" i="12"/>
  <c r="Z530" i="12"/>
  <c r="Y530" i="12"/>
  <c r="Z526" i="12"/>
  <c r="AD526" i="12"/>
  <c r="AC526" i="12"/>
  <c r="Y526" i="12"/>
  <c r="AC522" i="12"/>
  <c r="AD522" i="12"/>
  <c r="Z522" i="12"/>
  <c r="Y522" i="12"/>
  <c r="Y518" i="12"/>
  <c r="AC518" i="12"/>
  <c r="Z518" i="12"/>
  <c r="AD518" i="12"/>
  <c r="AD514" i="12"/>
  <c r="AC514" i="12"/>
  <c r="AD510" i="12"/>
  <c r="AC510" i="12"/>
  <c r="Z510" i="12"/>
  <c r="Y510" i="12"/>
  <c r="AC506" i="12"/>
  <c r="AD506" i="12"/>
  <c r="Z506" i="12"/>
  <c r="Y506" i="12"/>
  <c r="AD502" i="12"/>
  <c r="AC502" i="12"/>
  <c r="Y502" i="12"/>
  <c r="Z502" i="12"/>
  <c r="AD498" i="12"/>
  <c r="Z498" i="12"/>
  <c r="Y498" i="12"/>
  <c r="AC498" i="12"/>
  <c r="AC494" i="12"/>
  <c r="Z494" i="12"/>
  <c r="AD494" i="12"/>
  <c r="Y494" i="12"/>
  <c r="AC490" i="12"/>
  <c r="AD490" i="12"/>
  <c r="Z490" i="12"/>
  <c r="Y490" i="12"/>
  <c r="AD486" i="12"/>
  <c r="Y486" i="12"/>
  <c r="Z486" i="12"/>
  <c r="AC486" i="12"/>
  <c r="AD482" i="12"/>
  <c r="Z482" i="12"/>
  <c r="AC482" i="12"/>
  <c r="Y482" i="12"/>
  <c r="Z478" i="12"/>
  <c r="AD478" i="12"/>
  <c r="AC478" i="12"/>
  <c r="Y478" i="12"/>
  <c r="AD474" i="12"/>
  <c r="AC474" i="12"/>
  <c r="Z474" i="12"/>
  <c r="Y474" i="12"/>
  <c r="Y470" i="12"/>
  <c r="AC470" i="12"/>
  <c r="AD470" i="12"/>
  <c r="Z470" i="12"/>
  <c r="AD466" i="12"/>
  <c r="AC466" i="12"/>
  <c r="Z466" i="12"/>
  <c r="Y466" i="12"/>
  <c r="AD462" i="12"/>
  <c r="Z462" i="12"/>
  <c r="AC462" i="12"/>
  <c r="Y462" i="12"/>
  <c r="AC458" i="12"/>
  <c r="AD458" i="12"/>
  <c r="Z458" i="12"/>
  <c r="Y458" i="12"/>
  <c r="AD454" i="12"/>
  <c r="Y454" i="12"/>
  <c r="AC454" i="12"/>
  <c r="Z454" i="12"/>
  <c r="AD450" i="12"/>
  <c r="Z450" i="12"/>
  <c r="AC450" i="12"/>
  <c r="Y450" i="12"/>
  <c r="AD446" i="12"/>
  <c r="AC446" i="12"/>
  <c r="Z446" i="12"/>
  <c r="Y446" i="12"/>
  <c r="AC442" i="12"/>
  <c r="Z442" i="12"/>
  <c r="Y442" i="12"/>
  <c r="AD442" i="12"/>
  <c r="AD438" i="12"/>
  <c r="AC438" i="12"/>
  <c r="AD434" i="12"/>
  <c r="Z434" i="12"/>
  <c r="AC434" i="12"/>
  <c r="Y434" i="12"/>
  <c r="AC430" i="12"/>
  <c r="Z430" i="12"/>
  <c r="AD430" i="12"/>
  <c r="Y430" i="12"/>
  <c r="AD426" i="12"/>
  <c r="AC426" i="12"/>
  <c r="Z426" i="12"/>
  <c r="Y426" i="12"/>
  <c r="AD422" i="12"/>
  <c r="Y422" i="12"/>
  <c r="AC422" i="12"/>
  <c r="Z422" i="12"/>
  <c r="AD418" i="12"/>
  <c r="Z418" i="12"/>
  <c r="AC418" i="12"/>
  <c r="Y418" i="12"/>
  <c r="AD414" i="12"/>
  <c r="Z414" i="12"/>
  <c r="Y414" i="12"/>
  <c r="AC414" i="12"/>
  <c r="AD410" i="12"/>
  <c r="AC410" i="12"/>
  <c r="Z410" i="12"/>
  <c r="Y410" i="12"/>
  <c r="AD406" i="12"/>
  <c r="Y406" i="12"/>
  <c r="AC406" i="12"/>
  <c r="Z406" i="12"/>
  <c r="AD402" i="12"/>
  <c r="AC402" i="12"/>
  <c r="Z402" i="12"/>
  <c r="Y402" i="12"/>
  <c r="AD398" i="12"/>
  <c r="Z398" i="12"/>
  <c r="Y398" i="12"/>
  <c r="AC398" i="12"/>
  <c r="AC394" i="12"/>
  <c r="AD394" i="12"/>
  <c r="Y390" i="12"/>
  <c r="AC390" i="12"/>
  <c r="AD390" i="12"/>
  <c r="Z390" i="12"/>
  <c r="AD386" i="12"/>
  <c r="Z386" i="12"/>
  <c r="Y386" i="12"/>
  <c r="AC386" i="12"/>
  <c r="AD382" i="12"/>
  <c r="AC382" i="12"/>
  <c r="Z382" i="12"/>
  <c r="Y382" i="12"/>
  <c r="AD378" i="12"/>
  <c r="AC378" i="12"/>
  <c r="Z378" i="12"/>
  <c r="Y378" i="12"/>
  <c r="AD374" i="12"/>
  <c r="AC374" i="12"/>
  <c r="Y374" i="12"/>
  <c r="Z374" i="12"/>
  <c r="AD370" i="12"/>
  <c r="Z370" i="12"/>
  <c r="Y370" i="12"/>
  <c r="AC370" i="12"/>
  <c r="AC366" i="12"/>
  <c r="Z366" i="12"/>
  <c r="Y366" i="12"/>
  <c r="AD366" i="12"/>
  <c r="AC362" i="12"/>
  <c r="AD362" i="12"/>
  <c r="Y362" i="12"/>
  <c r="Z362" i="12"/>
  <c r="AD358" i="12"/>
  <c r="Y358" i="12"/>
  <c r="Z358" i="12"/>
  <c r="AC358" i="12"/>
  <c r="AD354" i="12"/>
  <c r="Z354" i="12"/>
  <c r="AC354" i="12"/>
  <c r="Y354" i="12"/>
  <c r="AD350" i="12"/>
  <c r="Z350" i="12"/>
  <c r="AC350" i="12"/>
  <c r="Y350" i="12"/>
  <c r="AD346" i="12"/>
  <c r="AC346" i="12"/>
  <c r="Z346" i="12"/>
  <c r="Y346" i="12"/>
  <c r="Y342" i="12"/>
  <c r="AD342" i="12"/>
  <c r="AC342" i="12"/>
  <c r="Z342" i="12"/>
  <c r="AD338" i="12"/>
  <c r="AC338" i="12"/>
  <c r="Z338" i="12"/>
  <c r="Y338" i="12"/>
  <c r="AD334" i="12"/>
  <c r="Z334" i="12"/>
  <c r="AC334" i="12"/>
  <c r="Y334" i="12"/>
  <c r="AD330" i="12"/>
  <c r="AC330" i="12"/>
  <c r="Z330" i="12"/>
  <c r="Y330" i="12"/>
  <c r="AD326" i="12"/>
  <c r="AC326" i="12"/>
  <c r="AD322" i="12"/>
  <c r="Z322" i="12"/>
  <c r="AC322" i="12"/>
  <c r="Y322" i="12"/>
  <c r="AD318" i="12"/>
  <c r="AC318" i="12"/>
  <c r="Z318" i="12"/>
  <c r="Y318" i="12"/>
  <c r="AD314" i="12"/>
  <c r="AC314" i="12"/>
  <c r="Z314" i="12"/>
  <c r="Y314" i="12"/>
  <c r="AC310" i="12"/>
  <c r="Y310" i="12"/>
  <c r="AD310" i="12"/>
  <c r="Z310" i="12"/>
  <c r="AD306" i="12"/>
  <c r="AC306" i="12"/>
  <c r="AC302" i="12"/>
  <c r="Z302" i="12"/>
  <c r="AD302" i="12"/>
  <c r="Y302" i="12"/>
  <c r="AC298" i="12"/>
  <c r="AD298" i="12"/>
  <c r="Y298" i="12"/>
  <c r="Z298" i="12"/>
  <c r="AD294" i="12"/>
  <c r="Y294" i="12"/>
  <c r="AC294" i="12"/>
  <c r="Z294" i="12"/>
  <c r="AD290" i="12"/>
  <c r="Z290" i="12"/>
  <c r="AC290" i="12"/>
  <c r="Y290" i="12"/>
  <c r="Z286" i="12"/>
  <c r="AD286" i="12"/>
  <c r="Y286" i="12"/>
  <c r="AC286" i="12"/>
  <c r="AD282" i="12"/>
  <c r="AC282" i="12"/>
  <c r="Z282" i="12"/>
  <c r="Y282" i="12"/>
  <c r="AD278" i="12"/>
  <c r="Y278" i="12"/>
  <c r="AC278" i="12"/>
  <c r="Z278" i="12"/>
  <c r="AD274" i="12"/>
  <c r="AC274" i="12"/>
  <c r="Z274" i="12"/>
  <c r="Y274" i="12"/>
  <c r="AD270" i="12"/>
  <c r="Z270" i="12"/>
  <c r="Y270" i="12"/>
  <c r="AC270" i="12"/>
  <c r="AC266" i="12"/>
  <c r="AD266" i="12"/>
  <c r="AD262" i="12"/>
  <c r="Y262" i="12"/>
  <c r="AC262" i="12"/>
  <c r="Z262" i="12"/>
  <c r="AD258" i="12"/>
  <c r="AC258" i="12"/>
  <c r="AC254" i="12"/>
  <c r="Z254" i="12"/>
  <c r="AD254" i="12"/>
  <c r="Y254" i="12"/>
  <c r="AD250" i="12"/>
  <c r="AC250" i="12"/>
  <c r="Z250" i="12"/>
  <c r="Y250" i="12"/>
  <c r="AC246" i="12"/>
  <c r="Y246" i="12"/>
  <c r="AD246" i="12"/>
  <c r="Z246" i="12"/>
  <c r="AD242" i="12"/>
  <c r="AC242" i="12"/>
  <c r="AD238" i="12"/>
  <c r="AC238" i="12"/>
  <c r="Z238" i="12"/>
  <c r="Y238" i="12"/>
  <c r="AD234" i="12"/>
  <c r="AC234" i="12"/>
  <c r="Y234" i="12"/>
  <c r="Z234" i="12"/>
  <c r="AD230" i="12"/>
  <c r="Y230" i="12"/>
  <c r="Z230" i="12"/>
  <c r="AC230" i="12"/>
  <c r="Z226" i="12"/>
  <c r="AC226" i="12"/>
  <c r="AD226" i="12"/>
  <c r="Y226" i="12"/>
  <c r="AD222" i="12"/>
  <c r="Z222" i="12"/>
  <c r="AC222" i="12"/>
  <c r="Y222" i="12"/>
  <c r="AD218" i="12"/>
  <c r="AC218" i="12"/>
  <c r="Z218" i="12"/>
  <c r="Y218" i="12"/>
  <c r="AD214" i="12"/>
  <c r="Y214" i="12"/>
  <c r="AC214" i="12"/>
  <c r="Z214" i="12"/>
  <c r="AC210" i="12"/>
  <c r="Z210" i="12"/>
  <c r="Y210" i="12"/>
  <c r="AD210" i="12"/>
  <c r="AD206" i="12"/>
  <c r="Z206" i="12"/>
  <c r="AC206" i="12"/>
  <c r="Y206" i="12"/>
  <c r="AC202" i="12"/>
  <c r="Z202" i="12"/>
  <c r="AD202" i="12"/>
  <c r="Y202" i="12"/>
  <c r="AD198" i="12"/>
  <c r="Y198" i="12"/>
  <c r="AC198" i="12"/>
  <c r="Z198" i="12"/>
  <c r="Z194" i="12"/>
  <c r="AD194" i="12"/>
  <c r="AC194" i="12"/>
  <c r="Y194" i="12"/>
  <c r="AD190" i="12"/>
  <c r="AC190" i="12"/>
  <c r="Z190" i="12"/>
  <c r="Y190" i="12"/>
  <c r="AD186" i="12"/>
  <c r="AC186" i="12"/>
  <c r="Z186" i="12"/>
  <c r="Y186" i="12"/>
  <c r="AD182" i="12"/>
  <c r="AC182" i="12"/>
  <c r="Y182" i="12"/>
  <c r="Z182" i="12"/>
  <c r="AD178" i="12"/>
  <c r="Z178" i="12"/>
  <c r="AC178" i="12"/>
  <c r="Y178" i="12"/>
  <c r="AC174" i="12"/>
  <c r="AD174" i="12"/>
  <c r="AC170" i="12"/>
  <c r="AD170" i="12"/>
  <c r="Y170" i="12"/>
  <c r="Z170" i="12"/>
  <c r="AD166" i="12"/>
  <c r="AC166" i="12"/>
  <c r="AD162" i="12"/>
  <c r="Z162" i="12"/>
  <c r="AC162" i="12"/>
  <c r="Y162" i="12"/>
  <c r="Z158" i="12"/>
  <c r="Y158" i="12"/>
  <c r="AC158" i="12"/>
  <c r="AD158" i="12"/>
  <c r="AD154" i="12"/>
  <c r="AC154" i="12"/>
  <c r="AD150" i="12"/>
  <c r="AC150" i="12"/>
  <c r="AC146" i="12"/>
  <c r="Z146" i="12"/>
  <c r="AD146" i="12"/>
  <c r="Y146" i="12"/>
  <c r="AD142" i="12"/>
  <c r="Z142" i="12"/>
  <c r="Y142" i="12"/>
  <c r="AC142" i="12"/>
  <c r="AC138" i="12"/>
  <c r="AD138" i="12"/>
  <c r="AD134" i="12"/>
  <c r="AC134" i="12"/>
  <c r="Z130" i="12"/>
  <c r="AD130" i="12"/>
  <c r="Y130" i="12"/>
  <c r="AC130" i="12"/>
  <c r="AD126" i="12"/>
  <c r="Z126" i="12"/>
  <c r="AC126" i="12"/>
  <c r="Y126" i="12"/>
  <c r="AD122" i="12"/>
  <c r="AC122" i="12"/>
  <c r="Z122" i="12"/>
  <c r="Y122" i="12"/>
  <c r="AC118" i="12"/>
  <c r="AD118" i="12"/>
  <c r="AD114" i="12"/>
  <c r="AC114" i="12"/>
  <c r="AC110" i="12"/>
  <c r="Z110" i="12"/>
  <c r="Y110" i="12"/>
  <c r="AD110" i="12"/>
  <c r="AD106" i="12"/>
  <c r="AC106" i="12"/>
  <c r="Y106" i="12"/>
  <c r="Z106" i="12"/>
  <c r="AD102" i="12"/>
  <c r="AC102" i="12"/>
  <c r="AC98" i="12"/>
  <c r="AD98" i="12"/>
  <c r="AD94" i="12"/>
  <c r="Z94" i="12"/>
  <c r="AC94" i="12"/>
  <c r="Y94" i="12"/>
  <c r="AD90" i="12"/>
  <c r="AC90" i="12"/>
  <c r="Z90" i="12"/>
  <c r="Y90" i="12"/>
  <c r="AD86" i="12"/>
  <c r="Y86" i="12"/>
  <c r="AC86" i="12"/>
  <c r="Z86" i="12"/>
  <c r="AC82" i="12"/>
  <c r="AD82" i="12"/>
  <c r="AD78" i="12"/>
  <c r="Z78" i="12"/>
  <c r="AC78" i="12"/>
  <c r="Y78" i="12"/>
  <c r="AC74" i="12"/>
  <c r="AD74" i="12"/>
  <c r="Z74" i="12"/>
  <c r="Y74" i="12"/>
  <c r="AD70" i="12"/>
  <c r="AC70" i="12"/>
  <c r="AD66" i="12"/>
  <c r="Z66" i="12"/>
  <c r="AC66" i="12"/>
  <c r="Y66" i="12"/>
  <c r="AD62" i="12"/>
  <c r="AC62" i="12"/>
  <c r="Z62" i="12"/>
  <c r="Y62" i="12"/>
  <c r="AD58" i="12"/>
  <c r="AC58" i="12"/>
  <c r="Z58" i="12"/>
  <c r="Y58" i="12"/>
  <c r="AC54" i="12"/>
  <c r="AD54" i="12"/>
  <c r="AD50" i="12"/>
  <c r="AC50" i="12"/>
  <c r="AD46" i="12"/>
  <c r="AC46" i="12"/>
  <c r="Z46" i="12"/>
  <c r="Y46" i="12"/>
  <c r="AC42" i="12"/>
  <c r="AD42" i="12"/>
  <c r="Y42" i="12"/>
  <c r="Z42" i="12"/>
  <c r="AD38" i="12"/>
  <c r="Y38" i="12"/>
  <c r="AC38" i="12"/>
  <c r="Z38" i="12"/>
  <c r="AD34" i="12"/>
  <c r="AC34" i="12"/>
  <c r="AD30" i="12"/>
  <c r="Z30" i="12"/>
  <c r="Y30" i="12"/>
  <c r="AC30" i="12"/>
  <c r="AD26" i="12"/>
  <c r="AC26" i="12"/>
  <c r="AD22" i="12"/>
  <c r="Y22" i="12"/>
  <c r="AC22" i="12"/>
  <c r="Z22" i="12"/>
  <c r="AC18" i="12"/>
  <c r="Z18" i="12"/>
  <c r="AD18" i="12"/>
  <c r="Y18" i="12"/>
  <c r="AD14" i="12"/>
  <c r="AC14" i="12"/>
  <c r="AD10" i="12"/>
  <c r="AC10" i="12"/>
  <c r="Z10" i="12"/>
  <c r="Y10" i="12"/>
  <c r="AD6" i="12"/>
  <c r="Y6" i="12"/>
  <c r="AC6" i="12"/>
  <c r="Z6" i="12"/>
  <c r="F657" i="12"/>
  <c r="U657" i="12" s="1"/>
  <c r="T657" i="12"/>
  <c r="S657" i="12"/>
  <c r="F649" i="12"/>
  <c r="T649" i="12"/>
  <c r="S649" i="12"/>
  <c r="F641" i="12"/>
  <c r="U641" i="12" s="1"/>
  <c r="T641" i="12"/>
  <c r="S641" i="12"/>
  <c r="F633" i="12"/>
  <c r="U633" i="12" s="1"/>
  <c r="T633" i="12"/>
  <c r="S633" i="12"/>
  <c r="F625" i="12"/>
  <c r="U625" i="12" s="1"/>
  <c r="T625" i="12"/>
  <c r="S625" i="12"/>
  <c r="F617" i="12"/>
  <c r="U617" i="12" s="1"/>
  <c r="T617" i="12"/>
  <c r="S617" i="12"/>
  <c r="F609" i="12"/>
  <c r="U609" i="12" s="1"/>
  <c r="T609" i="12"/>
  <c r="S609" i="12"/>
  <c r="F605" i="12"/>
  <c r="U605" i="12" s="1"/>
  <c r="T605" i="12"/>
  <c r="S605" i="12"/>
  <c r="F597" i="12"/>
  <c r="U597" i="12" s="1"/>
  <c r="T597" i="12"/>
  <c r="S597" i="12"/>
  <c r="F593" i="12"/>
  <c r="U593" i="12" s="1"/>
  <c r="T593" i="12"/>
  <c r="S593" i="12"/>
  <c r="F585" i="12"/>
  <c r="U585" i="12" s="1"/>
  <c r="T585" i="12"/>
  <c r="S585" i="12"/>
  <c r="F577" i="12"/>
  <c r="T577" i="12"/>
  <c r="S577" i="12"/>
  <c r="F569" i="12"/>
  <c r="U569" i="12" s="1"/>
  <c r="T569" i="12"/>
  <c r="S569" i="12"/>
  <c r="F565" i="12"/>
  <c r="T565" i="12"/>
  <c r="S565" i="12"/>
  <c r="F557" i="12"/>
  <c r="T557" i="12"/>
  <c r="S557" i="12"/>
  <c r="F553" i="12"/>
  <c r="U553" i="12" s="1"/>
  <c r="T553" i="12"/>
  <c r="S553" i="12"/>
  <c r="F549" i="12"/>
  <c r="U549" i="12" s="1"/>
  <c r="T549" i="12"/>
  <c r="S549" i="12"/>
  <c r="F513" i="12"/>
  <c r="U513" i="12" s="1"/>
  <c r="T513" i="12"/>
  <c r="S513" i="12"/>
  <c r="F501" i="12"/>
  <c r="U501" i="12" s="1"/>
  <c r="T501" i="12"/>
  <c r="S501" i="12"/>
  <c r="F493" i="12"/>
  <c r="U493" i="12" s="1"/>
  <c r="T493" i="12"/>
  <c r="S493" i="12"/>
  <c r="F485" i="12"/>
  <c r="U485" i="12" s="1"/>
  <c r="T485" i="12"/>
  <c r="S485" i="12"/>
  <c r="F473" i="12"/>
  <c r="U473" i="12" s="1"/>
  <c r="T473" i="12"/>
  <c r="S473" i="12"/>
  <c r="F465" i="12"/>
  <c r="T465" i="12"/>
  <c r="S465" i="12"/>
  <c r="F457" i="12"/>
  <c r="U457" i="12" s="1"/>
  <c r="T457" i="12"/>
  <c r="S457" i="12"/>
  <c r="F449" i="12"/>
  <c r="U449" i="12" s="1"/>
  <c r="T449" i="12"/>
  <c r="S449" i="12"/>
  <c r="F441" i="12"/>
  <c r="U441" i="12" s="1"/>
  <c r="T441" i="12"/>
  <c r="S441" i="12"/>
  <c r="F433" i="12"/>
  <c r="U433" i="12" s="1"/>
  <c r="S433" i="12"/>
  <c r="T433" i="12"/>
  <c r="F425" i="12"/>
  <c r="T425" i="12"/>
  <c r="S425" i="12"/>
  <c r="F417" i="12"/>
  <c r="S417" i="12"/>
  <c r="T417" i="12"/>
  <c r="F409" i="12"/>
  <c r="T409" i="12"/>
  <c r="S409" i="12"/>
  <c r="F397" i="12"/>
  <c r="U397" i="12" s="1"/>
  <c r="S397" i="12"/>
  <c r="T397" i="12"/>
  <c r="F389" i="12"/>
  <c r="U389" i="12" s="1"/>
  <c r="T389" i="12"/>
  <c r="S389" i="12"/>
  <c r="F377" i="12"/>
  <c r="T377" i="12"/>
  <c r="S377" i="12"/>
  <c r="F369" i="12"/>
  <c r="U369" i="12" s="1"/>
  <c r="S369" i="12"/>
  <c r="T369" i="12"/>
  <c r="F361" i="12"/>
  <c r="U361" i="12" s="1"/>
  <c r="T361" i="12"/>
  <c r="S361" i="12"/>
  <c r="F353" i="12"/>
  <c r="U353" i="12" s="1"/>
  <c r="S353" i="12"/>
  <c r="T353" i="12"/>
  <c r="F345" i="12"/>
  <c r="U345" i="12" s="1"/>
  <c r="T345" i="12"/>
  <c r="S345" i="12"/>
  <c r="F333" i="12"/>
  <c r="U333" i="12" s="1"/>
  <c r="S333" i="12"/>
  <c r="T333" i="12"/>
  <c r="F325" i="12"/>
  <c r="U325" i="12" s="1"/>
  <c r="T325" i="12"/>
  <c r="S325" i="12"/>
  <c r="F317" i="12"/>
  <c r="T317" i="12"/>
  <c r="S317" i="12"/>
  <c r="F309" i="12"/>
  <c r="U309" i="12" s="1"/>
  <c r="T309" i="12"/>
  <c r="S309" i="12"/>
  <c r="F301" i="12"/>
  <c r="T301" i="12"/>
  <c r="S301" i="12"/>
  <c r="F289" i="12"/>
  <c r="U289" i="12" s="1"/>
  <c r="S289" i="12"/>
  <c r="T289" i="12"/>
  <c r="F277" i="12"/>
  <c r="T277" i="12"/>
  <c r="S277" i="12"/>
  <c r="F269" i="12"/>
  <c r="S269" i="12"/>
  <c r="T269" i="12"/>
  <c r="F261" i="12"/>
  <c r="U261" i="12" s="1"/>
  <c r="T261" i="12"/>
  <c r="S261" i="12"/>
  <c r="F257" i="12"/>
  <c r="T257" i="12"/>
  <c r="S257" i="12"/>
  <c r="F249" i="12"/>
  <c r="T249" i="12"/>
  <c r="S249" i="12"/>
  <c r="F237" i="12"/>
  <c r="U237" i="12" s="1"/>
  <c r="T237" i="12"/>
  <c r="S237" i="12"/>
  <c r="F229" i="12"/>
  <c r="U229" i="12" s="1"/>
  <c r="T229" i="12"/>
  <c r="S229" i="12"/>
  <c r="F225" i="12"/>
  <c r="U225" i="12" s="1"/>
  <c r="S225" i="12"/>
  <c r="T225" i="12"/>
  <c r="F217" i="12"/>
  <c r="T217" i="12"/>
  <c r="S217" i="12"/>
  <c r="F209" i="12"/>
  <c r="U209" i="12" s="1"/>
  <c r="T209" i="12"/>
  <c r="S209" i="12"/>
  <c r="F197" i="12"/>
  <c r="T197" i="12"/>
  <c r="S197" i="12"/>
  <c r="F189" i="12"/>
  <c r="U189" i="12" s="1"/>
  <c r="T189" i="12"/>
  <c r="S189" i="12"/>
  <c r="F177" i="12"/>
  <c r="U177" i="12" s="1"/>
  <c r="S177" i="12"/>
  <c r="T177" i="12"/>
  <c r="F165" i="12"/>
  <c r="U165" i="12" s="1"/>
  <c r="T165" i="12"/>
  <c r="S165" i="12"/>
  <c r="F149" i="12"/>
  <c r="T149" i="12"/>
  <c r="S149" i="12"/>
  <c r="F141" i="12"/>
  <c r="T141" i="12"/>
  <c r="S141" i="12"/>
  <c r="F133" i="12"/>
  <c r="U133" i="12" s="1"/>
  <c r="T133" i="12"/>
  <c r="S133" i="12"/>
  <c r="F121" i="12"/>
  <c r="U121" i="12" s="1"/>
  <c r="T121" i="12"/>
  <c r="S121" i="12"/>
  <c r="F109" i="12"/>
  <c r="U109" i="12" s="1"/>
  <c r="T109" i="12"/>
  <c r="S109" i="12"/>
  <c r="F101" i="12"/>
  <c r="U101" i="12" s="1"/>
  <c r="T101" i="12"/>
  <c r="S101" i="12"/>
  <c r="F89" i="12"/>
  <c r="T89" i="12"/>
  <c r="S89" i="12"/>
  <c r="F81" i="12"/>
  <c r="T81" i="12"/>
  <c r="S81" i="12"/>
  <c r="F73" i="12"/>
  <c r="U73" i="12" s="1"/>
  <c r="T73" i="12"/>
  <c r="S73" i="12"/>
  <c r="F65" i="12"/>
  <c r="T65" i="12"/>
  <c r="S65" i="12"/>
  <c r="F57" i="12"/>
  <c r="T57" i="12"/>
  <c r="S57" i="12"/>
  <c r="F49" i="12"/>
  <c r="T49" i="12"/>
  <c r="S49" i="12"/>
  <c r="F41" i="12"/>
  <c r="U41" i="12" s="1"/>
  <c r="T41" i="12"/>
  <c r="S41" i="12"/>
  <c r="F33" i="12"/>
  <c r="U33" i="12" s="1"/>
  <c r="T33" i="12"/>
  <c r="S33" i="12"/>
  <c r="F25" i="12"/>
  <c r="T25" i="12"/>
  <c r="S25" i="12"/>
  <c r="F17" i="12"/>
  <c r="T17" i="12"/>
  <c r="S17" i="12"/>
  <c r="F13" i="12"/>
  <c r="T13" i="12"/>
  <c r="S13" i="12"/>
  <c r="F5" i="12"/>
  <c r="T5" i="12"/>
  <c r="S5" i="12"/>
  <c r="F660" i="12"/>
  <c r="U660" i="12" s="1"/>
  <c r="T660" i="12"/>
  <c r="S660" i="12"/>
  <c r="F648" i="12"/>
  <c r="U648" i="12" s="1"/>
  <c r="T648" i="12"/>
  <c r="S648" i="12"/>
  <c r="F640" i="12"/>
  <c r="U640" i="12" s="1"/>
  <c r="T640" i="12"/>
  <c r="S640" i="12"/>
  <c r="F632" i="12"/>
  <c r="T632" i="12"/>
  <c r="S632" i="12"/>
  <c r="F624" i="12"/>
  <c r="T624" i="12"/>
  <c r="S624" i="12"/>
  <c r="F616" i="12"/>
  <c r="U616" i="12" s="1"/>
  <c r="T616" i="12"/>
  <c r="S616" i="12"/>
  <c r="F608" i="12"/>
  <c r="T608" i="12"/>
  <c r="S608" i="12"/>
  <c r="F604" i="12"/>
  <c r="U604" i="12" s="1"/>
  <c r="T604" i="12"/>
  <c r="S604" i="12"/>
  <c r="F596" i="12"/>
  <c r="T596" i="12"/>
  <c r="S596" i="12"/>
  <c r="F588" i="12"/>
  <c r="S588" i="12"/>
  <c r="T588" i="12"/>
  <c r="F580" i="12"/>
  <c r="S580" i="12"/>
  <c r="T580" i="12"/>
  <c r="F572" i="12"/>
  <c r="S572" i="12"/>
  <c r="T572" i="12"/>
  <c r="F568" i="12"/>
  <c r="U568" i="12" s="1"/>
  <c r="S568" i="12"/>
  <c r="T568" i="12"/>
  <c r="F560" i="12"/>
  <c r="T560" i="12"/>
  <c r="S560" i="12"/>
  <c r="F552" i="12"/>
  <c r="S552" i="12"/>
  <c r="T552" i="12"/>
  <c r="F548" i="12"/>
  <c r="U548" i="12" s="1"/>
  <c r="S548" i="12"/>
  <c r="T548" i="12"/>
  <c r="F540" i="12"/>
  <c r="S540" i="12"/>
  <c r="T540" i="12"/>
  <c r="F532" i="12"/>
  <c r="U532" i="12" s="1"/>
  <c r="S532" i="12"/>
  <c r="T532" i="12"/>
  <c r="F520" i="12"/>
  <c r="U520" i="12" s="1"/>
  <c r="S520" i="12"/>
  <c r="T520" i="12"/>
  <c r="F512" i="12"/>
  <c r="U512" i="12" s="1"/>
  <c r="T512" i="12"/>
  <c r="S512" i="12"/>
  <c r="F504" i="12"/>
  <c r="U504" i="12" s="1"/>
  <c r="S504" i="12"/>
  <c r="T504" i="12"/>
  <c r="F496" i="12"/>
  <c r="U496" i="12" s="1"/>
  <c r="T496" i="12"/>
  <c r="S496" i="12"/>
  <c r="F488" i="12"/>
  <c r="U488" i="12" s="1"/>
  <c r="S488" i="12"/>
  <c r="T488" i="12"/>
  <c r="F480" i="12"/>
  <c r="U480" i="12" s="1"/>
  <c r="T480" i="12"/>
  <c r="S480" i="12"/>
  <c r="F476" i="12"/>
  <c r="U476" i="12" s="1"/>
  <c r="S476" i="12"/>
  <c r="T476" i="12"/>
  <c r="F464" i="12"/>
  <c r="T464" i="12"/>
  <c r="S464" i="12"/>
  <c r="F456" i="12"/>
  <c r="S456" i="12"/>
  <c r="T456" i="12"/>
  <c r="F448" i="12"/>
  <c r="U448" i="12" s="1"/>
  <c r="T448" i="12"/>
  <c r="S448" i="12"/>
  <c r="F440" i="12"/>
  <c r="U440" i="12" s="1"/>
  <c r="S440" i="12"/>
  <c r="T440" i="12"/>
  <c r="F432" i="12"/>
  <c r="T432" i="12"/>
  <c r="S432" i="12"/>
  <c r="F428" i="12"/>
  <c r="U428" i="12" s="1"/>
  <c r="S428" i="12"/>
  <c r="T428" i="12"/>
  <c r="F420" i="12"/>
  <c r="S420" i="12"/>
  <c r="T420" i="12"/>
  <c r="F412" i="12"/>
  <c r="U412" i="12" s="1"/>
  <c r="S412" i="12"/>
  <c r="T412" i="12"/>
  <c r="F408" i="12"/>
  <c r="U408" i="12" s="1"/>
  <c r="S408" i="12"/>
  <c r="T408" i="12"/>
  <c r="F400" i="12"/>
  <c r="U400" i="12" s="1"/>
  <c r="T400" i="12"/>
  <c r="S400" i="12"/>
  <c r="F392" i="12"/>
  <c r="U392" i="12" s="1"/>
  <c r="S392" i="12"/>
  <c r="T392" i="12"/>
  <c r="F384" i="12"/>
  <c r="U384" i="12" s="1"/>
  <c r="T384" i="12"/>
  <c r="S384" i="12"/>
  <c r="F376" i="12"/>
  <c r="U376" i="12" s="1"/>
  <c r="S376" i="12"/>
  <c r="T376" i="12"/>
  <c r="F368" i="12"/>
  <c r="U368" i="12" s="1"/>
  <c r="T368" i="12"/>
  <c r="S368" i="12"/>
  <c r="F360" i="12"/>
  <c r="U360" i="12" s="1"/>
  <c r="S360" i="12"/>
  <c r="T360" i="12"/>
  <c r="F352" i="12"/>
  <c r="U352" i="12" s="1"/>
  <c r="T352" i="12"/>
  <c r="S352" i="12"/>
  <c r="F344" i="12"/>
  <c r="U344" i="12" s="1"/>
  <c r="S344" i="12"/>
  <c r="T344" i="12"/>
  <c r="F332" i="12"/>
  <c r="U332" i="12" s="1"/>
  <c r="S332" i="12"/>
  <c r="T332" i="12"/>
  <c r="F324" i="12"/>
  <c r="U324" i="12" s="1"/>
  <c r="S324" i="12"/>
  <c r="T324" i="12"/>
  <c r="F316" i="12"/>
  <c r="S316" i="12"/>
  <c r="T316" i="12"/>
  <c r="F308" i="12"/>
  <c r="U308" i="12" s="1"/>
  <c r="S308" i="12"/>
  <c r="T308" i="12"/>
  <c r="F300" i="12"/>
  <c r="U300" i="12" s="1"/>
  <c r="S300" i="12"/>
  <c r="T300" i="12"/>
  <c r="F292" i="12"/>
  <c r="U292" i="12" s="1"/>
  <c r="S292" i="12"/>
  <c r="T292" i="12"/>
  <c r="F288" i="12"/>
  <c r="U288" i="12" s="1"/>
  <c r="T288" i="12"/>
  <c r="S288" i="12"/>
  <c r="F280" i="12"/>
  <c r="U280" i="12" s="1"/>
  <c r="S280" i="12"/>
  <c r="T280" i="12"/>
  <c r="F272" i="12"/>
  <c r="U272" i="12" s="1"/>
  <c r="T272" i="12"/>
  <c r="S272" i="12"/>
  <c r="F264" i="12"/>
  <c r="S264" i="12"/>
  <c r="T264" i="12"/>
  <c r="F252" i="12"/>
  <c r="U252" i="12" s="1"/>
  <c r="S252" i="12"/>
  <c r="T252" i="12"/>
  <c r="F248" i="12"/>
  <c r="U248" i="12" s="1"/>
  <c r="S248" i="12"/>
  <c r="T248" i="12"/>
  <c r="F240" i="12"/>
  <c r="U240" i="12" s="1"/>
  <c r="T240" i="12"/>
  <c r="S240" i="12"/>
  <c r="F232" i="12"/>
  <c r="U232" i="12" s="1"/>
  <c r="S232" i="12"/>
  <c r="T232" i="12"/>
  <c r="F228" i="12"/>
  <c r="U228" i="12" s="1"/>
  <c r="S228" i="12"/>
  <c r="T228" i="12"/>
  <c r="F220" i="12"/>
  <c r="U220" i="12" s="1"/>
  <c r="S220" i="12"/>
  <c r="T220" i="12"/>
  <c r="F212" i="12"/>
  <c r="S212" i="12"/>
  <c r="T212" i="12"/>
  <c r="F200" i="12"/>
  <c r="U200" i="12" s="1"/>
  <c r="S200" i="12"/>
  <c r="T200" i="12"/>
  <c r="F192" i="12"/>
  <c r="U192" i="12" s="1"/>
  <c r="T192" i="12"/>
  <c r="S192" i="12"/>
  <c r="F184" i="12"/>
  <c r="S184" i="12"/>
  <c r="T184" i="12"/>
  <c r="F176" i="12"/>
  <c r="T176" i="12"/>
  <c r="S176" i="12"/>
  <c r="F168" i="12"/>
  <c r="U168" i="12" s="1"/>
  <c r="S168" i="12"/>
  <c r="T168" i="12"/>
  <c r="F156" i="12"/>
  <c r="U156" i="12" s="1"/>
  <c r="S156" i="12"/>
  <c r="T156" i="12"/>
  <c r="F148" i="12"/>
  <c r="S148" i="12"/>
  <c r="T148" i="12"/>
  <c r="F144" i="12"/>
  <c r="T144" i="12"/>
  <c r="S144" i="12"/>
  <c r="F136" i="12"/>
  <c r="S136" i="12"/>
  <c r="T136" i="12"/>
  <c r="F124" i="12"/>
  <c r="S124" i="12"/>
  <c r="T124" i="12"/>
  <c r="F116" i="12"/>
  <c r="U116" i="12" s="1"/>
  <c r="S116" i="12"/>
  <c r="T116" i="12"/>
  <c r="F104" i="12"/>
  <c r="U104" i="12" s="1"/>
  <c r="S104" i="12"/>
  <c r="T104" i="12"/>
  <c r="F96" i="12"/>
  <c r="T96" i="12"/>
  <c r="S96" i="12"/>
  <c r="F88" i="12"/>
  <c r="U88" i="12" s="1"/>
  <c r="S88" i="12"/>
  <c r="T88" i="12"/>
  <c r="F80" i="12"/>
  <c r="U80" i="12" s="1"/>
  <c r="T80" i="12"/>
  <c r="S80" i="12"/>
  <c r="F72" i="12"/>
  <c r="U72" i="12" s="1"/>
  <c r="S72" i="12"/>
  <c r="T72" i="12"/>
  <c r="F64" i="12"/>
  <c r="T64" i="12"/>
  <c r="S64" i="12"/>
  <c r="F56" i="12"/>
  <c r="S56" i="12"/>
  <c r="T56" i="12"/>
  <c r="F52" i="12"/>
  <c r="S52" i="12"/>
  <c r="T52" i="12"/>
  <c r="F44" i="12"/>
  <c r="U44" i="12" s="1"/>
  <c r="S44" i="12"/>
  <c r="T44" i="12"/>
  <c r="F40" i="12"/>
  <c r="S40" i="12"/>
  <c r="T40" i="12"/>
  <c r="F32" i="12"/>
  <c r="T32" i="12"/>
  <c r="S32" i="12"/>
  <c r="F28" i="12"/>
  <c r="U28" i="12" s="1"/>
  <c r="S28" i="12"/>
  <c r="T28" i="12"/>
  <c r="F20" i="12"/>
  <c r="S20" i="12"/>
  <c r="T20" i="12"/>
  <c r="F12" i="12"/>
  <c r="S12" i="12"/>
  <c r="T12" i="12"/>
  <c r="F4" i="12"/>
  <c r="T4" i="12"/>
  <c r="F663" i="12"/>
  <c r="T663" i="12"/>
  <c r="S663" i="12"/>
  <c r="F659" i="12"/>
  <c r="U659" i="12" s="1"/>
  <c r="T659" i="12"/>
  <c r="S659" i="12"/>
  <c r="F655" i="12"/>
  <c r="T655" i="12"/>
  <c r="S655" i="12"/>
  <c r="F651" i="12"/>
  <c r="T651" i="12"/>
  <c r="S651" i="12"/>
  <c r="F647" i="12"/>
  <c r="U647" i="12" s="1"/>
  <c r="T647" i="12"/>
  <c r="S647" i="12"/>
  <c r="F643" i="12"/>
  <c r="U643" i="12" s="1"/>
  <c r="T643" i="12"/>
  <c r="S643" i="12"/>
  <c r="F639" i="12"/>
  <c r="U639" i="12" s="1"/>
  <c r="T639" i="12"/>
  <c r="S639" i="12"/>
  <c r="F635" i="12"/>
  <c r="T635" i="12"/>
  <c r="S635" i="12"/>
  <c r="F631" i="12"/>
  <c r="U631" i="12" s="1"/>
  <c r="T631" i="12"/>
  <c r="S631" i="12"/>
  <c r="F627" i="12"/>
  <c r="U627" i="12" s="1"/>
  <c r="T627" i="12"/>
  <c r="S627" i="12"/>
  <c r="F623" i="12"/>
  <c r="U623" i="12" s="1"/>
  <c r="T623" i="12"/>
  <c r="S623" i="12"/>
  <c r="F619" i="12"/>
  <c r="T619" i="12"/>
  <c r="S619" i="12"/>
  <c r="F615" i="12"/>
  <c r="T615" i="12"/>
  <c r="S615" i="12"/>
  <c r="F611" i="12"/>
  <c r="U611" i="12" s="1"/>
  <c r="T611" i="12"/>
  <c r="S611" i="12"/>
  <c r="F607" i="12"/>
  <c r="U607" i="12" s="1"/>
  <c r="T607" i="12"/>
  <c r="S607" i="12"/>
  <c r="F603" i="12"/>
  <c r="U603" i="12" s="1"/>
  <c r="T603" i="12"/>
  <c r="S603" i="12"/>
  <c r="F599" i="12"/>
  <c r="U599" i="12" s="1"/>
  <c r="T599" i="12"/>
  <c r="S599" i="12"/>
  <c r="F595" i="12"/>
  <c r="U595" i="12" s="1"/>
  <c r="T595" i="12"/>
  <c r="S595" i="12"/>
  <c r="F591" i="12"/>
  <c r="T591" i="12"/>
  <c r="S591" i="12"/>
  <c r="F587" i="12"/>
  <c r="U587" i="12" s="1"/>
  <c r="T587" i="12"/>
  <c r="S587" i="12"/>
  <c r="F583" i="12"/>
  <c r="T583" i="12"/>
  <c r="S583" i="12"/>
  <c r="F579" i="12"/>
  <c r="U579" i="12" s="1"/>
  <c r="T579" i="12"/>
  <c r="S579" i="12"/>
  <c r="F575" i="12"/>
  <c r="U575" i="12" s="1"/>
  <c r="T575" i="12"/>
  <c r="S575" i="12"/>
  <c r="F571" i="12"/>
  <c r="U571" i="12" s="1"/>
  <c r="T571" i="12"/>
  <c r="S571" i="12"/>
  <c r="F567" i="12"/>
  <c r="U567" i="12" s="1"/>
  <c r="T567" i="12"/>
  <c r="S567" i="12"/>
  <c r="F563" i="12"/>
  <c r="T563" i="12"/>
  <c r="S563" i="12"/>
  <c r="F559" i="12"/>
  <c r="T559" i="12"/>
  <c r="S559" i="12"/>
  <c r="F555" i="12"/>
  <c r="U555" i="12" s="1"/>
  <c r="T555" i="12"/>
  <c r="S555" i="12"/>
  <c r="F551" i="12"/>
  <c r="T551" i="12"/>
  <c r="S551" i="12"/>
  <c r="F547" i="12"/>
  <c r="T547" i="12"/>
  <c r="S547" i="12"/>
  <c r="F543" i="12"/>
  <c r="U543" i="12" s="1"/>
  <c r="T543" i="12"/>
  <c r="S543" i="12"/>
  <c r="F539" i="12"/>
  <c r="U539" i="12" s="1"/>
  <c r="T539" i="12"/>
  <c r="S539" i="12"/>
  <c r="F535" i="12"/>
  <c r="T535" i="12"/>
  <c r="S535" i="12"/>
  <c r="F531" i="12"/>
  <c r="U531" i="12" s="1"/>
  <c r="T531" i="12"/>
  <c r="S531" i="12"/>
  <c r="F527" i="12"/>
  <c r="U527" i="12" s="1"/>
  <c r="T527" i="12"/>
  <c r="S527" i="12"/>
  <c r="F523" i="12"/>
  <c r="U523" i="12" s="1"/>
  <c r="T523" i="12"/>
  <c r="S523" i="12"/>
  <c r="F519" i="12"/>
  <c r="U519" i="12" s="1"/>
  <c r="T519" i="12"/>
  <c r="S519" i="12"/>
  <c r="F515" i="12"/>
  <c r="T515" i="12"/>
  <c r="S515" i="12"/>
  <c r="F511" i="12"/>
  <c r="U511" i="12" s="1"/>
  <c r="T511" i="12"/>
  <c r="S511" i="12"/>
  <c r="F507" i="12"/>
  <c r="U507" i="12" s="1"/>
  <c r="T507" i="12"/>
  <c r="S507" i="12"/>
  <c r="F503" i="12"/>
  <c r="U503" i="12" s="1"/>
  <c r="T503" i="12"/>
  <c r="S503" i="12"/>
  <c r="F499" i="12"/>
  <c r="U499" i="12" s="1"/>
  <c r="T499" i="12"/>
  <c r="S499" i="12"/>
  <c r="F495" i="12"/>
  <c r="U495" i="12" s="1"/>
  <c r="T495" i="12"/>
  <c r="S495" i="12"/>
  <c r="F491" i="12"/>
  <c r="U491" i="12" s="1"/>
  <c r="T491" i="12"/>
  <c r="S491" i="12"/>
  <c r="F487" i="12"/>
  <c r="U487" i="12" s="1"/>
  <c r="T487" i="12"/>
  <c r="S487" i="12"/>
  <c r="F483" i="12"/>
  <c r="T483" i="12"/>
  <c r="S483" i="12"/>
  <c r="F479" i="12"/>
  <c r="T479" i="12"/>
  <c r="S479" i="12"/>
  <c r="F475" i="12"/>
  <c r="T475" i="12"/>
  <c r="S475" i="12"/>
  <c r="F471" i="12"/>
  <c r="T471" i="12"/>
  <c r="S471" i="12"/>
  <c r="F467" i="12"/>
  <c r="T467" i="12"/>
  <c r="S467" i="12"/>
  <c r="F463" i="12"/>
  <c r="U463" i="12" s="1"/>
  <c r="T463" i="12"/>
  <c r="S463" i="12"/>
  <c r="F459" i="12"/>
  <c r="U459" i="12" s="1"/>
  <c r="T459" i="12"/>
  <c r="S459" i="12"/>
  <c r="F455" i="12"/>
  <c r="T455" i="12"/>
  <c r="S455" i="12"/>
  <c r="F451" i="12"/>
  <c r="T451" i="12"/>
  <c r="S451" i="12"/>
  <c r="F447" i="12"/>
  <c r="T447" i="12"/>
  <c r="S447" i="12"/>
  <c r="F443" i="12"/>
  <c r="U443" i="12" s="1"/>
  <c r="T443" i="12"/>
  <c r="S443" i="12"/>
  <c r="F439" i="12"/>
  <c r="U439" i="12" s="1"/>
  <c r="T439" i="12"/>
  <c r="S439" i="12"/>
  <c r="F435" i="12"/>
  <c r="T435" i="12"/>
  <c r="S435" i="12"/>
  <c r="F431" i="12"/>
  <c r="U431" i="12" s="1"/>
  <c r="T431" i="12"/>
  <c r="S431" i="12"/>
  <c r="F427" i="12"/>
  <c r="U427" i="12" s="1"/>
  <c r="T427" i="12"/>
  <c r="S427" i="12"/>
  <c r="F423" i="12"/>
  <c r="U423" i="12" s="1"/>
  <c r="T423" i="12"/>
  <c r="S423" i="12"/>
  <c r="F419" i="12"/>
  <c r="U419" i="12" s="1"/>
  <c r="T419" i="12"/>
  <c r="S419" i="12"/>
  <c r="F415" i="12"/>
  <c r="U415" i="12" s="1"/>
  <c r="T415" i="12"/>
  <c r="S415" i="12"/>
  <c r="F411" i="12"/>
  <c r="U411" i="12" s="1"/>
  <c r="T411" i="12"/>
  <c r="S411" i="12"/>
  <c r="F407" i="12"/>
  <c r="U407" i="12" s="1"/>
  <c r="T407" i="12"/>
  <c r="S407" i="12"/>
  <c r="F403" i="12"/>
  <c r="U403" i="12" s="1"/>
  <c r="T403" i="12"/>
  <c r="S403" i="12"/>
  <c r="F399" i="12"/>
  <c r="U399" i="12" s="1"/>
  <c r="T399" i="12"/>
  <c r="S399" i="12"/>
  <c r="F395" i="12"/>
  <c r="U395" i="12" s="1"/>
  <c r="T395" i="12"/>
  <c r="S395" i="12"/>
  <c r="F391" i="12"/>
  <c r="U391" i="12" s="1"/>
  <c r="T391" i="12"/>
  <c r="S391" i="12"/>
  <c r="F387" i="12"/>
  <c r="U387" i="12" s="1"/>
  <c r="T387" i="12"/>
  <c r="S387" i="12"/>
  <c r="F383" i="12"/>
  <c r="T383" i="12"/>
  <c r="S383" i="12"/>
  <c r="F379" i="12"/>
  <c r="U379" i="12" s="1"/>
  <c r="T379" i="12"/>
  <c r="S379" i="12"/>
  <c r="F375" i="12"/>
  <c r="U375" i="12" s="1"/>
  <c r="T375" i="12"/>
  <c r="S375" i="12"/>
  <c r="F371" i="12"/>
  <c r="T371" i="12"/>
  <c r="S371" i="12"/>
  <c r="F367" i="12"/>
  <c r="U367" i="12" s="1"/>
  <c r="T367" i="12"/>
  <c r="S367" i="12"/>
  <c r="F363" i="12"/>
  <c r="U363" i="12" s="1"/>
  <c r="T363" i="12"/>
  <c r="S363" i="12"/>
  <c r="F359" i="12"/>
  <c r="U359" i="12" s="1"/>
  <c r="T359" i="12"/>
  <c r="S359" i="12"/>
  <c r="F355" i="12"/>
  <c r="T355" i="12"/>
  <c r="S355" i="12"/>
  <c r="F351" i="12"/>
  <c r="U351" i="12" s="1"/>
  <c r="T351" i="12"/>
  <c r="S351" i="12"/>
  <c r="F347" i="12"/>
  <c r="U347" i="12" s="1"/>
  <c r="T347" i="12"/>
  <c r="S347" i="12"/>
  <c r="F343" i="12"/>
  <c r="U343" i="12" s="1"/>
  <c r="T343" i="12"/>
  <c r="S343" i="12"/>
  <c r="F339" i="12"/>
  <c r="U339" i="12" s="1"/>
  <c r="T339" i="12"/>
  <c r="S339" i="12"/>
  <c r="F335" i="12"/>
  <c r="T335" i="12"/>
  <c r="S335" i="12"/>
  <c r="F331" i="12"/>
  <c r="U331" i="12" s="1"/>
  <c r="T331" i="12"/>
  <c r="S331" i="12"/>
  <c r="F327" i="12"/>
  <c r="T327" i="12"/>
  <c r="S327" i="12"/>
  <c r="F323" i="12"/>
  <c r="U323" i="12" s="1"/>
  <c r="T323" i="12"/>
  <c r="S323" i="12"/>
  <c r="F319" i="12"/>
  <c r="U319" i="12" s="1"/>
  <c r="T319" i="12"/>
  <c r="S319" i="12"/>
  <c r="F315" i="12"/>
  <c r="T315" i="12"/>
  <c r="S315" i="12"/>
  <c r="F311" i="12"/>
  <c r="U311" i="12" s="1"/>
  <c r="T311" i="12"/>
  <c r="S311" i="12"/>
  <c r="F307" i="12"/>
  <c r="U307" i="12" s="1"/>
  <c r="T307" i="12"/>
  <c r="S307" i="12"/>
  <c r="F303" i="12"/>
  <c r="U303" i="12" s="1"/>
  <c r="T303" i="12"/>
  <c r="S303" i="12"/>
  <c r="F299" i="12"/>
  <c r="U299" i="12" s="1"/>
  <c r="T299" i="12"/>
  <c r="S299" i="12"/>
  <c r="F295" i="12"/>
  <c r="U295" i="12" s="1"/>
  <c r="T295" i="12"/>
  <c r="S295" i="12"/>
  <c r="F291" i="12"/>
  <c r="U291" i="12" s="1"/>
  <c r="T291" i="12"/>
  <c r="S291" i="12"/>
  <c r="F287" i="12"/>
  <c r="U287" i="12" s="1"/>
  <c r="T287" i="12"/>
  <c r="S287" i="12"/>
  <c r="F283" i="12"/>
  <c r="T283" i="12"/>
  <c r="S283" i="12"/>
  <c r="F279" i="12"/>
  <c r="T279" i="12"/>
  <c r="S279" i="12"/>
  <c r="F275" i="12"/>
  <c r="U275" i="12" s="1"/>
  <c r="T275" i="12"/>
  <c r="S275" i="12"/>
  <c r="F271" i="12"/>
  <c r="T271" i="12"/>
  <c r="S271" i="12"/>
  <c r="F267" i="12"/>
  <c r="U267" i="12" s="1"/>
  <c r="T267" i="12"/>
  <c r="S267" i="12"/>
  <c r="F263" i="12"/>
  <c r="U263" i="12" s="1"/>
  <c r="T263" i="12"/>
  <c r="S263" i="12"/>
  <c r="F259" i="12"/>
  <c r="T259" i="12"/>
  <c r="S259" i="12"/>
  <c r="F255" i="12"/>
  <c r="U255" i="12" s="1"/>
  <c r="T255" i="12"/>
  <c r="S255" i="12"/>
  <c r="F251" i="12"/>
  <c r="U251" i="12" s="1"/>
  <c r="T251" i="12"/>
  <c r="S251" i="12"/>
  <c r="F247" i="12"/>
  <c r="U247" i="12" s="1"/>
  <c r="T247" i="12"/>
  <c r="S247" i="12"/>
  <c r="F243" i="12"/>
  <c r="U243" i="12" s="1"/>
  <c r="T243" i="12"/>
  <c r="S243" i="12"/>
  <c r="F239" i="12"/>
  <c r="U239" i="12" s="1"/>
  <c r="T239" i="12"/>
  <c r="S239" i="12"/>
  <c r="F235" i="12"/>
  <c r="T235" i="12"/>
  <c r="S235" i="12"/>
  <c r="F231" i="12"/>
  <c r="T231" i="12"/>
  <c r="S231" i="12"/>
  <c r="F227" i="12"/>
  <c r="U227" i="12" s="1"/>
  <c r="T227" i="12"/>
  <c r="S227" i="12"/>
  <c r="F223" i="12"/>
  <c r="T223" i="12"/>
  <c r="S223" i="12"/>
  <c r="F219" i="12"/>
  <c r="U219" i="12" s="1"/>
  <c r="T219" i="12"/>
  <c r="S219" i="12"/>
  <c r="F215" i="12"/>
  <c r="U215" i="12" s="1"/>
  <c r="T215" i="12"/>
  <c r="S215" i="12"/>
  <c r="F211" i="12"/>
  <c r="U211" i="12" s="1"/>
  <c r="T211" i="12"/>
  <c r="S211" i="12"/>
  <c r="F207" i="12"/>
  <c r="U207" i="12" s="1"/>
  <c r="T207" i="12"/>
  <c r="S207" i="12"/>
  <c r="F203" i="12"/>
  <c r="T203" i="12"/>
  <c r="S203" i="12"/>
  <c r="F199" i="12"/>
  <c r="U199" i="12" s="1"/>
  <c r="T199" i="12"/>
  <c r="S199" i="12"/>
  <c r="F195" i="12"/>
  <c r="U195" i="12" s="1"/>
  <c r="T195" i="12"/>
  <c r="S195" i="12"/>
  <c r="F191" i="12"/>
  <c r="T191" i="12"/>
  <c r="S191" i="12"/>
  <c r="F187" i="12"/>
  <c r="U187" i="12" s="1"/>
  <c r="T187" i="12"/>
  <c r="S187" i="12"/>
  <c r="F183" i="12"/>
  <c r="U183" i="12" s="1"/>
  <c r="T183" i="12"/>
  <c r="S183" i="12"/>
  <c r="F179" i="12"/>
  <c r="U179" i="12" s="1"/>
  <c r="T179" i="12"/>
  <c r="S179" i="12"/>
  <c r="F175" i="12"/>
  <c r="T175" i="12"/>
  <c r="S175" i="12"/>
  <c r="F171" i="12"/>
  <c r="U171" i="12" s="1"/>
  <c r="T171" i="12"/>
  <c r="S171" i="12"/>
  <c r="F167" i="12"/>
  <c r="U167" i="12" s="1"/>
  <c r="T167" i="12"/>
  <c r="S167" i="12"/>
  <c r="F163" i="12"/>
  <c r="T163" i="12"/>
  <c r="S163" i="12"/>
  <c r="F159" i="12"/>
  <c r="T159" i="12"/>
  <c r="S159" i="12"/>
  <c r="F155" i="12"/>
  <c r="T155" i="12"/>
  <c r="S155" i="12"/>
  <c r="F151" i="12"/>
  <c r="T151" i="12"/>
  <c r="S151" i="12"/>
  <c r="F147" i="12"/>
  <c r="U147" i="12" s="1"/>
  <c r="T147" i="12"/>
  <c r="S147" i="12"/>
  <c r="F143" i="12"/>
  <c r="U143" i="12" s="1"/>
  <c r="T143" i="12"/>
  <c r="S143" i="12"/>
  <c r="F139" i="12"/>
  <c r="U139" i="12" s="1"/>
  <c r="T139" i="12"/>
  <c r="S139" i="12"/>
  <c r="F135" i="12"/>
  <c r="T135" i="12"/>
  <c r="S135" i="12"/>
  <c r="F131" i="12"/>
  <c r="U131" i="12" s="1"/>
  <c r="T131" i="12"/>
  <c r="S131" i="12"/>
  <c r="F127" i="12"/>
  <c r="U127" i="12" s="1"/>
  <c r="T127" i="12"/>
  <c r="S127" i="12"/>
  <c r="F123" i="12"/>
  <c r="U123" i="12" s="1"/>
  <c r="T123" i="12"/>
  <c r="S123" i="12"/>
  <c r="F119" i="12"/>
  <c r="T119" i="12"/>
  <c r="S119" i="12"/>
  <c r="F115" i="12"/>
  <c r="T115" i="12"/>
  <c r="S115" i="12"/>
  <c r="F111" i="12"/>
  <c r="T111" i="12"/>
  <c r="S111" i="12"/>
  <c r="F107" i="12"/>
  <c r="U107" i="12" s="1"/>
  <c r="T107" i="12"/>
  <c r="S107" i="12"/>
  <c r="F103" i="12"/>
  <c r="T103" i="12"/>
  <c r="S103" i="12"/>
  <c r="F99" i="12"/>
  <c r="U99" i="12" s="1"/>
  <c r="T99" i="12"/>
  <c r="S99" i="12"/>
  <c r="F95" i="12"/>
  <c r="T95" i="12"/>
  <c r="S95" i="12"/>
  <c r="F91" i="12"/>
  <c r="U91" i="12" s="1"/>
  <c r="T91" i="12"/>
  <c r="S91" i="12"/>
  <c r="F87" i="12"/>
  <c r="T87" i="12"/>
  <c r="S87" i="12"/>
  <c r="F83" i="12"/>
  <c r="T83" i="12"/>
  <c r="S83" i="12"/>
  <c r="F79" i="12"/>
  <c r="T79" i="12"/>
  <c r="S79" i="12"/>
  <c r="F75" i="12"/>
  <c r="T75" i="12"/>
  <c r="S75" i="12"/>
  <c r="F71" i="12"/>
  <c r="T71" i="12"/>
  <c r="S71" i="12"/>
  <c r="F67" i="12"/>
  <c r="U67" i="12" s="1"/>
  <c r="T67" i="12"/>
  <c r="S67" i="12"/>
  <c r="F63" i="12"/>
  <c r="T63" i="12"/>
  <c r="S63" i="12"/>
  <c r="F59" i="12"/>
  <c r="T59" i="12"/>
  <c r="S59" i="12"/>
  <c r="F55" i="12"/>
  <c r="T55" i="12"/>
  <c r="S55" i="12"/>
  <c r="F51" i="12"/>
  <c r="T51" i="12"/>
  <c r="S51" i="12"/>
  <c r="F47" i="12"/>
  <c r="T47" i="12"/>
  <c r="S47" i="12"/>
  <c r="F43" i="12"/>
  <c r="T43" i="12"/>
  <c r="S43" i="12"/>
  <c r="F39" i="12"/>
  <c r="U39" i="12" s="1"/>
  <c r="T39" i="12"/>
  <c r="S39" i="12"/>
  <c r="F35" i="12"/>
  <c r="T35" i="12"/>
  <c r="S35" i="12"/>
  <c r="F31" i="12"/>
  <c r="U31" i="12" s="1"/>
  <c r="T31" i="12"/>
  <c r="S31" i="12"/>
  <c r="F27" i="12"/>
  <c r="T27" i="12"/>
  <c r="S27" i="12"/>
  <c r="F23" i="12"/>
  <c r="T23" i="12"/>
  <c r="S23" i="12"/>
  <c r="F19" i="12"/>
  <c r="T19" i="12"/>
  <c r="S19" i="12"/>
  <c r="F15" i="12"/>
  <c r="T15" i="12"/>
  <c r="S15" i="12"/>
  <c r="F11" i="12"/>
  <c r="U11" i="12" s="1"/>
  <c r="T11" i="12"/>
  <c r="S11" i="12"/>
  <c r="F7" i="12"/>
  <c r="U7" i="12" s="1"/>
  <c r="T7" i="12"/>
  <c r="S7" i="12"/>
  <c r="F3" i="12"/>
  <c r="U3" i="12" s="1"/>
  <c r="T3" i="12"/>
  <c r="F665" i="12"/>
  <c r="T665" i="12"/>
  <c r="S665" i="12"/>
  <c r="F661" i="12"/>
  <c r="T661" i="12"/>
  <c r="S661" i="12"/>
  <c r="F653" i="12"/>
  <c r="T653" i="12"/>
  <c r="S653" i="12"/>
  <c r="F645" i="12"/>
  <c r="U645" i="12" s="1"/>
  <c r="T645" i="12"/>
  <c r="S645" i="12"/>
  <c r="F637" i="12"/>
  <c r="T637" i="12"/>
  <c r="S637" i="12"/>
  <c r="F629" i="12"/>
  <c r="T629" i="12"/>
  <c r="S629" i="12"/>
  <c r="F621" i="12"/>
  <c r="U621" i="12" s="1"/>
  <c r="T621" i="12"/>
  <c r="S621" i="12"/>
  <c r="F613" i="12"/>
  <c r="U613" i="12" s="1"/>
  <c r="T613" i="12"/>
  <c r="S613" i="12"/>
  <c r="F601" i="12"/>
  <c r="U601" i="12" s="1"/>
  <c r="T601" i="12"/>
  <c r="S601" i="12"/>
  <c r="F589" i="12"/>
  <c r="S589" i="12"/>
  <c r="T589" i="12"/>
  <c r="F581" i="12"/>
  <c r="T581" i="12"/>
  <c r="S581" i="12"/>
  <c r="F573" i="12"/>
  <c r="T573" i="12"/>
  <c r="S573" i="12"/>
  <c r="F561" i="12"/>
  <c r="U561" i="12" s="1"/>
  <c r="S561" i="12"/>
  <c r="T561" i="12"/>
  <c r="F545" i="12"/>
  <c r="S545" i="12"/>
  <c r="T545" i="12"/>
  <c r="F541" i="12"/>
  <c r="U541" i="12" s="1"/>
  <c r="T541" i="12"/>
  <c r="S541" i="12"/>
  <c r="F537" i="12"/>
  <c r="U537" i="12" s="1"/>
  <c r="T537" i="12"/>
  <c r="S537" i="12"/>
  <c r="F533" i="12"/>
  <c r="U533" i="12" s="1"/>
  <c r="T533" i="12"/>
  <c r="S533" i="12"/>
  <c r="F529" i="12"/>
  <c r="T529" i="12"/>
  <c r="S529" i="12"/>
  <c r="F525" i="12"/>
  <c r="U525" i="12" s="1"/>
  <c r="S525" i="12"/>
  <c r="T525" i="12"/>
  <c r="F521" i="12"/>
  <c r="T521" i="12"/>
  <c r="S521" i="12"/>
  <c r="F517" i="12"/>
  <c r="U517" i="12" s="1"/>
  <c r="T517" i="12"/>
  <c r="S517" i="12"/>
  <c r="F509" i="12"/>
  <c r="T509" i="12"/>
  <c r="S509" i="12"/>
  <c r="F505" i="12"/>
  <c r="U505" i="12" s="1"/>
  <c r="T505" i="12"/>
  <c r="S505" i="12"/>
  <c r="F497" i="12"/>
  <c r="U497" i="12" s="1"/>
  <c r="S497" i="12"/>
  <c r="T497" i="12"/>
  <c r="F489" i="12"/>
  <c r="U489" i="12" s="1"/>
  <c r="T489" i="12"/>
  <c r="S489" i="12"/>
  <c r="F481" i="12"/>
  <c r="S481" i="12"/>
  <c r="T481" i="12"/>
  <c r="F477" i="12"/>
  <c r="T477" i="12"/>
  <c r="S477" i="12"/>
  <c r="F469" i="12"/>
  <c r="U469" i="12" s="1"/>
  <c r="T469" i="12"/>
  <c r="S469" i="12"/>
  <c r="F461" i="12"/>
  <c r="U461" i="12" s="1"/>
  <c r="S461" i="12"/>
  <c r="T461" i="12"/>
  <c r="F453" i="12"/>
  <c r="U453" i="12" s="1"/>
  <c r="T453" i="12"/>
  <c r="S453" i="12"/>
  <c r="F445" i="12"/>
  <c r="T445" i="12"/>
  <c r="S445" i="12"/>
  <c r="F437" i="12"/>
  <c r="U437" i="12" s="1"/>
  <c r="T437" i="12"/>
  <c r="S437" i="12"/>
  <c r="F429" i="12"/>
  <c r="T429" i="12"/>
  <c r="S429" i="12"/>
  <c r="F421" i="12"/>
  <c r="T421" i="12"/>
  <c r="S421" i="12"/>
  <c r="F413" i="12"/>
  <c r="U413" i="12" s="1"/>
  <c r="T413" i="12"/>
  <c r="S413" i="12"/>
  <c r="F405" i="12"/>
  <c r="U405" i="12" s="1"/>
  <c r="T405" i="12"/>
  <c r="S405" i="12"/>
  <c r="F401" i="12"/>
  <c r="U401" i="12" s="1"/>
  <c r="T401" i="12"/>
  <c r="S401" i="12"/>
  <c r="F393" i="12"/>
  <c r="U393" i="12" s="1"/>
  <c r="T393" i="12"/>
  <c r="S393" i="12"/>
  <c r="F385" i="12"/>
  <c r="U385" i="12" s="1"/>
  <c r="T385" i="12"/>
  <c r="S385" i="12"/>
  <c r="F381" i="12"/>
  <c r="U381" i="12" s="1"/>
  <c r="T381" i="12"/>
  <c r="S381" i="12"/>
  <c r="F373" i="12"/>
  <c r="U373" i="12" s="1"/>
  <c r="T373" i="12"/>
  <c r="S373" i="12"/>
  <c r="F365" i="12"/>
  <c r="U365" i="12" s="1"/>
  <c r="T365" i="12"/>
  <c r="S365" i="12"/>
  <c r="F357" i="12"/>
  <c r="U357" i="12" s="1"/>
  <c r="T357" i="12"/>
  <c r="S357" i="12"/>
  <c r="F349" i="12"/>
  <c r="U349" i="12" s="1"/>
  <c r="T349" i="12"/>
  <c r="S349" i="12"/>
  <c r="F341" i="12"/>
  <c r="T341" i="12"/>
  <c r="S341" i="12"/>
  <c r="F337" i="12"/>
  <c r="T337" i="12"/>
  <c r="S337" i="12"/>
  <c r="F329" i="12"/>
  <c r="T329" i="12"/>
  <c r="S329" i="12"/>
  <c r="F321" i="12"/>
  <c r="T321" i="12"/>
  <c r="S321" i="12"/>
  <c r="F313" i="12"/>
  <c r="T313" i="12"/>
  <c r="S313" i="12"/>
  <c r="F305" i="12"/>
  <c r="S305" i="12"/>
  <c r="T305" i="12"/>
  <c r="F297" i="12"/>
  <c r="T297" i="12"/>
  <c r="S297" i="12"/>
  <c r="F293" i="12"/>
  <c r="U293" i="12" s="1"/>
  <c r="T293" i="12"/>
  <c r="S293" i="12"/>
  <c r="F285" i="12"/>
  <c r="U285" i="12" s="1"/>
  <c r="T285" i="12"/>
  <c r="S285" i="12"/>
  <c r="F281" i="12"/>
  <c r="U281" i="12" s="1"/>
  <c r="T281" i="12"/>
  <c r="S281" i="12"/>
  <c r="F273" i="12"/>
  <c r="T273" i="12"/>
  <c r="S273" i="12"/>
  <c r="F265" i="12"/>
  <c r="U265" i="12" s="1"/>
  <c r="T265" i="12"/>
  <c r="S265" i="12"/>
  <c r="F253" i="12"/>
  <c r="T253" i="12"/>
  <c r="S253" i="12"/>
  <c r="F245" i="12"/>
  <c r="T245" i="12"/>
  <c r="S245" i="12"/>
  <c r="F241" i="12"/>
  <c r="S241" i="12"/>
  <c r="T241" i="12"/>
  <c r="F233" i="12"/>
  <c r="T233" i="12"/>
  <c r="S233" i="12"/>
  <c r="F221" i="12"/>
  <c r="T221" i="12"/>
  <c r="S221" i="12"/>
  <c r="F213" i="12"/>
  <c r="U213" i="12" s="1"/>
  <c r="T213" i="12"/>
  <c r="S213" i="12"/>
  <c r="F205" i="12"/>
  <c r="U205" i="12" s="1"/>
  <c r="S205" i="12"/>
  <c r="T205" i="12"/>
  <c r="F201" i="12"/>
  <c r="T201" i="12"/>
  <c r="S201" i="12"/>
  <c r="F193" i="12"/>
  <c r="T193" i="12"/>
  <c r="S193" i="12"/>
  <c r="F185" i="12"/>
  <c r="U185" i="12" s="1"/>
  <c r="T185" i="12"/>
  <c r="S185" i="12"/>
  <c r="F181" i="12"/>
  <c r="U181" i="12" s="1"/>
  <c r="T181" i="12"/>
  <c r="S181" i="12"/>
  <c r="F173" i="12"/>
  <c r="U173" i="12" s="1"/>
  <c r="T173" i="12"/>
  <c r="S173" i="12"/>
  <c r="F169" i="12"/>
  <c r="U169" i="12" s="1"/>
  <c r="T169" i="12"/>
  <c r="S169" i="12"/>
  <c r="F161" i="12"/>
  <c r="U161" i="12" s="1"/>
  <c r="S161" i="12"/>
  <c r="T161" i="12"/>
  <c r="F157" i="12"/>
  <c r="U157" i="12" s="1"/>
  <c r="T157" i="12"/>
  <c r="S157" i="12"/>
  <c r="F153" i="12"/>
  <c r="U153" i="12" s="1"/>
  <c r="T153" i="12"/>
  <c r="S153" i="12"/>
  <c r="F145" i="12"/>
  <c r="U145" i="12" s="1"/>
  <c r="T145" i="12"/>
  <c r="S145" i="12"/>
  <c r="F137" i="12"/>
  <c r="T137" i="12"/>
  <c r="S137" i="12"/>
  <c r="F129" i="12"/>
  <c r="T129" i="12"/>
  <c r="S129" i="12"/>
  <c r="F125" i="12"/>
  <c r="U125" i="12" s="1"/>
  <c r="T125" i="12"/>
  <c r="S125" i="12"/>
  <c r="F117" i="12"/>
  <c r="T117" i="12"/>
  <c r="S117" i="12"/>
  <c r="F113" i="12"/>
  <c r="U113" i="12" s="1"/>
  <c r="T113" i="12"/>
  <c r="S113" i="12"/>
  <c r="F105" i="12"/>
  <c r="U105" i="12" s="1"/>
  <c r="T105" i="12"/>
  <c r="S105" i="12"/>
  <c r="F97" i="12"/>
  <c r="U97" i="12" s="1"/>
  <c r="T97" i="12"/>
  <c r="S97" i="12"/>
  <c r="F93" i="12"/>
  <c r="U93" i="12" s="1"/>
  <c r="T93" i="12"/>
  <c r="S93" i="12"/>
  <c r="F85" i="12"/>
  <c r="T85" i="12"/>
  <c r="S85" i="12"/>
  <c r="F77" i="12"/>
  <c r="T77" i="12"/>
  <c r="S77" i="12"/>
  <c r="F69" i="12"/>
  <c r="T69" i="12"/>
  <c r="S69" i="12"/>
  <c r="F61" i="12"/>
  <c r="U61" i="12" s="1"/>
  <c r="T61" i="12"/>
  <c r="S61" i="12"/>
  <c r="F53" i="12"/>
  <c r="T53" i="12"/>
  <c r="S53" i="12"/>
  <c r="F45" i="12"/>
  <c r="U45" i="12" s="1"/>
  <c r="T45" i="12"/>
  <c r="S45" i="12"/>
  <c r="F37" i="12"/>
  <c r="U37" i="12" s="1"/>
  <c r="T37" i="12"/>
  <c r="S37" i="12"/>
  <c r="F29" i="12"/>
  <c r="U29" i="12" s="1"/>
  <c r="T29" i="12"/>
  <c r="S29" i="12"/>
  <c r="F21" i="12"/>
  <c r="T21" i="12"/>
  <c r="S21" i="12"/>
  <c r="F9" i="12"/>
  <c r="T9" i="12"/>
  <c r="S9" i="12"/>
  <c r="F664" i="12"/>
  <c r="T664" i="12"/>
  <c r="S664" i="12"/>
  <c r="F656" i="12"/>
  <c r="U656" i="12" s="1"/>
  <c r="T656" i="12"/>
  <c r="S656" i="12"/>
  <c r="F652" i="12"/>
  <c r="T652" i="12"/>
  <c r="S652" i="12"/>
  <c r="F644" i="12"/>
  <c r="T644" i="12"/>
  <c r="S644" i="12"/>
  <c r="F636" i="12"/>
  <c r="T636" i="12"/>
  <c r="S636" i="12"/>
  <c r="F628" i="12"/>
  <c r="U628" i="12" s="1"/>
  <c r="T628" i="12"/>
  <c r="S628" i="12"/>
  <c r="F620" i="12"/>
  <c r="T620" i="12"/>
  <c r="S620" i="12"/>
  <c r="F612" i="12"/>
  <c r="T612" i="12"/>
  <c r="S612" i="12"/>
  <c r="F600" i="12"/>
  <c r="U600" i="12" s="1"/>
  <c r="T600" i="12"/>
  <c r="S600" i="12"/>
  <c r="F592" i="12"/>
  <c r="T592" i="12"/>
  <c r="S592" i="12"/>
  <c r="F584" i="12"/>
  <c r="U584" i="12" s="1"/>
  <c r="S584" i="12"/>
  <c r="T584" i="12"/>
  <c r="F576" i="12"/>
  <c r="U576" i="12" s="1"/>
  <c r="T576" i="12"/>
  <c r="S576" i="12"/>
  <c r="F564" i="12"/>
  <c r="U564" i="12" s="1"/>
  <c r="S564" i="12"/>
  <c r="T564" i="12"/>
  <c r="F556" i="12"/>
  <c r="U556" i="12" s="1"/>
  <c r="S556" i="12"/>
  <c r="T556" i="12"/>
  <c r="F544" i="12"/>
  <c r="U544" i="12" s="1"/>
  <c r="T544" i="12"/>
  <c r="S544" i="12"/>
  <c r="F536" i="12"/>
  <c r="U536" i="12" s="1"/>
  <c r="S536" i="12"/>
  <c r="T536" i="12"/>
  <c r="F528" i="12"/>
  <c r="T528" i="12"/>
  <c r="S528" i="12"/>
  <c r="F524" i="12"/>
  <c r="S524" i="12"/>
  <c r="T524" i="12"/>
  <c r="F516" i="12"/>
  <c r="S516" i="12"/>
  <c r="T516" i="12"/>
  <c r="F508" i="12"/>
  <c r="S508" i="12"/>
  <c r="T508" i="12"/>
  <c r="F500" i="12"/>
  <c r="U500" i="12" s="1"/>
  <c r="S500" i="12"/>
  <c r="T500" i="12"/>
  <c r="F492" i="12"/>
  <c r="U492" i="12" s="1"/>
  <c r="S492" i="12"/>
  <c r="T492" i="12"/>
  <c r="F484" i="12"/>
  <c r="U484" i="12" s="1"/>
  <c r="S484" i="12"/>
  <c r="T484" i="12"/>
  <c r="F472" i="12"/>
  <c r="U472" i="12" s="1"/>
  <c r="S472" i="12"/>
  <c r="T472" i="12"/>
  <c r="F468" i="12"/>
  <c r="U468" i="12" s="1"/>
  <c r="S468" i="12"/>
  <c r="T468" i="12"/>
  <c r="F460" i="12"/>
  <c r="U460" i="12" s="1"/>
  <c r="S460" i="12"/>
  <c r="T460" i="12"/>
  <c r="F452" i="12"/>
  <c r="S452" i="12"/>
  <c r="T452" i="12"/>
  <c r="F444" i="12"/>
  <c r="U444" i="12" s="1"/>
  <c r="S444" i="12"/>
  <c r="T444" i="12"/>
  <c r="F436" i="12"/>
  <c r="U436" i="12" s="1"/>
  <c r="S436" i="12"/>
  <c r="T436" i="12"/>
  <c r="F424" i="12"/>
  <c r="U424" i="12" s="1"/>
  <c r="S424" i="12"/>
  <c r="T424" i="12"/>
  <c r="F416" i="12"/>
  <c r="U416" i="12" s="1"/>
  <c r="T416" i="12"/>
  <c r="S416" i="12"/>
  <c r="F404" i="12"/>
  <c r="U404" i="12" s="1"/>
  <c r="S404" i="12"/>
  <c r="T404" i="12"/>
  <c r="F396" i="12"/>
  <c r="U396" i="12" s="1"/>
  <c r="S396" i="12"/>
  <c r="T396" i="12"/>
  <c r="F388" i="12"/>
  <c r="U388" i="12" s="1"/>
  <c r="S388" i="12"/>
  <c r="T388" i="12"/>
  <c r="F380" i="12"/>
  <c r="U380" i="12" s="1"/>
  <c r="S380" i="12"/>
  <c r="T380" i="12"/>
  <c r="F372" i="12"/>
  <c r="U372" i="12" s="1"/>
  <c r="S372" i="12"/>
  <c r="T372" i="12"/>
  <c r="F364" i="12"/>
  <c r="S364" i="12"/>
  <c r="T364" i="12"/>
  <c r="F356" i="12"/>
  <c r="U356" i="12" s="1"/>
  <c r="S356" i="12"/>
  <c r="T356" i="12"/>
  <c r="F348" i="12"/>
  <c r="U348" i="12" s="1"/>
  <c r="S348" i="12"/>
  <c r="T348" i="12"/>
  <c r="F340" i="12"/>
  <c r="U340" i="12" s="1"/>
  <c r="S340" i="12"/>
  <c r="T340" i="12"/>
  <c r="F336" i="12"/>
  <c r="T336" i="12"/>
  <c r="S336" i="12"/>
  <c r="F328" i="12"/>
  <c r="S328" i="12"/>
  <c r="T328" i="12"/>
  <c r="F320" i="12"/>
  <c r="U320" i="12" s="1"/>
  <c r="T320" i="12"/>
  <c r="S320" i="12"/>
  <c r="F312" i="12"/>
  <c r="U312" i="12" s="1"/>
  <c r="S312" i="12"/>
  <c r="T312" i="12"/>
  <c r="F304" i="12"/>
  <c r="T304" i="12"/>
  <c r="S304" i="12"/>
  <c r="F296" i="12"/>
  <c r="S296" i="12"/>
  <c r="T296" i="12"/>
  <c r="F284" i="12"/>
  <c r="S284" i="12"/>
  <c r="T284" i="12"/>
  <c r="F276" i="12"/>
  <c r="U276" i="12" s="1"/>
  <c r="S276" i="12"/>
  <c r="T276" i="12"/>
  <c r="F268" i="12"/>
  <c r="U268" i="12" s="1"/>
  <c r="S268" i="12"/>
  <c r="T268" i="12"/>
  <c r="F260" i="12"/>
  <c r="S260" i="12"/>
  <c r="T260" i="12"/>
  <c r="F256" i="12"/>
  <c r="T256" i="12"/>
  <c r="S256" i="12"/>
  <c r="F244" i="12"/>
  <c r="U244" i="12" s="1"/>
  <c r="S244" i="12"/>
  <c r="T244" i="12"/>
  <c r="F236" i="12"/>
  <c r="S236" i="12"/>
  <c r="T236" i="12"/>
  <c r="F224" i="12"/>
  <c r="U224" i="12" s="1"/>
  <c r="T224" i="12"/>
  <c r="S224" i="12"/>
  <c r="F216" i="12"/>
  <c r="U216" i="12" s="1"/>
  <c r="S216" i="12"/>
  <c r="T216" i="12"/>
  <c r="F208" i="12"/>
  <c r="U208" i="12" s="1"/>
  <c r="T208" i="12"/>
  <c r="S208" i="12"/>
  <c r="F204" i="12"/>
  <c r="U204" i="12" s="1"/>
  <c r="S204" i="12"/>
  <c r="T204" i="12"/>
  <c r="F196" i="12"/>
  <c r="S196" i="12"/>
  <c r="T196" i="12"/>
  <c r="F188" i="12"/>
  <c r="U188" i="12" s="1"/>
  <c r="S188" i="12"/>
  <c r="T188" i="12"/>
  <c r="F180" i="12"/>
  <c r="U180" i="12" s="1"/>
  <c r="S180" i="12"/>
  <c r="T180" i="12"/>
  <c r="F172" i="12"/>
  <c r="U172" i="12" s="1"/>
  <c r="S172" i="12"/>
  <c r="T172" i="12"/>
  <c r="F164" i="12"/>
  <c r="S164" i="12"/>
  <c r="T164" i="12"/>
  <c r="F160" i="12"/>
  <c r="T160" i="12"/>
  <c r="S160" i="12"/>
  <c r="F152" i="12"/>
  <c r="U152" i="12" s="1"/>
  <c r="S152" i="12"/>
  <c r="T152" i="12"/>
  <c r="F140" i="12"/>
  <c r="S140" i="12"/>
  <c r="T140" i="12"/>
  <c r="F132" i="12"/>
  <c r="S132" i="12"/>
  <c r="T132" i="12"/>
  <c r="F128" i="12"/>
  <c r="T128" i="12"/>
  <c r="S128" i="12"/>
  <c r="F120" i="12"/>
  <c r="S120" i="12"/>
  <c r="T120" i="12"/>
  <c r="F112" i="12"/>
  <c r="T112" i="12"/>
  <c r="S112" i="12"/>
  <c r="F108" i="12"/>
  <c r="U108" i="12" s="1"/>
  <c r="S108" i="12"/>
  <c r="T108" i="12"/>
  <c r="F100" i="12"/>
  <c r="U100" i="12" s="1"/>
  <c r="S100" i="12"/>
  <c r="T100" i="12"/>
  <c r="F92" i="12"/>
  <c r="U92" i="12" s="1"/>
  <c r="S92" i="12"/>
  <c r="T92" i="12"/>
  <c r="F84" i="12"/>
  <c r="U84" i="12" s="1"/>
  <c r="S84" i="12"/>
  <c r="T84" i="12"/>
  <c r="F76" i="12"/>
  <c r="U76" i="12" s="1"/>
  <c r="S76" i="12"/>
  <c r="T76" i="12"/>
  <c r="F68" i="12"/>
  <c r="U68" i="12" s="1"/>
  <c r="S68" i="12"/>
  <c r="T68" i="12"/>
  <c r="F60" i="12"/>
  <c r="S60" i="12"/>
  <c r="T60" i="12"/>
  <c r="F48" i="12"/>
  <c r="U48" i="12" s="1"/>
  <c r="T48" i="12"/>
  <c r="S48" i="12"/>
  <c r="F36" i="12"/>
  <c r="S36" i="12"/>
  <c r="T36" i="12"/>
  <c r="F24" i="12"/>
  <c r="S24" i="12"/>
  <c r="T24" i="12"/>
  <c r="F16" i="12"/>
  <c r="T16" i="12"/>
  <c r="S16" i="12"/>
  <c r="F8" i="12"/>
  <c r="S8" i="12"/>
  <c r="T8" i="12"/>
  <c r="F666" i="12"/>
  <c r="U666" i="12" s="1"/>
  <c r="T666" i="12"/>
  <c r="S666" i="12"/>
  <c r="F662" i="12"/>
  <c r="U662" i="12" s="1"/>
  <c r="T662" i="12"/>
  <c r="S662" i="12"/>
  <c r="F658" i="12"/>
  <c r="T658" i="12"/>
  <c r="S658" i="12"/>
  <c r="F654" i="12"/>
  <c r="U654" i="12" s="1"/>
  <c r="T654" i="12"/>
  <c r="S654" i="12"/>
  <c r="F650" i="12"/>
  <c r="U650" i="12" s="1"/>
  <c r="T650" i="12"/>
  <c r="S650" i="12"/>
  <c r="F646" i="12"/>
  <c r="U646" i="12" s="1"/>
  <c r="T646" i="12"/>
  <c r="S646" i="12"/>
  <c r="F642" i="12"/>
  <c r="T642" i="12"/>
  <c r="S642" i="12"/>
  <c r="F638" i="12"/>
  <c r="U638" i="12" s="1"/>
  <c r="T638" i="12"/>
  <c r="S638" i="12"/>
  <c r="F634" i="12"/>
  <c r="U634" i="12" s="1"/>
  <c r="T634" i="12"/>
  <c r="S634" i="12"/>
  <c r="F630" i="12"/>
  <c r="T630" i="12"/>
  <c r="S630" i="12"/>
  <c r="F626" i="12"/>
  <c r="T626" i="12"/>
  <c r="S626" i="12"/>
  <c r="F622" i="12"/>
  <c r="U622" i="12" s="1"/>
  <c r="T622" i="12"/>
  <c r="S622" i="12"/>
  <c r="F618" i="12"/>
  <c r="U618" i="12" s="1"/>
  <c r="T618" i="12"/>
  <c r="S618" i="12"/>
  <c r="F614" i="12"/>
  <c r="U614" i="12" s="1"/>
  <c r="T614" i="12"/>
  <c r="S614" i="12"/>
  <c r="F610" i="12"/>
  <c r="T610" i="12"/>
  <c r="S610" i="12"/>
  <c r="F606" i="12"/>
  <c r="U606" i="12" s="1"/>
  <c r="T606" i="12"/>
  <c r="S606" i="12"/>
  <c r="F602" i="12"/>
  <c r="U602" i="12" s="1"/>
  <c r="T602" i="12"/>
  <c r="S602" i="12"/>
  <c r="F598" i="12"/>
  <c r="U598" i="12" s="1"/>
  <c r="T598" i="12"/>
  <c r="S598" i="12"/>
  <c r="F594" i="12"/>
  <c r="U594" i="12" s="1"/>
  <c r="T594" i="12"/>
  <c r="S594" i="12"/>
  <c r="F590" i="12"/>
  <c r="U590" i="12" s="1"/>
  <c r="T590" i="12"/>
  <c r="S590" i="12"/>
  <c r="F586" i="12"/>
  <c r="U586" i="12" s="1"/>
  <c r="T586" i="12"/>
  <c r="S586" i="12"/>
  <c r="F582" i="12"/>
  <c r="U582" i="12" s="1"/>
  <c r="S582" i="12"/>
  <c r="T582" i="12"/>
  <c r="F578" i="12"/>
  <c r="U578" i="12" s="1"/>
  <c r="T578" i="12"/>
  <c r="S578" i="12"/>
  <c r="F574" i="12"/>
  <c r="U574" i="12" s="1"/>
  <c r="T574" i="12"/>
  <c r="S574" i="12"/>
  <c r="F570" i="12"/>
  <c r="U570" i="12" s="1"/>
  <c r="T570" i="12"/>
  <c r="S570" i="12"/>
  <c r="F566" i="12"/>
  <c r="S566" i="12"/>
  <c r="T566" i="12"/>
  <c r="F562" i="12"/>
  <c r="U562" i="12" s="1"/>
  <c r="T562" i="12"/>
  <c r="S562" i="12"/>
  <c r="F558" i="12"/>
  <c r="U558" i="12" s="1"/>
  <c r="T558" i="12"/>
  <c r="S558" i="12"/>
  <c r="F554" i="12"/>
  <c r="T554" i="12"/>
  <c r="S554" i="12"/>
  <c r="F550" i="12"/>
  <c r="T550" i="12"/>
  <c r="S550" i="12"/>
  <c r="F546" i="12"/>
  <c r="U546" i="12" s="1"/>
  <c r="S546" i="12"/>
  <c r="T546" i="12"/>
  <c r="F542" i="12"/>
  <c r="T542" i="12"/>
  <c r="S542" i="12"/>
  <c r="F538" i="12"/>
  <c r="U538" i="12" s="1"/>
  <c r="T538" i="12"/>
  <c r="S538" i="12"/>
  <c r="F534" i="12"/>
  <c r="U534" i="12" s="1"/>
  <c r="T534" i="12"/>
  <c r="S534" i="12"/>
  <c r="F530" i="12"/>
  <c r="U530" i="12" s="1"/>
  <c r="T530" i="12"/>
  <c r="S530" i="12"/>
  <c r="F526" i="12"/>
  <c r="U526" i="12" s="1"/>
  <c r="T526" i="12"/>
  <c r="S526" i="12"/>
  <c r="F522" i="12"/>
  <c r="U522" i="12" s="1"/>
  <c r="T522" i="12"/>
  <c r="S522" i="12"/>
  <c r="F518" i="12"/>
  <c r="U518" i="12" s="1"/>
  <c r="S518" i="12"/>
  <c r="T518" i="12"/>
  <c r="F514" i="12"/>
  <c r="T514" i="12"/>
  <c r="S514" i="12"/>
  <c r="F510" i="12"/>
  <c r="U510" i="12" s="1"/>
  <c r="T510" i="12"/>
  <c r="S510" i="12"/>
  <c r="F506" i="12"/>
  <c r="U506" i="12" s="1"/>
  <c r="T506" i="12"/>
  <c r="S506" i="12"/>
  <c r="F502" i="12"/>
  <c r="U502" i="12" s="1"/>
  <c r="S502" i="12"/>
  <c r="T502" i="12"/>
  <c r="F498" i="12"/>
  <c r="U498" i="12" s="1"/>
  <c r="T498" i="12"/>
  <c r="S498" i="12"/>
  <c r="F494" i="12"/>
  <c r="U494" i="12" s="1"/>
  <c r="T494" i="12"/>
  <c r="S494" i="12"/>
  <c r="F490" i="12"/>
  <c r="U490" i="12" s="1"/>
  <c r="T490" i="12"/>
  <c r="S490" i="12"/>
  <c r="F486" i="12"/>
  <c r="T486" i="12"/>
  <c r="S486" i="12"/>
  <c r="F482" i="12"/>
  <c r="U482" i="12" s="1"/>
  <c r="S482" i="12"/>
  <c r="T482" i="12"/>
  <c r="F478" i="12"/>
  <c r="T478" i="12"/>
  <c r="S478" i="12"/>
  <c r="F474" i="12"/>
  <c r="U474" i="12" s="1"/>
  <c r="T474" i="12"/>
  <c r="S474" i="12"/>
  <c r="F470" i="12"/>
  <c r="U470" i="12" s="1"/>
  <c r="T470" i="12"/>
  <c r="S470" i="12"/>
  <c r="F466" i="12"/>
  <c r="U466" i="12" s="1"/>
  <c r="T466" i="12"/>
  <c r="S466" i="12"/>
  <c r="F462" i="12"/>
  <c r="U462" i="12" s="1"/>
  <c r="T462" i="12"/>
  <c r="S462" i="12"/>
  <c r="F458" i="12"/>
  <c r="T458" i="12"/>
  <c r="S458" i="12"/>
  <c r="F454" i="12"/>
  <c r="U454" i="12" s="1"/>
  <c r="S454" i="12"/>
  <c r="T454" i="12"/>
  <c r="F450" i="12"/>
  <c r="U450" i="12" s="1"/>
  <c r="T450" i="12"/>
  <c r="S450" i="12"/>
  <c r="F446" i="12"/>
  <c r="U446" i="12" s="1"/>
  <c r="T446" i="12"/>
  <c r="S446" i="12"/>
  <c r="F442" i="12"/>
  <c r="U442" i="12" s="1"/>
  <c r="T442" i="12"/>
  <c r="S442" i="12"/>
  <c r="F438" i="12"/>
  <c r="S438" i="12"/>
  <c r="T438" i="12"/>
  <c r="F434" i="12"/>
  <c r="U434" i="12" s="1"/>
  <c r="T434" i="12"/>
  <c r="S434" i="12"/>
  <c r="F430" i="12"/>
  <c r="U430" i="12" s="1"/>
  <c r="T430" i="12"/>
  <c r="S430" i="12"/>
  <c r="F426" i="12"/>
  <c r="U426" i="12" s="1"/>
  <c r="T426" i="12"/>
  <c r="S426" i="12"/>
  <c r="F422" i="12"/>
  <c r="U422" i="12" s="1"/>
  <c r="T422" i="12"/>
  <c r="S422" i="12"/>
  <c r="F418" i="12"/>
  <c r="U418" i="12" s="1"/>
  <c r="S418" i="12"/>
  <c r="T418" i="12"/>
  <c r="F414" i="12"/>
  <c r="U414" i="12" s="1"/>
  <c r="T414" i="12"/>
  <c r="S414" i="12"/>
  <c r="F410" i="12"/>
  <c r="U410" i="12" s="1"/>
  <c r="T410" i="12"/>
  <c r="S410" i="12"/>
  <c r="F406" i="12"/>
  <c r="T406" i="12"/>
  <c r="S406" i="12"/>
  <c r="F402" i="12"/>
  <c r="U402" i="12" s="1"/>
  <c r="T402" i="12"/>
  <c r="S402" i="12"/>
  <c r="F398" i="12"/>
  <c r="U398" i="12" s="1"/>
  <c r="T398" i="12"/>
  <c r="S398" i="12"/>
  <c r="F394" i="12"/>
  <c r="T394" i="12"/>
  <c r="S394" i="12"/>
  <c r="F390" i="12"/>
  <c r="U390" i="12" s="1"/>
  <c r="S390" i="12"/>
  <c r="T390" i="12"/>
  <c r="F386" i="12"/>
  <c r="T386" i="12"/>
  <c r="S386" i="12"/>
  <c r="F382" i="12"/>
  <c r="U382" i="12" s="1"/>
  <c r="T382" i="12"/>
  <c r="S382" i="12"/>
  <c r="F378" i="12"/>
  <c r="U378" i="12" s="1"/>
  <c r="T378" i="12"/>
  <c r="S378" i="12"/>
  <c r="F374" i="12"/>
  <c r="U374" i="12" s="1"/>
  <c r="S374" i="12"/>
  <c r="T374" i="12"/>
  <c r="F370" i="12"/>
  <c r="T370" i="12"/>
  <c r="S370" i="12"/>
  <c r="F366" i="12"/>
  <c r="U366" i="12" s="1"/>
  <c r="T366" i="12"/>
  <c r="S366" i="12"/>
  <c r="F362" i="12"/>
  <c r="U362" i="12" s="1"/>
  <c r="T362" i="12"/>
  <c r="S362" i="12"/>
  <c r="F358" i="12"/>
  <c r="U358" i="12" s="1"/>
  <c r="T358" i="12"/>
  <c r="S358" i="12"/>
  <c r="F354" i="12"/>
  <c r="U354" i="12" s="1"/>
  <c r="S354" i="12"/>
  <c r="T354" i="12"/>
  <c r="F350" i="12"/>
  <c r="U350" i="12" s="1"/>
  <c r="T350" i="12"/>
  <c r="S350" i="12"/>
  <c r="F346" i="12"/>
  <c r="U346" i="12" s="1"/>
  <c r="T346" i="12"/>
  <c r="S346" i="12"/>
  <c r="F342" i="12"/>
  <c r="U342" i="12" s="1"/>
  <c r="T342" i="12"/>
  <c r="S342" i="12"/>
  <c r="F338" i="12"/>
  <c r="T338" i="12"/>
  <c r="S338" i="12"/>
  <c r="F334" i="12"/>
  <c r="T334" i="12"/>
  <c r="S334" i="12"/>
  <c r="F330" i="12"/>
  <c r="U330" i="12" s="1"/>
  <c r="T330" i="12"/>
  <c r="S330" i="12"/>
  <c r="F326" i="12"/>
  <c r="S326" i="12"/>
  <c r="T326" i="12"/>
  <c r="F322" i="12"/>
  <c r="U322" i="12" s="1"/>
  <c r="T322" i="12"/>
  <c r="S322" i="12"/>
  <c r="F318" i="12"/>
  <c r="T318" i="12"/>
  <c r="S318" i="12"/>
  <c r="F314" i="12"/>
  <c r="U314" i="12" s="1"/>
  <c r="T314" i="12"/>
  <c r="S314" i="12"/>
  <c r="F310" i="12"/>
  <c r="U310" i="12" s="1"/>
  <c r="S310" i="12"/>
  <c r="T310" i="12"/>
  <c r="F306" i="12"/>
  <c r="T306" i="12"/>
  <c r="S306" i="12"/>
  <c r="F302" i="12"/>
  <c r="U302" i="12" s="1"/>
  <c r="T302" i="12"/>
  <c r="S302" i="12"/>
  <c r="F298" i="12"/>
  <c r="U298" i="12" s="1"/>
  <c r="T298" i="12"/>
  <c r="S298" i="12"/>
  <c r="F294" i="12"/>
  <c r="U294" i="12" s="1"/>
  <c r="T294" i="12"/>
  <c r="S294" i="12"/>
  <c r="F290" i="12"/>
  <c r="U290" i="12" s="1"/>
  <c r="S290" i="12"/>
  <c r="T290" i="12"/>
  <c r="F286" i="12"/>
  <c r="U286" i="12" s="1"/>
  <c r="T286" i="12"/>
  <c r="S286" i="12"/>
  <c r="F282" i="12"/>
  <c r="U282" i="12" s="1"/>
  <c r="T282" i="12"/>
  <c r="S282" i="12"/>
  <c r="F278" i="12"/>
  <c r="U278" i="12" s="1"/>
  <c r="T278" i="12"/>
  <c r="S278" i="12"/>
  <c r="F274" i="12"/>
  <c r="U274" i="12" s="1"/>
  <c r="T274" i="12"/>
  <c r="S274" i="12"/>
  <c r="F270" i="12"/>
  <c r="U270" i="12" s="1"/>
  <c r="T270" i="12"/>
  <c r="S270" i="12"/>
  <c r="F266" i="12"/>
  <c r="T266" i="12"/>
  <c r="S266" i="12"/>
  <c r="F262" i="12"/>
  <c r="U262" i="12" s="1"/>
  <c r="S262" i="12"/>
  <c r="T262" i="12"/>
  <c r="F258" i="12"/>
  <c r="T258" i="12"/>
  <c r="S258" i="12"/>
  <c r="F254" i="12"/>
  <c r="U254" i="12" s="1"/>
  <c r="T254" i="12"/>
  <c r="S254" i="12"/>
  <c r="F250" i="12"/>
  <c r="U250" i="12" s="1"/>
  <c r="T250" i="12"/>
  <c r="S250" i="12"/>
  <c r="F246" i="12"/>
  <c r="U246" i="12" s="1"/>
  <c r="S246" i="12"/>
  <c r="T246" i="12"/>
  <c r="F242" i="12"/>
  <c r="T242" i="12"/>
  <c r="S242" i="12"/>
  <c r="F238" i="12"/>
  <c r="U238" i="12" s="1"/>
  <c r="T238" i="12"/>
  <c r="S238" i="12"/>
  <c r="F234" i="12"/>
  <c r="U234" i="12" s="1"/>
  <c r="T234" i="12"/>
  <c r="S234" i="12"/>
  <c r="F230" i="12"/>
  <c r="U230" i="12" s="1"/>
  <c r="T230" i="12"/>
  <c r="S230" i="12"/>
  <c r="F226" i="12"/>
  <c r="U226" i="12" s="1"/>
  <c r="S226" i="12"/>
  <c r="T226" i="12"/>
  <c r="F222" i="12"/>
  <c r="U222" i="12" s="1"/>
  <c r="T222" i="12"/>
  <c r="S222" i="12"/>
  <c r="F218" i="12"/>
  <c r="U218" i="12" s="1"/>
  <c r="T218" i="12"/>
  <c r="S218" i="12"/>
  <c r="F214" i="12"/>
  <c r="U214" i="12" s="1"/>
  <c r="T214" i="12"/>
  <c r="S214" i="12"/>
  <c r="F210" i="12"/>
  <c r="U210" i="12" s="1"/>
  <c r="T210" i="12"/>
  <c r="S210" i="12"/>
  <c r="F206" i="12"/>
  <c r="U206" i="12" s="1"/>
  <c r="T206" i="12"/>
  <c r="S206" i="12"/>
  <c r="F202" i="12"/>
  <c r="U202" i="12" s="1"/>
  <c r="T202" i="12"/>
  <c r="S202" i="12"/>
  <c r="F198" i="12"/>
  <c r="S198" i="12"/>
  <c r="T198" i="12"/>
  <c r="F194" i="12"/>
  <c r="T194" i="12"/>
  <c r="S194" i="12"/>
  <c r="F190" i="12"/>
  <c r="U190" i="12" s="1"/>
  <c r="T190" i="12"/>
  <c r="S190" i="12"/>
  <c r="F186" i="12"/>
  <c r="U186" i="12" s="1"/>
  <c r="T186" i="12"/>
  <c r="S186" i="12"/>
  <c r="F182" i="12"/>
  <c r="U182" i="12" s="1"/>
  <c r="S182" i="12"/>
  <c r="T182" i="12"/>
  <c r="F178" i="12"/>
  <c r="U178" i="12" s="1"/>
  <c r="T178" i="12"/>
  <c r="S178" i="12"/>
  <c r="F174" i="12"/>
  <c r="T174" i="12"/>
  <c r="S174" i="12"/>
  <c r="F170" i="12"/>
  <c r="U170" i="12" s="1"/>
  <c r="T170" i="12"/>
  <c r="S170" i="12"/>
  <c r="F166" i="12"/>
  <c r="T166" i="12"/>
  <c r="S166" i="12"/>
  <c r="F162" i="12"/>
  <c r="U162" i="12" s="1"/>
  <c r="S162" i="12"/>
  <c r="T162" i="12"/>
  <c r="F158" i="12"/>
  <c r="U158" i="12" s="1"/>
  <c r="T158" i="12"/>
  <c r="S158" i="12"/>
  <c r="F154" i="12"/>
  <c r="U154" i="12" s="1"/>
  <c r="T154" i="12"/>
  <c r="S154" i="12"/>
  <c r="F150" i="12"/>
  <c r="T150" i="12"/>
  <c r="S150" i="12"/>
  <c r="F146" i="12"/>
  <c r="T146" i="12"/>
  <c r="S146" i="12"/>
  <c r="F142" i="12"/>
  <c r="T142" i="12"/>
  <c r="S142" i="12"/>
  <c r="F138" i="12"/>
  <c r="T138" i="12"/>
  <c r="S138" i="12"/>
  <c r="F134" i="12"/>
  <c r="T134" i="12"/>
  <c r="S134" i="12"/>
  <c r="F130" i="12"/>
  <c r="T130" i="12"/>
  <c r="S130" i="12"/>
  <c r="F126" i="12"/>
  <c r="U126" i="12" s="1"/>
  <c r="T126" i="12"/>
  <c r="S126" i="12"/>
  <c r="F122" i="12"/>
  <c r="T122" i="12"/>
  <c r="S122" i="12"/>
  <c r="F118" i="12"/>
  <c r="T118" i="12"/>
  <c r="S118" i="12"/>
  <c r="F114" i="12"/>
  <c r="T114" i="12"/>
  <c r="S114" i="12"/>
  <c r="F110" i="12"/>
  <c r="T110" i="12"/>
  <c r="S110" i="12"/>
  <c r="F106" i="12"/>
  <c r="U106" i="12" s="1"/>
  <c r="T106" i="12"/>
  <c r="S106" i="12"/>
  <c r="F102" i="12"/>
  <c r="T102" i="12"/>
  <c r="S102" i="12"/>
  <c r="F98" i="12"/>
  <c r="T98" i="12"/>
  <c r="S98" i="12"/>
  <c r="F94" i="12"/>
  <c r="U94" i="12" s="1"/>
  <c r="T94" i="12"/>
  <c r="S94" i="12"/>
  <c r="F90" i="12"/>
  <c r="U90" i="12" s="1"/>
  <c r="T90" i="12"/>
  <c r="S90" i="12"/>
  <c r="F86" i="12"/>
  <c r="U86" i="12" s="1"/>
  <c r="T86" i="12"/>
  <c r="S86" i="12"/>
  <c r="F82" i="12"/>
  <c r="T82" i="12"/>
  <c r="S82" i="12"/>
  <c r="F78" i="12"/>
  <c r="U78" i="12" s="1"/>
  <c r="T78" i="12"/>
  <c r="S78" i="12"/>
  <c r="F74" i="12"/>
  <c r="U74" i="12" s="1"/>
  <c r="T74" i="12"/>
  <c r="S74" i="12"/>
  <c r="F70" i="12"/>
  <c r="T70" i="12"/>
  <c r="S70" i="12"/>
  <c r="F66" i="12"/>
  <c r="U66" i="12" s="1"/>
  <c r="T66" i="12"/>
  <c r="S66" i="12"/>
  <c r="F62" i="12"/>
  <c r="T62" i="12"/>
  <c r="S62" i="12"/>
  <c r="F58" i="12"/>
  <c r="U58" i="12" s="1"/>
  <c r="T58" i="12"/>
  <c r="S58" i="12"/>
  <c r="F54" i="12"/>
  <c r="T54" i="12"/>
  <c r="S54" i="12"/>
  <c r="F50" i="12"/>
  <c r="T50" i="12"/>
  <c r="S50" i="12"/>
  <c r="F46" i="12"/>
  <c r="T46" i="12"/>
  <c r="S46" i="12"/>
  <c r="F42" i="12"/>
  <c r="U42" i="12" s="1"/>
  <c r="T42" i="12"/>
  <c r="S42" i="12"/>
  <c r="F38" i="12"/>
  <c r="T38" i="12"/>
  <c r="S38" i="12"/>
  <c r="F34" i="12"/>
  <c r="T34" i="12"/>
  <c r="S34" i="12"/>
  <c r="F30" i="12"/>
  <c r="T30" i="12"/>
  <c r="S30" i="12"/>
  <c r="F26" i="12"/>
  <c r="T26" i="12"/>
  <c r="S26" i="12"/>
  <c r="F22" i="12"/>
  <c r="U22" i="12" s="1"/>
  <c r="T22" i="12"/>
  <c r="S22" i="12"/>
  <c r="F18" i="12"/>
  <c r="U18" i="12" s="1"/>
  <c r="T18" i="12"/>
  <c r="S18" i="12"/>
  <c r="F14" i="12"/>
  <c r="T14" i="12"/>
  <c r="S14" i="12"/>
  <c r="F10" i="12"/>
  <c r="T10" i="12"/>
  <c r="S10" i="12"/>
  <c r="F6" i="12"/>
  <c r="T6" i="12"/>
  <c r="S6" i="12"/>
  <c r="G665" i="12"/>
  <c r="G657" i="12"/>
  <c r="V657" i="12" s="1"/>
  <c r="G649" i="12"/>
  <c r="V649" i="12" s="1"/>
  <c r="G641" i="12"/>
  <c r="V641" i="12" s="1"/>
  <c r="G633" i="12"/>
  <c r="V633" i="12" s="1"/>
  <c r="G625" i="12"/>
  <c r="V625" i="12" s="1"/>
  <c r="G617" i="12"/>
  <c r="V617" i="12" s="1"/>
  <c r="G613" i="12"/>
  <c r="G605" i="12"/>
  <c r="V605" i="12" s="1"/>
  <c r="G597" i="12"/>
  <c r="V597" i="12" s="1"/>
  <c r="G589" i="12"/>
  <c r="G581" i="12"/>
  <c r="G573" i="12"/>
  <c r="V573" i="12" s="1"/>
  <c r="G565" i="12"/>
  <c r="V565" i="12" s="1"/>
  <c r="G557" i="12"/>
  <c r="G553" i="12"/>
  <c r="V553" i="12" s="1"/>
  <c r="G545" i="12"/>
  <c r="V545" i="12" s="1"/>
  <c r="G537" i="12"/>
  <c r="V537" i="12" s="1"/>
  <c r="G529" i="12"/>
  <c r="V529" i="12" s="1"/>
  <c r="G521" i="12"/>
  <c r="G513" i="12"/>
  <c r="V513" i="12" s="1"/>
  <c r="G505" i="12"/>
  <c r="V505" i="12" s="1"/>
  <c r="G497" i="12"/>
  <c r="V497" i="12" s="1"/>
  <c r="G489" i="12"/>
  <c r="V489" i="12" s="1"/>
  <c r="G481" i="12"/>
  <c r="G473" i="12"/>
  <c r="V473" i="12" s="1"/>
  <c r="G465" i="12"/>
  <c r="G457" i="12"/>
  <c r="G449" i="12"/>
  <c r="V449" i="12" s="1"/>
  <c r="G441" i="12"/>
  <c r="V441" i="12" s="1"/>
  <c r="G437" i="12"/>
  <c r="V437" i="12" s="1"/>
  <c r="G429" i="12"/>
  <c r="V429" i="12" s="1"/>
  <c r="G421" i="12"/>
  <c r="G413" i="12"/>
  <c r="V413" i="12" s="1"/>
  <c r="G405" i="12"/>
  <c r="V405" i="12" s="1"/>
  <c r="G393" i="12"/>
  <c r="V393" i="12" s="1"/>
  <c r="G385" i="12"/>
  <c r="V385" i="12" s="1"/>
  <c r="G377" i="12"/>
  <c r="V377" i="12" s="1"/>
  <c r="G369" i="12"/>
  <c r="V369" i="12" s="1"/>
  <c r="G361" i="12"/>
  <c r="V361" i="12" s="1"/>
  <c r="G353" i="12"/>
  <c r="G345" i="12"/>
  <c r="G337" i="12"/>
  <c r="V337" i="12" s="1"/>
  <c r="G325" i="12"/>
  <c r="V325" i="12" s="1"/>
  <c r="G317" i="12"/>
  <c r="V317" i="12" s="1"/>
  <c r="G309" i="12"/>
  <c r="V309" i="12" s="1"/>
  <c r="G301" i="12"/>
  <c r="V301" i="12" s="1"/>
  <c r="G293" i="12"/>
  <c r="V293" i="12" s="1"/>
  <c r="G285" i="12"/>
  <c r="V285" i="12" s="1"/>
  <c r="G277" i="12"/>
  <c r="G269" i="12"/>
  <c r="V269" i="12" s="1"/>
  <c r="G261" i="12"/>
  <c r="V261" i="12" s="1"/>
  <c r="G253" i="12"/>
  <c r="V253" i="12" s="1"/>
  <c r="G245" i="12"/>
  <c r="G237" i="12"/>
  <c r="V237" i="12" s="1"/>
  <c r="G229" i="12"/>
  <c r="V229" i="12" s="1"/>
  <c r="G221" i="12"/>
  <c r="G209" i="12"/>
  <c r="V209" i="12" s="1"/>
  <c r="G197" i="12"/>
  <c r="V197" i="12" s="1"/>
  <c r="G189" i="12"/>
  <c r="V189" i="12" s="1"/>
  <c r="G181" i="12"/>
  <c r="V181" i="12" s="1"/>
  <c r="G173" i="12"/>
  <c r="G165" i="12"/>
  <c r="V165" i="12" s="1"/>
  <c r="G157" i="12"/>
  <c r="G149" i="12"/>
  <c r="V149" i="12" s="1"/>
  <c r="G141" i="12"/>
  <c r="V141" i="12" s="1"/>
  <c r="G137" i="12"/>
  <c r="V137" i="12" s="1"/>
  <c r="G129" i="12"/>
  <c r="G121" i="12"/>
  <c r="V121" i="12" s="1"/>
  <c r="G113" i="12"/>
  <c r="V113" i="12" s="1"/>
  <c r="G105" i="12"/>
  <c r="G97" i="12"/>
  <c r="G89" i="12"/>
  <c r="V89" i="12" s="1"/>
  <c r="G81" i="12"/>
  <c r="G73" i="12"/>
  <c r="V73" i="12" s="1"/>
  <c r="G65" i="12"/>
  <c r="V65" i="12" s="1"/>
  <c r="G61" i="12"/>
  <c r="V61" i="12" s="1"/>
  <c r="G53" i="12"/>
  <c r="G45" i="12"/>
  <c r="V45" i="12" s="1"/>
  <c r="G41" i="12"/>
  <c r="V41" i="12" s="1"/>
  <c r="G33" i="12"/>
  <c r="V33" i="12" s="1"/>
  <c r="G25" i="12"/>
  <c r="G17" i="12"/>
  <c r="G13" i="12"/>
  <c r="V13" i="12" s="1"/>
  <c r="G5" i="12"/>
  <c r="G660" i="12"/>
  <c r="V660" i="12" s="1"/>
  <c r="G652" i="12"/>
  <c r="V652" i="12" s="1"/>
  <c r="G644" i="12"/>
  <c r="G636" i="12"/>
  <c r="V636" i="12" s="1"/>
  <c r="G632" i="12"/>
  <c r="V632" i="12" s="1"/>
  <c r="G624" i="12"/>
  <c r="G616" i="12"/>
  <c r="V616" i="12" s="1"/>
  <c r="G608" i="12"/>
  <c r="G596" i="12"/>
  <c r="G588" i="12"/>
  <c r="G580" i="12"/>
  <c r="V580" i="12" s="1"/>
  <c r="G572" i="12"/>
  <c r="G560" i="12"/>
  <c r="G552" i="12"/>
  <c r="G544" i="12"/>
  <c r="V544" i="12" s="1"/>
  <c r="G540" i="12"/>
  <c r="G532" i="12"/>
  <c r="V532" i="12" s="1"/>
  <c r="G524" i="12"/>
  <c r="G520" i="12"/>
  <c r="V520" i="12" s="1"/>
  <c r="G512" i="12"/>
  <c r="V512" i="12" s="1"/>
  <c r="G504" i="12"/>
  <c r="V504" i="12" s="1"/>
  <c r="G496" i="12"/>
  <c r="V496" i="12" s="1"/>
  <c r="G488" i="12"/>
  <c r="V488" i="12" s="1"/>
  <c r="G480" i="12"/>
  <c r="V480" i="12" s="1"/>
  <c r="G472" i="12"/>
  <c r="V472" i="12" s="1"/>
  <c r="G464" i="12"/>
  <c r="G456" i="12"/>
  <c r="V456" i="12" s="1"/>
  <c r="G448" i="12"/>
  <c r="V448" i="12" s="1"/>
  <c r="G440" i="12"/>
  <c r="V440" i="12" s="1"/>
  <c r="G428" i="12"/>
  <c r="G420" i="12"/>
  <c r="V420" i="12" s="1"/>
  <c r="G412" i="12"/>
  <c r="G408" i="12"/>
  <c r="V408" i="12" s="1"/>
  <c r="G400" i="12"/>
  <c r="V400" i="12" s="1"/>
  <c r="G396" i="12"/>
  <c r="V396" i="12" s="1"/>
  <c r="G388" i="12"/>
  <c r="V388" i="12" s="1"/>
  <c r="G380" i="12"/>
  <c r="V380" i="12" s="1"/>
  <c r="G376" i="12"/>
  <c r="V376" i="12" s="1"/>
  <c r="G368" i="12"/>
  <c r="V368" i="12" s="1"/>
  <c r="G360" i="12"/>
  <c r="G352" i="12"/>
  <c r="G344" i="12"/>
  <c r="V344" i="12" s="1"/>
  <c r="G336" i="12"/>
  <c r="V336" i="12" s="1"/>
  <c r="G328" i="12"/>
  <c r="V328" i="12" s="1"/>
  <c r="G320" i="12"/>
  <c r="G312" i="12"/>
  <c r="V312" i="12" s="1"/>
  <c r="G304" i="12"/>
  <c r="G296" i="12"/>
  <c r="V296" i="12" s="1"/>
  <c r="G288" i="12"/>
  <c r="V288" i="12" s="1"/>
  <c r="G284" i="12"/>
  <c r="V284" i="12" s="1"/>
  <c r="G276" i="12"/>
  <c r="V276" i="12" s="1"/>
  <c r="G268" i="12"/>
  <c r="V268" i="12" s="1"/>
  <c r="G260" i="12"/>
  <c r="V260" i="12" s="1"/>
  <c r="G252" i="12"/>
  <c r="G244" i="12"/>
  <c r="V244" i="12" s="1"/>
  <c r="G232" i="12"/>
  <c r="G224" i="12"/>
  <c r="V224" i="12" s="1"/>
  <c r="G216" i="12"/>
  <c r="G204" i="12"/>
  <c r="V204" i="12" s="1"/>
  <c r="G200" i="12"/>
  <c r="G192" i="12"/>
  <c r="G188" i="12"/>
  <c r="V188" i="12" s="1"/>
  <c r="G180" i="12"/>
  <c r="V180" i="12" s="1"/>
  <c r="G172" i="12"/>
  <c r="G160" i="12"/>
  <c r="G148" i="12"/>
  <c r="G140" i="12"/>
  <c r="G132" i="12"/>
  <c r="V132" i="12" s="1"/>
  <c r="G124" i="12"/>
  <c r="V124" i="12" s="1"/>
  <c r="G112" i="12"/>
  <c r="G100" i="12"/>
  <c r="V100" i="12" s="1"/>
  <c r="G92" i="12"/>
  <c r="V92" i="12" s="1"/>
  <c r="G80" i="12"/>
  <c r="V80" i="12" s="1"/>
  <c r="G72" i="12"/>
  <c r="V72" i="12" s="1"/>
  <c r="G68" i="12"/>
  <c r="V68" i="12" s="1"/>
  <c r="G60" i="12"/>
  <c r="G52" i="12"/>
  <c r="G44" i="12"/>
  <c r="V44" i="12" s="1"/>
  <c r="G40" i="12"/>
  <c r="V40" i="12" s="1"/>
  <c r="G28" i="12"/>
  <c r="V28" i="12" s="1"/>
  <c r="G20" i="12"/>
  <c r="G8" i="12"/>
  <c r="G663" i="12"/>
  <c r="V663" i="12" s="1"/>
  <c r="G659" i="12"/>
  <c r="V659" i="12" s="1"/>
  <c r="G655" i="12"/>
  <c r="G651" i="12"/>
  <c r="G647" i="12"/>
  <c r="V647" i="12" s="1"/>
  <c r="G643" i="12"/>
  <c r="V643" i="12" s="1"/>
  <c r="G639" i="12"/>
  <c r="V639" i="12" s="1"/>
  <c r="G635" i="12"/>
  <c r="G631" i="12"/>
  <c r="V631" i="12" s="1"/>
  <c r="G627" i="12"/>
  <c r="V627" i="12" s="1"/>
  <c r="G623" i="12"/>
  <c r="V623" i="12" s="1"/>
  <c r="G619" i="12"/>
  <c r="G615" i="12"/>
  <c r="V615" i="12" s="1"/>
  <c r="G611" i="12"/>
  <c r="V611" i="12" s="1"/>
  <c r="G607" i="12"/>
  <c r="V607" i="12" s="1"/>
  <c r="G603" i="12"/>
  <c r="V603" i="12" s="1"/>
  <c r="G599" i="12"/>
  <c r="V599" i="12" s="1"/>
  <c r="G595" i="12"/>
  <c r="V595" i="12" s="1"/>
  <c r="G591" i="12"/>
  <c r="G587" i="12"/>
  <c r="G583" i="12"/>
  <c r="V583" i="12" s="1"/>
  <c r="G579" i="12"/>
  <c r="V579" i="12" s="1"/>
  <c r="G575" i="12"/>
  <c r="G571" i="12"/>
  <c r="V571" i="12" s="1"/>
  <c r="G567" i="12"/>
  <c r="V567" i="12" s="1"/>
  <c r="G563" i="12"/>
  <c r="V563" i="12" s="1"/>
  <c r="G559" i="12"/>
  <c r="G555" i="12"/>
  <c r="V555" i="12" s="1"/>
  <c r="G551" i="12"/>
  <c r="V551" i="12" s="1"/>
  <c r="G547" i="12"/>
  <c r="G543" i="12"/>
  <c r="V543" i="12" s="1"/>
  <c r="G539" i="12"/>
  <c r="V539" i="12" s="1"/>
  <c r="G535" i="12"/>
  <c r="V535" i="12" s="1"/>
  <c r="G531" i="12"/>
  <c r="G527" i="12"/>
  <c r="V527" i="12" s="1"/>
  <c r="G523" i="12"/>
  <c r="V523" i="12" s="1"/>
  <c r="G519" i="12"/>
  <c r="V519" i="12" s="1"/>
  <c r="G515" i="12"/>
  <c r="G511" i="12"/>
  <c r="V511" i="12" s="1"/>
  <c r="G507" i="12"/>
  <c r="V507" i="12" s="1"/>
  <c r="G503" i="12"/>
  <c r="V503" i="12" s="1"/>
  <c r="G499" i="12"/>
  <c r="G495" i="12"/>
  <c r="G491" i="12"/>
  <c r="G487" i="12"/>
  <c r="V487" i="12" s="1"/>
  <c r="G483" i="12"/>
  <c r="G479" i="12"/>
  <c r="G475" i="12"/>
  <c r="G471" i="12"/>
  <c r="V471" i="12" s="1"/>
  <c r="G467" i="12"/>
  <c r="V467" i="12" s="1"/>
  <c r="G463" i="12"/>
  <c r="V463" i="12" s="1"/>
  <c r="G459" i="12"/>
  <c r="V459" i="12" s="1"/>
  <c r="G455" i="12"/>
  <c r="V455" i="12" s="1"/>
  <c r="G451" i="12"/>
  <c r="G447" i="12"/>
  <c r="G443" i="12"/>
  <c r="V443" i="12" s="1"/>
  <c r="G439" i="12"/>
  <c r="V439" i="12" s="1"/>
  <c r="G435" i="12"/>
  <c r="G431" i="12"/>
  <c r="V431" i="12" s="1"/>
  <c r="G427" i="12"/>
  <c r="G423" i="12"/>
  <c r="V423" i="12" s="1"/>
  <c r="G419" i="12"/>
  <c r="V419" i="12" s="1"/>
  <c r="G415" i="12"/>
  <c r="G411" i="12"/>
  <c r="V411" i="12" s="1"/>
  <c r="G407" i="12"/>
  <c r="V407" i="12" s="1"/>
  <c r="G403" i="12"/>
  <c r="V403" i="12" s="1"/>
  <c r="G399" i="12"/>
  <c r="V399" i="12" s="1"/>
  <c r="G395" i="12"/>
  <c r="V395" i="12" s="1"/>
  <c r="G391" i="12"/>
  <c r="V391" i="12" s="1"/>
  <c r="G387" i="12"/>
  <c r="V387" i="12" s="1"/>
  <c r="G383" i="12"/>
  <c r="G379" i="12"/>
  <c r="G375" i="12"/>
  <c r="V375" i="12" s="1"/>
  <c r="G371" i="12"/>
  <c r="G367" i="12"/>
  <c r="V367" i="12" s="1"/>
  <c r="G363" i="12"/>
  <c r="V363" i="12" s="1"/>
  <c r="G359" i="12"/>
  <c r="V359" i="12" s="1"/>
  <c r="G355" i="12"/>
  <c r="G351" i="12"/>
  <c r="V351" i="12" s="1"/>
  <c r="G347" i="12"/>
  <c r="V347" i="12" s="1"/>
  <c r="G343" i="12"/>
  <c r="V343" i="12" s="1"/>
  <c r="G339" i="12"/>
  <c r="V339" i="12" s="1"/>
  <c r="G335" i="12"/>
  <c r="G331" i="12"/>
  <c r="V331" i="12" s="1"/>
  <c r="G327" i="12"/>
  <c r="V327" i="12" s="1"/>
  <c r="G323" i="12"/>
  <c r="V323" i="12" s="1"/>
  <c r="G319" i="12"/>
  <c r="V319" i="12" s="1"/>
  <c r="G315" i="12"/>
  <c r="G311" i="12"/>
  <c r="V311" i="12" s="1"/>
  <c r="G307" i="12"/>
  <c r="V307" i="12" s="1"/>
  <c r="G303" i="12"/>
  <c r="V303" i="12" s="1"/>
  <c r="G299" i="12"/>
  <c r="G295" i="12"/>
  <c r="V295" i="12" s="1"/>
  <c r="G291" i="12"/>
  <c r="V291" i="12" s="1"/>
  <c r="G287" i="12"/>
  <c r="V287" i="12" s="1"/>
  <c r="G283" i="12"/>
  <c r="V283" i="12" s="1"/>
  <c r="G279" i="12"/>
  <c r="V279" i="12" s="1"/>
  <c r="G275" i="12"/>
  <c r="V275" i="12" s="1"/>
  <c r="G271" i="12"/>
  <c r="G267" i="12"/>
  <c r="G263" i="12"/>
  <c r="V263" i="12" s="1"/>
  <c r="G259" i="12"/>
  <c r="V259" i="12" s="1"/>
  <c r="G255" i="12"/>
  <c r="V255" i="12" s="1"/>
  <c r="G251" i="12"/>
  <c r="G247" i="12"/>
  <c r="V247" i="12" s="1"/>
  <c r="G243" i="12"/>
  <c r="V243" i="12" s="1"/>
  <c r="G239" i="12"/>
  <c r="V239" i="12" s="1"/>
  <c r="G235" i="12"/>
  <c r="G231" i="12"/>
  <c r="V231" i="12" s="1"/>
  <c r="G227" i="12"/>
  <c r="V227" i="12" s="1"/>
  <c r="G223" i="12"/>
  <c r="V223" i="12" s="1"/>
  <c r="G219" i="12"/>
  <c r="G215" i="12"/>
  <c r="V215" i="12" s="1"/>
  <c r="G211" i="12"/>
  <c r="V211" i="12" s="1"/>
  <c r="G207" i="12"/>
  <c r="G203" i="12"/>
  <c r="V203" i="12" s="1"/>
  <c r="G199" i="12"/>
  <c r="V199" i="12" s="1"/>
  <c r="G195" i="12"/>
  <c r="V195" i="12" s="1"/>
  <c r="G191" i="12"/>
  <c r="G187" i="12"/>
  <c r="V187" i="12" s="1"/>
  <c r="G183" i="12"/>
  <c r="V183" i="12" s="1"/>
  <c r="G179" i="12"/>
  <c r="V179" i="12" s="1"/>
  <c r="G175" i="12"/>
  <c r="G171" i="12"/>
  <c r="G167" i="12"/>
  <c r="V167" i="12" s="1"/>
  <c r="G163" i="12"/>
  <c r="G159" i="12"/>
  <c r="G155" i="12"/>
  <c r="G151" i="12"/>
  <c r="V151" i="12" s="1"/>
  <c r="G147" i="12"/>
  <c r="G143" i="12"/>
  <c r="V143" i="12" s="1"/>
  <c r="G139" i="12"/>
  <c r="V139" i="12" s="1"/>
  <c r="G135" i="12"/>
  <c r="V135" i="12" s="1"/>
  <c r="G131" i="12"/>
  <c r="V131" i="12" s="1"/>
  <c r="G127" i="12"/>
  <c r="V127" i="12" s="1"/>
  <c r="G123" i="12"/>
  <c r="V123" i="12" s="1"/>
  <c r="G119" i="12"/>
  <c r="V119" i="12" s="1"/>
  <c r="G115" i="12"/>
  <c r="V115" i="12" s="1"/>
  <c r="G111" i="12"/>
  <c r="G107" i="12"/>
  <c r="V107" i="12" s="1"/>
  <c r="G103" i="12"/>
  <c r="V103" i="12" s="1"/>
  <c r="G99" i="12"/>
  <c r="G95" i="12"/>
  <c r="G91" i="12"/>
  <c r="V91" i="12" s="1"/>
  <c r="G87" i="12"/>
  <c r="V87" i="12" s="1"/>
  <c r="G83" i="12"/>
  <c r="V83" i="12" s="1"/>
  <c r="G79" i="12"/>
  <c r="G75" i="12"/>
  <c r="G71" i="12"/>
  <c r="V71" i="12" s="1"/>
  <c r="G67" i="12"/>
  <c r="G63" i="12"/>
  <c r="V63" i="12" s="1"/>
  <c r="G59" i="12"/>
  <c r="V59" i="12" s="1"/>
  <c r="G55" i="12"/>
  <c r="V55" i="12" s="1"/>
  <c r="G51" i="12"/>
  <c r="G47" i="12"/>
  <c r="V47" i="12" s="1"/>
  <c r="G43" i="12"/>
  <c r="G39" i="12"/>
  <c r="V39" i="12" s="1"/>
  <c r="G35" i="12"/>
  <c r="G31" i="12"/>
  <c r="G27" i="12"/>
  <c r="G23" i="12"/>
  <c r="V23" i="12" s="1"/>
  <c r="G19" i="12"/>
  <c r="G15" i="12"/>
  <c r="G11" i="12"/>
  <c r="V11" i="12" s="1"/>
  <c r="G7" i="12"/>
  <c r="V7" i="12" s="1"/>
  <c r="G3" i="12"/>
  <c r="V3" i="12" s="1"/>
  <c r="S3" i="12"/>
  <c r="G661" i="12"/>
  <c r="V661" i="12" s="1"/>
  <c r="G653" i="12"/>
  <c r="G645" i="12"/>
  <c r="V645" i="12" s="1"/>
  <c r="G637" i="12"/>
  <c r="G629" i="12"/>
  <c r="V629" i="12" s="1"/>
  <c r="G621" i="12"/>
  <c r="G609" i="12"/>
  <c r="V609" i="12" s="1"/>
  <c r="G601" i="12"/>
  <c r="G593" i="12"/>
  <c r="V593" i="12" s="1"/>
  <c r="G585" i="12"/>
  <c r="G577" i="12"/>
  <c r="V577" i="12" s="1"/>
  <c r="G569" i="12"/>
  <c r="V569" i="12" s="1"/>
  <c r="G561" i="12"/>
  <c r="G549" i="12"/>
  <c r="V549" i="12" s="1"/>
  <c r="G541" i="12"/>
  <c r="V541" i="12" s="1"/>
  <c r="G533" i="12"/>
  <c r="V533" i="12" s="1"/>
  <c r="G525" i="12"/>
  <c r="V525" i="12" s="1"/>
  <c r="G517" i="12"/>
  <c r="V517" i="12" s="1"/>
  <c r="G509" i="12"/>
  <c r="V509" i="12" s="1"/>
  <c r="G501" i="12"/>
  <c r="V501" i="12" s="1"/>
  <c r="G493" i="12"/>
  <c r="V493" i="12" s="1"/>
  <c r="G485" i="12"/>
  <c r="V485" i="12" s="1"/>
  <c r="G477" i="12"/>
  <c r="V477" i="12" s="1"/>
  <c r="G469" i="12"/>
  <c r="V469" i="12" s="1"/>
  <c r="G461" i="12"/>
  <c r="V461" i="12" s="1"/>
  <c r="G453" i="12"/>
  <c r="V453" i="12" s="1"/>
  <c r="G445" i="12"/>
  <c r="G433" i="12"/>
  <c r="G425" i="12"/>
  <c r="G417" i="12"/>
  <c r="V417" i="12" s="1"/>
  <c r="G409" i="12"/>
  <c r="G401" i="12"/>
  <c r="V401" i="12" s="1"/>
  <c r="G397" i="12"/>
  <c r="V397" i="12" s="1"/>
  <c r="G389" i="12"/>
  <c r="G381" i="12"/>
  <c r="V381" i="12" s="1"/>
  <c r="G373" i="12"/>
  <c r="G365" i="12"/>
  <c r="V365" i="12" s="1"/>
  <c r="G357" i="12"/>
  <c r="G349" i="12"/>
  <c r="V349" i="12" s="1"/>
  <c r="G341" i="12"/>
  <c r="G333" i="12"/>
  <c r="V333" i="12" s="1"/>
  <c r="G329" i="12"/>
  <c r="G321" i="12"/>
  <c r="V321" i="12" s="1"/>
  <c r="G313" i="12"/>
  <c r="V313" i="12" s="1"/>
  <c r="G305" i="12"/>
  <c r="G297" i="12"/>
  <c r="G289" i="12"/>
  <c r="G281" i="12"/>
  <c r="G273" i="12"/>
  <c r="V273" i="12" s="1"/>
  <c r="G265" i="12"/>
  <c r="G257" i="12"/>
  <c r="G249" i="12"/>
  <c r="V249" i="12" s="1"/>
  <c r="G241" i="12"/>
  <c r="V241" i="12" s="1"/>
  <c r="G233" i="12"/>
  <c r="G225" i="12"/>
  <c r="G217" i="12"/>
  <c r="G213" i="12"/>
  <c r="V213" i="12" s="1"/>
  <c r="G205" i="12"/>
  <c r="V205" i="12" s="1"/>
  <c r="G201" i="12"/>
  <c r="V201" i="12" s="1"/>
  <c r="G193" i="12"/>
  <c r="G185" i="12"/>
  <c r="V185" i="12" s="1"/>
  <c r="G177" i="12"/>
  <c r="V177" i="12" s="1"/>
  <c r="G169" i="12"/>
  <c r="G161" i="12"/>
  <c r="V161" i="12" s="1"/>
  <c r="G153" i="12"/>
  <c r="G145" i="12"/>
  <c r="V145" i="12" s="1"/>
  <c r="G133" i="12"/>
  <c r="V133" i="12" s="1"/>
  <c r="G125" i="12"/>
  <c r="V125" i="12" s="1"/>
  <c r="G117" i="12"/>
  <c r="G109" i="12"/>
  <c r="V109" i="12" s="1"/>
  <c r="G101" i="12"/>
  <c r="V101" i="12" s="1"/>
  <c r="G93" i="12"/>
  <c r="G85" i="12"/>
  <c r="V85" i="12" s="1"/>
  <c r="G77" i="12"/>
  <c r="G69" i="12"/>
  <c r="V69" i="12" s="1"/>
  <c r="G57" i="12"/>
  <c r="G49" i="12"/>
  <c r="G37" i="12"/>
  <c r="G29" i="12"/>
  <c r="V29" i="12" s="1"/>
  <c r="G21" i="12"/>
  <c r="G9" i="12"/>
  <c r="V9" i="12" s="1"/>
  <c r="G664" i="12"/>
  <c r="V664" i="12" s="1"/>
  <c r="G656" i="12"/>
  <c r="V656" i="12" s="1"/>
  <c r="G648" i="12"/>
  <c r="V648" i="12" s="1"/>
  <c r="G640" i="12"/>
  <c r="V640" i="12" s="1"/>
  <c r="G628" i="12"/>
  <c r="V628" i="12" s="1"/>
  <c r="G620" i="12"/>
  <c r="G612" i="12"/>
  <c r="V612" i="12" s="1"/>
  <c r="G604" i="12"/>
  <c r="V604" i="12" s="1"/>
  <c r="G600" i="12"/>
  <c r="V600" i="12" s="1"/>
  <c r="G592" i="12"/>
  <c r="G584" i="12"/>
  <c r="V584" i="12" s="1"/>
  <c r="G576" i="12"/>
  <c r="V576" i="12" s="1"/>
  <c r="G568" i="12"/>
  <c r="V568" i="12" s="1"/>
  <c r="G564" i="12"/>
  <c r="V564" i="12" s="1"/>
  <c r="G556" i="12"/>
  <c r="V556" i="12" s="1"/>
  <c r="G548" i="12"/>
  <c r="V548" i="12" s="1"/>
  <c r="G536" i="12"/>
  <c r="V536" i="12" s="1"/>
  <c r="G528" i="12"/>
  <c r="V528" i="12" s="1"/>
  <c r="G516" i="12"/>
  <c r="V516" i="12" s="1"/>
  <c r="G508" i="12"/>
  <c r="V508" i="12" s="1"/>
  <c r="G500" i="12"/>
  <c r="V500" i="12" s="1"/>
  <c r="G492" i="12"/>
  <c r="V492" i="12" s="1"/>
  <c r="G484" i="12"/>
  <c r="V484" i="12" s="1"/>
  <c r="G476" i="12"/>
  <c r="G468" i="12"/>
  <c r="G460" i="12"/>
  <c r="V460" i="12" s="1"/>
  <c r="G452" i="12"/>
  <c r="G444" i="12"/>
  <c r="V444" i="12" s="1"/>
  <c r="G436" i="12"/>
  <c r="V436" i="12" s="1"/>
  <c r="G432" i="12"/>
  <c r="G424" i="12"/>
  <c r="V424" i="12" s="1"/>
  <c r="G416" i="12"/>
  <c r="V416" i="12" s="1"/>
  <c r="G404" i="12"/>
  <c r="V404" i="12" s="1"/>
  <c r="G392" i="12"/>
  <c r="V392" i="12" s="1"/>
  <c r="G384" i="12"/>
  <c r="V384" i="12" s="1"/>
  <c r="G372" i="12"/>
  <c r="V372" i="12" s="1"/>
  <c r="G364" i="12"/>
  <c r="V364" i="12" s="1"/>
  <c r="G356" i="12"/>
  <c r="V356" i="12" s="1"/>
  <c r="G348" i="12"/>
  <c r="V348" i="12" s="1"/>
  <c r="G340" i="12"/>
  <c r="V340" i="12" s="1"/>
  <c r="G332" i="12"/>
  <c r="V332" i="12" s="1"/>
  <c r="G324" i="12"/>
  <c r="G316" i="12"/>
  <c r="V316" i="12" s="1"/>
  <c r="G308" i="12"/>
  <c r="V308" i="12" s="1"/>
  <c r="G300" i="12"/>
  <c r="V300" i="12" s="1"/>
  <c r="G292" i="12"/>
  <c r="V292" i="12" s="1"/>
  <c r="G280" i="12"/>
  <c r="G272" i="12"/>
  <c r="V272" i="12" s="1"/>
  <c r="G264" i="12"/>
  <c r="V264" i="12" s="1"/>
  <c r="G256" i="12"/>
  <c r="V256" i="12" s="1"/>
  <c r="G248" i="12"/>
  <c r="G240" i="12"/>
  <c r="V240" i="12" s="1"/>
  <c r="G236" i="12"/>
  <c r="V236" i="12" s="1"/>
  <c r="G228" i="12"/>
  <c r="V228" i="12" s="1"/>
  <c r="G220" i="12"/>
  <c r="V220" i="12" s="1"/>
  <c r="G212" i="12"/>
  <c r="G208" i="12"/>
  <c r="V208" i="12" s="1"/>
  <c r="G196" i="12"/>
  <c r="V196" i="12" s="1"/>
  <c r="G184" i="12"/>
  <c r="G176" i="12"/>
  <c r="V176" i="12" s="1"/>
  <c r="G168" i="12"/>
  <c r="V168" i="12" s="1"/>
  <c r="G164" i="12"/>
  <c r="V164" i="12" s="1"/>
  <c r="G156" i="12"/>
  <c r="V156" i="12" s="1"/>
  <c r="G152" i="12"/>
  <c r="V152" i="12" s="1"/>
  <c r="G144" i="12"/>
  <c r="V144" i="12" s="1"/>
  <c r="G136" i="12"/>
  <c r="V136" i="12" s="1"/>
  <c r="G128" i="12"/>
  <c r="V128" i="12" s="1"/>
  <c r="G120" i="12"/>
  <c r="V120" i="12" s="1"/>
  <c r="G116" i="12"/>
  <c r="V116" i="12" s="1"/>
  <c r="G108" i="12"/>
  <c r="V108" i="12" s="1"/>
  <c r="G104" i="12"/>
  <c r="G96" i="12"/>
  <c r="G88" i="12"/>
  <c r="V88" i="12" s="1"/>
  <c r="G84" i="12"/>
  <c r="V84" i="12" s="1"/>
  <c r="G76" i="12"/>
  <c r="V76" i="12" s="1"/>
  <c r="G64" i="12"/>
  <c r="G56" i="12"/>
  <c r="G48" i="12"/>
  <c r="V48" i="12" s="1"/>
  <c r="G36" i="12"/>
  <c r="G32" i="12"/>
  <c r="V32" i="12" s="1"/>
  <c r="G24" i="12"/>
  <c r="V24" i="12" s="1"/>
  <c r="G16" i="12"/>
  <c r="G12" i="12"/>
  <c r="S4" i="12"/>
  <c r="G4" i="12"/>
  <c r="T2" i="12"/>
  <c r="S2" i="12"/>
  <c r="G666" i="12"/>
  <c r="V666" i="12" s="1"/>
  <c r="G662" i="12"/>
  <c r="V662" i="12" s="1"/>
  <c r="G658" i="12"/>
  <c r="G654" i="12"/>
  <c r="V654" i="12" s="1"/>
  <c r="G650" i="12"/>
  <c r="V650" i="12" s="1"/>
  <c r="G646" i="12"/>
  <c r="V646" i="12" s="1"/>
  <c r="G642" i="12"/>
  <c r="G638" i="12"/>
  <c r="V638" i="12" s="1"/>
  <c r="G634" i="12"/>
  <c r="V634" i="12" s="1"/>
  <c r="G630" i="12"/>
  <c r="V630" i="12" s="1"/>
  <c r="G626" i="12"/>
  <c r="G622" i="12"/>
  <c r="V622" i="12" s="1"/>
  <c r="G618" i="12"/>
  <c r="G614" i="12"/>
  <c r="V614" i="12" s="1"/>
  <c r="G610" i="12"/>
  <c r="G606" i="12"/>
  <c r="V606" i="12" s="1"/>
  <c r="G602" i="12"/>
  <c r="G598" i="12"/>
  <c r="V598" i="12" s="1"/>
  <c r="G594" i="12"/>
  <c r="G590" i="12"/>
  <c r="V590" i="12" s="1"/>
  <c r="G586" i="12"/>
  <c r="V586" i="12" s="1"/>
  <c r="G582" i="12"/>
  <c r="V582" i="12" s="1"/>
  <c r="G578" i="12"/>
  <c r="V578" i="12" s="1"/>
  <c r="G574" i="12"/>
  <c r="V574" i="12" s="1"/>
  <c r="G570" i="12"/>
  <c r="G566" i="12"/>
  <c r="V566" i="12" s="1"/>
  <c r="G562" i="12"/>
  <c r="G558" i="12"/>
  <c r="V558" i="12" s="1"/>
  <c r="G554" i="12"/>
  <c r="G550" i="12"/>
  <c r="V550" i="12" s="1"/>
  <c r="G546" i="12"/>
  <c r="V546" i="12" s="1"/>
  <c r="G542" i="12"/>
  <c r="G538" i="12"/>
  <c r="V538" i="12" s="1"/>
  <c r="G534" i="12"/>
  <c r="V534" i="12" s="1"/>
  <c r="G530" i="12"/>
  <c r="V530" i="12" s="1"/>
  <c r="G526" i="12"/>
  <c r="V526" i="12" s="1"/>
  <c r="G522" i="12"/>
  <c r="V522" i="12" s="1"/>
  <c r="G518" i="12"/>
  <c r="V518" i="12" s="1"/>
  <c r="G514" i="12"/>
  <c r="G510" i="12"/>
  <c r="V510" i="12" s="1"/>
  <c r="G506" i="12"/>
  <c r="G502" i="12"/>
  <c r="V502" i="12" s="1"/>
  <c r="G498" i="12"/>
  <c r="V498" i="12" s="1"/>
  <c r="G494" i="12"/>
  <c r="V494" i="12" s="1"/>
  <c r="G490" i="12"/>
  <c r="V490" i="12" s="1"/>
  <c r="G486" i="12"/>
  <c r="V486" i="12" s="1"/>
  <c r="G482" i="12"/>
  <c r="V482" i="12" s="1"/>
  <c r="G478" i="12"/>
  <c r="G474" i="12"/>
  <c r="V474" i="12" s="1"/>
  <c r="G470" i="12"/>
  <c r="V470" i="12" s="1"/>
  <c r="G466" i="12"/>
  <c r="G462" i="12"/>
  <c r="G458" i="12"/>
  <c r="G454" i="12"/>
  <c r="V454" i="12" s="1"/>
  <c r="G450" i="12"/>
  <c r="V450" i="12" s="1"/>
  <c r="G446" i="12"/>
  <c r="V446" i="12" s="1"/>
  <c r="G442" i="12"/>
  <c r="V442" i="12" s="1"/>
  <c r="G438" i="12"/>
  <c r="V438" i="12" s="1"/>
  <c r="G434" i="12"/>
  <c r="G430" i="12"/>
  <c r="V430" i="12" s="1"/>
  <c r="G426" i="12"/>
  <c r="V426" i="12" s="1"/>
  <c r="G422" i="12"/>
  <c r="V422" i="12" s="1"/>
  <c r="G418" i="12"/>
  <c r="V418" i="12" s="1"/>
  <c r="G414" i="12"/>
  <c r="V414" i="12" s="1"/>
  <c r="G410" i="12"/>
  <c r="V410" i="12" s="1"/>
  <c r="G406" i="12"/>
  <c r="V406" i="12" s="1"/>
  <c r="G402" i="12"/>
  <c r="V402" i="12" s="1"/>
  <c r="G398" i="12"/>
  <c r="V398" i="12" s="1"/>
  <c r="G394" i="12"/>
  <c r="G390" i="12"/>
  <c r="V390" i="12" s="1"/>
  <c r="G386" i="12"/>
  <c r="G382" i="12"/>
  <c r="V382" i="12" s="1"/>
  <c r="G378" i="12"/>
  <c r="G374" i="12"/>
  <c r="V374" i="12" s="1"/>
  <c r="G370" i="12"/>
  <c r="V370" i="12" s="1"/>
  <c r="G366" i="12"/>
  <c r="V366" i="12" s="1"/>
  <c r="G362" i="12"/>
  <c r="V362" i="12" s="1"/>
  <c r="G358" i="12"/>
  <c r="V358" i="12" s="1"/>
  <c r="G354" i="12"/>
  <c r="V354" i="12" s="1"/>
  <c r="G350" i="12"/>
  <c r="V350" i="12" s="1"/>
  <c r="G346" i="12"/>
  <c r="V346" i="12" s="1"/>
  <c r="G342" i="12"/>
  <c r="V342" i="12" s="1"/>
  <c r="G338" i="12"/>
  <c r="G334" i="12"/>
  <c r="G330" i="12"/>
  <c r="V330" i="12" s="1"/>
  <c r="G326" i="12"/>
  <c r="V326" i="12" s="1"/>
  <c r="G322" i="12"/>
  <c r="V322" i="12" s="1"/>
  <c r="G318" i="12"/>
  <c r="V318" i="12" s="1"/>
  <c r="G314" i="12"/>
  <c r="G310" i="12"/>
  <c r="V310" i="12" s="1"/>
  <c r="G306" i="12"/>
  <c r="G302" i="12"/>
  <c r="G298" i="12"/>
  <c r="G294" i="12"/>
  <c r="V294" i="12" s="1"/>
  <c r="G290" i="12"/>
  <c r="V290" i="12" s="1"/>
  <c r="G286" i="12"/>
  <c r="V286" i="12" s="1"/>
  <c r="G282" i="12"/>
  <c r="V282" i="12" s="1"/>
  <c r="G278" i="12"/>
  <c r="V278" i="12" s="1"/>
  <c r="G274" i="12"/>
  <c r="V274" i="12" s="1"/>
  <c r="G270" i="12"/>
  <c r="V270" i="12" s="1"/>
  <c r="G266" i="12"/>
  <c r="G262" i="12"/>
  <c r="V262" i="12" s="1"/>
  <c r="G258" i="12"/>
  <c r="G254" i="12"/>
  <c r="V254" i="12" s="1"/>
  <c r="G250" i="12"/>
  <c r="V250" i="12" s="1"/>
  <c r="G246" i="12"/>
  <c r="V246" i="12" s="1"/>
  <c r="G242" i="12"/>
  <c r="G238" i="12"/>
  <c r="V238" i="12" s="1"/>
  <c r="G234" i="12"/>
  <c r="G230" i="12"/>
  <c r="V230" i="12" s="1"/>
  <c r="G226" i="12"/>
  <c r="V226" i="12" s="1"/>
  <c r="G222" i="12"/>
  <c r="V222" i="12" s="1"/>
  <c r="G218" i="12"/>
  <c r="G214" i="12"/>
  <c r="V214" i="12" s="1"/>
  <c r="G210" i="12"/>
  <c r="V210" i="12" s="1"/>
  <c r="G206" i="12"/>
  <c r="V206" i="12" s="1"/>
  <c r="G202" i="12"/>
  <c r="G198" i="12"/>
  <c r="V198" i="12" s="1"/>
  <c r="G194" i="12"/>
  <c r="G190" i="12"/>
  <c r="G186" i="12"/>
  <c r="V186" i="12" s="1"/>
  <c r="G182" i="12"/>
  <c r="V182" i="12" s="1"/>
  <c r="G178" i="12"/>
  <c r="V178" i="12" s="1"/>
  <c r="G174" i="12"/>
  <c r="G170" i="12"/>
  <c r="G166" i="12"/>
  <c r="V166" i="12" s="1"/>
  <c r="G162" i="12"/>
  <c r="G158" i="12"/>
  <c r="G154" i="12"/>
  <c r="V154" i="12" s="1"/>
  <c r="G150" i="12"/>
  <c r="V150" i="12" s="1"/>
  <c r="G146" i="12"/>
  <c r="G142" i="12"/>
  <c r="G138" i="12"/>
  <c r="G134" i="12"/>
  <c r="V134" i="12" s="1"/>
  <c r="G130" i="12"/>
  <c r="G126" i="12"/>
  <c r="G122" i="12"/>
  <c r="G118" i="12"/>
  <c r="V118" i="12" s="1"/>
  <c r="G114" i="12"/>
  <c r="V114" i="12" s="1"/>
  <c r="G110" i="12"/>
  <c r="V110" i="12" s="1"/>
  <c r="G106" i="12"/>
  <c r="V106" i="12" s="1"/>
  <c r="G102" i="12"/>
  <c r="V102" i="12" s="1"/>
  <c r="G98" i="12"/>
  <c r="G94" i="12"/>
  <c r="V94" i="12" s="1"/>
  <c r="G90" i="12"/>
  <c r="G86" i="12"/>
  <c r="V86" i="12" s="1"/>
  <c r="G82" i="12"/>
  <c r="G78" i="12"/>
  <c r="V78" i="12" s="1"/>
  <c r="G74" i="12"/>
  <c r="V74" i="12" s="1"/>
  <c r="G70" i="12"/>
  <c r="V70" i="12" s="1"/>
  <c r="G66" i="12"/>
  <c r="V66" i="12" s="1"/>
  <c r="G62" i="12"/>
  <c r="V62" i="12" s="1"/>
  <c r="G58" i="12"/>
  <c r="G54" i="12"/>
  <c r="V54" i="12" s="1"/>
  <c r="G50" i="12"/>
  <c r="G46" i="12"/>
  <c r="V46" i="12" s="1"/>
  <c r="G42" i="12"/>
  <c r="V42" i="12" s="1"/>
  <c r="G38" i="12"/>
  <c r="V38" i="12" s="1"/>
  <c r="G34" i="12"/>
  <c r="G30" i="12"/>
  <c r="V30" i="12" s="1"/>
  <c r="G26" i="12"/>
  <c r="G22" i="12"/>
  <c r="V22" i="12" s="1"/>
  <c r="G18" i="12"/>
  <c r="G14" i="12"/>
  <c r="G10" i="12"/>
  <c r="G6" i="12"/>
  <c r="V6" i="12" s="1"/>
  <c r="P666" i="12"/>
  <c r="O666" i="12"/>
  <c r="P654" i="12"/>
  <c r="O654" i="12"/>
  <c r="P642" i="12"/>
  <c r="O642" i="12"/>
  <c r="P630" i="12"/>
  <c r="O630" i="12"/>
  <c r="P622" i="12"/>
  <c r="O622" i="12"/>
  <c r="P610" i="12"/>
  <c r="O610" i="12"/>
  <c r="P598" i="12"/>
  <c r="O598" i="12"/>
  <c r="P582" i="12"/>
  <c r="O582" i="12"/>
  <c r="P570" i="12"/>
  <c r="O570" i="12"/>
  <c r="P558" i="12"/>
  <c r="O558" i="12"/>
  <c r="P546" i="12"/>
  <c r="O546" i="12"/>
  <c r="P534" i="12"/>
  <c r="O534" i="12"/>
  <c r="P518" i="12"/>
  <c r="O518" i="12"/>
  <c r="P502" i="12"/>
  <c r="O502" i="12"/>
  <c r="P490" i="12"/>
  <c r="O490" i="12"/>
  <c r="P478" i="12"/>
  <c r="O478" i="12"/>
  <c r="P462" i="12"/>
  <c r="O462" i="12"/>
  <c r="P446" i="12"/>
  <c r="O446" i="12"/>
  <c r="P430" i="12"/>
  <c r="O430" i="12"/>
  <c r="P418" i="12"/>
  <c r="O418" i="12"/>
  <c r="P406" i="12"/>
  <c r="O406" i="12"/>
  <c r="P394" i="12"/>
  <c r="O394" i="12"/>
  <c r="P378" i="12"/>
  <c r="O378" i="12"/>
  <c r="P366" i="12"/>
  <c r="O366" i="12"/>
  <c r="P350" i="12"/>
  <c r="O350" i="12"/>
  <c r="P338" i="12"/>
  <c r="O338" i="12"/>
  <c r="P326" i="12"/>
  <c r="O326" i="12"/>
  <c r="P314" i="12"/>
  <c r="O314" i="12"/>
  <c r="P302" i="12"/>
  <c r="O302" i="12"/>
  <c r="P290" i="12"/>
  <c r="O290" i="12"/>
  <c r="P274" i="12"/>
  <c r="O274" i="12"/>
  <c r="P262" i="12"/>
  <c r="O262" i="12"/>
  <c r="P250" i="12"/>
  <c r="O250" i="12"/>
  <c r="P234" i="12"/>
  <c r="O234" i="12"/>
  <c r="P218" i="12"/>
  <c r="O218" i="12"/>
  <c r="P206" i="12"/>
  <c r="O206" i="12"/>
  <c r="P194" i="12"/>
  <c r="O194" i="12"/>
  <c r="P186" i="12"/>
  <c r="O186" i="12"/>
  <c r="P178" i="12"/>
  <c r="O178" i="12"/>
  <c r="P162" i="12"/>
  <c r="O162" i="12"/>
  <c r="P150" i="12"/>
  <c r="O150" i="12"/>
  <c r="P138" i="12"/>
  <c r="O138" i="12"/>
  <c r="P130" i="12"/>
  <c r="O130" i="12"/>
  <c r="P118" i="12"/>
  <c r="O118" i="12"/>
  <c r="P106" i="12"/>
  <c r="O106" i="12"/>
  <c r="P94" i="12"/>
  <c r="O94" i="12"/>
  <c r="P86" i="12"/>
  <c r="O86" i="12"/>
  <c r="P74" i="12"/>
  <c r="O74" i="12"/>
  <c r="P66" i="12"/>
  <c r="O66" i="12"/>
  <c r="P58" i="12"/>
  <c r="O58" i="12"/>
  <c r="P46" i="12"/>
  <c r="O46" i="12"/>
  <c r="P38" i="12"/>
  <c r="O38" i="12"/>
  <c r="P30" i="12"/>
  <c r="O30" i="12"/>
  <c r="P18" i="12"/>
  <c r="O18" i="12"/>
  <c r="P6" i="12"/>
  <c r="O6" i="12"/>
  <c r="P665" i="12"/>
  <c r="O665" i="12"/>
  <c r="P661" i="12"/>
  <c r="O661" i="12"/>
  <c r="P657" i="12"/>
  <c r="O657" i="12"/>
  <c r="O653" i="12"/>
  <c r="P653" i="12"/>
  <c r="P649" i="12"/>
  <c r="O649" i="12"/>
  <c r="O645" i="12"/>
  <c r="P645" i="12"/>
  <c r="P641" i="12"/>
  <c r="O641" i="12"/>
  <c r="O637" i="12"/>
  <c r="P637" i="12"/>
  <c r="P633" i="12"/>
  <c r="O633" i="12"/>
  <c r="P629" i="12"/>
  <c r="O629" i="12"/>
  <c r="P625" i="12"/>
  <c r="O625" i="12"/>
  <c r="O621" i="12"/>
  <c r="P621" i="12"/>
  <c r="P617" i="12"/>
  <c r="O617" i="12"/>
  <c r="O613" i="12"/>
  <c r="P613" i="12"/>
  <c r="P609" i="12"/>
  <c r="O609" i="12"/>
  <c r="O605" i="12"/>
  <c r="P605" i="12"/>
  <c r="P601" i="12"/>
  <c r="O601" i="12"/>
  <c r="P597" i="12"/>
  <c r="O597" i="12"/>
  <c r="P593" i="12"/>
  <c r="O593" i="12"/>
  <c r="P589" i="12"/>
  <c r="O589" i="12"/>
  <c r="P585" i="12"/>
  <c r="O585" i="12"/>
  <c r="P581" i="12"/>
  <c r="O581" i="12"/>
  <c r="P577" i="12"/>
  <c r="O577" i="12"/>
  <c r="P573" i="12"/>
  <c r="O573" i="12"/>
  <c r="P569" i="12"/>
  <c r="O569" i="12"/>
  <c r="O565" i="12"/>
  <c r="P565" i="12"/>
  <c r="P561" i="12"/>
  <c r="O561" i="12"/>
  <c r="P557" i="12"/>
  <c r="O557" i="12"/>
  <c r="P553" i="12"/>
  <c r="O553" i="12"/>
  <c r="P549" i="12"/>
  <c r="O549" i="12"/>
  <c r="P545" i="12"/>
  <c r="O545" i="12"/>
  <c r="P541" i="12"/>
  <c r="O541" i="12"/>
  <c r="P537" i="12"/>
  <c r="O537" i="12"/>
  <c r="O533" i="12"/>
  <c r="P533" i="12"/>
  <c r="P529" i="12"/>
  <c r="O529" i="12"/>
  <c r="P525" i="12"/>
  <c r="O525" i="12"/>
  <c r="P521" i="12"/>
  <c r="O521" i="12"/>
  <c r="O517" i="12"/>
  <c r="P517" i="12"/>
  <c r="P513" i="12"/>
  <c r="O513" i="12"/>
  <c r="P509" i="12"/>
  <c r="O509" i="12"/>
  <c r="P505" i="12"/>
  <c r="O505" i="12"/>
  <c r="P501" i="12"/>
  <c r="O501" i="12"/>
  <c r="P497" i="12"/>
  <c r="O497" i="12"/>
  <c r="P493" i="12"/>
  <c r="O493" i="12"/>
  <c r="P489" i="12"/>
  <c r="O489" i="12"/>
  <c r="P485" i="12"/>
  <c r="O485" i="12"/>
  <c r="P481" i="12"/>
  <c r="O481" i="12"/>
  <c r="P477" i="12"/>
  <c r="O477" i="12"/>
  <c r="P473" i="12"/>
  <c r="O473" i="12"/>
  <c r="P469" i="12"/>
  <c r="O469" i="12"/>
  <c r="P465" i="12"/>
  <c r="O465" i="12"/>
  <c r="P461" i="12"/>
  <c r="O461" i="12"/>
  <c r="P457" i="12"/>
  <c r="O457" i="12"/>
  <c r="P453" i="12"/>
  <c r="O453" i="12"/>
  <c r="P449" i="12"/>
  <c r="O449" i="12"/>
  <c r="P445" i="12"/>
  <c r="O445" i="12"/>
  <c r="P441" i="12"/>
  <c r="O441" i="12"/>
  <c r="P437" i="12"/>
  <c r="O437" i="12"/>
  <c r="P433" i="12"/>
  <c r="O433" i="12"/>
  <c r="P429" i="12"/>
  <c r="O429" i="12"/>
  <c r="P425" i="12"/>
  <c r="O425" i="12"/>
  <c r="P421" i="12"/>
  <c r="O421" i="12"/>
  <c r="P417" i="12"/>
  <c r="O417" i="12"/>
  <c r="P413" i="12"/>
  <c r="O413" i="12"/>
  <c r="P409" i="12"/>
  <c r="O409" i="12"/>
  <c r="P405" i="12"/>
  <c r="O405" i="12"/>
  <c r="P401" i="12"/>
  <c r="O401" i="12"/>
  <c r="P397" i="12"/>
  <c r="O397" i="12"/>
  <c r="P393" i="12"/>
  <c r="O393" i="12"/>
  <c r="P389" i="12"/>
  <c r="O389" i="12"/>
  <c r="P385" i="12"/>
  <c r="O385" i="12"/>
  <c r="P381" i="12"/>
  <c r="O381" i="12"/>
  <c r="P377" i="12"/>
  <c r="O377" i="12"/>
  <c r="P373" i="12"/>
  <c r="O373" i="12"/>
  <c r="P369" i="12"/>
  <c r="O369" i="12"/>
  <c r="P365" i="12"/>
  <c r="O365" i="12"/>
  <c r="P361" i="12"/>
  <c r="O361" i="12"/>
  <c r="P357" i="12"/>
  <c r="O357" i="12"/>
  <c r="P353" i="12"/>
  <c r="O353" i="12"/>
  <c r="P349" i="12"/>
  <c r="O349" i="12"/>
  <c r="P345" i="12"/>
  <c r="O345" i="12"/>
  <c r="P341" i="12"/>
  <c r="O341" i="12"/>
  <c r="P337" i="12"/>
  <c r="O337" i="12"/>
  <c r="P333" i="12"/>
  <c r="O333" i="12"/>
  <c r="P329" i="12"/>
  <c r="O329" i="12"/>
  <c r="P325" i="12"/>
  <c r="O325" i="12"/>
  <c r="P321" i="12"/>
  <c r="O321" i="12"/>
  <c r="P317" i="12"/>
  <c r="O317" i="12"/>
  <c r="P313" i="12"/>
  <c r="O313" i="12"/>
  <c r="P309" i="12"/>
  <c r="O309" i="12"/>
  <c r="P305" i="12"/>
  <c r="O305" i="12"/>
  <c r="O301" i="12"/>
  <c r="P301" i="12"/>
  <c r="P297" i="12"/>
  <c r="O297" i="12"/>
  <c r="P293" i="12"/>
  <c r="O293" i="12"/>
  <c r="P289" i="12"/>
  <c r="O289" i="12"/>
  <c r="P285" i="12"/>
  <c r="O285" i="12"/>
  <c r="P281" i="12"/>
  <c r="O281" i="12"/>
  <c r="P277" i="12"/>
  <c r="O277" i="12"/>
  <c r="P273" i="12"/>
  <c r="O273" i="12"/>
  <c r="P269" i="12"/>
  <c r="O269" i="12"/>
  <c r="P265" i="12"/>
  <c r="O265" i="12"/>
  <c r="P261" i="12"/>
  <c r="O261" i="12"/>
  <c r="P257" i="12"/>
  <c r="O257" i="12"/>
  <c r="P253" i="12"/>
  <c r="O253" i="12"/>
  <c r="P249" i="12"/>
  <c r="O249" i="12"/>
  <c r="P245" i="12"/>
  <c r="O245" i="12"/>
  <c r="P241" i="12"/>
  <c r="O241" i="12"/>
  <c r="P237" i="12"/>
  <c r="O237" i="12"/>
  <c r="P233" i="12"/>
  <c r="O233" i="12"/>
  <c r="P229" i="12"/>
  <c r="O229" i="12"/>
  <c r="P225" i="12"/>
  <c r="O225" i="12"/>
  <c r="P221" i="12"/>
  <c r="O221" i="12"/>
  <c r="P217" i="12"/>
  <c r="O217" i="12"/>
  <c r="P213" i="12"/>
  <c r="O213" i="12"/>
  <c r="P209" i="12"/>
  <c r="O209" i="12"/>
  <c r="P205" i="12"/>
  <c r="O205" i="12"/>
  <c r="P201" i="12"/>
  <c r="O201" i="12"/>
  <c r="P197" i="12"/>
  <c r="O197" i="12"/>
  <c r="P193" i="12"/>
  <c r="O193" i="12"/>
  <c r="P189" i="12"/>
  <c r="O189" i="12"/>
  <c r="P185" i="12"/>
  <c r="O185" i="12"/>
  <c r="P181" i="12"/>
  <c r="O181" i="12"/>
  <c r="P177" i="12"/>
  <c r="O177" i="12"/>
  <c r="O173" i="12"/>
  <c r="P173" i="12"/>
  <c r="P169" i="12"/>
  <c r="O169" i="12"/>
  <c r="P165" i="12"/>
  <c r="O165" i="12"/>
  <c r="P161" i="12"/>
  <c r="O161" i="12"/>
  <c r="P157" i="12"/>
  <c r="O157" i="12"/>
  <c r="P153" i="12"/>
  <c r="O153" i="12"/>
  <c r="P149" i="12"/>
  <c r="O149" i="12"/>
  <c r="P145" i="12"/>
  <c r="O145" i="12"/>
  <c r="P141" i="12"/>
  <c r="O141" i="12"/>
  <c r="P137" i="12"/>
  <c r="O137" i="12"/>
  <c r="P133" i="12"/>
  <c r="O133" i="12"/>
  <c r="P129" i="12"/>
  <c r="O129" i="12"/>
  <c r="P125" i="12"/>
  <c r="O125" i="12"/>
  <c r="P121" i="12"/>
  <c r="O121" i="12"/>
  <c r="P117" i="12"/>
  <c r="O117" i="12"/>
  <c r="P113" i="12"/>
  <c r="O113" i="12"/>
  <c r="O109" i="12"/>
  <c r="P109" i="12"/>
  <c r="P105" i="12"/>
  <c r="O105" i="12"/>
  <c r="P101" i="12"/>
  <c r="O101" i="12"/>
  <c r="P97" i="12"/>
  <c r="O97" i="12"/>
  <c r="O93" i="12"/>
  <c r="P93" i="12"/>
  <c r="P89" i="12"/>
  <c r="O89" i="12"/>
  <c r="P85" i="12"/>
  <c r="O85" i="12"/>
  <c r="P81" i="12"/>
  <c r="O81" i="12"/>
  <c r="O77" i="12"/>
  <c r="P77" i="12"/>
  <c r="P73" i="12"/>
  <c r="O73" i="12"/>
  <c r="P69" i="12"/>
  <c r="O69" i="12"/>
  <c r="P65" i="12"/>
  <c r="O65" i="12"/>
  <c r="P61" i="12"/>
  <c r="O61" i="12"/>
  <c r="P57" i="12"/>
  <c r="O57" i="12"/>
  <c r="P53" i="12"/>
  <c r="O53" i="12"/>
  <c r="P49" i="12"/>
  <c r="O49" i="12"/>
  <c r="O45" i="12"/>
  <c r="P45" i="12"/>
  <c r="P41" i="12"/>
  <c r="O41" i="12"/>
  <c r="P37" i="12"/>
  <c r="O37" i="12"/>
  <c r="P33" i="12"/>
  <c r="O33" i="12"/>
  <c r="O29" i="12"/>
  <c r="P29" i="12"/>
  <c r="P25" i="12"/>
  <c r="O25" i="12"/>
  <c r="P21" i="12"/>
  <c r="O21" i="12"/>
  <c r="P17" i="12"/>
  <c r="O17" i="12"/>
  <c r="O13" i="12"/>
  <c r="P13" i="12"/>
  <c r="P9" i="12"/>
  <c r="O9" i="12"/>
  <c r="P5" i="12"/>
  <c r="O5" i="12"/>
  <c r="G2" i="12"/>
  <c r="O2" i="12"/>
  <c r="P2" i="12"/>
  <c r="P658" i="12"/>
  <c r="O658" i="12"/>
  <c r="P650" i="12"/>
  <c r="O650" i="12"/>
  <c r="P638" i="12"/>
  <c r="O638" i="12"/>
  <c r="P626" i="12"/>
  <c r="O626" i="12"/>
  <c r="P614" i="12"/>
  <c r="O614" i="12"/>
  <c r="P602" i="12"/>
  <c r="O602" i="12"/>
  <c r="P594" i="12"/>
  <c r="O594" i="12"/>
  <c r="P586" i="12"/>
  <c r="O586" i="12"/>
  <c r="P578" i="12"/>
  <c r="O578" i="12"/>
  <c r="P566" i="12"/>
  <c r="O566" i="12"/>
  <c r="P554" i="12"/>
  <c r="O554" i="12"/>
  <c r="P542" i="12"/>
  <c r="O542" i="12"/>
  <c r="P530" i="12"/>
  <c r="O530" i="12"/>
  <c r="P522" i="12"/>
  <c r="O522" i="12"/>
  <c r="P510" i="12"/>
  <c r="O510" i="12"/>
  <c r="P498" i="12"/>
  <c r="O498" i="12"/>
  <c r="P486" i="12"/>
  <c r="O486" i="12"/>
  <c r="P474" i="12"/>
  <c r="O474" i="12"/>
  <c r="P466" i="12"/>
  <c r="O466" i="12"/>
  <c r="P454" i="12"/>
  <c r="O454" i="12"/>
  <c r="P442" i="12"/>
  <c r="O442" i="12"/>
  <c r="P434" i="12"/>
  <c r="O434" i="12"/>
  <c r="P422" i="12"/>
  <c r="O422" i="12"/>
  <c r="P414" i="12"/>
  <c r="O414" i="12"/>
  <c r="P402" i="12"/>
  <c r="O402" i="12"/>
  <c r="P390" i="12"/>
  <c r="O390" i="12"/>
  <c r="P382" i="12"/>
  <c r="O382" i="12"/>
  <c r="P370" i="12"/>
  <c r="O370" i="12"/>
  <c r="P358" i="12"/>
  <c r="O358" i="12"/>
  <c r="P346" i="12"/>
  <c r="O346" i="12"/>
  <c r="P334" i="12"/>
  <c r="O334" i="12"/>
  <c r="P322" i="12"/>
  <c r="O322" i="12"/>
  <c r="P306" i="12"/>
  <c r="O306" i="12"/>
  <c r="P294" i="12"/>
  <c r="O294" i="12"/>
  <c r="P282" i="12"/>
  <c r="O282" i="12"/>
  <c r="P266" i="12"/>
  <c r="O266" i="12"/>
  <c r="P254" i="12"/>
  <c r="O254" i="12"/>
  <c r="P242" i="12"/>
  <c r="O242" i="12"/>
  <c r="P230" i="12"/>
  <c r="O230" i="12"/>
  <c r="P222" i="12"/>
  <c r="O222" i="12"/>
  <c r="P210" i="12"/>
  <c r="O210" i="12"/>
  <c r="P202" i="12"/>
  <c r="O202" i="12"/>
  <c r="P190" i="12"/>
  <c r="O190" i="12"/>
  <c r="P174" i="12"/>
  <c r="O174" i="12"/>
  <c r="P158" i="12"/>
  <c r="O158" i="12"/>
  <c r="P146" i="12"/>
  <c r="O146" i="12"/>
  <c r="P134" i="12"/>
  <c r="O134" i="12"/>
  <c r="P122" i="12"/>
  <c r="O122" i="12"/>
  <c r="P110" i="12"/>
  <c r="O110" i="12"/>
  <c r="P98" i="12"/>
  <c r="O98" i="12"/>
  <c r="P82" i="12"/>
  <c r="O82" i="12"/>
  <c r="P62" i="12"/>
  <c r="O62" i="12"/>
  <c r="P50" i="12"/>
  <c r="O50" i="12"/>
  <c r="P34" i="12"/>
  <c r="O34" i="12"/>
  <c r="P22" i="12"/>
  <c r="O22" i="12"/>
  <c r="P14" i="12"/>
  <c r="O14" i="12"/>
  <c r="P664" i="12"/>
  <c r="O664" i="12"/>
  <c r="P660" i="12"/>
  <c r="O660" i="12"/>
  <c r="P656" i="12"/>
  <c r="O656" i="12"/>
  <c r="P652" i="12"/>
  <c r="O652" i="12"/>
  <c r="P648" i="12"/>
  <c r="O648" i="12"/>
  <c r="P644" i="12"/>
  <c r="O644" i="12"/>
  <c r="P640" i="12"/>
  <c r="O640" i="12"/>
  <c r="P636" i="12"/>
  <c r="O636" i="12"/>
  <c r="P632" i="12"/>
  <c r="O632" i="12"/>
  <c r="P628" i="12"/>
  <c r="O628" i="12"/>
  <c r="P624" i="12"/>
  <c r="O624" i="12"/>
  <c r="P620" i="12"/>
  <c r="O620" i="12"/>
  <c r="P616" i="12"/>
  <c r="O616" i="12"/>
  <c r="P612" i="12"/>
  <c r="O612" i="12"/>
  <c r="P608" i="12"/>
  <c r="O608" i="12"/>
  <c r="P604" i="12"/>
  <c r="O604" i="12"/>
  <c r="P600" i="12"/>
  <c r="O600" i="12"/>
  <c r="P596" i="12"/>
  <c r="O596" i="12"/>
  <c r="P592" i="12"/>
  <c r="O592" i="12"/>
  <c r="P588" i="12"/>
  <c r="O588" i="12"/>
  <c r="O584" i="12"/>
  <c r="P584" i="12"/>
  <c r="P580" i="12"/>
  <c r="O580" i="12"/>
  <c r="O576" i="12"/>
  <c r="P576" i="12"/>
  <c r="P572" i="12"/>
  <c r="O572" i="12"/>
  <c r="P568" i="12"/>
  <c r="O568" i="12"/>
  <c r="P564" i="12"/>
  <c r="O564" i="12"/>
  <c r="P560" i="12"/>
  <c r="O560" i="12"/>
  <c r="P556" i="12"/>
  <c r="O556" i="12"/>
  <c r="O552" i="12"/>
  <c r="P552" i="12"/>
  <c r="P548" i="12"/>
  <c r="O548" i="12"/>
  <c r="O544" i="12"/>
  <c r="P544" i="12"/>
  <c r="P540" i="12"/>
  <c r="O540" i="12"/>
  <c r="P536" i="12"/>
  <c r="O536" i="12"/>
  <c r="P532" i="12"/>
  <c r="O532" i="12"/>
  <c r="P528" i="12"/>
  <c r="O528" i="12"/>
  <c r="P524" i="12"/>
  <c r="O524" i="12"/>
  <c r="P520" i="12"/>
  <c r="O520" i="12"/>
  <c r="P516" i="12"/>
  <c r="O516" i="12"/>
  <c r="O512" i="12"/>
  <c r="P512" i="12"/>
  <c r="P508" i="12"/>
  <c r="O508" i="12"/>
  <c r="P504" i="12"/>
  <c r="O504" i="12"/>
  <c r="P500" i="12"/>
  <c r="O500" i="12"/>
  <c r="P496" i="12"/>
  <c r="O496" i="12"/>
  <c r="O492" i="12"/>
  <c r="P492" i="12"/>
  <c r="P488" i="12"/>
  <c r="O488" i="12"/>
  <c r="P484" i="12"/>
  <c r="O484" i="12"/>
  <c r="P480" i="12"/>
  <c r="O480" i="12"/>
  <c r="O476" i="12"/>
  <c r="P476" i="12"/>
  <c r="P472" i="12"/>
  <c r="O472" i="12"/>
  <c r="P468" i="12"/>
  <c r="O468" i="12"/>
  <c r="P464" i="12"/>
  <c r="O464" i="12"/>
  <c r="P460" i="12"/>
  <c r="O460" i="12"/>
  <c r="P456" i="12"/>
  <c r="O456" i="12"/>
  <c r="P452" i="12"/>
  <c r="O452" i="12"/>
  <c r="P448" i="12"/>
  <c r="O448" i="12"/>
  <c r="P444" i="12"/>
  <c r="O444" i="12"/>
  <c r="P440" i="12"/>
  <c r="O440" i="12"/>
  <c r="P436" i="12"/>
  <c r="O436" i="12"/>
  <c r="P432" i="12"/>
  <c r="O432" i="12"/>
  <c r="O428" i="12"/>
  <c r="P428" i="12"/>
  <c r="P424" i="12"/>
  <c r="O424" i="12"/>
  <c r="P420" i="12"/>
  <c r="O420" i="12"/>
  <c r="P416" i="12"/>
  <c r="O416" i="12"/>
  <c r="O412" i="12"/>
  <c r="P412" i="12"/>
  <c r="P408" i="12"/>
  <c r="O408" i="12"/>
  <c r="P404" i="12"/>
  <c r="O404" i="12"/>
  <c r="P400" i="12"/>
  <c r="O400" i="12"/>
  <c r="P396" i="12"/>
  <c r="O396" i="12"/>
  <c r="P392" i="12"/>
  <c r="O392" i="12"/>
  <c r="P388" i="12"/>
  <c r="O388" i="12"/>
  <c r="P384" i="12"/>
  <c r="O384" i="12"/>
  <c r="P380" i="12"/>
  <c r="O380" i="12"/>
  <c r="P376" i="12"/>
  <c r="O376" i="12"/>
  <c r="P372" i="12"/>
  <c r="O372" i="12"/>
  <c r="P368" i="12"/>
  <c r="O368" i="12"/>
  <c r="O364" i="12"/>
  <c r="P364" i="12"/>
  <c r="P360" i="12"/>
  <c r="O360" i="12"/>
  <c r="P356" i="12"/>
  <c r="O356" i="12"/>
  <c r="P352" i="12"/>
  <c r="O352" i="12"/>
  <c r="O348" i="12"/>
  <c r="P348" i="12"/>
  <c r="P344" i="12"/>
  <c r="O344" i="12"/>
  <c r="P340" i="12"/>
  <c r="O340" i="12"/>
  <c r="P336" i="12"/>
  <c r="O336" i="12"/>
  <c r="P332" i="12"/>
  <c r="O332" i="12"/>
  <c r="P328" i="12"/>
  <c r="O328" i="12"/>
  <c r="P324" i="12"/>
  <c r="O324" i="12"/>
  <c r="P320" i="12"/>
  <c r="O320" i="12"/>
  <c r="P316" i="12"/>
  <c r="O316" i="12"/>
  <c r="P312" i="12"/>
  <c r="O312" i="12"/>
  <c r="P308" i="12"/>
  <c r="O308" i="12"/>
  <c r="P304" i="12"/>
  <c r="O304" i="12"/>
  <c r="P300" i="12"/>
  <c r="O300" i="12"/>
  <c r="P296" i="12"/>
  <c r="O296" i="12"/>
  <c r="P292" i="12"/>
  <c r="O292" i="12"/>
  <c r="P288" i="12"/>
  <c r="O288" i="12"/>
  <c r="P284" i="12"/>
  <c r="O284" i="12"/>
  <c r="P280" i="12"/>
  <c r="O280" i="12"/>
  <c r="P276" i="12"/>
  <c r="O276" i="12"/>
  <c r="P272" i="12"/>
  <c r="O272" i="12"/>
  <c r="P268" i="12"/>
  <c r="O268" i="12"/>
  <c r="P264" i="12"/>
  <c r="O264" i="12"/>
  <c r="P260" i="12"/>
  <c r="O260" i="12"/>
  <c r="P256" i="12"/>
  <c r="O256" i="12"/>
  <c r="P252" i="12"/>
  <c r="O252" i="12"/>
  <c r="P248" i="12"/>
  <c r="O248" i="12"/>
  <c r="P244" i="12"/>
  <c r="O244" i="12"/>
  <c r="P240" i="12"/>
  <c r="O240" i="12"/>
  <c r="P236" i="12"/>
  <c r="O236" i="12"/>
  <c r="P232" i="12"/>
  <c r="O232" i="12"/>
  <c r="P228" i="12"/>
  <c r="O228" i="12"/>
  <c r="P224" i="12"/>
  <c r="O224" i="12"/>
  <c r="P220" i="12"/>
  <c r="O220" i="12"/>
  <c r="P216" i="12"/>
  <c r="O216" i="12"/>
  <c r="P212" i="12"/>
  <c r="O212" i="12"/>
  <c r="P208" i="12"/>
  <c r="O208" i="12"/>
  <c r="P204" i="12"/>
  <c r="O204" i="12"/>
  <c r="P200" i="12"/>
  <c r="O200" i="12"/>
  <c r="P196" i="12"/>
  <c r="O196" i="12"/>
  <c r="P192" i="12"/>
  <c r="O192" i="12"/>
  <c r="P188" i="12"/>
  <c r="O188" i="12"/>
  <c r="P184" i="12"/>
  <c r="O184" i="12"/>
  <c r="P180" i="12"/>
  <c r="O180" i="12"/>
  <c r="P176" i="12"/>
  <c r="O176" i="12"/>
  <c r="P172" i="12"/>
  <c r="O172" i="12"/>
  <c r="P168" i="12"/>
  <c r="O168" i="12"/>
  <c r="P164" i="12"/>
  <c r="O164" i="12"/>
  <c r="P160" i="12"/>
  <c r="O160" i="12"/>
  <c r="P156" i="12"/>
  <c r="O156" i="12"/>
  <c r="P152" i="12"/>
  <c r="O152" i="12"/>
  <c r="P148" i="12"/>
  <c r="O148" i="12"/>
  <c r="P144" i="12"/>
  <c r="O144" i="12"/>
  <c r="P140" i="12"/>
  <c r="O140" i="12"/>
  <c r="P136" i="12"/>
  <c r="O136" i="12"/>
  <c r="P132" i="12"/>
  <c r="O132" i="12"/>
  <c r="P128" i="12"/>
  <c r="O128" i="12"/>
  <c r="P124" i="12"/>
  <c r="O124" i="12"/>
  <c r="P120" i="12"/>
  <c r="O120" i="12"/>
  <c r="P116" i="12"/>
  <c r="O116" i="12"/>
  <c r="P112" i="12"/>
  <c r="O112" i="12"/>
  <c r="P108" i="12"/>
  <c r="O108" i="12"/>
  <c r="P104" i="12"/>
  <c r="O104" i="12"/>
  <c r="P100" i="12"/>
  <c r="O100" i="12"/>
  <c r="P96" i="12"/>
  <c r="O96" i="12"/>
  <c r="P92" i="12"/>
  <c r="O92" i="12"/>
  <c r="P88" i="12"/>
  <c r="O88" i="12"/>
  <c r="P84" i="12"/>
  <c r="O84" i="12"/>
  <c r="P80" i="12"/>
  <c r="O80" i="12"/>
  <c r="P76" i="12"/>
  <c r="O76" i="12"/>
  <c r="P72" i="12"/>
  <c r="O72" i="12"/>
  <c r="P68" i="12"/>
  <c r="O68" i="12"/>
  <c r="P64" i="12"/>
  <c r="O64" i="12"/>
  <c r="P60" i="12"/>
  <c r="O60" i="12"/>
  <c r="P56" i="12"/>
  <c r="O56" i="12"/>
  <c r="P52" i="12"/>
  <c r="O52" i="12"/>
  <c r="P48" i="12"/>
  <c r="O48" i="12"/>
  <c r="P44" i="12"/>
  <c r="O44" i="12"/>
  <c r="P40" i="12"/>
  <c r="O40" i="12"/>
  <c r="P36" i="12"/>
  <c r="O36" i="12"/>
  <c r="P32" i="12"/>
  <c r="O32" i="12"/>
  <c r="P28" i="12"/>
  <c r="O28" i="12"/>
  <c r="P24" i="12"/>
  <c r="O24" i="12"/>
  <c r="P20" i="12"/>
  <c r="O20" i="12"/>
  <c r="P16" i="12"/>
  <c r="O16" i="12"/>
  <c r="P12" i="12"/>
  <c r="O12" i="12"/>
  <c r="P8" i="12"/>
  <c r="O8" i="12"/>
  <c r="P4" i="12"/>
  <c r="O4" i="12"/>
  <c r="P662" i="12"/>
  <c r="O662" i="12"/>
  <c r="P646" i="12"/>
  <c r="O646" i="12"/>
  <c r="P634" i="12"/>
  <c r="O634" i="12"/>
  <c r="P618" i="12"/>
  <c r="O618" i="12"/>
  <c r="P606" i="12"/>
  <c r="O606" i="12"/>
  <c r="P590" i="12"/>
  <c r="O590" i="12"/>
  <c r="P574" i="12"/>
  <c r="O574" i="12"/>
  <c r="P562" i="12"/>
  <c r="O562" i="12"/>
  <c r="P550" i="12"/>
  <c r="O550" i="12"/>
  <c r="P538" i="12"/>
  <c r="O538" i="12"/>
  <c r="P526" i="12"/>
  <c r="O526" i="12"/>
  <c r="P514" i="12"/>
  <c r="O514" i="12"/>
  <c r="P506" i="12"/>
  <c r="O506" i="12"/>
  <c r="P494" i="12"/>
  <c r="O494" i="12"/>
  <c r="P482" i="12"/>
  <c r="O482" i="12"/>
  <c r="P470" i="12"/>
  <c r="O470" i="12"/>
  <c r="P458" i="12"/>
  <c r="O458" i="12"/>
  <c r="P450" i="12"/>
  <c r="O450" i="12"/>
  <c r="P438" i="12"/>
  <c r="O438" i="12"/>
  <c r="P426" i="12"/>
  <c r="O426" i="12"/>
  <c r="P410" i="12"/>
  <c r="O410" i="12"/>
  <c r="P398" i="12"/>
  <c r="O398" i="12"/>
  <c r="P386" i="12"/>
  <c r="O386" i="12"/>
  <c r="P374" i="12"/>
  <c r="O374" i="12"/>
  <c r="P362" i="12"/>
  <c r="O362" i="12"/>
  <c r="P354" i="12"/>
  <c r="O354" i="12"/>
  <c r="P342" i="12"/>
  <c r="O342" i="12"/>
  <c r="P330" i="12"/>
  <c r="O330" i="12"/>
  <c r="P318" i="12"/>
  <c r="O318" i="12"/>
  <c r="P310" i="12"/>
  <c r="O310" i="12"/>
  <c r="P298" i="12"/>
  <c r="O298" i="12"/>
  <c r="P286" i="12"/>
  <c r="O286" i="12"/>
  <c r="P278" i="12"/>
  <c r="O278" i="12"/>
  <c r="P270" i="12"/>
  <c r="O270" i="12"/>
  <c r="P258" i="12"/>
  <c r="O258" i="12"/>
  <c r="P246" i="12"/>
  <c r="O246" i="12"/>
  <c r="P238" i="12"/>
  <c r="O238" i="12"/>
  <c r="P226" i="12"/>
  <c r="O226" i="12"/>
  <c r="P214" i="12"/>
  <c r="O214" i="12"/>
  <c r="P198" i="12"/>
  <c r="O198" i="12"/>
  <c r="P182" i="12"/>
  <c r="O182" i="12"/>
  <c r="P170" i="12"/>
  <c r="O170" i="12"/>
  <c r="P166" i="12"/>
  <c r="O166" i="12"/>
  <c r="P154" i="12"/>
  <c r="O154" i="12"/>
  <c r="P142" i="12"/>
  <c r="O142" i="12"/>
  <c r="P126" i="12"/>
  <c r="O126" i="12"/>
  <c r="P114" i="12"/>
  <c r="O114" i="12"/>
  <c r="P102" i="12"/>
  <c r="O102" i="12"/>
  <c r="P90" i="12"/>
  <c r="O90" i="12"/>
  <c r="P78" i="12"/>
  <c r="O78" i="12"/>
  <c r="P70" i="12"/>
  <c r="O70" i="12"/>
  <c r="P54" i="12"/>
  <c r="O54" i="12"/>
  <c r="P42" i="12"/>
  <c r="O42" i="12"/>
  <c r="P26" i="12"/>
  <c r="O26" i="12"/>
  <c r="P10" i="12"/>
  <c r="O10" i="12"/>
  <c r="P663" i="12"/>
  <c r="O663" i="12"/>
  <c r="O659" i="12"/>
  <c r="P659" i="12"/>
  <c r="P655" i="12"/>
  <c r="O655" i="12"/>
  <c r="O651" i="12"/>
  <c r="P651" i="12"/>
  <c r="P647" i="12"/>
  <c r="O647" i="12"/>
  <c r="O643" i="12"/>
  <c r="P643" i="12"/>
  <c r="P639" i="12"/>
  <c r="O639" i="12"/>
  <c r="O635" i="12"/>
  <c r="P635" i="12"/>
  <c r="P631" i="12"/>
  <c r="O631" i="12"/>
  <c r="O627" i="12"/>
  <c r="P627" i="12"/>
  <c r="P623" i="12"/>
  <c r="O623" i="12"/>
  <c r="O619" i="12"/>
  <c r="P619" i="12"/>
  <c r="P615" i="12"/>
  <c r="O615" i="12"/>
  <c r="O611" i="12"/>
  <c r="P611" i="12"/>
  <c r="P607" i="12"/>
  <c r="O607" i="12"/>
  <c r="O603" i="12"/>
  <c r="P603" i="12"/>
  <c r="P599" i="12"/>
  <c r="O599" i="12"/>
  <c r="P595" i="12"/>
  <c r="O595" i="12"/>
  <c r="P591" i="12"/>
  <c r="O591" i="12"/>
  <c r="P587" i="12"/>
  <c r="O587" i="12"/>
  <c r="P583" i="12"/>
  <c r="O583" i="12"/>
  <c r="P579" i="12"/>
  <c r="O579" i="12"/>
  <c r="P575" i="12"/>
  <c r="O575" i="12"/>
  <c r="P571" i="12"/>
  <c r="O571" i="12"/>
  <c r="P567" i="12"/>
  <c r="O567" i="12"/>
  <c r="P563" i="12"/>
  <c r="O563" i="12"/>
  <c r="P559" i="12"/>
  <c r="O559" i="12"/>
  <c r="P555" i="12"/>
  <c r="O555" i="12"/>
  <c r="P551" i="12"/>
  <c r="O551" i="12"/>
  <c r="P547" i="12"/>
  <c r="O547" i="12"/>
  <c r="P543" i="12"/>
  <c r="O543" i="12"/>
  <c r="P539" i="12"/>
  <c r="O539" i="12"/>
  <c r="P535" i="12"/>
  <c r="O535" i="12"/>
  <c r="P531" i="12"/>
  <c r="O531" i="12"/>
  <c r="P527" i="12"/>
  <c r="O527" i="12"/>
  <c r="P523" i="12"/>
  <c r="O523" i="12"/>
  <c r="P519" i="12"/>
  <c r="O519" i="12"/>
  <c r="P515" i="12"/>
  <c r="O515" i="12"/>
  <c r="P511" i="12"/>
  <c r="O511" i="12"/>
  <c r="P507" i="12"/>
  <c r="O507" i="12"/>
  <c r="P503" i="12"/>
  <c r="O503" i="12"/>
  <c r="P499" i="12"/>
  <c r="O499" i="12"/>
  <c r="P495" i="12"/>
  <c r="O495" i="12"/>
  <c r="P491" i="12"/>
  <c r="O491" i="12"/>
  <c r="P487" i="12"/>
  <c r="O487" i="12"/>
  <c r="P483" i="12"/>
  <c r="O483" i="12"/>
  <c r="P479" i="12"/>
  <c r="O479" i="12"/>
  <c r="P475" i="12"/>
  <c r="O475" i="12"/>
  <c r="P471" i="12"/>
  <c r="O471" i="12"/>
  <c r="P467" i="12"/>
  <c r="O467" i="12"/>
  <c r="P463" i="12"/>
  <c r="O463" i="12"/>
  <c r="P459" i="12"/>
  <c r="O459" i="12"/>
  <c r="P455" i="12"/>
  <c r="O455" i="12"/>
  <c r="P451" i="12"/>
  <c r="O451" i="12"/>
  <c r="P447" i="12"/>
  <c r="O447" i="12"/>
  <c r="P443" i="12"/>
  <c r="O443" i="12"/>
  <c r="P439" i="12"/>
  <c r="O439" i="12"/>
  <c r="P435" i="12"/>
  <c r="O435" i="12"/>
  <c r="P431" i="12"/>
  <c r="O431" i="12"/>
  <c r="P427" i="12"/>
  <c r="O427" i="12"/>
  <c r="P423" i="12"/>
  <c r="O423" i="12"/>
  <c r="P419" i="12"/>
  <c r="O419" i="12"/>
  <c r="P415" i="12"/>
  <c r="O415" i="12"/>
  <c r="P411" i="12"/>
  <c r="O411" i="12"/>
  <c r="P407" i="12"/>
  <c r="O407" i="12"/>
  <c r="P403" i="12"/>
  <c r="O403" i="12"/>
  <c r="P399" i="12"/>
  <c r="O399" i="12"/>
  <c r="P395" i="12"/>
  <c r="O395" i="12"/>
  <c r="P391" i="12"/>
  <c r="O391" i="12"/>
  <c r="P387" i="12"/>
  <c r="O387" i="12"/>
  <c r="P383" i="12"/>
  <c r="O383" i="12"/>
  <c r="P379" i="12"/>
  <c r="O379" i="12"/>
  <c r="P375" i="12"/>
  <c r="O375" i="12"/>
  <c r="P371" i="12"/>
  <c r="O371" i="12"/>
  <c r="P367" i="12"/>
  <c r="O367" i="12"/>
  <c r="P363" i="12"/>
  <c r="O363" i="12"/>
  <c r="P359" i="12"/>
  <c r="O359" i="12"/>
  <c r="P355" i="12"/>
  <c r="O355" i="12"/>
  <c r="P351" i="12"/>
  <c r="O351" i="12"/>
  <c r="P347" i="12"/>
  <c r="O347" i="12"/>
  <c r="P343" i="12"/>
  <c r="O343" i="12"/>
  <c r="P339" i="12"/>
  <c r="O339" i="12"/>
  <c r="P335" i="12"/>
  <c r="O335" i="12"/>
  <c r="P331" i="12"/>
  <c r="O331" i="12"/>
  <c r="P327" i="12"/>
  <c r="O327" i="12"/>
  <c r="P323" i="12"/>
  <c r="O323" i="12"/>
  <c r="P319" i="12"/>
  <c r="O319" i="12"/>
  <c r="P315" i="12"/>
  <c r="O315" i="12"/>
  <c r="P311" i="12"/>
  <c r="O311" i="12"/>
  <c r="P307" i="12"/>
  <c r="O307" i="12"/>
  <c r="P303" i="12"/>
  <c r="O303" i="12"/>
  <c r="P299" i="12"/>
  <c r="O299" i="12"/>
  <c r="P295" i="12"/>
  <c r="O295" i="12"/>
  <c r="P291" i="12"/>
  <c r="O291" i="12"/>
  <c r="P287" i="12"/>
  <c r="O287" i="12"/>
  <c r="P283" i="12"/>
  <c r="O283" i="12"/>
  <c r="P279" i="12"/>
  <c r="O279" i="12"/>
  <c r="P275" i="12"/>
  <c r="O275" i="12"/>
  <c r="P271" i="12"/>
  <c r="O271" i="12"/>
  <c r="P267" i="12"/>
  <c r="O267" i="12"/>
  <c r="P263" i="12"/>
  <c r="O263" i="12"/>
  <c r="P259" i="12"/>
  <c r="O259" i="12"/>
  <c r="P255" i="12"/>
  <c r="O255" i="12"/>
  <c r="P251" i="12"/>
  <c r="O251" i="12"/>
  <c r="P247" i="12"/>
  <c r="O247" i="12"/>
  <c r="P243" i="12"/>
  <c r="O243" i="12"/>
  <c r="P239" i="12"/>
  <c r="O239" i="12"/>
  <c r="P235" i="12"/>
  <c r="O235" i="12"/>
  <c r="P231" i="12"/>
  <c r="O231" i="12"/>
  <c r="P227" i="12"/>
  <c r="O227" i="12"/>
  <c r="P223" i="12"/>
  <c r="O223" i="12"/>
  <c r="P219" i="12"/>
  <c r="O219" i="12"/>
  <c r="P215" i="12"/>
  <c r="O215" i="12"/>
  <c r="P211" i="12"/>
  <c r="O211" i="12"/>
  <c r="P207" i="12"/>
  <c r="O207" i="12"/>
  <c r="P203" i="12"/>
  <c r="O203" i="12"/>
  <c r="P199" i="12"/>
  <c r="O199" i="12"/>
  <c r="P195" i="12"/>
  <c r="O195" i="12"/>
  <c r="P191" i="12"/>
  <c r="O191" i="12"/>
  <c r="P187" i="12"/>
  <c r="O187" i="12"/>
  <c r="P183" i="12"/>
  <c r="O183" i="12"/>
  <c r="P179" i="12"/>
  <c r="O179" i="12"/>
  <c r="P175" i="12"/>
  <c r="O175" i="12"/>
  <c r="P171" i="12"/>
  <c r="O171" i="12"/>
  <c r="P167" i="12"/>
  <c r="O167" i="12"/>
  <c r="P163" i="12"/>
  <c r="O163" i="12"/>
  <c r="P159" i="12"/>
  <c r="O159" i="12"/>
  <c r="P155" i="12"/>
  <c r="O155" i="12"/>
  <c r="P151" i="12"/>
  <c r="O151" i="12"/>
  <c r="P147" i="12"/>
  <c r="O147" i="12"/>
  <c r="P143" i="12"/>
  <c r="O143" i="12"/>
  <c r="P139" i="12"/>
  <c r="O139" i="12"/>
  <c r="P135" i="12"/>
  <c r="O135" i="12"/>
  <c r="P131" i="12"/>
  <c r="O131" i="12"/>
  <c r="P127" i="12"/>
  <c r="O127" i="12"/>
  <c r="P123" i="12"/>
  <c r="O123" i="12"/>
  <c r="P119" i="12"/>
  <c r="O119" i="12"/>
  <c r="P115" i="12"/>
  <c r="O115" i="12"/>
  <c r="P111" i="12"/>
  <c r="O111" i="12"/>
  <c r="P107" i="12"/>
  <c r="O107" i="12"/>
  <c r="P103" i="12"/>
  <c r="O103" i="12"/>
  <c r="P99" i="12"/>
  <c r="O99" i="12"/>
  <c r="P95" i="12"/>
  <c r="O95" i="12"/>
  <c r="P91" i="12"/>
  <c r="O91" i="12"/>
  <c r="P87" i="12"/>
  <c r="O87" i="12"/>
  <c r="P83" i="12"/>
  <c r="O83" i="12"/>
  <c r="P79" i="12"/>
  <c r="O79" i="12"/>
  <c r="P75" i="12"/>
  <c r="O75" i="12"/>
  <c r="P71" i="12"/>
  <c r="O71" i="12"/>
  <c r="P67" i="12"/>
  <c r="O67" i="12"/>
  <c r="P63" i="12"/>
  <c r="O63" i="12"/>
  <c r="P59" i="12"/>
  <c r="O59" i="12"/>
  <c r="P55" i="12"/>
  <c r="O55" i="12"/>
  <c r="P51" i="12"/>
  <c r="O51" i="12"/>
  <c r="P47" i="12"/>
  <c r="O47" i="12"/>
  <c r="P43" i="12"/>
  <c r="O43" i="12"/>
  <c r="P39" i="12"/>
  <c r="O39" i="12"/>
  <c r="P35" i="12"/>
  <c r="O35" i="12"/>
  <c r="P31" i="12"/>
  <c r="O31" i="12"/>
  <c r="P27" i="12"/>
  <c r="O27" i="12"/>
  <c r="P23" i="12"/>
  <c r="O23" i="12"/>
  <c r="P19" i="12"/>
  <c r="O19" i="12"/>
  <c r="P15" i="12"/>
  <c r="O15" i="12"/>
  <c r="P11" i="12"/>
  <c r="O11" i="12"/>
  <c r="P7" i="12"/>
  <c r="O7" i="12"/>
  <c r="P3" i="12"/>
  <c r="O3" i="12"/>
  <c r="F2" i="12"/>
  <c r="V18" i="12" l="1"/>
  <c r="V34" i="12"/>
  <c r="V50" i="12"/>
  <c r="V82" i="12"/>
  <c r="V98" i="12"/>
  <c r="V130" i="12"/>
  <c r="V146" i="12"/>
  <c r="V194" i="12"/>
  <c r="V242" i="12"/>
  <c r="V258" i="12"/>
  <c r="V306" i="12"/>
  <c r="V338" i="12"/>
  <c r="V386" i="12"/>
  <c r="V434" i="12"/>
  <c r="V466" i="12"/>
  <c r="V514" i="12"/>
  <c r="V562" i="12"/>
  <c r="V594" i="12"/>
  <c r="V610" i="12"/>
  <c r="V626" i="12"/>
  <c r="V642" i="12"/>
  <c r="V658" i="12"/>
  <c r="V16" i="12"/>
  <c r="V257" i="12"/>
  <c r="V445" i="12"/>
  <c r="V19" i="12"/>
  <c r="V35" i="12"/>
  <c r="V51" i="12"/>
  <c r="V67" i="12"/>
  <c r="V99" i="12"/>
  <c r="V147" i="12"/>
  <c r="V163" i="12"/>
  <c r="V355" i="12"/>
  <c r="V371" i="12"/>
  <c r="V435" i="12"/>
  <c r="V451" i="12"/>
  <c r="V483" i="12"/>
  <c r="V499" i="12"/>
  <c r="V515" i="12"/>
  <c r="V531" i="12"/>
  <c r="V547" i="12"/>
  <c r="V172" i="12"/>
  <c r="V412" i="12"/>
  <c r="V540" i="12"/>
  <c r="V5" i="12"/>
  <c r="V353" i="12"/>
  <c r="V56" i="12"/>
  <c r="V468" i="12"/>
  <c r="V77" i="12"/>
  <c r="V297" i="12"/>
  <c r="V329" i="12"/>
  <c r="V357" i="12"/>
  <c r="V585" i="12"/>
  <c r="V621" i="12"/>
  <c r="V653" i="12"/>
  <c r="V140" i="12"/>
  <c r="V644" i="12"/>
  <c r="V129" i="12"/>
  <c r="V157" i="12"/>
  <c r="V581" i="12"/>
  <c r="AG4" i="12"/>
  <c r="V64" i="12"/>
  <c r="V96" i="12"/>
  <c r="V476" i="12"/>
  <c r="V8" i="12"/>
  <c r="V252" i="12"/>
  <c r="V105" i="12"/>
  <c r="V465" i="12"/>
  <c r="V557" i="12"/>
  <c r="U60" i="12"/>
  <c r="U120" i="12"/>
  <c r="U508" i="12"/>
  <c r="U241" i="12"/>
  <c r="U2" i="12"/>
  <c r="U14" i="12"/>
  <c r="U30" i="12"/>
  <c r="U46" i="12"/>
  <c r="U62" i="12"/>
  <c r="U110" i="12"/>
  <c r="U142" i="12"/>
  <c r="U174" i="12"/>
  <c r="U318" i="12"/>
  <c r="U334" i="12"/>
  <c r="U478" i="12"/>
  <c r="U542" i="12"/>
  <c r="U112" i="12"/>
  <c r="U304" i="12"/>
  <c r="U336" i="12"/>
  <c r="U528" i="12"/>
  <c r="U636" i="12"/>
  <c r="U664" i="12"/>
  <c r="U69" i="12"/>
  <c r="U201" i="12"/>
  <c r="U233" i="12"/>
  <c r="U321" i="12"/>
  <c r="U521" i="12"/>
  <c r="U573" i="12"/>
  <c r="U15" i="12"/>
  <c r="U47" i="12"/>
  <c r="U63" i="12"/>
  <c r="U79" i="12"/>
  <c r="U95" i="12"/>
  <c r="U111" i="12"/>
  <c r="U175" i="12"/>
  <c r="U191" i="12"/>
  <c r="U223" i="12"/>
  <c r="U271" i="12"/>
  <c r="U383" i="12"/>
  <c r="U447" i="12"/>
  <c r="U136" i="12"/>
  <c r="U420" i="12"/>
  <c r="U572" i="12"/>
  <c r="U159" i="12"/>
  <c r="U335" i="12"/>
  <c r="U479" i="12"/>
  <c r="U559" i="12"/>
  <c r="U591" i="12"/>
  <c r="U32" i="12"/>
  <c r="V4" i="12"/>
  <c r="V37" i="12"/>
  <c r="V233" i="12"/>
  <c r="V265" i="12"/>
  <c r="V389" i="12"/>
  <c r="V304" i="12"/>
  <c r="V97" i="12"/>
  <c r="V457" i="12"/>
  <c r="V521" i="12"/>
  <c r="V613" i="12"/>
  <c r="U8" i="12"/>
  <c r="U140" i="12"/>
  <c r="U236" i="12"/>
  <c r="U364" i="12"/>
  <c r="U655" i="12"/>
  <c r="U4" i="12"/>
  <c r="U56" i="12"/>
  <c r="U124" i="12"/>
  <c r="U316" i="12"/>
  <c r="U540" i="12"/>
  <c r="U596" i="12"/>
  <c r="U624" i="12"/>
  <c r="U25" i="12"/>
  <c r="U57" i="12"/>
  <c r="U89" i="12"/>
  <c r="U217" i="12"/>
  <c r="U249" i="12"/>
  <c r="U277" i="12"/>
  <c r="U317" i="12"/>
  <c r="U425" i="12"/>
  <c r="U577" i="12"/>
  <c r="V2" i="12"/>
  <c r="V153" i="12"/>
  <c r="V425" i="12"/>
  <c r="V561" i="12"/>
  <c r="V112" i="12"/>
  <c r="V148" i="12"/>
  <c r="V524" i="12"/>
  <c r="V588" i="12"/>
  <c r="V624" i="12"/>
  <c r="U10" i="12"/>
  <c r="U26" i="12"/>
  <c r="U122" i="12"/>
  <c r="U138" i="12"/>
  <c r="U266" i="12"/>
  <c r="U394" i="12"/>
  <c r="U458" i="12"/>
  <c r="U554" i="12"/>
  <c r="U592" i="12"/>
  <c r="U117" i="12"/>
  <c r="U193" i="12"/>
  <c r="U221" i="12"/>
  <c r="U253" i="12"/>
  <c r="U313" i="12"/>
  <c r="U341" i="12"/>
  <c r="U429" i="12"/>
  <c r="U637" i="12"/>
  <c r="U665" i="12"/>
  <c r="U27" i="12"/>
  <c r="U43" i="12"/>
  <c r="U59" i="12"/>
  <c r="U75" i="12"/>
  <c r="U155" i="12"/>
  <c r="U203" i="12"/>
  <c r="U235" i="12"/>
  <c r="U283" i="12"/>
  <c r="U315" i="12"/>
  <c r="U475" i="12"/>
  <c r="U619" i="12"/>
  <c r="U635" i="12"/>
  <c r="U651" i="12"/>
  <c r="U432" i="12"/>
  <c r="U464" i="12"/>
  <c r="U560" i="12"/>
  <c r="U17" i="12"/>
  <c r="U49" i="12"/>
  <c r="U81" i="12"/>
  <c r="U377" i="12"/>
  <c r="V14" i="12"/>
  <c r="V126" i="12"/>
  <c r="V142" i="12"/>
  <c r="V158" i="12"/>
  <c r="V174" i="12"/>
  <c r="V190" i="12"/>
  <c r="V302" i="12"/>
  <c r="V334" i="12"/>
  <c r="V462" i="12"/>
  <c r="V478" i="12"/>
  <c r="V542" i="12"/>
  <c r="V36" i="12"/>
  <c r="V184" i="12"/>
  <c r="V248" i="12"/>
  <c r="V280" i="12"/>
  <c r="V57" i="12"/>
  <c r="V217" i="12"/>
  <c r="V15" i="12"/>
  <c r="V31" i="12"/>
  <c r="V79" i="12"/>
  <c r="V95" i="12"/>
  <c r="V111" i="12"/>
  <c r="V159" i="12"/>
  <c r="V175" i="12"/>
  <c r="V191" i="12"/>
  <c r="V207" i="12"/>
  <c r="V271" i="12"/>
  <c r="V335" i="12"/>
  <c r="V383" i="12"/>
  <c r="V415" i="12"/>
  <c r="V447" i="12"/>
  <c r="V479" i="12"/>
  <c r="V495" i="12"/>
  <c r="V559" i="12"/>
  <c r="V575" i="12"/>
  <c r="V591" i="12"/>
  <c r="V655" i="12"/>
  <c r="V52" i="12"/>
  <c r="V192" i="12"/>
  <c r="V352" i="12"/>
  <c r="V596" i="12"/>
  <c r="V25" i="12"/>
  <c r="V173" i="12"/>
  <c r="V277" i="12"/>
  <c r="V10" i="12"/>
  <c r="V26" i="12"/>
  <c r="V90" i="12"/>
  <c r="V170" i="12"/>
  <c r="V218" i="12"/>
  <c r="V266" i="12"/>
  <c r="V298" i="12"/>
  <c r="V314" i="12"/>
  <c r="V378" i="12"/>
  <c r="V394" i="12"/>
  <c r="V506" i="12"/>
  <c r="V570" i="12"/>
  <c r="V602" i="12"/>
  <c r="V212" i="12"/>
  <c r="V49" i="12"/>
  <c r="V117" i="12"/>
  <c r="V305" i="12"/>
  <c r="V27" i="12"/>
  <c r="V43" i="12"/>
  <c r="V75" i="12"/>
  <c r="V155" i="12"/>
  <c r="V171" i="12"/>
  <c r="V219" i="12"/>
  <c r="V235" i="12"/>
  <c r="V251" i="12"/>
  <c r="V267" i="12"/>
  <c r="V299" i="12"/>
  <c r="V315" i="12"/>
  <c r="V379" i="12"/>
  <c r="V427" i="12"/>
  <c r="V475" i="12"/>
  <c r="V491" i="12"/>
  <c r="V587" i="12"/>
  <c r="V619" i="12"/>
  <c r="V635" i="12"/>
  <c r="V651" i="12"/>
  <c r="V216" i="12"/>
  <c r="V428" i="12"/>
  <c r="V464" i="12"/>
  <c r="V552" i="12"/>
  <c r="V17" i="12"/>
  <c r="V589" i="12"/>
  <c r="U36" i="12"/>
  <c r="U132" i="12"/>
  <c r="U164" i="12"/>
  <c r="U196" i="12"/>
  <c r="U260" i="12"/>
  <c r="U296" i="12"/>
  <c r="U328" i="12"/>
  <c r="U524" i="12"/>
  <c r="U52" i="12"/>
  <c r="U148" i="12"/>
  <c r="U184" i="12"/>
  <c r="U588" i="12"/>
  <c r="U269" i="12"/>
  <c r="U417" i="12"/>
  <c r="V58" i="12"/>
  <c r="V122" i="12"/>
  <c r="V138" i="12"/>
  <c r="V202" i="12"/>
  <c r="V234" i="12"/>
  <c r="V458" i="12"/>
  <c r="V554" i="12"/>
  <c r="V618" i="12"/>
  <c r="V12" i="12"/>
  <c r="V104" i="12"/>
  <c r="V452" i="12"/>
  <c r="V21" i="12"/>
  <c r="V93" i="12"/>
  <c r="V193" i="12"/>
  <c r="V281" i="12"/>
  <c r="V341" i="12"/>
  <c r="V373" i="12"/>
  <c r="V433" i="12"/>
  <c r="V601" i="12"/>
  <c r="V637" i="12"/>
  <c r="V20" i="12"/>
  <c r="V160" i="12"/>
  <c r="V320" i="12"/>
  <c r="V560" i="12"/>
  <c r="V53" i="12"/>
  <c r="V81" i="12"/>
  <c r="V245" i="12"/>
  <c r="V345" i="12"/>
  <c r="U6" i="12"/>
  <c r="U38" i="12"/>
  <c r="U54" i="12"/>
  <c r="U70" i="12"/>
  <c r="U102" i="12"/>
  <c r="U118" i="12"/>
  <c r="U134" i="12"/>
  <c r="U150" i="12"/>
  <c r="U166" i="12"/>
  <c r="U198" i="12"/>
  <c r="U326" i="12"/>
  <c r="U406" i="12"/>
  <c r="U438" i="12"/>
  <c r="U486" i="12"/>
  <c r="U550" i="12"/>
  <c r="U566" i="12"/>
  <c r="U630" i="12"/>
  <c r="U24" i="12"/>
  <c r="U128" i="12"/>
  <c r="U160" i="12"/>
  <c r="U256" i="12"/>
  <c r="U284" i="12"/>
  <c r="U452" i="12"/>
  <c r="U516" i="12"/>
  <c r="U620" i="12"/>
  <c r="U652" i="12"/>
  <c r="U21" i="12"/>
  <c r="U53" i="12"/>
  <c r="U85" i="12"/>
  <c r="U137" i="12"/>
  <c r="U245" i="12"/>
  <c r="U305" i="12"/>
  <c r="U337" i="12"/>
  <c r="U421" i="12"/>
  <c r="U481" i="12"/>
  <c r="U509" i="12"/>
  <c r="U529" i="12"/>
  <c r="U545" i="12"/>
  <c r="U589" i="12"/>
  <c r="U629" i="12"/>
  <c r="U661" i="12"/>
  <c r="U23" i="12"/>
  <c r="U55" i="12"/>
  <c r="U71" i="12"/>
  <c r="U87" i="12"/>
  <c r="U103" i="12"/>
  <c r="U119" i="12"/>
  <c r="U135" i="12"/>
  <c r="U151" i="12"/>
  <c r="U231" i="12"/>
  <c r="U279" i="12"/>
  <c r="U327" i="12"/>
  <c r="U455" i="12"/>
  <c r="U471" i="12"/>
  <c r="U535" i="12"/>
  <c r="U551" i="12"/>
  <c r="U583" i="12"/>
  <c r="U615" i="12"/>
  <c r="U663" i="12"/>
  <c r="U20" i="12"/>
  <c r="U144" i="12"/>
  <c r="U176" i="12"/>
  <c r="U212" i="12"/>
  <c r="U456" i="12"/>
  <c r="U552" i="12"/>
  <c r="U580" i="12"/>
  <c r="U608" i="12"/>
  <c r="U13" i="12"/>
  <c r="U149" i="12"/>
  <c r="U197" i="12"/>
  <c r="U301" i="12"/>
  <c r="U409" i="12"/>
  <c r="U565" i="12"/>
  <c r="U649" i="12"/>
  <c r="V162" i="12"/>
  <c r="V324" i="12"/>
  <c r="V432" i="12"/>
  <c r="V592" i="12"/>
  <c r="V620" i="12"/>
  <c r="V169" i="12"/>
  <c r="V225" i="12"/>
  <c r="V289" i="12"/>
  <c r="V409" i="12"/>
  <c r="V60" i="12"/>
  <c r="V200" i="12"/>
  <c r="V232" i="12"/>
  <c r="V360" i="12"/>
  <c r="V572" i="12"/>
  <c r="V608" i="12"/>
  <c r="V221" i="12"/>
  <c r="V421" i="12"/>
  <c r="V481" i="12"/>
  <c r="V665" i="12"/>
  <c r="U34" i="12"/>
  <c r="U50" i="12"/>
  <c r="U82" i="12"/>
  <c r="U98" i="12"/>
  <c r="U114" i="12"/>
  <c r="U130" i="12"/>
  <c r="U146" i="12"/>
  <c r="U194" i="12"/>
  <c r="U242" i="12"/>
  <c r="U258" i="12"/>
  <c r="U306" i="12"/>
  <c r="U338" i="12"/>
  <c r="U370" i="12"/>
  <c r="U386" i="12"/>
  <c r="U514" i="12"/>
  <c r="U610" i="12"/>
  <c r="U626" i="12"/>
  <c r="U642" i="12"/>
  <c r="U658" i="12"/>
  <c r="U16" i="12"/>
  <c r="U612" i="12"/>
  <c r="U644" i="12"/>
  <c r="U9" i="12"/>
  <c r="U77" i="12"/>
  <c r="U129" i="12"/>
  <c r="U273" i="12"/>
  <c r="U297" i="12"/>
  <c r="U329" i="12"/>
  <c r="U445" i="12"/>
  <c r="U477" i="12"/>
  <c r="U581" i="12"/>
  <c r="U653" i="12"/>
  <c r="U19" i="12"/>
  <c r="U35" i="12"/>
  <c r="U51" i="12"/>
  <c r="U83" i="12"/>
  <c r="U115" i="12"/>
  <c r="U163" i="12"/>
  <c r="U259" i="12"/>
  <c r="U355" i="12"/>
  <c r="U371" i="12"/>
  <c r="U435" i="12"/>
  <c r="U451" i="12"/>
  <c r="U467" i="12"/>
  <c r="U483" i="12"/>
  <c r="U515" i="12"/>
  <c r="U547" i="12"/>
  <c r="U563" i="12"/>
  <c r="U12" i="12"/>
  <c r="U40" i="12"/>
  <c r="U64" i="12"/>
  <c r="U96" i="12"/>
  <c r="U264" i="12"/>
  <c r="U632" i="12"/>
  <c r="U5" i="12"/>
  <c r="U65" i="12"/>
  <c r="U141" i="12"/>
  <c r="U257" i="12"/>
  <c r="U465" i="12"/>
  <c r="U557" i="12"/>
  <c r="AG2" i="12"/>
  <c r="AG3" i="12"/>
  <c r="AF637" i="12"/>
  <c r="AH637" i="12"/>
  <c r="AE660" i="12"/>
  <c r="AG660" i="12"/>
  <c r="AF6" i="12"/>
  <c r="AH6" i="12"/>
  <c r="AE18" i="12"/>
  <c r="AG18" i="12"/>
  <c r="AF38" i="12"/>
  <c r="AH38" i="12"/>
  <c r="AE46" i="12"/>
  <c r="AG46" i="12"/>
  <c r="AE50" i="12"/>
  <c r="AG50" i="12"/>
  <c r="AE58" i="12"/>
  <c r="AG58" i="12"/>
  <c r="AE62" i="12"/>
  <c r="AG62" i="12"/>
  <c r="AF70" i="12"/>
  <c r="AH70" i="12"/>
  <c r="AE74" i="12"/>
  <c r="AG74" i="12"/>
  <c r="AE82" i="12"/>
  <c r="AG82" i="12"/>
  <c r="AE90" i="12"/>
  <c r="AG90" i="12"/>
  <c r="AE98" i="12"/>
  <c r="AG98" i="12"/>
  <c r="AE122" i="12"/>
  <c r="AG122" i="12"/>
  <c r="AE126" i="12"/>
  <c r="AG126" i="12"/>
  <c r="AF134" i="12"/>
  <c r="AH134" i="12"/>
  <c r="AF150" i="12"/>
  <c r="AH150" i="12"/>
  <c r="AF166" i="12"/>
  <c r="AH166" i="12"/>
  <c r="AF170" i="12"/>
  <c r="AH170" i="12"/>
  <c r="AE178" i="12"/>
  <c r="AG178" i="12"/>
  <c r="AE186" i="12"/>
  <c r="AG186" i="12"/>
  <c r="AE194" i="12"/>
  <c r="AG194" i="12"/>
  <c r="AE206" i="12"/>
  <c r="AG206" i="12"/>
  <c r="AF214" i="12"/>
  <c r="AH214" i="12"/>
  <c r="AE218" i="12"/>
  <c r="AG218" i="12"/>
  <c r="AE226" i="12"/>
  <c r="AG226" i="12"/>
  <c r="AF234" i="12"/>
  <c r="AH234" i="12"/>
  <c r="AF246" i="12"/>
  <c r="AH246" i="12"/>
  <c r="AE250" i="12"/>
  <c r="AG250" i="12"/>
  <c r="AE266" i="12"/>
  <c r="AG266" i="12"/>
  <c r="AE274" i="12"/>
  <c r="AG274" i="12"/>
  <c r="AE282" i="12"/>
  <c r="AG282" i="12"/>
  <c r="AE290" i="12"/>
  <c r="AG290" i="12"/>
  <c r="AF298" i="12"/>
  <c r="AH298" i="12"/>
  <c r="AE306" i="12"/>
  <c r="AG306" i="12"/>
  <c r="AE314" i="12"/>
  <c r="AG314" i="12"/>
  <c r="AE322" i="12"/>
  <c r="AG322" i="12"/>
  <c r="AF326" i="12"/>
  <c r="AH326" i="12"/>
  <c r="AE334" i="12"/>
  <c r="AG334" i="12"/>
  <c r="AF342" i="12"/>
  <c r="AH342" i="12"/>
  <c r="AE350" i="12"/>
  <c r="AG350" i="12"/>
  <c r="AF374" i="12"/>
  <c r="AH374" i="12"/>
  <c r="AE378" i="12"/>
  <c r="AG378" i="12"/>
  <c r="AE402" i="12"/>
  <c r="AG402" i="12"/>
  <c r="AF422" i="12"/>
  <c r="AH422" i="12"/>
  <c r="AE430" i="12"/>
  <c r="AG430" i="12"/>
  <c r="AE450" i="12"/>
  <c r="AG450" i="12"/>
  <c r="AE458" i="12"/>
  <c r="AG458" i="12"/>
  <c r="AE466" i="12"/>
  <c r="AG466" i="12"/>
  <c r="AE474" i="12"/>
  <c r="AG474" i="12"/>
  <c r="AE482" i="12"/>
  <c r="AG482" i="12"/>
  <c r="AE490" i="12"/>
  <c r="AG490" i="12"/>
  <c r="AE494" i="12"/>
  <c r="AG494" i="12"/>
  <c r="AF502" i="12"/>
  <c r="AH502" i="12"/>
  <c r="AE510" i="12"/>
  <c r="AG510" i="12"/>
  <c r="AE526" i="12"/>
  <c r="AG526" i="12"/>
  <c r="AF534" i="12"/>
  <c r="AH534" i="12"/>
  <c r="AF550" i="12"/>
  <c r="AH550" i="12"/>
  <c r="AE558" i="12"/>
  <c r="AG558" i="12"/>
  <c r="AF566" i="12"/>
  <c r="AH566" i="12"/>
  <c r="AE574" i="12"/>
  <c r="AG574" i="12"/>
  <c r="AF582" i="12"/>
  <c r="AH582" i="12"/>
  <c r="AE590" i="12"/>
  <c r="AG590" i="12"/>
  <c r="AF598" i="12"/>
  <c r="AH598" i="12"/>
  <c r="AE606" i="12"/>
  <c r="AG606" i="12"/>
  <c r="AE622" i="12"/>
  <c r="AG622" i="12"/>
  <c r="AE634" i="12"/>
  <c r="AG634" i="12"/>
  <c r="AF650" i="12"/>
  <c r="AH650" i="12"/>
  <c r="AE658" i="12"/>
  <c r="AG658" i="12"/>
  <c r="AF666" i="12"/>
  <c r="AH666" i="12"/>
  <c r="AF48" i="12"/>
  <c r="AH48" i="12"/>
  <c r="AE56" i="12"/>
  <c r="AG56" i="12"/>
  <c r="AF80" i="12"/>
  <c r="AH80" i="12"/>
  <c r="AF112" i="12"/>
  <c r="AH112" i="12"/>
  <c r="AF128" i="12"/>
  <c r="AH128" i="12"/>
  <c r="AF144" i="12"/>
  <c r="AH144" i="12"/>
  <c r="AF160" i="12"/>
  <c r="AH160" i="12"/>
  <c r="AF176" i="12"/>
  <c r="AH176" i="12"/>
  <c r="AE200" i="12"/>
  <c r="AG200" i="12"/>
  <c r="AE216" i="12"/>
  <c r="AG216" i="12"/>
  <c r="AE232" i="12"/>
  <c r="AG232" i="12"/>
  <c r="AF256" i="12"/>
  <c r="AH256" i="12"/>
  <c r="AF272" i="12"/>
  <c r="AH272" i="12"/>
  <c r="AE292" i="12"/>
  <c r="AG292" i="12"/>
  <c r="AE312" i="12"/>
  <c r="AG312" i="12"/>
  <c r="AE340" i="12"/>
  <c r="AG340" i="12"/>
  <c r="AF364" i="12"/>
  <c r="AH364" i="12"/>
  <c r="AE388" i="12"/>
  <c r="AG388" i="12"/>
  <c r="AE396" i="12"/>
  <c r="AG396" i="12"/>
  <c r="AE408" i="12"/>
  <c r="AG408" i="12"/>
  <c r="AF416" i="12"/>
  <c r="AH416" i="12"/>
  <c r="AF428" i="12"/>
  <c r="AH428" i="12"/>
  <c r="AE440" i="12"/>
  <c r="AG440" i="12"/>
  <c r="AE452" i="12"/>
  <c r="AG452" i="12"/>
  <c r="AF464" i="12"/>
  <c r="AH464" i="12"/>
  <c r="AF480" i="12"/>
  <c r="AH480" i="12"/>
  <c r="AF496" i="12"/>
  <c r="AH496" i="12"/>
  <c r="AE508" i="12"/>
  <c r="AG508" i="12"/>
  <c r="AF528" i="12"/>
  <c r="AH528" i="12"/>
  <c r="AF544" i="12"/>
  <c r="AH544" i="12"/>
  <c r="AF556" i="12"/>
  <c r="AH556" i="12"/>
  <c r="AE572" i="12"/>
  <c r="AG572" i="12"/>
  <c r="AE588" i="12"/>
  <c r="AG588" i="12"/>
  <c r="AE600" i="12"/>
  <c r="AG600" i="12"/>
  <c r="AE616" i="12"/>
  <c r="AG616" i="12"/>
  <c r="AE628" i="12"/>
  <c r="AG628" i="12"/>
  <c r="AE644" i="12"/>
  <c r="AG644" i="12"/>
  <c r="AF660" i="12"/>
  <c r="AH660" i="12"/>
  <c r="AF41" i="12"/>
  <c r="AH41" i="12"/>
  <c r="AF101" i="12"/>
  <c r="AH101" i="12"/>
  <c r="AF189" i="12"/>
  <c r="AH189" i="12"/>
  <c r="AF217" i="12"/>
  <c r="AH217" i="12"/>
  <c r="AF245" i="12"/>
  <c r="AH245" i="12"/>
  <c r="AF261" i="12"/>
  <c r="AH261" i="12"/>
  <c r="AF277" i="12"/>
  <c r="AH277" i="12"/>
  <c r="AF305" i="12"/>
  <c r="AH305" i="12"/>
  <c r="AF321" i="12"/>
  <c r="AH321" i="12"/>
  <c r="AF341" i="12"/>
  <c r="AH341" i="12"/>
  <c r="AF373" i="12"/>
  <c r="AH373" i="12"/>
  <c r="AF389" i="12"/>
  <c r="AH389" i="12"/>
  <c r="AF405" i="12"/>
  <c r="AH405" i="12"/>
  <c r="AF473" i="12"/>
  <c r="AH473" i="12"/>
  <c r="AF501" i="12"/>
  <c r="AH501" i="12"/>
  <c r="AF513" i="12"/>
  <c r="AH513" i="12"/>
  <c r="AF533" i="12"/>
  <c r="AH533" i="12"/>
  <c r="AF549" i="12"/>
  <c r="AH549" i="12"/>
  <c r="AF561" i="12"/>
  <c r="AH561" i="12"/>
  <c r="AF577" i="12"/>
  <c r="AH577" i="12"/>
  <c r="AF609" i="12"/>
  <c r="AH609" i="12"/>
  <c r="AF625" i="12"/>
  <c r="AH625" i="12"/>
  <c r="AE661" i="12"/>
  <c r="AG661" i="12"/>
  <c r="AE7" i="12"/>
  <c r="AG7" i="12"/>
  <c r="AE15" i="12"/>
  <c r="AG15" i="12"/>
  <c r="AE35" i="12"/>
  <c r="AG35" i="12"/>
  <c r="AE39" i="12"/>
  <c r="AG39" i="12"/>
  <c r="AE47" i="12"/>
  <c r="AG47" i="12"/>
  <c r="AE55" i="12"/>
  <c r="AG55" i="12"/>
  <c r="AE63" i="12"/>
  <c r="AG63" i="12"/>
  <c r="AE79" i="12"/>
  <c r="AG79" i="12"/>
  <c r="AE95" i="12"/>
  <c r="AG95" i="12"/>
  <c r="AE103" i="12"/>
  <c r="AG103" i="12"/>
  <c r="AE111" i="12"/>
  <c r="AG111" i="12"/>
  <c r="AE119" i="12"/>
  <c r="AG119" i="12"/>
  <c r="AE127" i="12"/>
  <c r="AG127" i="12"/>
  <c r="AE139" i="12"/>
  <c r="AG139" i="12"/>
  <c r="AE147" i="12"/>
  <c r="AG147" i="12"/>
  <c r="AE163" i="12"/>
  <c r="AG163" i="12"/>
  <c r="AE167" i="12"/>
  <c r="AG167" i="12"/>
  <c r="AE175" i="12"/>
  <c r="AG175" i="12"/>
  <c r="AE183" i="12"/>
  <c r="AG183" i="12"/>
  <c r="AE191" i="12"/>
  <c r="AG191" i="12"/>
  <c r="AE207" i="12"/>
  <c r="AG207" i="12"/>
  <c r="AE223" i="12"/>
  <c r="AG223" i="12"/>
  <c r="AE231" i="12"/>
  <c r="AG231" i="12"/>
  <c r="AE239" i="12"/>
  <c r="AG239" i="12"/>
  <c r="AE247" i="12"/>
  <c r="AG247" i="12"/>
  <c r="AE255" i="12"/>
  <c r="AG255" i="12"/>
  <c r="AE263" i="12"/>
  <c r="AG263" i="12"/>
  <c r="AE271" i="12"/>
  <c r="AG271" i="12"/>
  <c r="AE291" i="12"/>
  <c r="AG291" i="12"/>
  <c r="AE311" i="12"/>
  <c r="AG311" i="12"/>
  <c r="AE387" i="12"/>
  <c r="AG387" i="12"/>
  <c r="AE395" i="12"/>
  <c r="AG395" i="12"/>
  <c r="AE403" i="12"/>
  <c r="AG403" i="12"/>
  <c r="AE419" i="12"/>
  <c r="AG419" i="12"/>
  <c r="AE435" i="12"/>
  <c r="AG435" i="12"/>
  <c r="AE451" i="12"/>
  <c r="AG451" i="12"/>
  <c r="AE459" i="12"/>
  <c r="AG459" i="12"/>
  <c r="AE467" i="12"/>
  <c r="AG467" i="12"/>
  <c r="AE483" i="12"/>
  <c r="AG483" i="12"/>
  <c r="AE523" i="12"/>
  <c r="AG523" i="12"/>
  <c r="AE531" i="12"/>
  <c r="AG531" i="12"/>
  <c r="AE547" i="12"/>
  <c r="AG547" i="12"/>
  <c r="AE563" i="12"/>
  <c r="AG563" i="12"/>
  <c r="AE579" i="12"/>
  <c r="AG579" i="12"/>
  <c r="AE587" i="12"/>
  <c r="AG587" i="12"/>
  <c r="AE595" i="12"/>
  <c r="AG595" i="12"/>
  <c r="AE643" i="12"/>
  <c r="AG643" i="12"/>
  <c r="AE651" i="12"/>
  <c r="AG651" i="12"/>
  <c r="AE8" i="12"/>
  <c r="AG8" i="12"/>
  <c r="AE12" i="12"/>
  <c r="AG12" i="12"/>
  <c r="AF32" i="12"/>
  <c r="AH32" i="12"/>
  <c r="AF44" i="12"/>
  <c r="AH44" i="12"/>
  <c r="AE60" i="12"/>
  <c r="AG60" i="12"/>
  <c r="AF64" i="12"/>
  <c r="AH64" i="12"/>
  <c r="AE72" i="12"/>
  <c r="AG72" i="12"/>
  <c r="AE84" i="12"/>
  <c r="AG84" i="12"/>
  <c r="AE100" i="12"/>
  <c r="AG100" i="12"/>
  <c r="AE116" i="12"/>
  <c r="AG116" i="12"/>
  <c r="AE124" i="12"/>
  <c r="AG124" i="12"/>
  <c r="AE140" i="12"/>
  <c r="AG140" i="12"/>
  <c r="AF156" i="12"/>
  <c r="AH156" i="12"/>
  <c r="AF172" i="12"/>
  <c r="AH172" i="12"/>
  <c r="AE184" i="12"/>
  <c r="AG184" i="12"/>
  <c r="AE196" i="12"/>
  <c r="AG196" i="12"/>
  <c r="AE212" i="12"/>
  <c r="AG212" i="12"/>
  <c r="AE228" i="12"/>
  <c r="AG228" i="12"/>
  <c r="AF240" i="12"/>
  <c r="AH240" i="12"/>
  <c r="AE252" i="12"/>
  <c r="AG252" i="12"/>
  <c r="AE268" i="12"/>
  <c r="AG268" i="12"/>
  <c r="AE280" i="12"/>
  <c r="AG280" i="12"/>
  <c r="AE296" i="12"/>
  <c r="AG296" i="12"/>
  <c r="AE308" i="12"/>
  <c r="AG308" i="12"/>
  <c r="AE324" i="12"/>
  <c r="AG324" i="12"/>
  <c r="AE344" i="12"/>
  <c r="AG344" i="12"/>
  <c r="AE356" i="12"/>
  <c r="AG356" i="12"/>
  <c r="AF368" i="12"/>
  <c r="AH368" i="12"/>
  <c r="AF384" i="12"/>
  <c r="AH384" i="12"/>
  <c r="AE444" i="12"/>
  <c r="AG444" i="12"/>
  <c r="AE468" i="12"/>
  <c r="AG468" i="12"/>
  <c r="AE484" i="12"/>
  <c r="AG484" i="12"/>
  <c r="AE504" i="12"/>
  <c r="AG504" i="12"/>
  <c r="AE520" i="12"/>
  <c r="AG520" i="12"/>
  <c r="AE532" i="12"/>
  <c r="AG532" i="12"/>
  <c r="AE548" i="12"/>
  <c r="AG548" i="12"/>
  <c r="AE568" i="12"/>
  <c r="AG568" i="12"/>
  <c r="AE584" i="12"/>
  <c r="AG584" i="12"/>
  <c r="AE604" i="12"/>
  <c r="AG604" i="12"/>
  <c r="AF620" i="12"/>
  <c r="AH620" i="12"/>
  <c r="AF640" i="12"/>
  <c r="AH640" i="12"/>
  <c r="AE656" i="12"/>
  <c r="AG656" i="12"/>
  <c r="AF61" i="12"/>
  <c r="AH61" i="12"/>
  <c r="AF65" i="12"/>
  <c r="AH65" i="12"/>
  <c r="AF81" i="12"/>
  <c r="AH81" i="12"/>
  <c r="AF89" i="12"/>
  <c r="AH89" i="12"/>
  <c r="AF105" i="12"/>
  <c r="AH105" i="12"/>
  <c r="AF125" i="12"/>
  <c r="AH125" i="12"/>
  <c r="AF149" i="12"/>
  <c r="AH149" i="12"/>
  <c r="AF161" i="12"/>
  <c r="AH161" i="12"/>
  <c r="AF177" i="12"/>
  <c r="AH177" i="12"/>
  <c r="AF213" i="12"/>
  <c r="AH213" i="12"/>
  <c r="AF253" i="12"/>
  <c r="AH253" i="12"/>
  <c r="AF293" i="12"/>
  <c r="AH293" i="12"/>
  <c r="AF309" i="12"/>
  <c r="AH309" i="12"/>
  <c r="AF361" i="12"/>
  <c r="AH361" i="12"/>
  <c r="AF425" i="12"/>
  <c r="AH425" i="12"/>
  <c r="AF437" i="12"/>
  <c r="AH437" i="12"/>
  <c r="AF453" i="12"/>
  <c r="AH453" i="12"/>
  <c r="AF469" i="12"/>
  <c r="AH469" i="12"/>
  <c r="AF509" i="12"/>
  <c r="AH509" i="12"/>
  <c r="AF565" i="12"/>
  <c r="AH565" i="12"/>
  <c r="AF573" i="12"/>
  <c r="AH573" i="12"/>
  <c r="AF581" i="12"/>
  <c r="AH581" i="12"/>
  <c r="AF597" i="12"/>
  <c r="AH597" i="12"/>
  <c r="AF10" i="12"/>
  <c r="AH10" i="12"/>
  <c r="AE14" i="12"/>
  <c r="AG14" i="12"/>
  <c r="AF26" i="12"/>
  <c r="AH26" i="12"/>
  <c r="AF46" i="12"/>
  <c r="AH46" i="12"/>
  <c r="AF58" i="12"/>
  <c r="AH58" i="12"/>
  <c r="AF62" i="12"/>
  <c r="AH62" i="12"/>
  <c r="AE106" i="12"/>
  <c r="AG106" i="12"/>
  <c r="AE114" i="12"/>
  <c r="AG114" i="12"/>
  <c r="AE130" i="12"/>
  <c r="AG130" i="12"/>
  <c r="AF138" i="12"/>
  <c r="AH138" i="12"/>
  <c r="AF154" i="12"/>
  <c r="AH154" i="12"/>
  <c r="AE170" i="12"/>
  <c r="AG170" i="12"/>
  <c r="AF186" i="12"/>
  <c r="AH186" i="12"/>
  <c r="AE210" i="12"/>
  <c r="AG210" i="12"/>
  <c r="AE234" i="12"/>
  <c r="AG234" i="12"/>
  <c r="AF250" i="12"/>
  <c r="AH250" i="12"/>
  <c r="AE270" i="12"/>
  <c r="AG270" i="12"/>
  <c r="AF282" i="12"/>
  <c r="AH282" i="12"/>
  <c r="AE298" i="12"/>
  <c r="AG298" i="12"/>
  <c r="AF314" i="12"/>
  <c r="AH314" i="12"/>
  <c r="AF346" i="12"/>
  <c r="AH346" i="12"/>
  <c r="AE362" i="12"/>
  <c r="AG362" i="12"/>
  <c r="AE370" i="12"/>
  <c r="AG370" i="12"/>
  <c r="AF382" i="12"/>
  <c r="AH382" i="12"/>
  <c r="AE398" i="12"/>
  <c r="AG398" i="12"/>
  <c r="AE414" i="12"/>
  <c r="AG414" i="12"/>
  <c r="AE442" i="12"/>
  <c r="AG442" i="12"/>
  <c r="AF486" i="12"/>
  <c r="AH486" i="12"/>
  <c r="AE498" i="12"/>
  <c r="AG498" i="12"/>
  <c r="AF506" i="12"/>
  <c r="AH506" i="12"/>
  <c r="AE514" i="12"/>
  <c r="AG514" i="12"/>
  <c r="AF522" i="12"/>
  <c r="AH522" i="12"/>
  <c r="AF530" i="12"/>
  <c r="AH530" i="12"/>
  <c r="AF538" i="12"/>
  <c r="AH538" i="12"/>
  <c r="AE554" i="12"/>
  <c r="AG554" i="12"/>
  <c r="AF570" i="12"/>
  <c r="AH570" i="12"/>
  <c r="AF586" i="12"/>
  <c r="AH586" i="12"/>
  <c r="AF594" i="12"/>
  <c r="AH594" i="12"/>
  <c r="AF602" i="12"/>
  <c r="AH602" i="12"/>
  <c r="AE618" i="12"/>
  <c r="AG618" i="12"/>
  <c r="AE630" i="12"/>
  <c r="AG630" i="12"/>
  <c r="AE642" i="12"/>
  <c r="AG642" i="12"/>
  <c r="AE650" i="12"/>
  <c r="AG650" i="12"/>
  <c r="AF658" i="12"/>
  <c r="AH658" i="12"/>
  <c r="AE666" i="12"/>
  <c r="AG666" i="12"/>
  <c r="AF20" i="12"/>
  <c r="AH20" i="12"/>
  <c r="AF40" i="12"/>
  <c r="AH40" i="12"/>
  <c r="AF68" i="12"/>
  <c r="AH68" i="12"/>
  <c r="AE92" i="12"/>
  <c r="AG92" i="12"/>
  <c r="AF104" i="12"/>
  <c r="AH104" i="12"/>
  <c r="AF120" i="12"/>
  <c r="AH120" i="12"/>
  <c r="AF136" i="12"/>
  <c r="AH136" i="12"/>
  <c r="AF152" i="12"/>
  <c r="AH152" i="12"/>
  <c r="AF168" i="12"/>
  <c r="AH168" i="12"/>
  <c r="AF188" i="12"/>
  <c r="AH188" i="12"/>
  <c r="AE208" i="12"/>
  <c r="AG208" i="12"/>
  <c r="AE224" i="12"/>
  <c r="AG224" i="12"/>
  <c r="AF244" i="12"/>
  <c r="AH244" i="12"/>
  <c r="AF264" i="12"/>
  <c r="AH264" i="12"/>
  <c r="AE284" i="12"/>
  <c r="AG284" i="12"/>
  <c r="AE300" i="12"/>
  <c r="AG300" i="12"/>
  <c r="AE320" i="12"/>
  <c r="AG320" i="12"/>
  <c r="AF328" i="12"/>
  <c r="AH328" i="12"/>
  <c r="AF376" i="12"/>
  <c r="AH376" i="12"/>
  <c r="AF392" i="12"/>
  <c r="AH392" i="12"/>
  <c r="AE400" i="12"/>
  <c r="AG400" i="12"/>
  <c r="AE412" i="12"/>
  <c r="AG412" i="12"/>
  <c r="AF424" i="12"/>
  <c r="AH424" i="12"/>
  <c r="AF436" i="12"/>
  <c r="AH436" i="12"/>
  <c r="AF460" i="12"/>
  <c r="AH460" i="12"/>
  <c r="AF472" i="12"/>
  <c r="AH472" i="12"/>
  <c r="AF488" i="12"/>
  <c r="AH488" i="12"/>
  <c r="AF500" i="12"/>
  <c r="AH500" i="12"/>
  <c r="AF516" i="12"/>
  <c r="AH516" i="12"/>
  <c r="AF536" i="12"/>
  <c r="AH536" i="12"/>
  <c r="AF552" i="12"/>
  <c r="AH552" i="12"/>
  <c r="AF564" i="12"/>
  <c r="AH564" i="12"/>
  <c r="AF580" i="12"/>
  <c r="AH580" i="12"/>
  <c r="AE592" i="12"/>
  <c r="AG592" i="12"/>
  <c r="AE608" i="12"/>
  <c r="AG608" i="12"/>
  <c r="AE624" i="12"/>
  <c r="AG624" i="12"/>
  <c r="AF636" i="12"/>
  <c r="AH636" i="12"/>
  <c r="AF17" i="12"/>
  <c r="AH17" i="12"/>
  <c r="AE10" i="12"/>
  <c r="AG10" i="12"/>
  <c r="AF22" i="12"/>
  <c r="AH22" i="12"/>
  <c r="AE26" i="12"/>
  <c r="AG26" i="12"/>
  <c r="AE34" i="12"/>
  <c r="AG34" i="12"/>
  <c r="AF42" i="12"/>
  <c r="AH42" i="12"/>
  <c r="AF54" i="12"/>
  <c r="AH54" i="12"/>
  <c r="AE66" i="12"/>
  <c r="AG66" i="12"/>
  <c r="AE78" i="12"/>
  <c r="AG78" i="12"/>
  <c r="AF86" i="12"/>
  <c r="AH86" i="12"/>
  <c r="AE94" i="12"/>
  <c r="AG94" i="12"/>
  <c r="AF106" i="12"/>
  <c r="AH106" i="12"/>
  <c r="AF118" i="12"/>
  <c r="AH118" i="12"/>
  <c r="AE138" i="12"/>
  <c r="AG138" i="12"/>
  <c r="AE146" i="12"/>
  <c r="AG146" i="12"/>
  <c r="AE154" i="12"/>
  <c r="AG154" i="12"/>
  <c r="AE162" i="12"/>
  <c r="AG162" i="12"/>
  <c r="AE174" i="12"/>
  <c r="AG174" i="12"/>
  <c r="AF182" i="12"/>
  <c r="AH182" i="12"/>
  <c r="AE190" i="12"/>
  <c r="AG190" i="12"/>
  <c r="AF198" i="12"/>
  <c r="AH198" i="12"/>
  <c r="AE202" i="12"/>
  <c r="AG202" i="12"/>
  <c r="AE222" i="12"/>
  <c r="AG222" i="12"/>
  <c r="AE238" i="12"/>
  <c r="AG238" i="12"/>
  <c r="AE254" i="12"/>
  <c r="AG254" i="12"/>
  <c r="AF262" i="12"/>
  <c r="AH262" i="12"/>
  <c r="AF278" i="12"/>
  <c r="AH278" i="12"/>
  <c r="AF294" i="12"/>
  <c r="AH294" i="12"/>
  <c r="AE302" i="12"/>
  <c r="AG302" i="12"/>
  <c r="AF310" i="12"/>
  <c r="AH310" i="12"/>
  <c r="AE318" i="12"/>
  <c r="AG318" i="12"/>
  <c r="AE330" i="12"/>
  <c r="AG330" i="12"/>
  <c r="AE338" i="12"/>
  <c r="AG338" i="12"/>
  <c r="AE346" i="12"/>
  <c r="AG346" i="12"/>
  <c r="AE354" i="12"/>
  <c r="AG354" i="12"/>
  <c r="AF362" i="12"/>
  <c r="AH362" i="12"/>
  <c r="AE382" i="12"/>
  <c r="AG382" i="12"/>
  <c r="AF390" i="12"/>
  <c r="AH390" i="12"/>
  <c r="AF406" i="12"/>
  <c r="AH406" i="12"/>
  <c r="AE410" i="12"/>
  <c r="AG410" i="12"/>
  <c r="AE418" i="12"/>
  <c r="AG418" i="12"/>
  <c r="AE426" i="12"/>
  <c r="AG426" i="12"/>
  <c r="AE434" i="12"/>
  <c r="AG434" i="12"/>
  <c r="AF438" i="12"/>
  <c r="AH438" i="12"/>
  <c r="AE446" i="12"/>
  <c r="AG446" i="12"/>
  <c r="AF454" i="12"/>
  <c r="AH454" i="12"/>
  <c r="AE462" i="12"/>
  <c r="AG462" i="12"/>
  <c r="AF470" i="12"/>
  <c r="AH470" i="12"/>
  <c r="AE478" i="12"/>
  <c r="AG478" i="12"/>
  <c r="AE506" i="12"/>
  <c r="AG506" i="12"/>
  <c r="AE522" i="12"/>
  <c r="AG522" i="12"/>
  <c r="AE530" i="12"/>
  <c r="AG530" i="12"/>
  <c r="AE538" i="12"/>
  <c r="AG538" i="12"/>
  <c r="AE546" i="12"/>
  <c r="AG546" i="12"/>
  <c r="AF554" i="12"/>
  <c r="AH554" i="12"/>
  <c r="AE562" i="12"/>
  <c r="AG562" i="12"/>
  <c r="AE570" i="12"/>
  <c r="AG570" i="12"/>
  <c r="AE578" i="12"/>
  <c r="AG578" i="12"/>
  <c r="AE586" i="12"/>
  <c r="AG586" i="12"/>
  <c r="AE594" i="12"/>
  <c r="AG594" i="12"/>
  <c r="AE602" i="12"/>
  <c r="AG602" i="12"/>
  <c r="AE610" i="12"/>
  <c r="AG610" i="12"/>
  <c r="AF618" i="12"/>
  <c r="AH618" i="12"/>
  <c r="AE626" i="12"/>
  <c r="AG626" i="12"/>
  <c r="AF630" i="12"/>
  <c r="AH630" i="12"/>
  <c r="AF638" i="12"/>
  <c r="AH638" i="12"/>
  <c r="AF646" i="12"/>
  <c r="AH646" i="12"/>
  <c r="AE662" i="12"/>
  <c r="AG662" i="12"/>
  <c r="AE20" i="12"/>
  <c r="AG20" i="12"/>
  <c r="AE40" i="12"/>
  <c r="AG40" i="12"/>
  <c r="AE68" i="12"/>
  <c r="AG68" i="12"/>
  <c r="AF92" i="12"/>
  <c r="AH92" i="12"/>
  <c r="AE104" i="12"/>
  <c r="AG104" i="12"/>
  <c r="AE120" i="12"/>
  <c r="AG120" i="12"/>
  <c r="AE136" i="12"/>
  <c r="AG136" i="12"/>
  <c r="AE152" i="12"/>
  <c r="AG152" i="12"/>
  <c r="AE168" i="12"/>
  <c r="AG168" i="12"/>
  <c r="AE188" i="12"/>
  <c r="AG188" i="12"/>
  <c r="AF208" i="12"/>
  <c r="AH208" i="12"/>
  <c r="AF224" i="12"/>
  <c r="AH224" i="12"/>
  <c r="AE244" i="12"/>
  <c r="AG244" i="12"/>
  <c r="AE264" i="12"/>
  <c r="AG264" i="12"/>
  <c r="AF284" i="12"/>
  <c r="AH284" i="12"/>
  <c r="AF300" i="12"/>
  <c r="AH300" i="12"/>
  <c r="AF320" i="12"/>
  <c r="AH320" i="12"/>
  <c r="AE328" i="12"/>
  <c r="AG328" i="12"/>
  <c r="AF352" i="12"/>
  <c r="AH352" i="12"/>
  <c r="AE376" i="12"/>
  <c r="AG376" i="12"/>
  <c r="AE392" i="12"/>
  <c r="AG392" i="12"/>
  <c r="AF400" i="12"/>
  <c r="AH400" i="12"/>
  <c r="AF412" i="12"/>
  <c r="AH412" i="12"/>
  <c r="AE424" i="12"/>
  <c r="AG424" i="12"/>
  <c r="AE436" i="12"/>
  <c r="AG436" i="12"/>
  <c r="AF448" i="12"/>
  <c r="AH448" i="12"/>
  <c r="AE460" i="12"/>
  <c r="AG460" i="12"/>
  <c r="AE472" i="12"/>
  <c r="AG472" i="12"/>
  <c r="AE488" i="12"/>
  <c r="AG488" i="12"/>
  <c r="AE500" i="12"/>
  <c r="AG500" i="12"/>
  <c r="AE516" i="12"/>
  <c r="AG516" i="12"/>
  <c r="AE536" i="12"/>
  <c r="AG536" i="12"/>
  <c r="AE552" i="12"/>
  <c r="AG552" i="12"/>
  <c r="AE564" i="12"/>
  <c r="AG564" i="12"/>
  <c r="AE580" i="12"/>
  <c r="AG580" i="12"/>
  <c r="AF592" i="12"/>
  <c r="AH592" i="12"/>
  <c r="AF608" i="12"/>
  <c r="AH608" i="12"/>
  <c r="AF624" i="12"/>
  <c r="AH624" i="12"/>
  <c r="AE636" i="12"/>
  <c r="AG636" i="12"/>
  <c r="AF652" i="12"/>
  <c r="AH652" i="12"/>
  <c r="AF21" i="12"/>
  <c r="AH21" i="12"/>
  <c r="AF37" i="12"/>
  <c r="AJ37" i="12" s="1"/>
  <c r="AH37" i="12"/>
  <c r="AF49" i="12"/>
  <c r="AH49" i="12"/>
  <c r="AF69" i="12"/>
  <c r="AH69" i="12"/>
  <c r="AF85" i="12"/>
  <c r="AH85" i="12"/>
  <c r="AF117" i="12"/>
  <c r="AH117" i="12"/>
  <c r="AF129" i="12"/>
  <c r="AH129" i="12"/>
  <c r="AF165" i="12"/>
  <c r="AH165" i="12"/>
  <c r="AF181" i="12"/>
  <c r="AH181" i="12"/>
  <c r="AF197" i="12"/>
  <c r="AH197" i="12"/>
  <c r="AF209" i="12"/>
  <c r="AH209" i="12"/>
  <c r="AF225" i="12"/>
  <c r="AH225" i="12"/>
  <c r="AF289" i="12"/>
  <c r="AH289" i="12"/>
  <c r="AF297" i="12"/>
  <c r="AH297" i="12"/>
  <c r="AF381" i="12"/>
  <c r="AH381" i="12"/>
  <c r="AF449" i="12"/>
  <c r="AH449" i="12"/>
  <c r="AF465" i="12"/>
  <c r="AH465" i="12"/>
  <c r="AF553" i="12"/>
  <c r="AH553" i="12"/>
  <c r="AF617" i="12"/>
  <c r="AH617" i="12"/>
  <c r="AE657" i="12"/>
  <c r="AG657" i="12"/>
  <c r="AE11" i="12"/>
  <c r="AG11" i="12"/>
  <c r="AE19" i="12"/>
  <c r="AG19" i="12"/>
  <c r="AE23" i="12"/>
  <c r="AG23" i="12"/>
  <c r="AE31" i="12"/>
  <c r="AG31" i="12"/>
  <c r="AE51" i="12"/>
  <c r="AG51" i="12"/>
  <c r="AE67" i="12"/>
  <c r="AG67" i="12"/>
  <c r="AE75" i="12"/>
  <c r="AG75" i="12"/>
  <c r="AE83" i="12"/>
  <c r="AG83" i="12"/>
  <c r="AE131" i="12"/>
  <c r="AG131" i="12"/>
  <c r="AE135" i="12"/>
  <c r="AG135" i="12"/>
  <c r="AE143" i="12"/>
  <c r="AG143" i="12"/>
  <c r="AE151" i="12"/>
  <c r="AG151" i="12"/>
  <c r="AE159" i="12"/>
  <c r="AG159" i="12"/>
  <c r="AE179" i="12"/>
  <c r="AG179" i="12"/>
  <c r="AE195" i="12"/>
  <c r="AG195" i="12"/>
  <c r="AE203" i="12"/>
  <c r="AG203" i="12"/>
  <c r="AE211" i="12"/>
  <c r="AG211" i="12"/>
  <c r="AE259" i="12"/>
  <c r="AG259" i="12"/>
  <c r="AE267" i="12"/>
  <c r="AG267" i="12"/>
  <c r="AE275" i="12"/>
  <c r="AG275" i="12"/>
  <c r="AE279" i="12"/>
  <c r="AG279" i="12"/>
  <c r="AE287" i="12"/>
  <c r="AG287" i="12"/>
  <c r="AE295" i="12"/>
  <c r="AG295" i="12"/>
  <c r="AE303" i="12"/>
  <c r="AG303" i="12"/>
  <c r="AE307" i="12"/>
  <c r="AG307" i="12"/>
  <c r="AE319" i="12"/>
  <c r="AG319" i="12"/>
  <c r="AE323" i="12"/>
  <c r="AG323" i="12"/>
  <c r="AE335" i="12"/>
  <c r="AG335" i="12"/>
  <c r="AE339" i="12"/>
  <c r="AG339" i="12"/>
  <c r="AE351" i="12"/>
  <c r="AG351" i="12"/>
  <c r="AE359" i="12"/>
  <c r="AG359" i="12"/>
  <c r="AE367" i="12"/>
  <c r="AG367" i="12"/>
  <c r="AE375" i="12"/>
  <c r="AG375" i="12"/>
  <c r="AE383" i="12"/>
  <c r="AG383" i="12"/>
  <c r="AE391" i="12"/>
  <c r="AG391" i="12"/>
  <c r="AE399" i="12"/>
  <c r="AG399" i="12"/>
  <c r="AE407" i="12"/>
  <c r="AG407" i="12"/>
  <c r="AE415" i="12"/>
  <c r="AG415" i="12"/>
  <c r="AE423" i="12"/>
  <c r="AG423" i="12"/>
  <c r="AE431" i="12"/>
  <c r="AG431" i="12"/>
  <c r="AE439" i="12"/>
  <c r="AG439" i="12"/>
  <c r="AE447" i="12"/>
  <c r="AG447" i="12"/>
  <c r="AE455" i="12"/>
  <c r="AG455" i="12"/>
  <c r="AE463" i="12"/>
  <c r="AG463" i="12"/>
  <c r="AE479" i="12"/>
  <c r="AG479" i="12"/>
  <c r="AE487" i="12"/>
  <c r="AG487" i="12"/>
  <c r="AE495" i="12"/>
  <c r="AG495" i="12"/>
  <c r="AE503" i="12"/>
  <c r="AG503" i="12"/>
  <c r="AE511" i="12"/>
  <c r="AG511" i="12"/>
  <c r="AE519" i="12"/>
  <c r="AG519" i="12"/>
  <c r="AE527" i="12"/>
  <c r="AG527" i="12"/>
  <c r="AE535" i="12"/>
  <c r="AG535" i="12"/>
  <c r="AE543" i="12"/>
  <c r="AG543" i="12"/>
  <c r="AE551" i="12"/>
  <c r="AG551" i="12"/>
  <c r="AE559" i="12"/>
  <c r="AG559" i="12"/>
  <c r="AE567" i="12"/>
  <c r="AG567" i="12"/>
  <c r="AE583" i="12"/>
  <c r="AG583" i="12"/>
  <c r="AE607" i="12"/>
  <c r="AG607" i="12"/>
  <c r="AE615" i="12"/>
  <c r="AG615" i="12"/>
  <c r="AE623" i="12"/>
  <c r="AG623" i="12"/>
  <c r="AE631" i="12"/>
  <c r="AG631" i="12"/>
  <c r="AE639" i="12"/>
  <c r="AG639" i="12"/>
  <c r="AE647" i="12"/>
  <c r="AG647" i="12"/>
  <c r="AF16" i="12"/>
  <c r="AH16" i="12"/>
  <c r="AE24" i="12"/>
  <c r="AG24" i="12"/>
  <c r="AF28" i="12"/>
  <c r="AH28" i="12"/>
  <c r="AE36" i="12"/>
  <c r="AG36" i="12"/>
  <c r="AE52" i="12"/>
  <c r="AG52" i="12"/>
  <c r="AF76" i="12"/>
  <c r="AH76" i="12"/>
  <c r="AE88" i="12"/>
  <c r="AG88" i="12"/>
  <c r="AF96" i="12"/>
  <c r="AH96" i="12"/>
  <c r="AF108" i="12"/>
  <c r="AH108" i="12"/>
  <c r="AE132" i="12"/>
  <c r="AG132" i="12"/>
  <c r="AE148" i="12"/>
  <c r="AG148" i="12"/>
  <c r="AE164" i="12"/>
  <c r="AG164" i="12"/>
  <c r="AE180" i="12"/>
  <c r="AG180" i="12"/>
  <c r="AF192" i="12"/>
  <c r="AH192" i="12"/>
  <c r="AE204" i="12"/>
  <c r="AG204" i="12"/>
  <c r="AF220" i="12"/>
  <c r="AH220" i="12"/>
  <c r="AF236" i="12"/>
  <c r="AH236" i="12"/>
  <c r="AE248" i="12"/>
  <c r="AG248" i="12"/>
  <c r="AE260" i="12"/>
  <c r="AG260" i="12"/>
  <c r="AE276" i="12"/>
  <c r="AG276" i="12"/>
  <c r="AF288" i="12"/>
  <c r="AH288" i="12"/>
  <c r="AF304" i="12"/>
  <c r="AH304" i="12"/>
  <c r="AE316" i="12"/>
  <c r="AG316" i="12"/>
  <c r="AE332" i="12"/>
  <c r="AG332" i="12"/>
  <c r="AF336" i="12"/>
  <c r="AH336" i="12"/>
  <c r="AF348" i="12"/>
  <c r="AH348" i="12"/>
  <c r="AE360" i="12"/>
  <c r="AG360" i="12"/>
  <c r="AE404" i="12"/>
  <c r="AG404" i="12"/>
  <c r="AF432" i="12"/>
  <c r="AH432" i="12"/>
  <c r="AE456" i="12"/>
  <c r="AG456" i="12"/>
  <c r="AE476" i="12"/>
  <c r="AG476" i="12"/>
  <c r="AF492" i="12"/>
  <c r="AH492" i="12"/>
  <c r="AF512" i="12"/>
  <c r="AH512" i="12"/>
  <c r="AF524" i="12"/>
  <c r="AH524" i="12"/>
  <c r="AE540" i="12"/>
  <c r="AG540" i="12"/>
  <c r="AF560" i="12"/>
  <c r="AH560" i="12"/>
  <c r="AF576" i="12"/>
  <c r="AH576" i="12"/>
  <c r="AE596" i="12"/>
  <c r="AG596" i="12"/>
  <c r="AE612" i="12"/>
  <c r="AG612" i="12"/>
  <c r="AE632" i="12"/>
  <c r="AG632" i="12"/>
  <c r="AE648" i="12"/>
  <c r="AG648" i="12"/>
  <c r="AE664" i="12"/>
  <c r="AG664" i="12"/>
  <c r="AF5" i="12"/>
  <c r="AH5" i="12"/>
  <c r="AF33" i="12"/>
  <c r="AH33" i="12"/>
  <c r="AF53" i="12"/>
  <c r="AH53" i="12"/>
  <c r="AF97" i="12"/>
  <c r="AH97" i="12"/>
  <c r="AF113" i="12"/>
  <c r="AH113" i="12"/>
  <c r="AF133" i="12"/>
  <c r="AH133" i="12"/>
  <c r="AF169" i="12"/>
  <c r="AH169" i="12"/>
  <c r="AF193" i="12"/>
  <c r="AH193" i="12"/>
  <c r="AF229" i="12"/>
  <c r="AH229" i="12"/>
  <c r="AF241" i="12"/>
  <c r="AH241" i="12"/>
  <c r="AF257" i="12"/>
  <c r="AH257" i="12"/>
  <c r="AF317" i="12"/>
  <c r="AH317" i="12"/>
  <c r="AF325" i="12"/>
  <c r="AH325" i="12"/>
  <c r="AF337" i="12"/>
  <c r="AH337" i="12"/>
  <c r="AF353" i="12"/>
  <c r="AH353" i="12"/>
  <c r="AF369" i="12"/>
  <c r="AH369" i="12"/>
  <c r="AF385" i="12"/>
  <c r="AH385" i="12"/>
  <c r="AF417" i="12"/>
  <c r="AH417" i="12"/>
  <c r="AF433" i="12"/>
  <c r="AH433" i="12"/>
  <c r="AF445" i="12"/>
  <c r="AH445" i="12"/>
  <c r="AF481" i="12"/>
  <c r="AH481" i="12"/>
  <c r="AF517" i="12"/>
  <c r="AH517" i="12"/>
  <c r="AF545" i="12"/>
  <c r="AH545" i="12"/>
  <c r="AE30" i="12"/>
  <c r="AG30" i="12"/>
  <c r="AE42" i="12"/>
  <c r="AG42" i="12"/>
  <c r="AF74" i="12"/>
  <c r="AH74" i="12"/>
  <c r="AF90" i="12"/>
  <c r="AH90" i="12"/>
  <c r="AF102" i="12"/>
  <c r="AH102" i="12"/>
  <c r="AE110" i="12"/>
  <c r="AG110" i="12"/>
  <c r="AF122" i="12"/>
  <c r="AH122" i="12"/>
  <c r="AE142" i="12"/>
  <c r="AG142" i="12"/>
  <c r="AE182" i="12"/>
  <c r="AG182" i="12"/>
  <c r="AF190" i="12"/>
  <c r="AH190" i="12"/>
  <c r="AF218" i="12"/>
  <c r="AH218" i="12"/>
  <c r="AF230" i="12"/>
  <c r="AH230" i="12"/>
  <c r="AF238" i="12"/>
  <c r="AH238" i="12"/>
  <c r="AE242" i="12"/>
  <c r="AG242" i="12"/>
  <c r="AF266" i="12"/>
  <c r="AH266" i="12"/>
  <c r="AF274" i="12"/>
  <c r="AH274" i="12"/>
  <c r="AE286" i="12"/>
  <c r="AG286" i="12"/>
  <c r="AF318" i="12"/>
  <c r="AH318" i="12"/>
  <c r="AF330" i="12"/>
  <c r="AH330" i="12"/>
  <c r="AF338" i="12"/>
  <c r="AH338" i="12"/>
  <c r="AF358" i="12"/>
  <c r="AH358" i="12"/>
  <c r="AE366" i="12"/>
  <c r="AG366" i="12"/>
  <c r="AE374" i="12"/>
  <c r="AG374" i="12"/>
  <c r="AF378" i="12"/>
  <c r="AH378" i="12"/>
  <c r="AE386" i="12"/>
  <c r="AG386" i="12"/>
  <c r="AE394" i="12"/>
  <c r="AG394" i="12"/>
  <c r="AF402" i="12"/>
  <c r="AH402" i="12"/>
  <c r="AF410" i="12"/>
  <c r="AH410" i="12"/>
  <c r="AF426" i="12"/>
  <c r="AH426" i="12"/>
  <c r="AE438" i="12"/>
  <c r="AG438" i="12"/>
  <c r="AF446" i="12"/>
  <c r="AH446" i="12"/>
  <c r="AF458" i="12"/>
  <c r="AH458" i="12"/>
  <c r="AF466" i="12"/>
  <c r="AH466" i="12"/>
  <c r="AF474" i="12"/>
  <c r="AH474" i="12"/>
  <c r="AF490" i="12"/>
  <c r="AH490" i="12"/>
  <c r="AE502" i="12"/>
  <c r="AG502" i="12"/>
  <c r="AF510" i="12"/>
  <c r="AH510" i="12"/>
  <c r="AF518" i="12"/>
  <c r="AH518" i="12"/>
  <c r="AE542" i="12"/>
  <c r="AG542" i="12"/>
  <c r="AF558" i="12"/>
  <c r="AH558" i="12"/>
  <c r="AE566" i="12"/>
  <c r="AG566" i="12"/>
  <c r="AF614" i="12"/>
  <c r="AH614" i="12"/>
  <c r="AF634" i="12"/>
  <c r="AH634" i="12"/>
  <c r="AE638" i="12"/>
  <c r="AG638" i="12"/>
  <c r="AE654" i="12"/>
  <c r="AG654" i="12"/>
  <c r="AF662" i="12"/>
  <c r="AH662" i="12"/>
  <c r="AE48" i="12"/>
  <c r="AG48" i="12"/>
  <c r="AF56" i="12"/>
  <c r="AH56" i="12"/>
  <c r="AE80" i="12"/>
  <c r="AG80" i="12"/>
  <c r="AE112" i="12"/>
  <c r="AG112" i="12"/>
  <c r="AE128" i="12"/>
  <c r="AG128" i="12"/>
  <c r="AE144" i="12"/>
  <c r="AG144" i="12"/>
  <c r="AE160" i="12"/>
  <c r="AG160" i="12"/>
  <c r="AE176" i="12"/>
  <c r="AG176" i="12"/>
  <c r="AF200" i="12"/>
  <c r="AH200" i="12"/>
  <c r="AF216" i="12"/>
  <c r="AH216" i="12"/>
  <c r="AF232" i="12"/>
  <c r="AH232" i="12"/>
  <c r="AE256" i="12"/>
  <c r="AG256" i="12"/>
  <c r="AE272" i="12"/>
  <c r="AG272" i="12"/>
  <c r="AF292" i="12"/>
  <c r="AH292" i="12"/>
  <c r="AF312" i="12"/>
  <c r="AH312" i="12"/>
  <c r="AF340" i="12"/>
  <c r="AH340" i="12"/>
  <c r="AE364" i="12"/>
  <c r="AG364" i="12"/>
  <c r="AF388" i="12"/>
  <c r="AH388" i="12"/>
  <c r="AF396" i="12"/>
  <c r="AH396" i="12"/>
  <c r="AF408" i="12"/>
  <c r="AH408" i="12"/>
  <c r="AE416" i="12"/>
  <c r="AG416" i="12"/>
  <c r="AE428" i="12"/>
  <c r="AG428" i="12"/>
  <c r="AF440" i="12"/>
  <c r="AH440" i="12"/>
  <c r="AF452" i="12"/>
  <c r="AH452" i="12"/>
  <c r="AE464" i="12"/>
  <c r="AG464" i="12"/>
  <c r="AE496" i="12"/>
  <c r="AG496" i="12"/>
  <c r="AF508" i="12"/>
  <c r="AH508" i="12"/>
  <c r="AE528" i="12"/>
  <c r="AG528" i="12"/>
  <c r="AE544" i="12"/>
  <c r="AG544" i="12"/>
  <c r="AE556" i="12"/>
  <c r="AG556" i="12"/>
  <c r="AF572" i="12"/>
  <c r="AH572" i="12"/>
  <c r="AF588" i="12"/>
  <c r="AH588" i="12"/>
  <c r="AF600" i="12"/>
  <c r="AH600" i="12"/>
  <c r="AF616" i="12"/>
  <c r="AH616" i="12"/>
  <c r="AF628" i="12"/>
  <c r="AH628" i="12"/>
  <c r="AF644" i="12"/>
  <c r="AH644" i="12"/>
  <c r="AE652" i="12"/>
  <c r="AG652" i="12"/>
  <c r="AF9" i="12"/>
  <c r="AH9" i="12"/>
  <c r="AF645" i="12"/>
  <c r="AH645" i="12"/>
  <c r="AE653" i="12"/>
  <c r="AG653" i="12"/>
  <c r="AF665" i="12"/>
  <c r="AH665" i="12"/>
  <c r="AE380" i="12"/>
  <c r="AG380" i="12"/>
  <c r="AF319" i="12"/>
  <c r="AH319" i="12"/>
  <c r="AE665" i="12"/>
  <c r="AG665" i="12"/>
  <c r="AF380" i="12"/>
  <c r="AH380" i="12"/>
  <c r="AE21" i="12"/>
  <c r="AG21" i="12"/>
  <c r="AE37" i="12"/>
  <c r="AG37" i="12"/>
  <c r="AE69" i="12"/>
  <c r="AG69" i="12"/>
  <c r="AF77" i="12"/>
  <c r="AH77" i="12"/>
  <c r="AE101" i="12"/>
  <c r="AG101" i="12"/>
  <c r="AF109" i="12"/>
  <c r="AH109" i="12"/>
  <c r="AF121" i="12"/>
  <c r="AH121" i="12"/>
  <c r="AF137" i="12"/>
  <c r="AH137" i="12"/>
  <c r="AF153" i="12"/>
  <c r="AH153" i="12"/>
  <c r="AF173" i="12"/>
  <c r="AH173" i="12"/>
  <c r="AF205" i="12"/>
  <c r="AH205" i="12"/>
  <c r="AF237" i="12"/>
  <c r="AH237" i="12"/>
  <c r="AE245" i="12"/>
  <c r="AG245" i="12"/>
  <c r="AF269" i="12"/>
  <c r="AH269" i="12"/>
  <c r="AE341" i="12"/>
  <c r="AG341" i="12"/>
  <c r="AF357" i="12"/>
  <c r="AH357" i="12"/>
  <c r="AE389" i="12"/>
  <c r="AG389" i="12"/>
  <c r="AF421" i="12"/>
  <c r="AH421" i="12"/>
  <c r="AF485" i="12"/>
  <c r="AH485" i="12"/>
  <c r="AE501" i="12"/>
  <c r="AG501" i="12"/>
  <c r="AF569" i="12"/>
  <c r="AH569" i="12"/>
  <c r="AF601" i="12"/>
  <c r="AH601" i="12"/>
  <c r="AF633" i="12"/>
  <c r="AH633" i="12"/>
  <c r="AF649" i="12"/>
  <c r="AH649" i="12"/>
  <c r="AF15" i="12"/>
  <c r="AH15" i="12"/>
  <c r="AE27" i="12"/>
  <c r="AG27" i="12"/>
  <c r="AF31" i="12"/>
  <c r="AH31" i="12"/>
  <c r="AF47" i="12"/>
  <c r="AH47" i="12"/>
  <c r="AF63" i="12"/>
  <c r="AH63" i="12"/>
  <c r="AE71" i="12"/>
  <c r="AG71" i="12"/>
  <c r="AE87" i="12"/>
  <c r="AG87" i="12"/>
  <c r="AF95" i="12"/>
  <c r="AH95" i="12"/>
  <c r="AF111" i="12"/>
  <c r="AH111" i="12"/>
  <c r="AF127" i="12"/>
  <c r="AH127" i="12"/>
  <c r="AF143" i="12"/>
  <c r="AH143" i="12"/>
  <c r="AF159" i="12"/>
  <c r="AH159" i="12"/>
  <c r="AF175" i="12"/>
  <c r="AH175" i="12"/>
  <c r="AE219" i="12"/>
  <c r="AG219" i="12"/>
  <c r="AE227" i="12"/>
  <c r="AG227" i="12"/>
  <c r="AE235" i="12"/>
  <c r="AG235" i="12"/>
  <c r="AE243" i="12"/>
  <c r="AG243" i="12"/>
  <c r="AE251" i="12"/>
  <c r="AG251" i="12"/>
  <c r="AE283" i="12"/>
  <c r="AG283" i="12"/>
  <c r="AE299" i="12"/>
  <c r="AG299" i="12"/>
  <c r="AE315" i="12"/>
  <c r="AG315" i="12"/>
  <c r="AE331" i="12"/>
  <c r="AG331" i="12"/>
  <c r="AE343" i="12"/>
  <c r="AG343" i="12"/>
  <c r="AF351" i="12"/>
  <c r="AH351" i="12"/>
  <c r="AF367" i="12"/>
  <c r="AH367" i="12"/>
  <c r="AF383" i="12"/>
  <c r="AH383" i="12"/>
  <c r="AF399" i="12"/>
  <c r="AH399" i="12"/>
  <c r="AF415" i="12"/>
  <c r="AH415" i="12"/>
  <c r="AF431" i="12"/>
  <c r="AH431" i="12"/>
  <c r="AF447" i="12"/>
  <c r="AH447" i="12"/>
  <c r="AE475" i="12"/>
  <c r="AG475" i="12"/>
  <c r="AE491" i="12"/>
  <c r="AG491" i="12"/>
  <c r="AE499" i="12"/>
  <c r="AG499" i="12"/>
  <c r="AF559" i="12"/>
  <c r="AH559" i="12"/>
  <c r="AE575" i="12"/>
  <c r="AG575" i="12"/>
  <c r="AE591" i="12"/>
  <c r="AG591" i="12"/>
  <c r="AE599" i="12"/>
  <c r="AG599" i="12"/>
  <c r="AF623" i="12"/>
  <c r="AH623" i="12"/>
  <c r="AE655" i="12"/>
  <c r="AG655" i="12"/>
  <c r="AE663" i="12"/>
  <c r="AG663" i="12"/>
  <c r="AE16" i="12"/>
  <c r="AG16" i="12"/>
  <c r="AF24" i="12"/>
  <c r="AH24" i="12"/>
  <c r="AE28" i="12"/>
  <c r="AG28" i="12"/>
  <c r="AF36" i="12"/>
  <c r="AH36" i="12"/>
  <c r="AF60" i="12"/>
  <c r="AH60" i="12"/>
  <c r="AE76" i="12"/>
  <c r="AG76" i="12"/>
  <c r="AF88" i="12"/>
  <c r="AH88" i="12"/>
  <c r="AE96" i="12"/>
  <c r="AG96" i="12"/>
  <c r="AE108" i="12"/>
  <c r="AG108" i="12"/>
  <c r="AF132" i="12"/>
  <c r="AH132" i="12"/>
  <c r="AF148" i="12"/>
  <c r="AH148" i="12"/>
  <c r="AF164" i="12"/>
  <c r="AH164" i="12"/>
  <c r="AF180" i="12"/>
  <c r="AH180" i="12"/>
  <c r="AE192" i="12"/>
  <c r="AG192" i="12"/>
  <c r="AF204" i="12"/>
  <c r="AH204" i="12"/>
  <c r="AE220" i="12"/>
  <c r="AG220" i="12"/>
  <c r="AE236" i="12"/>
  <c r="AG236" i="12"/>
  <c r="AF248" i="12"/>
  <c r="AH248" i="12"/>
  <c r="AF260" i="12"/>
  <c r="AH260" i="12"/>
  <c r="AF276" i="12"/>
  <c r="AH276" i="12"/>
  <c r="AE288" i="12"/>
  <c r="AG288" i="12"/>
  <c r="AE304" i="12"/>
  <c r="AG304" i="12"/>
  <c r="AF316" i="12"/>
  <c r="AH316" i="12"/>
  <c r="AF332" i="12"/>
  <c r="AH332" i="12"/>
  <c r="AE336" i="12"/>
  <c r="AG336" i="12"/>
  <c r="AE348" i="12"/>
  <c r="AG348" i="12"/>
  <c r="AF360" i="12"/>
  <c r="AH360" i="12"/>
  <c r="AE372" i="12"/>
  <c r="AG372" i="12"/>
  <c r="AF404" i="12"/>
  <c r="AH404" i="12"/>
  <c r="AE432" i="12"/>
  <c r="AG432" i="12"/>
  <c r="AF456" i="12"/>
  <c r="AH456" i="12"/>
  <c r="AF476" i="12"/>
  <c r="AH476" i="12"/>
  <c r="AE492" i="12"/>
  <c r="AG492" i="12"/>
  <c r="AE512" i="12"/>
  <c r="AG512" i="12"/>
  <c r="AE524" i="12"/>
  <c r="AG524" i="12"/>
  <c r="AF540" i="12"/>
  <c r="AH540" i="12"/>
  <c r="AE560" i="12"/>
  <c r="AG560" i="12"/>
  <c r="AE576" i="12"/>
  <c r="AG576" i="12"/>
  <c r="AF596" i="12"/>
  <c r="AH596" i="12"/>
  <c r="AF612" i="12"/>
  <c r="AH612" i="12"/>
  <c r="AF632" i="12"/>
  <c r="AH632" i="12"/>
  <c r="AF648" i="12"/>
  <c r="AH648" i="12"/>
  <c r="AF664" i="12"/>
  <c r="AH664" i="12"/>
  <c r="AE5" i="12"/>
  <c r="AG5" i="12"/>
  <c r="AF25" i="12"/>
  <c r="AH25" i="12"/>
  <c r="AF141" i="12"/>
  <c r="AH141" i="12"/>
  <c r="AF157" i="12"/>
  <c r="AH157" i="12"/>
  <c r="AE213" i="12"/>
  <c r="AG213" i="12"/>
  <c r="AE229" i="12"/>
  <c r="AG229" i="12"/>
  <c r="AF273" i="12"/>
  <c r="AH273" i="12"/>
  <c r="AF285" i="12"/>
  <c r="AH285" i="12"/>
  <c r="AF301" i="12"/>
  <c r="AH301" i="12"/>
  <c r="AF401" i="12"/>
  <c r="AH401" i="12"/>
  <c r="AE453" i="12"/>
  <c r="AG453" i="12"/>
  <c r="AF489" i="12"/>
  <c r="AH489" i="12"/>
  <c r="AF525" i="12"/>
  <c r="AH525" i="12"/>
  <c r="AF537" i="12"/>
  <c r="AH537" i="12"/>
  <c r="AF557" i="12"/>
  <c r="AH557" i="12"/>
  <c r="AF589" i="12"/>
  <c r="AH589" i="12"/>
  <c r="AF605" i="12"/>
  <c r="AH605" i="12"/>
  <c r="AF613" i="12"/>
  <c r="AH613" i="12"/>
  <c r="AF621" i="12"/>
  <c r="AH621" i="12"/>
  <c r="AF629" i="12"/>
  <c r="AH629" i="12"/>
  <c r="AE645" i="12"/>
  <c r="AG645" i="12"/>
  <c r="AE6" i="12"/>
  <c r="AG6" i="12"/>
  <c r="AF14" i="12"/>
  <c r="AH14" i="12"/>
  <c r="AF18" i="12"/>
  <c r="AH18" i="12"/>
  <c r="AE22" i="12"/>
  <c r="AG22" i="12"/>
  <c r="AF30" i="12"/>
  <c r="AH30" i="12"/>
  <c r="AF34" i="12"/>
  <c r="AH34" i="12"/>
  <c r="AE38" i="12"/>
  <c r="AG38" i="12"/>
  <c r="AF50" i="12"/>
  <c r="AH50" i="12"/>
  <c r="AE54" i="12"/>
  <c r="AG54" i="12"/>
  <c r="AF66" i="12"/>
  <c r="AH66" i="12"/>
  <c r="AE70" i="12"/>
  <c r="AG70" i="12"/>
  <c r="AF78" i="12"/>
  <c r="AH78" i="12"/>
  <c r="AF82" i="12"/>
  <c r="AH82" i="12"/>
  <c r="AE86" i="12"/>
  <c r="AG86" i="12"/>
  <c r="AF94" i="12"/>
  <c r="AH94" i="12"/>
  <c r="AE102" i="12"/>
  <c r="AG102" i="12"/>
  <c r="AF110" i="12"/>
  <c r="AH110" i="12"/>
  <c r="AF114" i="12"/>
  <c r="AH114" i="12"/>
  <c r="AE118" i="12"/>
  <c r="AG118" i="12"/>
  <c r="AF126" i="12"/>
  <c r="AH126" i="12"/>
  <c r="AE134" i="12"/>
  <c r="AG134" i="12"/>
  <c r="AF142" i="12"/>
  <c r="AH142" i="12"/>
  <c r="AF146" i="12"/>
  <c r="AH146" i="12"/>
  <c r="AE150" i="12"/>
  <c r="AG150" i="12"/>
  <c r="AE158" i="12"/>
  <c r="AG158" i="12"/>
  <c r="AF162" i="12"/>
  <c r="AH162" i="12"/>
  <c r="AE166" i="12"/>
  <c r="AG166" i="12"/>
  <c r="AF174" i="12"/>
  <c r="AH174" i="12"/>
  <c r="AF178" i="12"/>
  <c r="AH178" i="12"/>
  <c r="AE198" i="12"/>
  <c r="AG198" i="12"/>
  <c r="AF202" i="12"/>
  <c r="AH202" i="12"/>
  <c r="AF206" i="12"/>
  <c r="AH206" i="12"/>
  <c r="AF210" i="12"/>
  <c r="AH210" i="12"/>
  <c r="AE214" i="12"/>
  <c r="AG214" i="12"/>
  <c r="AF222" i="12"/>
  <c r="AH222" i="12"/>
  <c r="AE230" i="12"/>
  <c r="AG230" i="12"/>
  <c r="AF242" i="12"/>
  <c r="AH242" i="12"/>
  <c r="AE246" i="12"/>
  <c r="AG246" i="12"/>
  <c r="AF254" i="12"/>
  <c r="AH254" i="12"/>
  <c r="AE258" i="12"/>
  <c r="AG258" i="12"/>
  <c r="AE262" i="12"/>
  <c r="AG262" i="12"/>
  <c r="AF270" i="12"/>
  <c r="AH270" i="12"/>
  <c r="AE278" i="12"/>
  <c r="AG278" i="12"/>
  <c r="AF290" i="12"/>
  <c r="AH290" i="12"/>
  <c r="AE294" i="12"/>
  <c r="AG294" i="12"/>
  <c r="AF302" i="12"/>
  <c r="AH302" i="12"/>
  <c r="AF306" i="12"/>
  <c r="AH306" i="12"/>
  <c r="AE310" i="12"/>
  <c r="AG310" i="12"/>
  <c r="AF322" i="12"/>
  <c r="AH322" i="12"/>
  <c r="AE326" i="12"/>
  <c r="AG326" i="12"/>
  <c r="AF334" i="12"/>
  <c r="AH334" i="12"/>
  <c r="AF350" i="12"/>
  <c r="AH350" i="12"/>
  <c r="AF354" i="12"/>
  <c r="AH354" i="12"/>
  <c r="AE358" i="12"/>
  <c r="AG358" i="12"/>
  <c r="AF366" i="12"/>
  <c r="AH366" i="12"/>
  <c r="AF370" i="12"/>
  <c r="AH370" i="12"/>
  <c r="AF386" i="12"/>
  <c r="AH386" i="12"/>
  <c r="AF394" i="12"/>
  <c r="AH394" i="12"/>
  <c r="AF398" i="12"/>
  <c r="AH398" i="12"/>
  <c r="AE406" i="12"/>
  <c r="AG406" i="12"/>
  <c r="AF414" i="12"/>
  <c r="AH414" i="12"/>
  <c r="AF418" i="12"/>
  <c r="AH418" i="12"/>
  <c r="AE422" i="12"/>
  <c r="AG422" i="12"/>
  <c r="AF430" i="12"/>
  <c r="AH430" i="12"/>
  <c r="AF434" i="12"/>
  <c r="AH434" i="12"/>
  <c r="AF442" i="12"/>
  <c r="AH442" i="12"/>
  <c r="AF450" i="12"/>
  <c r="AH450" i="12"/>
  <c r="AE454" i="12"/>
  <c r="AG454" i="12"/>
  <c r="AF462" i="12"/>
  <c r="AH462" i="12"/>
  <c r="AF482" i="12"/>
  <c r="AH482" i="12"/>
  <c r="AE486" i="12"/>
  <c r="AG486" i="12"/>
  <c r="AF494" i="12"/>
  <c r="AH494" i="12"/>
  <c r="AF498" i="12"/>
  <c r="AH498" i="12"/>
  <c r="AF514" i="12"/>
  <c r="AH514" i="12"/>
  <c r="AF542" i="12"/>
  <c r="AH542" i="12"/>
  <c r="AF546" i="12"/>
  <c r="AH546" i="12"/>
  <c r="AF562" i="12"/>
  <c r="AH562" i="12"/>
  <c r="AF574" i="12"/>
  <c r="AH574" i="12"/>
  <c r="AF578" i="12"/>
  <c r="AH578" i="12"/>
  <c r="AF606" i="12"/>
  <c r="AH606" i="12"/>
  <c r="AF610" i="12"/>
  <c r="AH610" i="12"/>
  <c r="AE614" i="12"/>
  <c r="AG614" i="12"/>
  <c r="AF622" i="12"/>
  <c r="AH622" i="12"/>
  <c r="AF626" i="12"/>
  <c r="AH626" i="12"/>
  <c r="AF642" i="12"/>
  <c r="AH642" i="12"/>
  <c r="AF654" i="12"/>
  <c r="AH654" i="12"/>
  <c r="AE352" i="12"/>
  <c r="AG352" i="12"/>
  <c r="AE448" i="12"/>
  <c r="AG448" i="12"/>
  <c r="AE480" i="12"/>
  <c r="AG480" i="12"/>
  <c r="AE9" i="12"/>
  <c r="AG9" i="12"/>
  <c r="AE17" i="12"/>
  <c r="AG17" i="12"/>
  <c r="AE29" i="12"/>
  <c r="AG29" i="12"/>
  <c r="AE49" i="12"/>
  <c r="AG49" i="12"/>
  <c r="AF57" i="12"/>
  <c r="AH57" i="12"/>
  <c r="AE77" i="12"/>
  <c r="AG77" i="12"/>
  <c r="AE93" i="12"/>
  <c r="AG93" i="12"/>
  <c r="AE109" i="12"/>
  <c r="AG109" i="12"/>
  <c r="AE121" i="12"/>
  <c r="AG121" i="12"/>
  <c r="AE137" i="12"/>
  <c r="AG137" i="12"/>
  <c r="AE145" i="12"/>
  <c r="AG145" i="12"/>
  <c r="AE173" i="12"/>
  <c r="AG173" i="12"/>
  <c r="AE189" i="12"/>
  <c r="AG189" i="12"/>
  <c r="AE205" i="12"/>
  <c r="AG205" i="12"/>
  <c r="AE209" i="12"/>
  <c r="AG209" i="12"/>
  <c r="AE217" i="12"/>
  <c r="AG217" i="12"/>
  <c r="AE237" i="12"/>
  <c r="AG237" i="12"/>
  <c r="AE249" i="12"/>
  <c r="AG249" i="12"/>
  <c r="AE269" i="12"/>
  <c r="AG269" i="12"/>
  <c r="AE297" i="12"/>
  <c r="AG297" i="12"/>
  <c r="AE305" i="12"/>
  <c r="AG305" i="12"/>
  <c r="AE313" i="12"/>
  <c r="AG313" i="12"/>
  <c r="AE333" i="12"/>
  <c r="AG333" i="12"/>
  <c r="AE349" i="12"/>
  <c r="AG349" i="12"/>
  <c r="AE357" i="12"/>
  <c r="AG357" i="12"/>
  <c r="AE365" i="12"/>
  <c r="AG365" i="12"/>
  <c r="AE373" i="12"/>
  <c r="AG373" i="12"/>
  <c r="AE381" i="12"/>
  <c r="AG381" i="12"/>
  <c r="AE397" i="12"/>
  <c r="AG397" i="12"/>
  <c r="AE405" i="12"/>
  <c r="AG405" i="12"/>
  <c r="AE413" i="12"/>
  <c r="AG413" i="12"/>
  <c r="AE421" i="12"/>
  <c r="AG421" i="12"/>
  <c r="AE429" i="12"/>
  <c r="AG429" i="12"/>
  <c r="AF441" i="12"/>
  <c r="AH441" i="12"/>
  <c r="AF457" i="12"/>
  <c r="AH457" i="12"/>
  <c r="AE473" i="12"/>
  <c r="AG473" i="12"/>
  <c r="AE477" i="12"/>
  <c r="AG477" i="12"/>
  <c r="AE485" i="12"/>
  <c r="AG485" i="12"/>
  <c r="AE493" i="12"/>
  <c r="AG493" i="12"/>
  <c r="AF505" i="12"/>
  <c r="AH505" i="12"/>
  <c r="AE533" i="12"/>
  <c r="AG533" i="12"/>
  <c r="AE541" i="12"/>
  <c r="AG541" i="12"/>
  <c r="AE549" i="12"/>
  <c r="AG549" i="12"/>
  <c r="AE553" i="12"/>
  <c r="AG553" i="12"/>
  <c r="AF585" i="12"/>
  <c r="AH585" i="12"/>
  <c r="AE609" i="12"/>
  <c r="AG609" i="12"/>
  <c r="AE617" i="12"/>
  <c r="AG617" i="12"/>
  <c r="AF657" i="12"/>
  <c r="AH657" i="12"/>
  <c r="AF661" i="12"/>
  <c r="AH661" i="12"/>
  <c r="AF3" i="12"/>
  <c r="AH3" i="12"/>
  <c r="AF7" i="12"/>
  <c r="AH7" i="12"/>
  <c r="AF11" i="12"/>
  <c r="AH11" i="12"/>
  <c r="AF19" i="12"/>
  <c r="AH19" i="12"/>
  <c r="AF23" i="12"/>
  <c r="AH23" i="12"/>
  <c r="AF27" i="12"/>
  <c r="AH27" i="12"/>
  <c r="AF35" i="12"/>
  <c r="AH35" i="12"/>
  <c r="AF39" i="12"/>
  <c r="AH39" i="12"/>
  <c r="AF43" i="12"/>
  <c r="AH43" i="12"/>
  <c r="AF51" i="12"/>
  <c r="AH51" i="12"/>
  <c r="AF55" i="12"/>
  <c r="AH55" i="12"/>
  <c r="AF59" i="12"/>
  <c r="AH59" i="12"/>
  <c r="AF67" i="12"/>
  <c r="AH67" i="12"/>
  <c r="AF71" i="12"/>
  <c r="AH71" i="12"/>
  <c r="AF75" i="12"/>
  <c r="AH75" i="12"/>
  <c r="AF83" i="12"/>
  <c r="AH83" i="12"/>
  <c r="AF87" i="12"/>
  <c r="AH87" i="12"/>
  <c r="AF91" i="12"/>
  <c r="AH91" i="12"/>
  <c r="AF99" i="12"/>
  <c r="AH99" i="12"/>
  <c r="AF103" i="12"/>
  <c r="AH103" i="12"/>
  <c r="AF107" i="12"/>
  <c r="AH107" i="12"/>
  <c r="AF115" i="12"/>
  <c r="AH115" i="12"/>
  <c r="AF119" i="12"/>
  <c r="AH119" i="12"/>
  <c r="AF123" i="12"/>
  <c r="AH123" i="12"/>
  <c r="AF131" i="12"/>
  <c r="AH131" i="12"/>
  <c r="AF135" i="12"/>
  <c r="AH135" i="12"/>
  <c r="AF139" i="12"/>
  <c r="AH139" i="12"/>
  <c r="AF147" i="12"/>
  <c r="AH147" i="12"/>
  <c r="AF151" i="12"/>
  <c r="AH151" i="12"/>
  <c r="AF155" i="12"/>
  <c r="AH155" i="12"/>
  <c r="AF163" i="12"/>
  <c r="AH163" i="12"/>
  <c r="AF167" i="12"/>
  <c r="AH167" i="12"/>
  <c r="AF171" i="12"/>
  <c r="AH171" i="12"/>
  <c r="AF179" i="12"/>
  <c r="AH179" i="12"/>
  <c r="AF183" i="12"/>
  <c r="AH183" i="12"/>
  <c r="AF187" i="12"/>
  <c r="AH187" i="12"/>
  <c r="AF195" i="12"/>
  <c r="AH195" i="12"/>
  <c r="AF199" i="12"/>
  <c r="AH199" i="12"/>
  <c r="AF203" i="12"/>
  <c r="AH203" i="12"/>
  <c r="AF211" i="12"/>
  <c r="AH211" i="12"/>
  <c r="AF215" i="12"/>
  <c r="AH215" i="12"/>
  <c r="AF219" i="12"/>
  <c r="AH219" i="12"/>
  <c r="AF227" i="12"/>
  <c r="AH227" i="12"/>
  <c r="AF231" i="12"/>
  <c r="AH231" i="12"/>
  <c r="AF235" i="12"/>
  <c r="AH235" i="12"/>
  <c r="AF243" i="12"/>
  <c r="AH243" i="12"/>
  <c r="AF247" i="12"/>
  <c r="AH247" i="12"/>
  <c r="AF251" i="12"/>
  <c r="AH251" i="12"/>
  <c r="AF259" i="12"/>
  <c r="AH259" i="12"/>
  <c r="AF263" i="12"/>
  <c r="AH263" i="12"/>
  <c r="AF267" i="12"/>
  <c r="AH267" i="12"/>
  <c r="AF275" i="12"/>
  <c r="AH275" i="12"/>
  <c r="AF279" i="12"/>
  <c r="AH279" i="12"/>
  <c r="AF283" i="12"/>
  <c r="AH283" i="12"/>
  <c r="AF291" i="12"/>
  <c r="AH291" i="12"/>
  <c r="AF295" i="12"/>
  <c r="AH295" i="12"/>
  <c r="AF299" i="12"/>
  <c r="AH299" i="12"/>
  <c r="AF307" i="12"/>
  <c r="AH307" i="12"/>
  <c r="AF311" i="12"/>
  <c r="AH311" i="12"/>
  <c r="AF315" i="12"/>
  <c r="AH315" i="12"/>
  <c r="AF323" i="12"/>
  <c r="AH323" i="12"/>
  <c r="AF327" i="12"/>
  <c r="AH327" i="12"/>
  <c r="AF335" i="12"/>
  <c r="AH335" i="12"/>
  <c r="AF339" i="12"/>
  <c r="AH339" i="12"/>
  <c r="AF343" i="12"/>
  <c r="AH343" i="12"/>
  <c r="AF347" i="12"/>
  <c r="AH347" i="12"/>
  <c r="AF355" i="12"/>
  <c r="AH355" i="12"/>
  <c r="AF359" i="12"/>
  <c r="AH359" i="12"/>
  <c r="AF363" i="12"/>
  <c r="AH363" i="12"/>
  <c r="AF371" i="12"/>
  <c r="AH371" i="12"/>
  <c r="AF375" i="12"/>
  <c r="AH375" i="12"/>
  <c r="AF379" i="12"/>
  <c r="AH379" i="12"/>
  <c r="AF387" i="12"/>
  <c r="AH387" i="12"/>
  <c r="AF391" i="12"/>
  <c r="AH391" i="12"/>
  <c r="AF395" i="12"/>
  <c r="AH395" i="12"/>
  <c r="AF403" i="12"/>
  <c r="AH403" i="12"/>
  <c r="AF407" i="12"/>
  <c r="AH407" i="12"/>
  <c r="AF411" i="12"/>
  <c r="AH411" i="12"/>
  <c r="AF419" i="12"/>
  <c r="AH419" i="12"/>
  <c r="AF423" i="12"/>
  <c r="AH423" i="12"/>
  <c r="AF427" i="12"/>
  <c r="AH427" i="12"/>
  <c r="AF435" i="12"/>
  <c r="AH435" i="12"/>
  <c r="AF439" i="12"/>
  <c r="AH439" i="12"/>
  <c r="AF443" i="12"/>
  <c r="AH443" i="12"/>
  <c r="AF451" i="12"/>
  <c r="AH451" i="12"/>
  <c r="AF455" i="12"/>
  <c r="AH455" i="12"/>
  <c r="AF459" i="12"/>
  <c r="AH459" i="12"/>
  <c r="AF467" i="12"/>
  <c r="AH467" i="12"/>
  <c r="AF471" i="12"/>
  <c r="AH471" i="12"/>
  <c r="AF475" i="12"/>
  <c r="AH475" i="12"/>
  <c r="AF483" i="12"/>
  <c r="AH483" i="12"/>
  <c r="AF487" i="12"/>
  <c r="AH487" i="12"/>
  <c r="AF491" i="12"/>
  <c r="AH491" i="12"/>
  <c r="AF499" i="12"/>
  <c r="AH499" i="12"/>
  <c r="AF503" i="12"/>
  <c r="AH503" i="12"/>
  <c r="AE507" i="12"/>
  <c r="AG507" i="12"/>
  <c r="AF511" i="12"/>
  <c r="AH511" i="12"/>
  <c r="AF519" i="12"/>
  <c r="AH519" i="12"/>
  <c r="AF523" i="12"/>
  <c r="AH523" i="12"/>
  <c r="AF527" i="12"/>
  <c r="AH527" i="12"/>
  <c r="AF531" i="12"/>
  <c r="AH531" i="12"/>
  <c r="AF535" i="12"/>
  <c r="AH535" i="12"/>
  <c r="AF543" i="12"/>
  <c r="AH543" i="12"/>
  <c r="AF551" i="12"/>
  <c r="AH551" i="12"/>
  <c r="AE555" i="12"/>
  <c r="AG555" i="12"/>
  <c r="AF567" i="12"/>
  <c r="AH567" i="12"/>
  <c r="AE571" i="12"/>
  <c r="AG571" i="12"/>
  <c r="AF575" i="12"/>
  <c r="AH575" i="12"/>
  <c r="AF583" i="12"/>
  <c r="AH583" i="12"/>
  <c r="AF587" i="12"/>
  <c r="AH587" i="12"/>
  <c r="AF591" i="12"/>
  <c r="AH591" i="12"/>
  <c r="AF595" i="12"/>
  <c r="AH595" i="12"/>
  <c r="AF599" i="12"/>
  <c r="AH599" i="12"/>
  <c r="AE603" i="12"/>
  <c r="AG603" i="12"/>
  <c r="AF607" i="12"/>
  <c r="AH607" i="12"/>
  <c r="AF615" i="12"/>
  <c r="AH615" i="12"/>
  <c r="AE619" i="12"/>
  <c r="AG619" i="12"/>
  <c r="AF631" i="12"/>
  <c r="AH631" i="12"/>
  <c r="AE635" i="12"/>
  <c r="AG635" i="12"/>
  <c r="AF639" i="12"/>
  <c r="AH639" i="12"/>
  <c r="AF647" i="12"/>
  <c r="AH647" i="12"/>
  <c r="AF651" i="12"/>
  <c r="AH651" i="12"/>
  <c r="AF655" i="12"/>
  <c r="AH655" i="12"/>
  <c r="AF659" i="12"/>
  <c r="AH659" i="12"/>
  <c r="AF663" i="12"/>
  <c r="AH663" i="12"/>
  <c r="AF356" i="12"/>
  <c r="AH356" i="12"/>
  <c r="AF372" i="12"/>
  <c r="AH372" i="12"/>
  <c r="AE384" i="12"/>
  <c r="AG384" i="12"/>
  <c r="AF420" i="12"/>
  <c r="AH420" i="12"/>
  <c r="AE13" i="12"/>
  <c r="AG13" i="12"/>
  <c r="AE45" i="12"/>
  <c r="AG45" i="12"/>
  <c r="AE61" i="12"/>
  <c r="AG61" i="12"/>
  <c r="AE65" i="12"/>
  <c r="AG65" i="12"/>
  <c r="AF73" i="12"/>
  <c r="AH73" i="12"/>
  <c r="AE81" i="12"/>
  <c r="AG81" i="12"/>
  <c r="AE105" i="12"/>
  <c r="AG105" i="12"/>
  <c r="AE113" i="12"/>
  <c r="AG113" i="12"/>
  <c r="AE125" i="12"/>
  <c r="AG125" i="12"/>
  <c r="AE141" i="12"/>
  <c r="AG141" i="12"/>
  <c r="AE157" i="12"/>
  <c r="AG157" i="12"/>
  <c r="AE161" i="12"/>
  <c r="AG161" i="12"/>
  <c r="AE177" i="12"/>
  <c r="AG177" i="12"/>
  <c r="AF185" i="12"/>
  <c r="AH185" i="12"/>
  <c r="AE193" i="12"/>
  <c r="AG193" i="12"/>
  <c r="AE201" i="12"/>
  <c r="AG201" i="12"/>
  <c r="AE221" i="12"/>
  <c r="AG221" i="12"/>
  <c r="AE241" i="12"/>
  <c r="AG241" i="12"/>
  <c r="AE253" i="12"/>
  <c r="AG253" i="12"/>
  <c r="AE257" i="12"/>
  <c r="AG257" i="12"/>
  <c r="AE265" i="12"/>
  <c r="AG265" i="12"/>
  <c r="AE273" i="12"/>
  <c r="AG273" i="12"/>
  <c r="AE285" i="12"/>
  <c r="AG285" i="12"/>
  <c r="AE301" i="12"/>
  <c r="AG301" i="12"/>
  <c r="AE317" i="12"/>
  <c r="AG317" i="12"/>
  <c r="AE325" i="12"/>
  <c r="AG325" i="12"/>
  <c r="AE329" i="12"/>
  <c r="AG329" i="12"/>
  <c r="AE337" i="12"/>
  <c r="AG337" i="12"/>
  <c r="AE353" i="12"/>
  <c r="AG353" i="12"/>
  <c r="AE361" i="12"/>
  <c r="AG361" i="12"/>
  <c r="AE369" i="12"/>
  <c r="AG369" i="12"/>
  <c r="AF377" i="12"/>
  <c r="AH377" i="12"/>
  <c r="AF393" i="12"/>
  <c r="AH393" i="12"/>
  <c r="AE417" i="12"/>
  <c r="AG417" i="12"/>
  <c r="AE425" i="12"/>
  <c r="AG425" i="12"/>
  <c r="AE437" i="12"/>
  <c r="AG437" i="12"/>
  <c r="AE445" i="12"/>
  <c r="AG445" i="12"/>
  <c r="AE461" i="12"/>
  <c r="AG461" i="12"/>
  <c r="AE469" i="12"/>
  <c r="AG469" i="12"/>
  <c r="AE481" i="12"/>
  <c r="AG481" i="12"/>
  <c r="AE489" i="12"/>
  <c r="AG489" i="12"/>
  <c r="AE509" i="12"/>
  <c r="AG509" i="12"/>
  <c r="AE525" i="12"/>
  <c r="AG525" i="12"/>
  <c r="AE545" i="12"/>
  <c r="AG545" i="12"/>
  <c r="AE557" i="12"/>
  <c r="AG557" i="12"/>
  <c r="AE565" i="12"/>
  <c r="AG565" i="12"/>
  <c r="AE573" i="12"/>
  <c r="AG573" i="12"/>
  <c r="AE589" i="12"/>
  <c r="AG589" i="12"/>
  <c r="AE597" i="12"/>
  <c r="AG597" i="12"/>
  <c r="AE605" i="12"/>
  <c r="AG605" i="12"/>
  <c r="AE613" i="12"/>
  <c r="AG613" i="12"/>
  <c r="AE621" i="12"/>
  <c r="AG621" i="12"/>
  <c r="AE629" i="12"/>
  <c r="AG629" i="12"/>
  <c r="AE637" i="12"/>
  <c r="AG637" i="12"/>
  <c r="AF653" i="12"/>
  <c r="AH653" i="12"/>
  <c r="AF29" i="12"/>
  <c r="AH29" i="12"/>
  <c r="AE85" i="12"/>
  <c r="AG85" i="12"/>
  <c r="AF93" i="12"/>
  <c r="AH93" i="12"/>
  <c r="AE117" i="12"/>
  <c r="AG117" i="12"/>
  <c r="AF145" i="12"/>
  <c r="AH145" i="12"/>
  <c r="AE165" i="12"/>
  <c r="AG165" i="12"/>
  <c r="AE181" i="12"/>
  <c r="AG181" i="12"/>
  <c r="AE197" i="12"/>
  <c r="AG197" i="12"/>
  <c r="AF249" i="12"/>
  <c r="AH249" i="12"/>
  <c r="AE261" i="12"/>
  <c r="AG261" i="12"/>
  <c r="AE277" i="12"/>
  <c r="AG277" i="12"/>
  <c r="AF313" i="12"/>
  <c r="AH313" i="12"/>
  <c r="AF333" i="12"/>
  <c r="AH333" i="12"/>
  <c r="AF349" i="12"/>
  <c r="AH349" i="12"/>
  <c r="AF365" i="12"/>
  <c r="AH365" i="12"/>
  <c r="AF397" i="12"/>
  <c r="AH397" i="12"/>
  <c r="AF413" i="12"/>
  <c r="AH413" i="12"/>
  <c r="AF429" i="12"/>
  <c r="AH429" i="12"/>
  <c r="AF477" i="12"/>
  <c r="AH477" i="12"/>
  <c r="AF493" i="12"/>
  <c r="AH493" i="12"/>
  <c r="AF521" i="12"/>
  <c r="AH521" i="12"/>
  <c r="AF541" i="12"/>
  <c r="AH541" i="12"/>
  <c r="AF593" i="12"/>
  <c r="AH593" i="12"/>
  <c r="AF641" i="12"/>
  <c r="AH641" i="12"/>
  <c r="AE43" i="12"/>
  <c r="AG43" i="12"/>
  <c r="AE59" i="12"/>
  <c r="AG59" i="12"/>
  <c r="AF79" i="12"/>
  <c r="AH79" i="12"/>
  <c r="AE91" i="12"/>
  <c r="AG91" i="12"/>
  <c r="AE99" i="12"/>
  <c r="AG99" i="12"/>
  <c r="AE107" i="12"/>
  <c r="AG107" i="12"/>
  <c r="AE115" i="12"/>
  <c r="AG115" i="12"/>
  <c r="AE123" i="12"/>
  <c r="AG123" i="12"/>
  <c r="AE155" i="12"/>
  <c r="AG155" i="12"/>
  <c r="AE171" i="12"/>
  <c r="AG171" i="12"/>
  <c r="AE187" i="12"/>
  <c r="AG187" i="12"/>
  <c r="AF191" i="12"/>
  <c r="AH191" i="12"/>
  <c r="AE199" i="12"/>
  <c r="AG199" i="12"/>
  <c r="AF207" i="12"/>
  <c r="AH207" i="12"/>
  <c r="AE215" i="12"/>
  <c r="AG215" i="12"/>
  <c r="AF223" i="12"/>
  <c r="AH223" i="12"/>
  <c r="AF239" i="12"/>
  <c r="AH239" i="12"/>
  <c r="AF255" i="12"/>
  <c r="AH255" i="12"/>
  <c r="AF271" i="12"/>
  <c r="AH271" i="12"/>
  <c r="AF287" i="12"/>
  <c r="AH287" i="12"/>
  <c r="AF303" i="12"/>
  <c r="AH303" i="12"/>
  <c r="AE327" i="12"/>
  <c r="AG327" i="12"/>
  <c r="AE347" i="12"/>
  <c r="AG347" i="12"/>
  <c r="AE355" i="12"/>
  <c r="AG355" i="12"/>
  <c r="AE363" i="12"/>
  <c r="AG363" i="12"/>
  <c r="AE371" i="12"/>
  <c r="AG371" i="12"/>
  <c r="AE379" i="12"/>
  <c r="AG379" i="12"/>
  <c r="AE411" i="12"/>
  <c r="AG411" i="12"/>
  <c r="AE427" i="12"/>
  <c r="AG427" i="12"/>
  <c r="AE443" i="12"/>
  <c r="AG443" i="12"/>
  <c r="AF463" i="12"/>
  <c r="AH463" i="12"/>
  <c r="AE471" i="12"/>
  <c r="AG471" i="12"/>
  <c r="AF479" i="12"/>
  <c r="AH479" i="12"/>
  <c r="AF495" i="12"/>
  <c r="AH495" i="12"/>
  <c r="AE515" i="12"/>
  <c r="AG515" i="12"/>
  <c r="AE539" i="12"/>
  <c r="AG539" i="12"/>
  <c r="AE611" i="12"/>
  <c r="AG611" i="12"/>
  <c r="AE627" i="12"/>
  <c r="AG627" i="12"/>
  <c r="AE659" i="12"/>
  <c r="AG659" i="12"/>
  <c r="AF4" i="12"/>
  <c r="AH4" i="12"/>
  <c r="AF8" i="12"/>
  <c r="AH8" i="12"/>
  <c r="AF12" i="12"/>
  <c r="AH12" i="12"/>
  <c r="AE32" i="12"/>
  <c r="AG32" i="12"/>
  <c r="AE44" i="12"/>
  <c r="AG44" i="12"/>
  <c r="AF52" i="12"/>
  <c r="AH52" i="12"/>
  <c r="AE64" i="12"/>
  <c r="AG64" i="12"/>
  <c r="AF72" i="12"/>
  <c r="AH72" i="12"/>
  <c r="AF84" i="12"/>
  <c r="AH84" i="12"/>
  <c r="AF100" i="12"/>
  <c r="AH100" i="12"/>
  <c r="AF116" i="12"/>
  <c r="AH116" i="12"/>
  <c r="AF124" i="12"/>
  <c r="AH124" i="12"/>
  <c r="AF140" i="12"/>
  <c r="AH140" i="12"/>
  <c r="AE156" i="12"/>
  <c r="AG156" i="12"/>
  <c r="AE172" i="12"/>
  <c r="AG172" i="12"/>
  <c r="AF184" i="12"/>
  <c r="AH184" i="12"/>
  <c r="AF196" i="12"/>
  <c r="AH196" i="12"/>
  <c r="AF212" i="12"/>
  <c r="AH212" i="12"/>
  <c r="AF228" i="12"/>
  <c r="AH228" i="12"/>
  <c r="AE240" i="12"/>
  <c r="AG240" i="12"/>
  <c r="AF252" i="12"/>
  <c r="AH252" i="12"/>
  <c r="AF268" i="12"/>
  <c r="AH268" i="12"/>
  <c r="AF280" i="12"/>
  <c r="AH280" i="12"/>
  <c r="AF296" i="12"/>
  <c r="AH296" i="12"/>
  <c r="AF308" i="12"/>
  <c r="AH308" i="12"/>
  <c r="AF324" i="12"/>
  <c r="AH324" i="12"/>
  <c r="AF344" i="12"/>
  <c r="AH344" i="12"/>
  <c r="AE368" i="12"/>
  <c r="AG368" i="12"/>
  <c r="AE420" i="12"/>
  <c r="AG420" i="12"/>
  <c r="AF444" i="12"/>
  <c r="AH444" i="12"/>
  <c r="AF468" i="12"/>
  <c r="AH468" i="12"/>
  <c r="AF484" i="12"/>
  <c r="AH484" i="12"/>
  <c r="AF504" i="12"/>
  <c r="AH504" i="12"/>
  <c r="AF520" i="12"/>
  <c r="AH520" i="12"/>
  <c r="AF532" i="12"/>
  <c r="AH532" i="12"/>
  <c r="AF548" i="12"/>
  <c r="AH548" i="12"/>
  <c r="AF568" i="12"/>
  <c r="AH568" i="12"/>
  <c r="AF584" i="12"/>
  <c r="AH584" i="12"/>
  <c r="AF604" i="12"/>
  <c r="AH604" i="12"/>
  <c r="AE620" i="12"/>
  <c r="AG620" i="12"/>
  <c r="AE640" i="12"/>
  <c r="AG640" i="12"/>
  <c r="AF656" i="12"/>
  <c r="AH656" i="12"/>
  <c r="AF13" i="12"/>
  <c r="AH13" i="12"/>
  <c r="AF45" i="12"/>
  <c r="AH45" i="12"/>
  <c r="AE53" i="12"/>
  <c r="AG53" i="12"/>
  <c r="AE133" i="12"/>
  <c r="AG133" i="12"/>
  <c r="AE149" i="12"/>
  <c r="AG149" i="12"/>
  <c r="AF201" i="12"/>
  <c r="AH201" i="12"/>
  <c r="AF221" i="12"/>
  <c r="AH221" i="12"/>
  <c r="AF233" i="12"/>
  <c r="AH233" i="12"/>
  <c r="AF265" i="12"/>
  <c r="AH265" i="12"/>
  <c r="AF281" i="12"/>
  <c r="AH281" i="12"/>
  <c r="AE293" i="12"/>
  <c r="AG293" i="12"/>
  <c r="AE309" i="12"/>
  <c r="AG309" i="12"/>
  <c r="AF329" i="12"/>
  <c r="AH329" i="12"/>
  <c r="AF345" i="12"/>
  <c r="AH345" i="12"/>
  <c r="AF409" i="12"/>
  <c r="AH409" i="12"/>
  <c r="AF461" i="12"/>
  <c r="AH461" i="12"/>
  <c r="AF497" i="12"/>
  <c r="AH497" i="12"/>
  <c r="AE517" i="12"/>
  <c r="AG517" i="12"/>
  <c r="AF529" i="12"/>
  <c r="AH529" i="12"/>
  <c r="AE581" i="12"/>
  <c r="AG581" i="12"/>
  <c r="AF98" i="12"/>
  <c r="AH98" i="12"/>
  <c r="AF130" i="12"/>
  <c r="AH130" i="12"/>
  <c r="AF158" i="12"/>
  <c r="AH158" i="12"/>
  <c r="AF194" i="12"/>
  <c r="AH194" i="12"/>
  <c r="AF226" i="12"/>
  <c r="AH226" i="12"/>
  <c r="AF258" i="12"/>
  <c r="AH258" i="12"/>
  <c r="AF286" i="12"/>
  <c r="AH286" i="12"/>
  <c r="AE342" i="12"/>
  <c r="AG342" i="12"/>
  <c r="AE390" i="12"/>
  <c r="AG390" i="12"/>
  <c r="AE470" i="12"/>
  <c r="AG470" i="12"/>
  <c r="AF478" i="12"/>
  <c r="AH478" i="12"/>
  <c r="AE518" i="12"/>
  <c r="AG518" i="12"/>
  <c r="AF526" i="12"/>
  <c r="AH526" i="12"/>
  <c r="AE534" i="12"/>
  <c r="AG534" i="12"/>
  <c r="AE550" i="12"/>
  <c r="AG550" i="12"/>
  <c r="AE582" i="12"/>
  <c r="AG582" i="12"/>
  <c r="AF590" i="12"/>
  <c r="AH590" i="12"/>
  <c r="AE598" i="12"/>
  <c r="AG598" i="12"/>
  <c r="AE646" i="12"/>
  <c r="AG646" i="12"/>
  <c r="AF2" i="12"/>
  <c r="AH2" i="12"/>
  <c r="AE41" i="12"/>
  <c r="AG41" i="12"/>
  <c r="AE57" i="12"/>
  <c r="AG57" i="12"/>
  <c r="AE129" i="12"/>
  <c r="AG129" i="12"/>
  <c r="AE153" i="12"/>
  <c r="AG153" i="12"/>
  <c r="AE225" i="12"/>
  <c r="AG225" i="12"/>
  <c r="AE289" i="12"/>
  <c r="AG289" i="12"/>
  <c r="AE321" i="12"/>
  <c r="AG321" i="12"/>
  <c r="AE441" i="12"/>
  <c r="AG441" i="12"/>
  <c r="AE449" i="12"/>
  <c r="AG449" i="12"/>
  <c r="AE457" i="12"/>
  <c r="AG457" i="12"/>
  <c r="AE465" i="12"/>
  <c r="AG465" i="12"/>
  <c r="AE505" i="12"/>
  <c r="AG505" i="12"/>
  <c r="AE513" i="12"/>
  <c r="AG513" i="12"/>
  <c r="AE521" i="12"/>
  <c r="AG521" i="12"/>
  <c r="AE561" i="12"/>
  <c r="AG561" i="12"/>
  <c r="AE569" i="12"/>
  <c r="AG569" i="12"/>
  <c r="AE577" i="12"/>
  <c r="AG577" i="12"/>
  <c r="AE585" i="12"/>
  <c r="AG585" i="12"/>
  <c r="AE593" i="12"/>
  <c r="AG593" i="12"/>
  <c r="AE601" i="12"/>
  <c r="AG601" i="12"/>
  <c r="AE625" i="12"/>
  <c r="AG625" i="12"/>
  <c r="AE633" i="12"/>
  <c r="AG633" i="12"/>
  <c r="AE641" i="12"/>
  <c r="AG641" i="12"/>
  <c r="AE649" i="12"/>
  <c r="AG649" i="12"/>
  <c r="AF331" i="12"/>
  <c r="AH331" i="12"/>
  <c r="AF507" i="12"/>
  <c r="AH507" i="12"/>
  <c r="AF515" i="12"/>
  <c r="AH515" i="12"/>
  <c r="AF539" i="12"/>
  <c r="AH539" i="12"/>
  <c r="AF547" i="12"/>
  <c r="AH547" i="12"/>
  <c r="AF555" i="12"/>
  <c r="AH555" i="12"/>
  <c r="AF563" i="12"/>
  <c r="AH563" i="12"/>
  <c r="AF571" i="12"/>
  <c r="AH571" i="12"/>
  <c r="AF579" i="12"/>
  <c r="AH579" i="12"/>
  <c r="AF603" i="12"/>
  <c r="AH603" i="12"/>
  <c r="AF611" i="12"/>
  <c r="AH611" i="12"/>
  <c r="AF619" i="12"/>
  <c r="AH619" i="12"/>
  <c r="AF627" i="12"/>
  <c r="AH627" i="12"/>
  <c r="AF635" i="12"/>
  <c r="AH635" i="12"/>
  <c r="AF643" i="12"/>
  <c r="AH643" i="12"/>
  <c r="AE25" i="12"/>
  <c r="AG25" i="12"/>
  <c r="AE33" i="12"/>
  <c r="AG33" i="12"/>
  <c r="AE73" i="12"/>
  <c r="AG73" i="12"/>
  <c r="AE89" i="12"/>
  <c r="AG89" i="12"/>
  <c r="AE97" i="12"/>
  <c r="AG97" i="12"/>
  <c r="AE169" i="12"/>
  <c r="AG169" i="12"/>
  <c r="AE185" i="12"/>
  <c r="AG185" i="12"/>
  <c r="AE233" i="12"/>
  <c r="AG233" i="12"/>
  <c r="AE281" i="12"/>
  <c r="AG281" i="12"/>
  <c r="AE345" i="12"/>
  <c r="AG345" i="12"/>
  <c r="AE377" i="12"/>
  <c r="AG377" i="12"/>
  <c r="AE385" i="12"/>
  <c r="AG385" i="12"/>
  <c r="AE393" i="12"/>
  <c r="AG393" i="12"/>
  <c r="AE401" i="12"/>
  <c r="AG401" i="12"/>
  <c r="AE409" i="12"/>
  <c r="AG409" i="12"/>
  <c r="AE433" i="12"/>
  <c r="AG433" i="12"/>
  <c r="AE497" i="12"/>
  <c r="AG497" i="12"/>
  <c r="AE529" i="12"/>
  <c r="AG529" i="12"/>
  <c r="AE537" i="12"/>
  <c r="AG537" i="12"/>
  <c r="AA653" i="12"/>
  <c r="AB653" i="12" s="1"/>
  <c r="AA380" i="12"/>
  <c r="AB380" i="12" s="1"/>
  <c r="AA18" i="12"/>
  <c r="AB18" i="12" s="1"/>
  <c r="AA34" i="12"/>
  <c r="AB34" i="12" s="1"/>
  <c r="AA50" i="12"/>
  <c r="AB50" i="12" s="1"/>
  <c r="AA66" i="12"/>
  <c r="AB66" i="12" s="1"/>
  <c r="AA74" i="12"/>
  <c r="AB74" i="12" s="1"/>
  <c r="AA94" i="12"/>
  <c r="AB94" i="12" s="1"/>
  <c r="AA126" i="12"/>
  <c r="AB126" i="12" s="1"/>
  <c r="AA154" i="12"/>
  <c r="AB154" i="12" s="1"/>
  <c r="AA162" i="12"/>
  <c r="AB162" i="12" s="1"/>
  <c r="AA178" i="12"/>
  <c r="AB178" i="12" s="1"/>
  <c r="AA186" i="12"/>
  <c r="AB186" i="12" s="1"/>
  <c r="AA194" i="12"/>
  <c r="AB194" i="12" s="1"/>
  <c r="AA206" i="12"/>
  <c r="AB206" i="12" s="1"/>
  <c r="AA218" i="12"/>
  <c r="AB218" i="12" s="1"/>
  <c r="AA226" i="12"/>
  <c r="AB226" i="12" s="1"/>
  <c r="AA250" i="12"/>
  <c r="AB250" i="12" s="1"/>
  <c r="AA266" i="12"/>
  <c r="AB266" i="12" s="1"/>
  <c r="AA274" i="12"/>
  <c r="AB274" i="12" s="1"/>
  <c r="AA282" i="12"/>
  <c r="AB282" i="12" s="1"/>
  <c r="AA290" i="12"/>
  <c r="AB290" i="12" s="1"/>
  <c r="AA306" i="12"/>
  <c r="AB306" i="12" s="1"/>
  <c r="AA314" i="12"/>
  <c r="AB314" i="12" s="1"/>
  <c r="AA322" i="12"/>
  <c r="AB322" i="12" s="1"/>
  <c r="AA334" i="12"/>
  <c r="AB334" i="12" s="1"/>
  <c r="AA354" i="12"/>
  <c r="AB354" i="12" s="1"/>
  <c r="AA382" i="12"/>
  <c r="AB382" i="12" s="1"/>
  <c r="AA430" i="12"/>
  <c r="AB430" i="12" s="1"/>
  <c r="AA446" i="12"/>
  <c r="AB446" i="12" s="1"/>
  <c r="AA462" i="12"/>
  <c r="AB462" i="12" s="1"/>
  <c r="AA478" i="12"/>
  <c r="AB478" i="12" s="1"/>
  <c r="AA494" i="12"/>
  <c r="AB494" i="12" s="1"/>
  <c r="AA510" i="12"/>
  <c r="AB510" i="12" s="1"/>
  <c r="AA526" i="12"/>
  <c r="AB526" i="12" s="1"/>
  <c r="AA558" i="12"/>
  <c r="AB558" i="12" s="1"/>
  <c r="AA574" i="12"/>
  <c r="AB574" i="12" s="1"/>
  <c r="AA590" i="12"/>
  <c r="AB590" i="12" s="1"/>
  <c r="AA606" i="12"/>
  <c r="AB606" i="12" s="1"/>
  <c r="AA622" i="12"/>
  <c r="AB622" i="12" s="1"/>
  <c r="AA662" i="12"/>
  <c r="AB662" i="12" s="1"/>
  <c r="AA56" i="12"/>
  <c r="AB56" i="12" s="1"/>
  <c r="AA152" i="12"/>
  <c r="AB152" i="12" s="1"/>
  <c r="AA168" i="12"/>
  <c r="AB168" i="12" s="1"/>
  <c r="AA188" i="12"/>
  <c r="AB188" i="12" s="1"/>
  <c r="AA244" i="12"/>
  <c r="AB244" i="12" s="1"/>
  <c r="AA264" i="12"/>
  <c r="AB264" i="12" s="1"/>
  <c r="AA328" i="12"/>
  <c r="AB328" i="12" s="1"/>
  <c r="AA388" i="12"/>
  <c r="AB388" i="12" s="1"/>
  <c r="AA396" i="12"/>
  <c r="AB396" i="12" s="1"/>
  <c r="AA408" i="12"/>
  <c r="AB408" i="12" s="1"/>
  <c r="AA440" i="12"/>
  <c r="AB440" i="12" s="1"/>
  <c r="AA452" i="12"/>
  <c r="AB452" i="12" s="1"/>
  <c r="AA508" i="12"/>
  <c r="AB508" i="12" s="1"/>
  <c r="AA572" i="12"/>
  <c r="AB572" i="12" s="1"/>
  <c r="AA588" i="12"/>
  <c r="AB588" i="12" s="1"/>
  <c r="AA600" i="12"/>
  <c r="AB600" i="12" s="1"/>
  <c r="AA616" i="12"/>
  <c r="AB616" i="12" s="1"/>
  <c r="AA628" i="12"/>
  <c r="AB628" i="12" s="1"/>
  <c r="AA657" i="12"/>
  <c r="AB657" i="12" s="1"/>
  <c r="AA3" i="12"/>
  <c r="AB3" i="12" s="1"/>
  <c r="AE3" i="12"/>
  <c r="AA7" i="12"/>
  <c r="AB7" i="12" s="1"/>
  <c r="AA15" i="12"/>
  <c r="AB15" i="12" s="1"/>
  <c r="AA23" i="12"/>
  <c r="AB23" i="12" s="1"/>
  <c r="AA31" i="12"/>
  <c r="AB31" i="12" s="1"/>
  <c r="AA39" i="12"/>
  <c r="AB39" i="12" s="1"/>
  <c r="AA47" i="12"/>
  <c r="AB47" i="12" s="1"/>
  <c r="AA55" i="12"/>
  <c r="AB55" i="12" s="1"/>
  <c r="AA63" i="12"/>
  <c r="AB63" i="12" s="1"/>
  <c r="AA83" i="12"/>
  <c r="AB83" i="12" s="1"/>
  <c r="AA95" i="12"/>
  <c r="AB95" i="12" s="1"/>
  <c r="AA103" i="12"/>
  <c r="AB103" i="12" s="1"/>
  <c r="AA111" i="12"/>
  <c r="AB111" i="12" s="1"/>
  <c r="AA119" i="12"/>
  <c r="AB119" i="12" s="1"/>
  <c r="AA127" i="12"/>
  <c r="AB127" i="12" s="1"/>
  <c r="AA139" i="12"/>
  <c r="AB139" i="12" s="1"/>
  <c r="AA147" i="12"/>
  <c r="AB147" i="12" s="1"/>
  <c r="AA163" i="12"/>
  <c r="AB163" i="12" s="1"/>
  <c r="AA179" i="12"/>
  <c r="AB179" i="12" s="1"/>
  <c r="AA195" i="12"/>
  <c r="AB195" i="12" s="1"/>
  <c r="AA479" i="12"/>
  <c r="AB479" i="12" s="1"/>
  <c r="AA523" i="12"/>
  <c r="AB523" i="12" s="1"/>
  <c r="AA531" i="12"/>
  <c r="AB531" i="12" s="1"/>
  <c r="AA547" i="12"/>
  <c r="AB547" i="12" s="1"/>
  <c r="AA567" i="12"/>
  <c r="AB567" i="12" s="1"/>
  <c r="AA583" i="12"/>
  <c r="AB583" i="12" s="1"/>
  <c r="AA607" i="12"/>
  <c r="AB607" i="12" s="1"/>
  <c r="AA615" i="12"/>
  <c r="AB615" i="12" s="1"/>
  <c r="AA623" i="12"/>
  <c r="AB623" i="12" s="1"/>
  <c r="AA631" i="12"/>
  <c r="AB631" i="12" s="1"/>
  <c r="AA639" i="12"/>
  <c r="AB639" i="12" s="1"/>
  <c r="AA647" i="12"/>
  <c r="AB647" i="12" s="1"/>
  <c r="AA4" i="12"/>
  <c r="AB4" i="12" s="1"/>
  <c r="AE4" i="12"/>
  <c r="AA8" i="12"/>
  <c r="AB8" i="12" s="1"/>
  <c r="AA12" i="12"/>
  <c r="AB12" i="12" s="1"/>
  <c r="AA60" i="12"/>
  <c r="AB60" i="12" s="1"/>
  <c r="AA72" i="12"/>
  <c r="AB72" i="12" s="1"/>
  <c r="AA84" i="12"/>
  <c r="AB84" i="12" s="1"/>
  <c r="AA100" i="12"/>
  <c r="AB100" i="12" s="1"/>
  <c r="AA116" i="12"/>
  <c r="AB116" i="12" s="1"/>
  <c r="AA124" i="12"/>
  <c r="AB124" i="12" s="1"/>
  <c r="AA140" i="12"/>
  <c r="AB140" i="12" s="1"/>
  <c r="AA184" i="12"/>
  <c r="AB184" i="12" s="1"/>
  <c r="AA196" i="12"/>
  <c r="AB196" i="12" s="1"/>
  <c r="AA212" i="12"/>
  <c r="AB212" i="12" s="1"/>
  <c r="AA228" i="12"/>
  <c r="AB228" i="12" s="1"/>
  <c r="AA252" i="12"/>
  <c r="AB252" i="12" s="1"/>
  <c r="AA268" i="12"/>
  <c r="AB268" i="12" s="1"/>
  <c r="AA280" i="12"/>
  <c r="AB280" i="12" s="1"/>
  <c r="AA296" i="12"/>
  <c r="AB296" i="12" s="1"/>
  <c r="AA308" i="12"/>
  <c r="AB308" i="12" s="1"/>
  <c r="AA324" i="12"/>
  <c r="AB324" i="12" s="1"/>
  <c r="AA360" i="12"/>
  <c r="AB360" i="12" s="1"/>
  <c r="AA404" i="12"/>
  <c r="AB404" i="12" s="1"/>
  <c r="AA456" i="12"/>
  <c r="AB456" i="12" s="1"/>
  <c r="AA468" i="12"/>
  <c r="AB468" i="12" s="1"/>
  <c r="AA484" i="12"/>
  <c r="AB484" i="12" s="1"/>
  <c r="AA540" i="12"/>
  <c r="AB540" i="12" s="1"/>
  <c r="AA596" i="12"/>
  <c r="AB596" i="12" s="1"/>
  <c r="AA612" i="12"/>
  <c r="AB612" i="12" s="1"/>
  <c r="AA632" i="12"/>
  <c r="AB632" i="12" s="1"/>
  <c r="AA648" i="12"/>
  <c r="AB648" i="12" s="1"/>
  <c r="AA664" i="12"/>
  <c r="AB664" i="12" s="1"/>
  <c r="AA14" i="12"/>
  <c r="AB14" i="12" s="1"/>
  <c r="AA114" i="12"/>
  <c r="AB114" i="12" s="1"/>
  <c r="AA130" i="12"/>
  <c r="AB130" i="12" s="1"/>
  <c r="AA142" i="12"/>
  <c r="AB142" i="12" s="1"/>
  <c r="AA242" i="12"/>
  <c r="AB242" i="12" s="1"/>
  <c r="AA370" i="12"/>
  <c r="AB370" i="12" s="1"/>
  <c r="AA386" i="12"/>
  <c r="AB386" i="12" s="1"/>
  <c r="AA394" i="12"/>
  <c r="AB394" i="12" s="1"/>
  <c r="AA442" i="12"/>
  <c r="AB442" i="12" s="1"/>
  <c r="AA498" i="12"/>
  <c r="AB498" i="12" s="1"/>
  <c r="AA514" i="12"/>
  <c r="AB514" i="12" s="1"/>
  <c r="AA542" i="12"/>
  <c r="AB542" i="12" s="1"/>
  <c r="AA654" i="12"/>
  <c r="AB654" i="12" s="1"/>
  <c r="AA27" i="12"/>
  <c r="AB27" i="12" s="1"/>
  <c r="AA59" i="12"/>
  <c r="AB59" i="12" s="1"/>
  <c r="AA91" i="12"/>
  <c r="AB91" i="12" s="1"/>
  <c r="AA99" i="12"/>
  <c r="AB99" i="12" s="1"/>
  <c r="AA107" i="12"/>
  <c r="AB107" i="12" s="1"/>
  <c r="AA155" i="12"/>
  <c r="AB155" i="12" s="1"/>
  <c r="AA199" i="12"/>
  <c r="AB199" i="12" s="1"/>
  <c r="AA215" i="12"/>
  <c r="AB215" i="12" s="1"/>
  <c r="AA299" i="12"/>
  <c r="AB299" i="12" s="1"/>
  <c r="AA315" i="12"/>
  <c r="AB315" i="12" s="1"/>
  <c r="AA331" i="12"/>
  <c r="AB331" i="12" s="1"/>
  <c r="AA347" i="12"/>
  <c r="AB347" i="12" s="1"/>
  <c r="AA355" i="12"/>
  <c r="AB355" i="12" s="1"/>
  <c r="AA515" i="12"/>
  <c r="AB515" i="12" s="1"/>
  <c r="AA539" i="12"/>
  <c r="AB539" i="12" s="1"/>
  <c r="AA611" i="12"/>
  <c r="AB611" i="12" s="1"/>
  <c r="AA627" i="12"/>
  <c r="AB627" i="12" s="1"/>
  <c r="AA659" i="12"/>
  <c r="AB659" i="12" s="1"/>
  <c r="AA372" i="12"/>
  <c r="AB372" i="12" s="1"/>
  <c r="AA507" i="12"/>
  <c r="AB507" i="12" s="1"/>
  <c r="AA555" i="12"/>
  <c r="AB555" i="12" s="1"/>
  <c r="AA571" i="12"/>
  <c r="AB571" i="12" s="1"/>
  <c r="AA603" i="12"/>
  <c r="AB603" i="12" s="1"/>
  <c r="AA619" i="12"/>
  <c r="AB619" i="12" s="1"/>
  <c r="AA635" i="12"/>
  <c r="AB635" i="12" s="1"/>
  <c r="AA10" i="12"/>
  <c r="AB10" i="12" s="1"/>
  <c r="AA26" i="12"/>
  <c r="AB26" i="12" s="1"/>
  <c r="AA46" i="12"/>
  <c r="AB46" i="12" s="1"/>
  <c r="AA58" i="12"/>
  <c r="AB58" i="12" s="1"/>
  <c r="AA62" i="12"/>
  <c r="AB62" i="12" s="1"/>
  <c r="AA78" i="12"/>
  <c r="AB78" i="12" s="1"/>
  <c r="AA82" i="12"/>
  <c r="AB82" i="12" s="1"/>
  <c r="AA90" i="12"/>
  <c r="AB90" i="12" s="1"/>
  <c r="AA98" i="12"/>
  <c r="AB98" i="12" s="1"/>
  <c r="AA122" i="12"/>
  <c r="AB122" i="12" s="1"/>
  <c r="AA138" i="12"/>
  <c r="AB138" i="12" s="1"/>
  <c r="AA146" i="12"/>
  <c r="AB146" i="12" s="1"/>
  <c r="AA174" i="12"/>
  <c r="AB174" i="12" s="1"/>
  <c r="AA190" i="12"/>
  <c r="AB190" i="12" s="1"/>
  <c r="AA202" i="12"/>
  <c r="AB202" i="12" s="1"/>
  <c r="AA222" i="12"/>
  <c r="AB222" i="12" s="1"/>
  <c r="AA238" i="12"/>
  <c r="AB238" i="12" s="1"/>
  <c r="AA254" i="12"/>
  <c r="AB254" i="12" s="1"/>
  <c r="AA302" i="12"/>
  <c r="AB302" i="12" s="1"/>
  <c r="AA318" i="12"/>
  <c r="AB318" i="12" s="1"/>
  <c r="AA330" i="12"/>
  <c r="AB330" i="12" s="1"/>
  <c r="AA338" i="12"/>
  <c r="AB338" i="12" s="1"/>
  <c r="AA346" i="12"/>
  <c r="AB346" i="12" s="1"/>
  <c r="AA350" i="12"/>
  <c r="AB350" i="12" s="1"/>
  <c r="AA378" i="12"/>
  <c r="AB378" i="12" s="1"/>
  <c r="AA402" i="12"/>
  <c r="AB402" i="12" s="1"/>
  <c r="AA410" i="12"/>
  <c r="AB410" i="12" s="1"/>
  <c r="AA418" i="12"/>
  <c r="AB418" i="12" s="1"/>
  <c r="AA426" i="12"/>
  <c r="AB426" i="12" s="1"/>
  <c r="AA434" i="12"/>
  <c r="AB434" i="12" s="1"/>
  <c r="AA450" i="12"/>
  <c r="AB450" i="12" s="1"/>
  <c r="AA458" i="12"/>
  <c r="AB458" i="12" s="1"/>
  <c r="AA466" i="12"/>
  <c r="AB466" i="12" s="1"/>
  <c r="AA474" i="12"/>
  <c r="AB474" i="12" s="1"/>
  <c r="AA482" i="12"/>
  <c r="AB482" i="12" s="1"/>
  <c r="AA490" i="12"/>
  <c r="AB490" i="12" s="1"/>
  <c r="AA506" i="12"/>
  <c r="AB506" i="12" s="1"/>
  <c r="AA522" i="12"/>
  <c r="AB522" i="12" s="1"/>
  <c r="AA530" i="12"/>
  <c r="AB530" i="12" s="1"/>
  <c r="AA538" i="12"/>
  <c r="AB538" i="12" s="1"/>
  <c r="AA546" i="12"/>
  <c r="AB546" i="12" s="1"/>
  <c r="AA562" i="12"/>
  <c r="AB562" i="12" s="1"/>
  <c r="AA570" i="12"/>
  <c r="AB570" i="12" s="1"/>
  <c r="AA578" i="12"/>
  <c r="AB578" i="12" s="1"/>
  <c r="AA586" i="12"/>
  <c r="AB586" i="12" s="1"/>
  <c r="AA594" i="12"/>
  <c r="AB594" i="12" s="1"/>
  <c r="AA602" i="12"/>
  <c r="AB602" i="12" s="1"/>
  <c r="AA610" i="12"/>
  <c r="AB610" i="12" s="1"/>
  <c r="AA626" i="12"/>
  <c r="AB626" i="12" s="1"/>
  <c r="AA634" i="12"/>
  <c r="AB634" i="12" s="1"/>
  <c r="AA658" i="12"/>
  <c r="AB658" i="12" s="1"/>
  <c r="AA20" i="12"/>
  <c r="AB20" i="12" s="1"/>
  <c r="AA40" i="12"/>
  <c r="AB40" i="12" s="1"/>
  <c r="AA68" i="12"/>
  <c r="AB68" i="12" s="1"/>
  <c r="AA104" i="12"/>
  <c r="AB104" i="12" s="1"/>
  <c r="AA120" i="12"/>
  <c r="AB120" i="12" s="1"/>
  <c r="AA136" i="12"/>
  <c r="AB136" i="12" s="1"/>
  <c r="AA200" i="12"/>
  <c r="AB200" i="12" s="1"/>
  <c r="AA216" i="12"/>
  <c r="AB216" i="12" s="1"/>
  <c r="AA232" i="12"/>
  <c r="AB232" i="12" s="1"/>
  <c r="AA292" i="12"/>
  <c r="AB292" i="12" s="1"/>
  <c r="AA312" i="12"/>
  <c r="AB312" i="12" s="1"/>
  <c r="AA340" i="12"/>
  <c r="AB340" i="12" s="1"/>
  <c r="AA376" i="12"/>
  <c r="AB376" i="12" s="1"/>
  <c r="AA392" i="12"/>
  <c r="AB392" i="12" s="1"/>
  <c r="AA424" i="12"/>
  <c r="AB424" i="12" s="1"/>
  <c r="AA436" i="12"/>
  <c r="AB436" i="12" s="1"/>
  <c r="AA460" i="12"/>
  <c r="AB460" i="12" s="1"/>
  <c r="AA472" i="12"/>
  <c r="AB472" i="12" s="1"/>
  <c r="AA488" i="12"/>
  <c r="AB488" i="12" s="1"/>
  <c r="AA500" i="12"/>
  <c r="AB500" i="12" s="1"/>
  <c r="AA516" i="12"/>
  <c r="AB516" i="12" s="1"/>
  <c r="AA536" i="12"/>
  <c r="AB536" i="12" s="1"/>
  <c r="AA552" i="12"/>
  <c r="AB552" i="12" s="1"/>
  <c r="AA564" i="12"/>
  <c r="AB564" i="12" s="1"/>
  <c r="AA580" i="12"/>
  <c r="AB580" i="12" s="1"/>
  <c r="AA636" i="12"/>
  <c r="AB636" i="12" s="1"/>
  <c r="AA644" i="12"/>
  <c r="AB644" i="12" s="1"/>
  <c r="AA661" i="12"/>
  <c r="AB661" i="12" s="1"/>
  <c r="AA11" i="12"/>
  <c r="AB11" i="12" s="1"/>
  <c r="AA19" i="12"/>
  <c r="AB19" i="12" s="1"/>
  <c r="AA35" i="12"/>
  <c r="AB35" i="12" s="1"/>
  <c r="AA51" i="12"/>
  <c r="AB51" i="12" s="1"/>
  <c r="AA67" i="12"/>
  <c r="AB67" i="12" s="1"/>
  <c r="AA75" i="12"/>
  <c r="AB75" i="12" s="1"/>
  <c r="AA79" i="12"/>
  <c r="AB79" i="12" s="1"/>
  <c r="AA131" i="12"/>
  <c r="AB131" i="12" s="1"/>
  <c r="AA135" i="12"/>
  <c r="AB135" i="12" s="1"/>
  <c r="AA143" i="12"/>
  <c r="AB143" i="12" s="1"/>
  <c r="AA151" i="12"/>
  <c r="AB151" i="12" s="1"/>
  <c r="AA159" i="12"/>
  <c r="AB159" i="12" s="1"/>
  <c r="AA167" i="12"/>
  <c r="AB167" i="12" s="1"/>
  <c r="AA175" i="12"/>
  <c r="AB175" i="12" s="1"/>
  <c r="AA183" i="12"/>
  <c r="AB183" i="12" s="1"/>
  <c r="AA191" i="12"/>
  <c r="AB191" i="12" s="1"/>
  <c r="AA203" i="12"/>
  <c r="AB203" i="12" s="1"/>
  <c r="AA207" i="12"/>
  <c r="AB207" i="12" s="1"/>
  <c r="AA211" i="12"/>
  <c r="AB211" i="12" s="1"/>
  <c r="AA223" i="12"/>
  <c r="AB223" i="12" s="1"/>
  <c r="AA231" i="12"/>
  <c r="AB231" i="12" s="1"/>
  <c r="AA239" i="12"/>
  <c r="AB239" i="12" s="1"/>
  <c r="AA247" i="12"/>
  <c r="AB247" i="12" s="1"/>
  <c r="AA255" i="12"/>
  <c r="AB255" i="12" s="1"/>
  <c r="AA259" i="12"/>
  <c r="AB259" i="12" s="1"/>
  <c r="AA263" i="12"/>
  <c r="AB263" i="12" s="1"/>
  <c r="AA267" i="12"/>
  <c r="AB267" i="12" s="1"/>
  <c r="AA271" i="12"/>
  <c r="AB271" i="12" s="1"/>
  <c r="AA275" i="12"/>
  <c r="AB275" i="12" s="1"/>
  <c r="AA279" i="12"/>
  <c r="AB279" i="12" s="1"/>
  <c r="AA287" i="12"/>
  <c r="AB287" i="12" s="1"/>
  <c r="AA291" i="12"/>
  <c r="AB291" i="12" s="1"/>
  <c r="AA295" i="12"/>
  <c r="AB295" i="12" s="1"/>
  <c r="AA303" i="12"/>
  <c r="AB303" i="12" s="1"/>
  <c r="AA307" i="12"/>
  <c r="AB307" i="12" s="1"/>
  <c r="AA311" i="12"/>
  <c r="AB311" i="12" s="1"/>
  <c r="AA319" i="12"/>
  <c r="AB319" i="12" s="1"/>
  <c r="AA323" i="12"/>
  <c r="AB323" i="12" s="1"/>
  <c r="AA335" i="12"/>
  <c r="AB335" i="12" s="1"/>
  <c r="AA339" i="12"/>
  <c r="AB339" i="12" s="1"/>
  <c r="AA351" i="12"/>
  <c r="AB351" i="12" s="1"/>
  <c r="AA359" i="12"/>
  <c r="AB359" i="12" s="1"/>
  <c r="AA367" i="12"/>
  <c r="AB367" i="12" s="1"/>
  <c r="AA375" i="12"/>
  <c r="AB375" i="12" s="1"/>
  <c r="AA383" i="12"/>
  <c r="AB383" i="12" s="1"/>
  <c r="AA387" i="12"/>
  <c r="AB387" i="12" s="1"/>
  <c r="AA391" i="12"/>
  <c r="AB391" i="12" s="1"/>
  <c r="AA395" i="12"/>
  <c r="AB395" i="12" s="1"/>
  <c r="AA399" i="12"/>
  <c r="AB399" i="12" s="1"/>
  <c r="AA403" i="12"/>
  <c r="AB403" i="12" s="1"/>
  <c r="AA407" i="12"/>
  <c r="AB407" i="12" s="1"/>
  <c r="AA415" i="12"/>
  <c r="AB415" i="12" s="1"/>
  <c r="AA419" i="12"/>
  <c r="AB419" i="12" s="1"/>
  <c r="AA423" i="12"/>
  <c r="AB423" i="12" s="1"/>
  <c r="AA431" i="12"/>
  <c r="AB431" i="12" s="1"/>
  <c r="AA435" i="12"/>
  <c r="AB435" i="12" s="1"/>
  <c r="AA439" i="12"/>
  <c r="AB439" i="12" s="1"/>
  <c r="AA447" i="12"/>
  <c r="AB447" i="12" s="1"/>
  <c r="AA451" i="12"/>
  <c r="AB451" i="12" s="1"/>
  <c r="AA455" i="12"/>
  <c r="AB455" i="12" s="1"/>
  <c r="AA459" i="12"/>
  <c r="AB459" i="12" s="1"/>
  <c r="AA463" i="12"/>
  <c r="AB463" i="12" s="1"/>
  <c r="AA467" i="12"/>
  <c r="AB467" i="12" s="1"/>
  <c r="AA483" i="12"/>
  <c r="AB483" i="12" s="1"/>
  <c r="AA487" i="12"/>
  <c r="AB487" i="12" s="1"/>
  <c r="AA495" i="12"/>
  <c r="AB495" i="12" s="1"/>
  <c r="AA503" i="12"/>
  <c r="AB503" i="12" s="1"/>
  <c r="AA511" i="12"/>
  <c r="AB511" i="12" s="1"/>
  <c r="AA519" i="12"/>
  <c r="AB519" i="12" s="1"/>
  <c r="AA527" i="12"/>
  <c r="AB527" i="12" s="1"/>
  <c r="AA535" i="12"/>
  <c r="AB535" i="12" s="1"/>
  <c r="AA543" i="12"/>
  <c r="AB543" i="12" s="1"/>
  <c r="AA551" i="12"/>
  <c r="AB551" i="12" s="1"/>
  <c r="AA559" i="12"/>
  <c r="AB559" i="12" s="1"/>
  <c r="AA563" i="12"/>
  <c r="AB563" i="12" s="1"/>
  <c r="AA579" i="12"/>
  <c r="AB579" i="12" s="1"/>
  <c r="AA587" i="12"/>
  <c r="AB587" i="12" s="1"/>
  <c r="AA595" i="12"/>
  <c r="AB595" i="12" s="1"/>
  <c r="AA643" i="12"/>
  <c r="AB643" i="12" s="1"/>
  <c r="AA651" i="12"/>
  <c r="AB651" i="12" s="1"/>
  <c r="AA24" i="12"/>
  <c r="AB24" i="12" s="1"/>
  <c r="AA36" i="12"/>
  <c r="AB36" i="12" s="1"/>
  <c r="AA52" i="12"/>
  <c r="AB52" i="12" s="1"/>
  <c r="AA88" i="12"/>
  <c r="AB88" i="12" s="1"/>
  <c r="AA132" i="12"/>
  <c r="AB132" i="12" s="1"/>
  <c r="AA148" i="12"/>
  <c r="AB148" i="12" s="1"/>
  <c r="AA164" i="12"/>
  <c r="AB164" i="12" s="1"/>
  <c r="AA180" i="12"/>
  <c r="AB180" i="12" s="1"/>
  <c r="AA204" i="12"/>
  <c r="AB204" i="12" s="1"/>
  <c r="AA248" i="12"/>
  <c r="AB248" i="12" s="1"/>
  <c r="AA260" i="12"/>
  <c r="AB260" i="12" s="1"/>
  <c r="AA276" i="12"/>
  <c r="AB276" i="12" s="1"/>
  <c r="AA316" i="12"/>
  <c r="AB316" i="12" s="1"/>
  <c r="AA332" i="12"/>
  <c r="AB332" i="12" s="1"/>
  <c r="AA344" i="12"/>
  <c r="AB344" i="12" s="1"/>
  <c r="AA356" i="12"/>
  <c r="AB356" i="12" s="1"/>
  <c r="AA444" i="12"/>
  <c r="AB444" i="12" s="1"/>
  <c r="AA476" i="12"/>
  <c r="AB476" i="12" s="1"/>
  <c r="AA504" i="12"/>
  <c r="AB504" i="12" s="1"/>
  <c r="AA520" i="12"/>
  <c r="AB520" i="12" s="1"/>
  <c r="AA532" i="12"/>
  <c r="AB532" i="12" s="1"/>
  <c r="AA548" i="12"/>
  <c r="AB548" i="12" s="1"/>
  <c r="AA568" i="12"/>
  <c r="AB568" i="12" s="1"/>
  <c r="AA584" i="12"/>
  <c r="AB584" i="12" s="1"/>
  <c r="AA604" i="12"/>
  <c r="AB604" i="12" s="1"/>
  <c r="AA656" i="12"/>
  <c r="AB656" i="12" s="1"/>
  <c r="AA30" i="12"/>
  <c r="AB30" i="12" s="1"/>
  <c r="AA110" i="12"/>
  <c r="AB110" i="12" s="1"/>
  <c r="AA210" i="12"/>
  <c r="AB210" i="12" s="1"/>
  <c r="AA270" i="12"/>
  <c r="AB270" i="12" s="1"/>
  <c r="AA286" i="12"/>
  <c r="AB286" i="12" s="1"/>
  <c r="AA366" i="12"/>
  <c r="AB366" i="12" s="1"/>
  <c r="AA398" i="12"/>
  <c r="AB398" i="12" s="1"/>
  <c r="AA414" i="12"/>
  <c r="AB414" i="12" s="1"/>
  <c r="AA642" i="12"/>
  <c r="AB642" i="12" s="1"/>
  <c r="AA43" i="12"/>
  <c r="AB43" i="12" s="1"/>
  <c r="AA71" i="12"/>
  <c r="AB71" i="12" s="1"/>
  <c r="AA87" i="12"/>
  <c r="AB87" i="12" s="1"/>
  <c r="AA115" i="12"/>
  <c r="AB115" i="12" s="1"/>
  <c r="AA123" i="12"/>
  <c r="AB123" i="12" s="1"/>
  <c r="AA171" i="12"/>
  <c r="AB171" i="12" s="1"/>
  <c r="AA187" i="12"/>
  <c r="AB187" i="12" s="1"/>
  <c r="AA219" i="12"/>
  <c r="AB219" i="12" s="1"/>
  <c r="AA227" i="12"/>
  <c r="AB227" i="12" s="1"/>
  <c r="AA235" i="12"/>
  <c r="AB235" i="12" s="1"/>
  <c r="AA243" i="12"/>
  <c r="AB243" i="12" s="1"/>
  <c r="AA251" i="12"/>
  <c r="AB251" i="12" s="1"/>
  <c r="AA283" i="12"/>
  <c r="AB283" i="12" s="1"/>
  <c r="AA327" i="12"/>
  <c r="AB327" i="12" s="1"/>
  <c r="AA343" i="12"/>
  <c r="AB343" i="12" s="1"/>
  <c r="AA363" i="12"/>
  <c r="AB363" i="12" s="1"/>
  <c r="AA371" i="12"/>
  <c r="AB371" i="12" s="1"/>
  <c r="AA379" i="12"/>
  <c r="AB379" i="12" s="1"/>
  <c r="AA411" i="12"/>
  <c r="AB411" i="12" s="1"/>
  <c r="AA427" i="12"/>
  <c r="AB427" i="12" s="1"/>
  <c r="AA443" i="12"/>
  <c r="AB443" i="12" s="1"/>
  <c r="AA471" i="12"/>
  <c r="AB471" i="12" s="1"/>
  <c r="AA475" i="12"/>
  <c r="AB475" i="12" s="1"/>
  <c r="AA491" i="12"/>
  <c r="AB491" i="12" s="1"/>
  <c r="AA499" i="12"/>
  <c r="AB499" i="12" s="1"/>
  <c r="AA575" i="12"/>
  <c r="AB575" i="12" s="1"/>
  <c r="AA591" i="12"/>
  <c r="AB591" i="12" s="1"/>
  <c r="AA599" i="12"/>
  <c r="AB599" i="12" s="1"/>
  <c r="AA655" i="12"/>
  <c r="AB655" i="12" s="1"/>
  <c r="AA663" i="12"/>
  <c r="AB663" i="12" s="1"/>
  <c r="AA420" i="12"/>
  <c r="AB420" i="12" s="1"/>
  <c r="AA2" i="12"/>
  <c r="AE2" i="12"/>
  <c r="AA585" i="12"/>
  <c r="AB585" i="12" s="1"/>
  <c r="AA57" i="12"/>
  <c r="AB57" i="12" s="1"/>
  <c r="AA441" i="12"/>
  <c r="AB441" i="12" s="1"/>
  <c r="AA457" i="12"/>
  <c r="AB457" i="12" s="1"/>
  <c r="AA505" i="12"/>
  <c r="AB505" i="12" s="1"/>
  <c r="AA665" i="12"/>
  <c r="AB665" i="12" s="1"/>
  <c r="AA42" i="12"/>
  <c r="AB42" i="12" s="1"/>
  <c r="AA106" i="12"/>
  <c r="AB106" i="12" s="1"/>
  <c r="AA170" i="12"/>
  <c r="AB170" i="12" s="1"/>
  <c r="AA362" i="12"/>
  <c r="AB362" i="12" s="1"/>
  <c r="AA502" i="12"/>
  <c r="AB502" i="12" s="1"/>
  <c r="AA554" i="12"/>
  <c r="AB554" i="12" s="1"/>
  <c r="AA618" i="12"/>
  <c r="AB618" i="12" s="1"/>
  <c r="AA638" i="12"/>
  <c r="AB638" i="12" s="1"/>
  <c r="AA48" i="12"/>
  <c r="AB48" i="12" s="1"/>
  <c r="AA80" i="12"/>
  <c r="AB80" i="12" s="1"/>
  <c r="AA112" i="12"/>
  <c r="AB112" i="12" s="1"/>
  <c r="AA208" i="12"/>
  <c r="AB208" i="12" s="1"/>
  <c r="AA224" i="12"/>
  <c r="AB224" i="12" s="1"/>
  <c r="AA284" i="12"/>
  <c r="AB284" i="12" s="1"/>
  <c r="AA320" i="12"/>
  <c r="AB320" i="12" s="1"/>
  <c r="AA364" i="12"/>
  <c r="AB364" i="12" s="1"/>
  <c r="AA416" i="12"/>
  <c r="AB416" i="12" s="1"/>
  <c r="AA428" i="12"/>
  <c r="AB428" i="12" s="1"/>
  <c r="AA592" i="12"/>
  <c r="AB592" i="12" s="1"/>
  <c r="AA608" i="12"/>
  <c r="AB608" i="12" s="1"/>
  <c r="AA624" i="12"/>
  <c r="AB624" i="12" s="1"/>
  <c r="AA660" i="12"/>
  <c r="AB660" i="12" s="1"/>
  <c r="AA85" i="12"/>
  <c r="AB85" i="12" s="1"/>
  <c r="AA117" i="12"/>
  <c r="AB117" i="12" s="1"/>
  <c r="AA389" i="12"/>
  <c r="AB389" i="12" s="1"/>
  <c r="AA501" i="12"/>
  <c r="AB501" i="12" s="1"/>
  <c r="AA32" i="12"/>
  <c r="AB32" i="12" s="1"/>
  <c r="AA44" i="12"/>
  <c r="AB44" i="12" s="1"/>
  <c r="AA64" i="12"/>
  <c r="AB64" i="12" s="1"/>
  <c r="AA96" i="12"/>
  <c r="AB96" i="12" s="1"/>
  <c r="AA108" i="12"/>
  <c r="AB108" i="12" s="1"/>
  <c r="AA156" i="12"/>
  <c r="AB156" i="12" s="1"/>
  <c r="AA172" i="12"/>
  <c r="AB172" i="12" s="1"/>
  <c r="AA240" i="12"/>
  <c r="AB240" i="12" s="1"/>
  <c r="AA336" i="12"/>
  <c r="AB336" i="12" s="1"/>
  <c r="AA348" i="12"/>
  <c r="AB348" i="12" s="1"/>
  <c r="AA620" i="12"/>
  <c r="AB620" i="12" s="1"/>
  <c r="AA640" i="12"/>
  <c r="AB640" i="12" s="1"/>
  <c r="AA5" i="12"/>
  <c r="AB5" i="12" s="1"/>
  <c r="AA309" i="12"/>
  <c r="AB309" i="12" s="1"/>
  <c r="AA453" i="12"/>
  <c r="AB453" i="12" s="1"/>
  <c r="AA581" i="12"/>
  <c r="AB581" i="12" s="1"/>
  <c r="AA6" i="12"/>
  <c r="AB6" i="12" s="1"/>
  <c r="AA22" i="12"/>
  <c r="AB22" i="12" s="1"/>
  <c r="AA38" i="12"/>
  <c r="AB38" i="12" s="1"/>
  <c r="AA54" i="12"/>
  <c r="AB54" i="12" s="1"/>
  <c r="AA70" i="12"/>
  <c r="AB70" i="12" s="1"/>
  <c r="AA86" i="12"/>
  <c r="AB86" i="12" s="1"/>
  <c r="AA102" i="12"/>
  <c r="AB102" i="12" s="1"/>
  <c r="AA118" i="12"/>
  <c r="AB118" i="12" s="1"/>
  <c r="AA134" i="12"/>
  <c r="AB134" i="12" s="1"/>
  <c r="AA150" i="12"/>
  <c r="AB150" i="12" s="1"/>
  <c r="AA158" i="12"/>
  <c r="AB158" i="12" s="1"/>
  <c r="AA166" i="12"/>
  <c r="AB166" i="12" s="1"/>
  <c r="AA198" i="12"/>
  <c r="AB198" i="12" s="1"/>
  <c r="AA214" i="12"/>
  <c r="AB214" i="12" s="1"/>
  <c r="AA230" i="12"/>
  <c r="AB230" i="12" s="1"/>
  <c r="AA246" i="12"/>
  <c r="AB246" i="12" s="1"/>
  <c r="AA258" i="12"/>
  <c r="AB258" i="12" s="1"/>
  <c r="AA262" i="12"/>
  <c r="AB262" i="12" s="1"/>
  <c r="AA278" i="12"/>
  <c r="AB278" i="12" s="1"/>
  <c r="AA294" i="12"/>
  <c r="AB294" i="12" s="1"/>
  <c r="AA310" i="12"/>
  <c r="AB310" i="12" s="1"/>
  <c r="AA326" i="12"/>
  <c r="AB326" i="12" s="1"/>
  <c r="AA358" i="12"/>
  <c r="AB358" i="12" s="1"/>
  <c r="AA406" i="12"/>
  <c r="AB406" i="12" s="1"/>
  <c r="AA422" i="12"/>
  <c r="AB422" i="12" s="1"/>
  <c r="AA454" i="12"/>
  <c r="AB454" i="12" s="1"/>
  <c r="AA486" i="12"/>
  <c r="AB486" i="12" s="1"/>
  <c r="AA614" i="12"/>
  <c r="AB614" i="12" s="1"/>
  <c r="AA352" i="12"/>
  <c r="AB352" i="12" s="1"/>
  <c r="AA448" i="12"/>
  <c r="AB448" i="12" s="1"/>
  <c r="AA480" i="12"/>
  <c r="AB480" i="12" s="1"/>
  <c r="AA9" i="12"/>
  <c r="AB9" i="12" s="1"/>
  <c r="AA17" i="12"/>
  <c r="AB17" i="12" s="1"/>
  <c r="AA29" i="12"/>
  <c r="AB29" i="12" s="1"/>
  <c r="AA49" i="12"/>
  <c r="AB49" i="12" s="1"/>
  <c r="AA77" i="12"/>
  <c r="AB77" i="12" s="1"/>
  <c r="AA93" i="12"/>
  <c r="AB93" i="12" s="1"/>
  <c r="AA109" i="12"/>
  <c r="AB109" i="12" s="1"/>
  <c r="AA121" i="12"/>
  <c r="AB121" i="12" s="1"/>
  <c r="AA137" i="12"/>
  <c r="AB137" i="12" s="1"/>
  <c r="AA145" i="12"/>
  <c r="AB145" i="12" s="1"/>
  <c r="AA173" i="12"/>
  <c r="AB173" i="12" s="1"/>
  <c r="AA189" i="12"/>
  <c r="AB189" i="12" s="1"/>
  <c r="AA205" i="12"/>
  <c r="AB205" i="12" s="1"/>
  <c r="AA209" i="12"/>
  <c r="AB209" i="12" s="1"/>
  <c r="AA217" i="12"/>
  <c r="AB217" i="12" s="1"/>
  <c r="AA237" i="12"/>
  <c r="AB237" i="12" s="1"/>
  <c r="AA249" i="12"/>
  <c r="AB249" i="12" s="1"/>
  <c r="AA269" i="12"/>
  <c r="AB269" i="12" s="1"/>
  <c r="AA297" i="12"/>
  <c r="AB297" i="12" s="1"/>
  <c r="AA305" i="12"/>
  <c r="AB305" i="12" s="1"/>
  <c r="AA313" i="12"/>
  <c r="AB313" i="12" s="1"/>
  <c r="AA333" i="12"/>
  <c r="AB333" i="12" s="1"/>
  <c r="AA349" i="12"/>
  <c r="AB349" i="12" s="1"/>
  <c r="AA357" i="12"/>
  <c r="AB357" i="12" s="1"/>
  <c r="AA365" i="12"/>
  <c r="AB365" i="12" s="1"/>
  <c r="AA373" i="12"/>
  <c r="AB373" i="12" s="1"/>
  <c r="AA381" i="12"/>
  <c r="AB381" i="12" s="1"/>
  <c r="AA397" i="12"/>
  <c r="AB397" i="12" s="1"/>
  <c r="AA405" i="12"/>
  <c r="AB405" i="12" s="1"/>
  <c r="AA413" i="12"/>
  <c r="AB413" i="12" s="1"/>
  <c r="AA421" i="12"/>
  <c r="AB421" i="12" s="1"/>
  <c r="AA429" i="12"/>
  <c r="AB429" i="12" s="1"/>
  <c r="AA473" i="12"/>
  <c r="AB473" i="12" s="1"/>
  <c r="AA477" i="12"/>
  <c r="AB477" i="12" s="1"/>
  <c r="AA485" i="12"/>
  <c r="AB485" i="12" s="1"/>
  <c r="AA493" i="12"/>
  <c r="AB493" i="12" s="1"/>
  <c r="AA533" i="12"/>
  <c r="AB533" i="12" s="1"/>
  <c r="AA541" i="12"/>
  <c r="AB541" i="12" s="1"/>
  <c r="AA549" i="12"/>
  <c r="AB549" i="12" s="1"/>
  <c r="AA553" i="12"/>
  <c r="AB553" i="12" s="1"/>
  <c r="AA609" i="12"/>
  <c r="AB609" i="12" s="1"/>
  <c r="AA617" i="12"/>
  <c r="AB617" i="12" s="1"/>
  <c r="AA384" i="12"/>
  <c r="AB384" i="12" s="1"/>
  <c r="AA13" i="12"/>
  <c r="AB13" i="12" s="1"/>
  <c r="AA45" i="12"/>
  <c r="AB45" i="12" s="1"/>
  <c r="AA61" i="12"/>
  <c r="AB61" i="12" s="1"/>
  <c r="AA65" i="12"/>
  <c r="AB65" i="12" s="1"/>
  <c r="AA81" i="12"/>
  <c r="AB81" i="12" s="1"/>
  <c r="AA105" i="12"/>
  <c r="AB105" i="12" s="1"/>
  <c r="AA113" i="12"/>
  <c r="AB113" i="12" s="1"/>
  <c r="AA125" i="12"/>
  <c r="AB125" i="12" s="1"/>
  <c r="AA141" i="12"/>
  <c r="AB141" i="12" s="1"/>
  <c r="AA157" i="12"/>
  <c r="AB157" i="12" s="1"/>
  <c r="AA161" i="12"/>
  <c r="AB161" i="12" s="1"/>
  <c r="AA177" i="12"/>
  <c r="AB177" i="12" s="1"/>
  <c r="AA193" i="12"/>
  <c r="AB193" i="12" s="1"/>
  <c r="AA201" i="12"/>
  <c r="AB201" i="12" s="1"/>
  <c r="AA221" i="12"/>
  <c r="AB221" i="12" s="1"/>
  <c r="AA241" i="12"/>
  <c r="AB241" i="12" s="1"/>
  <c r="AA253" i="12"/>
  <c r="AB253" i="12" s="1"/>
  <c r="AA257" i="12"/>
  <c r="AB257" i="12" s="1"/>
  <c r="AA265" i="12"/>
  <c r="AB265" i="12" s="1"/>
  <c r="AA273" i="12"/>
  <c r="AB273" i="12" s="1"/>
  <c r="AA285" i="12"/>
  <c r="AB285" i="12" s="1"/>
  <c r="AA301" i="12"/>
  <c r="AB301" i="12" s="1"/>
  <c r="AA317" i="12"/>
  <c r="AB317" i="12" s="1"/>
  <c r="AA325" i="12"/>
  <c r="AB325" i="12" s="1"/>
  <c r="AA329" i="12"/>
  <c r="AB329" i="12" s="1"/>
  <c r="AA337" i="12"/>
  <c r="AB337" i="12" s="1"/>
  <c r="AA353" i="12"/>
  <c r="AB353" i="12" s="1"/>
  <c r="AA361" i="12"/>
  <c r="AB361" i="12" s="1"/>
  <c r="AA369" i="12"/>
  <c r="AB369" i="12" s="1"/>
  <c r="AA417" i="12"/>
  <c r="AB417" i="12" s="1"/>
  <c r="AA425" i="12"/>
  <c r="AB425" i="12" s="1"/>
  <c r="AA437" i="12"/>
  <c r="AB437" i="12" s="1"/>
  <c r="AA445" i="12"/>
  <c r="AB445" i="12" s="1"/>
  <c r="AA461" i="12"/>
  <c r="AB461" i="12" s="1"/>
  <c r="AA469" i="12"/>
  <c r="AB469" i="12" s="1"/>
  <c r="AA481" i="12"/>
  <c r="AB481" i="12" s="1"/>
  <c r="AA489" i="12"/>
  <c r="AB489" i="12" s="1"/>
  <c r="AA509" i="12"/>
  <c r="AB509" i="12" s="1"/>
  <c r="AA525" i="12"/>
  <c r="AB525" i="12" s="1"/>
  <c r="AA545" i="12"/>
  <c r="AB545" i="12" s="1"/>
  <c r="AA557" i="12"/>
  <c r="AB557" i="12" s="1"/>
  <c r="AA565" i="12"/>
  <c r="AB565" i="12" s="1"/>
  <c r="AA573" i="12"/>
  <c r="AB573" i="12" s="1"/>
  <c r="AA589" i="12"/>
  <c r="AB589" i="12" s="1"/>
  <c r="AA597" i="12"/>
  <c r="AB597" i="12" s="1"/>
  <c r="AA605" i="12"/>
  <c r="AB605" i="12" s="1"/>
  <c r="AA613" i="12"/>
  <c r="AB613" i="12" s="1"/>
  <c r="AA621" i="12"/>
  <c r="AB621" i="12" s="1"/>
  <c r="AA629" i="12"/>
  <c r="AB629" i="12" s="1"/>
  <c r="AA637" i="12"/>
  <c r="AB637" i="12" s="1"/>
  <c r="AA182" i="12"/>
  <c r="AB182" i="12" s="1"/>
  <c r="AA234" i="12"/>
  <c r="AB234" i="12" s="1"/>
  <c r="AA298" i="12"/>
  <c r="AB298" i="12" s="1"/>
  <c r="AA374" i="12"/>
  <c r="AB374" i="12" s="1"/>
  <c r="AA438" i="12"/>
  <c r="AB438" i="12" s="1"/>
  <c r="AA566" i="12"/>
  <c r="AB566" i="12" s="1"/>
  <c r="AA630" i="12"/>
  <c r="AB630" i="12" s="1"/>
  <c r="AA650" i="12"/>
  <c r="AB650" i="12" s="1"/>
  <c r="AA666" i="12"/>
  <c r="AB666" i="12" s="1"/>
  <c r="AA92" i="12"/>
  <c r="AB92" i="12" s="1"/>
  <c r="AA128" i="12"/>
  <c r="AB128" i="12" s="1"/>
  <c r="AA144" i="12"/>
  <c r="AB144" i="12" s="1"/>
  <c r="AA160" i="12"/>
  <c r="AB160" i="12" s="1"/>
  <c r="AA176" i="12"/>
  <c r="AB176" i="12" s="1"/>
  <c r="AA256" i="12"/>
  <c r="AB256" i="12" s="1"/>
  <c r="AA272" i="12"/>
  <c r="AB272" i="12" s="1"/>
  <c r="AA300" i="12"/>
  <c r="AB300" i="12" s="1"/>
  <c r="AA400" i="12"/>
  <c r="AB400" i="12" s="1"/>
  <c r="AA412" i="12"/>
  <c r="AB412" i="12" s="1"/>
  <c r="AA464" i="12"/>
  <c r="AB464" i="12" s="1"/>
  <c r="AA496" i="12"/>
  <c r="AB496" i="12" s="1"/>
  <c r="AA528" i="12"/>
  <c r="AB528" i="12" s="1"/>
  <c r="AA544" i="12"/>
  <c r="AB544" i="12" s="1"/>
  <c r="AA556" i="12"/>
  <c r="AB556" i="12" s="1"/>
  <c r="AA652" i="12"/>
  <c r="AB652" i="12" s="1"/>
  <c r="AA21" i="12"/>
  <c r="AB21" i="12" s="1"/>
  <c r="AA37" i="12"/>
  <c r="AB37" i="12" s="1"/>
  <c r="AA69" i="12"/>
  <c r="AB69" i="12" s="1"/>
  <c r="AA101" i="12"/>
  <c r="AB101" i="12" s="1"/>
  <c r="AA165" i="12"/>
  <c r="AB165" i="12" s="1"/>
  <c r="AA181" i="12"/>
  <c r="AB181" i="12" s="1"/>
  <c r="AA197" i="12"/>
  <c r="AB197" i="12" s="1"/>
  <c r="AA245" i="12"/>
  <c r="AB245" i="12" s="1"/>
  <c r="AA261" i="12"/>
  <c r="AB261" i="12" s="1"/>
  <c r="AA277" i="12"/>
  <c r="AB277" i="12" s="1"/>
  <c r="AA341" i="12"/>
  <c r="AB341" i="12" s="1"/>
  <c r="AA16" i="12"/>
  <c r="AB16" i="12" s="1"/>
  <c r="AA28" i="12"/>
  <c r="AB28" i="12" s="1"/>
  <c r="AA76" i="12"/>
  <c r="AB76" i="12" s="1"/>
  <c r="AA192" i="12"/>
  <c r="AB192" i="12" s="1"/>
  <c r="AA220" i="12"/>
  <c r="AB220" i="12" s="1"/>
  <c r="AA236" i="12"/>
  <c r="AB236" i="12" s="1"/>
  <c r="AA288" i="12"/>
  <c r="AB288" i="12" s="1"/>
  <c r="AA304" i="12"/>
  <c r="AB304" i="12" s="1"/>
  <c r="AA368" i="12"/>
  <c r="AB368" i="12" s="1"/>
  <c r="AA432" i="12"/>
  <c r="AB432" i="12" s="1"/>
  <c r="AA492" i="12"/>
  <c r="AB492" i="12" s="1"/>
  <c r="AA512" i="12"/>
  <c r="AB512" i="12" s="1"/>
  <c r="AA524" i="12"/>
  <c r="AB524" i="12" s="1"/>
  <c r="AA560" i="12"/>
  <c r="AB560" i="12" s="1"/>
  <c r="AA576" i="12"/>
  <c r="AB576" i="12" s="1"/>
  <c r="AA53" i="12"/>
  <c r="AB53" i="12" s="1"/>
  <c r="AA133" i="12"/>
  <c r="AB133" i="12" s="1"/>
  <c r="AA149" i="12"/>
  <c r="AB149" i="12" s="1"/>
  <c r="AA213" i="12"/>
  <c r="AB213" i="12" s="1"/>
  <c r="AA229" i="12"/>
  <c r="AB229" i="12" s="1"/>
  <c r="AA293" i="12"/>
  <c r="AB293" i="12" s="1"/>
  <c r="AA517" i="12"/>
  <c r="AB517" i="12" s="1"/>
  <c r="AA645" i="12"/>
  <c r="AB645" i="12" s="1"/>
  <c r="AA342" i="12"/>
  <c r="AB342" i="12" s="1"/>
  <c r="AA390" i="12"/>
  <c r="AB390" i="12" s="1"/>
  <c r="AA470" i="12"/>
  <c r="AB470" i="12" s="1"/>
  <c r="AA518" i="12"/>
  <c r="AB518" i="12" s="1"/>
  <c r="AA534" i="12"/>
  <c r="AB534" i="12" s="1"/>
  <c r="AA550" i="12"/>
  <c r="AB550" i="12" s="1"/>
  <c r="AA582" i="12"/>
  <c r="AB582" i="12" s="1"/>
  <c r="AA598" i="12"/>
  <c r="AB598" i="12" s="1"/>
  <c r="AA646" i="12"/>
  <c r="AB646" i="12" s="1"/>
  <c r="AA41" i="12"/>
  <c r="AB41" i="12" s="1"/>
  <c r="AA129" i="12"/>
  <c r="AB129" i="12" s="1"/>
  <c r="AA153" i="12"/>
  <c r="AB153" i="12" s="1"/>
  <c r="AA225" i="12"/>
  <c r="AB225" i="12" s="1"/>
  <c r="AA289" i="12"/>
  <c r="AB289" i="12" s="1"/>
  <c r="AA321" i="12"/>
  <c r="AB321" i="12" s="1"/>
  <c r="AA449" i="12"/>
  <c r="AB449" i="12" s="1"/>
  <c r="AA465" i="12"/>
  <c r="AB465" i="12" s="1"/>
  <c r="AA513" i="12"/>
  <c r="AB513" i="12" s="1"/>
  <c r="AA521" i="12"/>
  <c r="AB521" i="12" s="1"/>
  <c r="AA561" i="12"/>
  <c r="AB561" i="12" s="1"/>
  <c r="AA569" i="12"/>
  <c r="AB569" i="12" s="1"/>
  <c r="AA577" i="12"/>
  <c r="AB577" i="12" s="1"/>
  <c r="AA593" i="12"/>
  <c r="AB593" i="12" s="1"/>
  <c r="AA601" i="12"/>
  <c r="AB601" i="12" s="1"/>
  <c r="AA625" i="12"/>
  <c r="AB625" i="12" s="1"/>
  <c r="AA633" i="12"/>
  <c r="AB633" i="12" s="1"/>
  <c r="AA641" i="12"/>
  <c r="AB641" i="12" s="1"/>
  <c r="AA649" i="12"/>
  <c r="AB649" i="12" s="1"/>
  <c r="AA25" i="12"/>
  <c r="AB25" i="12" s="1"/>
  <c r="AA33" i="12"/>
  <c r="AB33" i="12" s="1"/>
  <c r="AA73" i="12"/>
  <c r="AB73" i="12" s="1"/>
  <c r="AA89" i="12"/>
  <c r="AB89" i="12" s="1"/>
  <c r="AA97" i="12"/>
  <c r="AB97" i="12" s="1"/>
  <c r="AA169" i="12"/>
  <c r="AB169" i="12" s="1"/>
  <c r="AA185" i="12"/>
  <c r="AB185" i="12" s="1"/>
  <c r="AA233" i="12"/>
  <c r="AB233" i="12" s="1"/>
  <c r="AA281" i="12"/>
  <c r="AB281" i="12" s="1"/>
  <c r="AA345" i="12"/>
  <c r="AB345" i="12" s="1"/>
  <c r="AA377" i="12"/>
  <c r="AB377" i="12" s="1"/>
  <c r="AA385" i="12"/>
  <c r="AB385" i="12" s="1"/>
  <c r="AA393" i="12"/>
  <c r="AB393" i="12" s="1"/>
  <c r="AA401" i="12"/>
  <c r="AB401" i="12" s="1"/>
  <c r="AA409" i="12"/>
  <c r="AB409" i="12" s="1"/>
  <c r="AA433" i="12"/>
  <c r="AB433" i="12" s="1"/>
  <c r="AA497" i="12"/>
  <c r="AB497" i="12" s="1"/>
  <c r="AA529" i="12"/>
  <c r="AB529" i="12" s="1"/>
  <c r="AA537" i="12"/>
  <c r="AB537" i="12" s="1"/>
  <c r="H641" i="12"/>
  <c r="I641" i="12" s="1"/>
  <c r="H38" i="12"/>
  <c r="I38" i="12" s="1"/>
  <c r="H198" i="12"/>
  <c r="I198" i="12" s="1"/>
  <c r="H230" i="12"/>
  <c r="I230" i="12" s="1"/>
  <c r="H262" i="12"/>
  <c r="I262" i="12" s="1"/>
  <c r="H294" i="12"/>
  <c r="I294" i="12" s="1"/>
  <c r="H342" i="12"/>
  <c r="I342" i="12" s="1"/>
  <c r="H374" i="12"/>
  <c r="I374" i="12" s="1"/>
  <c r="H422" i="12"/>
  <c r="I422" i="12" s="1"/>
  <c r="H454" i="12"/>
  <c r="I454" i="12" s="1"/>
  <c r="H502" i="12"/>
  <c r="I502" i="12" s="1"/>
  <c r="H534" i="12"/>
  <c r="I534" i="12" s="1"/>
  <c r="H550" i="12"/>
  <c r="I550" i="12" s="1"/>
  <c r="H614" i="12"/>
  <c r="I614" i="12" s="1"/>
  <c r="H646" i="12"/>
  <c r="I646" i="12" s="1"/>
  <c r="H4" i="12"/>
  <c r="I4" i="12" s="1"/>
  <c r="H116" i="12"/>
  <c r="I116" i="12" s="1"/>
  <c r="H168" i="12"/>
  <c r="I168" i="12" s="1"/>
  <c r="H236" i="12"/>
  <c r="I236" i="12" s="1"/>
  <c r="H300" i="12"/>
  <c r="I300" i="12" s="1"/>
  <c r="H364" i="12"/>
  <c r="I364" i="12" s="1"/>
  <c r="H436" i="12"/>
  <c r="I436" i="12" s="1"/>
  <c r="H468" i="12"/>
  <c r="I468" i="12" s="1"/>
  <c r="H536" i="12"/>
  <c r="I536" i="12" s="1"/>
  <c r="H600" i="12"/>
  <c r="I600" i="12" s="1"/>
  <c r="H664" i="12"/>
  <c r="I664" i="12" s="1"/>
  <c r="H109" i="12"/>
  <c r="I109" i="12" s="1"/>
  <c r="H177" i="12"/>
  <c r="I177" i="12" s="1"/>
  <c r="H265" i="12"/>
  <c r="I265" i="12" s="1"/>
  <c r="H357" i="12"/>
  <c r="I357" i="12" s="1"/>
  <c r="H417" i="12"/>
  <c r="I417" i="12" s="1"/>
  <c r="H485" i="12"/>
  <c r="I485" i="12" s="1"/>
  <c r="H549" i="12"/>
  <c r="I549" i="12" s="1"/>
  <c r="H621" i="12"/>
  <c r="I621" i="12" s="1"/>
  <c r="H39" i="12"/>
  <c r="I39" i="12" s="1"/>
  <c r="H71" i="12"/>
  <c r="I71" i="12" s="1"/>
  <c r="H119" i="12"/>
  <c r="I119" i="12" s="1"/>
  <c r="H151" i="12"/>
  <c r="I151" i="12" s="1"/>
  <c r="H183" i="12"/>
  <c r="I183" i="12" s="1"/>
  <c r="H199" i="12"/>
  <c r="I199" i="12" s="1"/>
  <c r="H263" i="12"/>
  <c r="I263" i="12" s="1"/>
  <c r="H295" i="12"/>
  <c r="I295" i="12" s="1"/>
  <c r="H343" i="12"/>
  <c r="I343" i="12" s="1"/>
  <c r="H375" i="12"/>
  <c r="I375" i="12" s="1"/>
  <c r="H391" i="12"/>
  <c r="I391" i="12" s="1"/>
  <c r="H423" i="12"/>
  <c r="I423" i="12" s="1"/>
  <c r="H503" i="12"/>
  <c r="I503" i="12" s="1"/>
  <c r="H535" i="12"/>
  <c r="I535" i="12" s="1"/>
  <c r="H551" i="12"/>
  <c r="I551" i="12" s="1"/>
  <c r="H599" i="12"/>
  <c r="I599" i="12" s="1"/>
  <c r="H647" i="12"/>
  <c r="I647" i="12" s="1"/>
  <c r="H68" i="12"/>
  <c r="I68" i="12" s="1"/>
  <c r="H180" i="12"/>
  <c r="I180" i="12" s="1"/>
  <c r="H244" i="12"/>
  <c r="I244" i="12" s="1"/>
  <c r="H336" i="12"/>
  <c r="I336" i="12" s="1"/>
  <c r="H368" i="12"/>
  <c r="I368" i="12" s="1"/>
  <c r="H488" i="12"/>
  <c r="I488" i="12" s="1"/>
  <c r="H520" i="12"/>
  <c r="I520" i="12" s="1"/>
  <c r="H616" i="12"/>
  <c r="I616" i="12" s="1"/>
  <c r="H97" i="12"/>
  <c r="I97" i="12" s="1"/>
  <c r="H189" i="12"/>
  <c r="I189" i="12" s="1"/>
  <c r="H261" i="12"/>
  <c r="I261" i="12" s="1"/>
  <c r="H325" i="12"/>
  <c r="I325" i="12" s="1"/>
  <c r="H393" i="12"/>
  <c r="I393" i="12" s="1"/>
  <c r="H429" i="12"/>
  <c r="I429" i="12" s="1"/>
  <c r="H553" i="12"/>
  <c r="I553" i="12" s="1"/>
  <c r="H613" i="12"/>
  <c r="I613" i="12" s="1"/>
  <c r="H10" i="12"/>
  <c r="I10" i="12" s="1"/>
  <c r="H74" i="12"/>
  <c r="I74" i="12" s="1"/>
  <c r="H90" i="12"/>
  <c r="I90" i="12" s="1"/>
  <c r="H202" i="12"/>
  <c r="I202" i="12" s="1"/>
  <c r="H234" i="12"/>
  <c r="I234" i="12" s="1"/>
  <c r="H282" i="12"/>
  <c r="I282" i="12" s="1"/>
  <c r="H330" i="12"/>
  <c r="I330" i="12" s="1"/>
  <c r="H362" i="12"/>
  <c r="I362" i="12" s="1"/>
  <c r="H410" i="12"/>
  <c r="I410" i="12" s="1"/>
  <c r="H442" i="12"/>
  <c r="I442" i="12" s="1"/>
  <c r="H458" i="12"/>
  <c r="I458" i="12" s="1"/>
  <c r="H490" i="12"/>
  <c r="I490" i="12" s="1"/>
  <c r="H522" i="12"/>
  <c r="I522" i="12" s="1"/>
  <c r="H570" i="12"/>
  <c r="I570" i="12" s="1"/>
  <c r="H602" i="12"/>
  <c r="I602" i="12" s="1"/>
  <c r="H618" i="12"/>
  <c r="I618" i="12" s="1"/>
  <c r="H634" i="12"/>
  <c r="I634" i="12" s="1"/>
  <c r="H666" i="12"/>
  <c r="I666" i="12" s="1"/>
  <c r="H152" i="12"/>
  <c r="I152" i="12" s="1"/>
  <c r="H176" i="12"/>
  <c r="I176" i="12" s="1"/>
  <c r="H212" i="12"/>
  <c r="I212" i="12" s="1"/>
  <c r="H240" i="12"/>
  <c r="I240" i="12" s="1"/>
  <c r="H272" i="12"/>
  <c r="I272" i="12" s="1"/>
  <c r="H308" i="12"/>
  <c r="I308" i="12" s="1"/>
  <c r="H340" i="12"/>
  <c r="I340" i="12" s="1"/>
  <c r="H416" i="12"/>
  <c r="I416" i="12" s="1"/>
  <c r="H476" i="12"/>
  <c r="I476" i="12" s="1"/>
  <c r="H576" i="12"/>
  <c r="I576" i="12" s="1"/>
  <c r="H640" i="12"/>
  <c r="I640" i="12" s="1"/>
  <c r="H213" i="12"/>
  <c r="I213" i="12" s="1"/>
  <c r="H273" i="12"/>
  <c r="I273" i="12" s="1"/>
  <c r="H305" i="12"/>
  <c r="I305" i="12" s="1"/>
  <c r="H365" i="12"/>
  <c r="I365" i="12" s="1"/>
  <c r="H461" i="12"/>
  <c r="I461" i="12" s="1"/>
  <c r="H525" i="12"/>
  <c r="I525" i="12" s="1"/>
  <c r="H561" i="12"/>
  <c r="I561" i="12" s="1"/>
  <c r="H11" i="12"/>
  <c r="I11" i="12" s="1"/>
  <c r="H27" i="12"/>
  <c r="I27" i="12" s="1"/>
  <c r="H43" i="12"/>
  <c r="I43" i="12" s="1"/>
  <c r="H91" i="12"/>
  <c r="I91" i="12" s="1"/>
  <c r="H123" i="12"/>
  <c r="I123" i="12" s="1"/>
  <c r="H187" i="12"/>
  <c r="I187" i="12" s="1"/>
  <c r="H219" i="12"/>
  <c r="I219" i="12" s="1"/>
  <c r="H235" i="12"/>
  <c r="I235" i="12" s="1"/>
  <c r="H267" i="12"/>
  <c r="I267" i="12" s="1"/>
  <c r="H331" i="12"/>
  <c r="I331" i="12" s="1"/>
  <c r="H363" i="12"/>
  <c r="I363" i="12" s="1"/>
  <c r="H395" i="12"/>
  <c r="I395" i="12" s="1"/>
  <c r="H427" i="12"/>
  <c r="I427" i="12" s="1"/>
  <c r="H459" i="12"/>
  <c r="I459" i="12" s="1"/>
  <c r="H507" i="12"/>
  <c r="I507" i="12" s="1"/>
  <c r="H539" i="12"/>
  <c r="I539" i="12" s="1"/>
  <c r="H571" i="12"/>
  <c r="I571" i="12" s="1"/>
  <c r="H587" i="12"/>
  <c r="I587" i="12" s="1"/>
  <c r="H72" i="12"/>
  <c r="I72" i="12" s="1"/>
  <c r="H216" i="12"/>
  <c r="I216" i="12" s="1"/>
  <c r="H284" i="12"/>
  <c r="I284" i="12" s="1"/>
  <c r="H344" i="12"/>
  <c r="I344" i="12" s="1"/>
  <c r="H400" i="12"/>
  <c r="I400" i="12" s="1"/>
  <c r="H496" i="12"/>
  <c r="I496" i="12" s="1"/>
  <c r="H45" i="12"/>
  <c r="I45" i="12" s="1"/>
  <c r="H105" i="12"/>
  <c r="I105" i="12" s="1"/>
  <c r="H237" i="12"/>
  <c r="I237" i="12" s="1"/>
  <c r="H369" i="12"/>
  <c r="I369" i="12" s="1"/>
  <c r="H437" i="12"/>
  <c r="I437" i="12" s="1"/>
  <c r="H617" i="12"/>
  <c r="I617" i="12" s="1"/>
  <c r="H30" i="12"/>
  <c r="I30" i="12" s="1"/>
  <c r="H46" i="12"/>
  <c r="I46" i="12" s="1"/>
  <c r="H78" i="12"/>
  <c r="I78" i="12" s="1"/>
  <c r="H94" i="12"/>
  <c r="I94" i="12" s="1"/>
  <c r="H126" i="12"/>
  <c r="I126" i="12" s="1"/>
  <c r="H142" i="12"/>
  <c r="I142" i="12" s="1"/>
  <c r="H158" i="12"/>
  <c r="I158" i="12" s="1"/>
  <c r="H190" i="12"/>
  <c r="I190" i="12" s="1"/>
  <c r="H206" i="12"/>
  <c r="I206" i="12" s="1"/>
  <c r="H222" i="12"/>
  <c r="I222" i="12" s="1"/>
  <c r="H238" i="12"/>
  <c r="I238" i="12" s="1"/>
  <c r="H254" i="12"/>
  <c r="I254" i="12" s="1"/>
  <c r="H270" i="12"/>
  <c r="I270" i="12" s="1"/>
  <c r="H286" i="12"/>
  <c r="I286" i="12" s="1"/>
  <c r="H302" i="12"/>
  <c r="I302" i="12" s="1"/>
  <c r="H318" i="12"/>
  <c r="I318" i="12" s="1"/>
  <c r="H334" i="12"/>
  <c r="I334" i="12" s="1"/>
  <c r="H350" i="12"/>
  <c r="I350" i="12" s="1"/>
  <c r="H366" i="12"/>
  <c r="I366" i="12" s="1"/>
  <c r="H382" i="12"/>
  <c r="I382" i="12" s="1"/>
  <c r="H398" i="12"/>
  <c r="I398" i="12" s="1"/>
  <c r="H414" i="12"/>
  <c r="I414" i="12" s="1"/>
  <c r="H430" i="12"/>
  <c r="I430" i="12" s="1"/>
  <c r="H446" i="12"/>
  <c r="I446" i="12" s="1"/>
  <c r="H462" i="12"/>
  <c r="I462" i="12" s="1"/>
  <c r="H478" i="12"/>
  <c r="I478" i="12" s="1"/>
  <c r="H494" i="12"/>
  <c r="I494" i="12" s="1"/>
  <c r="H510" i="12"/>
  <c r="I510" i="12" s="1"/>
  <c r="H526" i="12"/>
  <c r="I526" i="12" s="1"/>
  <c r="H558" i="12"/>
  <c r="I558" i="12" s="1"/>
  <c r="H574" i="12"/>
  <c r="I574" i="12" s="1"/>
  <c r="H590" i="12"/>
  <c r="I590" i="12" s="1"/>
  <c r="H606" i="12"/>
  <c r="I606" i="12" s="1"/>
  <c r="H622" i="12"/>
  <c r="I622" i="12" s="1"/>
  <c r="H638" i="12"/>
  <c r="I638" i="12" s="1"/>
  <c r="H654" i="12"/>
  <c r="I654" i="12" s="1"/>
  <c r="H76" i="12"/>
  <c r="I76" i="12" s="1"/>
  <c r="H104" i="12"/>
  <c r="I104" i="12" s="1"/>
  <c r="H156" i="12"/>
  <c r="I156" i="12" s="1"/>
  <c r="H220" i="12"/>
  <c r="I220" i="12" s="1"/>
  <c r="H248" i="12"/>
  <c r="I248" i="12" s="1"/>
  <c r="H280" i="12"/>
  <c r="I280" i="12" s="1"/>
  <c r="H316" i="12"/>
  <c r="I316" i="12" s="1"/>
  <c r="H348" i="12"/>
  <c r="I348" i="12" s="1"/>
  <c r="H384" i="12"/>
  <c r="I384" i="12" s="1"/>
  <c r="H424" i="12"/>
  <c r="I424" i="12" s="1"/>
  <c r="H452" i="12"/>
  <c r="I452" i="12" s="1"/>
  <c r="H484" i="12"/>
  <c r="I484" i="12" s="1"/>
  <c r="H516" i="12"/>
  <c r="I516" i="12" s="1"/>
  <c r="H556" i="12"/>
  <c r="I556" i="12" s="1"/>
  <c r="H584" i="12"/>
  <c r="I584" i="12" s="1"/>
  <c r="H648" i="12"/>
  <c r="I648" i="12" s="1"/>
  <c r="H93" i="12"/>
  <c r="I93" i="12" s="1"/>
  <c r="H161" i="12"/>
  <c r="I161" i="12" s="1"/>
  <c r="H217" i="12"/>
  <c r="I217" i="12" s="1"/>
  <c r="H249" i="12"/>
  <c r="I249" i="12" s="1"/>
  <c r="H281" i="12"/>
  <c r="I281" i="12" s="1"/>
  <c r="H313" i="12"/>
  <c r="I313" i="12" s="1"/>
  <c r="H341" i="12"/>
  <c r="I341" i="12" s="1"/>
  <c r="H373" i="12"/>
  <c r="I373" i="12" s="1"/>
  <c r="H401" i="12"/>
  <c r="I401" i="12" s="1"/>
  <c r="H433" i="12"/>
  <c r="I433" i="12" s="1"/>
  <c r="H469" i="12"/>
  <c r="I469" i="12" s="1"/>
  <c r="H501" i="12"/>
  <c r="I501" i="12" s="1"/>
  <c r="H533" i="12"/>
  <c r="I533" i="12" s="1"/>
  <c r="H569" i="12"/>
  <c r="I569" i="12" s="1"/>
  <c r="H601" i="12"/>
  <c r="I601" i="12" s="1"/>
  <c r="H637" i="12"/>
  <c r="I637" i="12" s="1"/>
  <c r="H47" i="12"/>
  <c r="I47" i="12" s="1"/>
  <c r="H63" i="12"/>
  <c r="I63" i="12" s="1"/>
  <c r="H111" i="12"/>
  <c r="I111" i="12" s="1"/>
  <c r="H143" i="12"/>
  <c r="I143" i="12" s="1"/>
  <c r="H175" i="12"/>
  <c r="I175" i="12" s="1"/>
  <c r="H207" i="12"/>
  <c r="I207" i="12" s="1"/>
  <c r="H223" i="12"/>
  <c r="I223" i="12" s="1"/>
  <c r="H239" i="12"/>
  <c r="I239" i="12" s="1"/>
  <c r="H255" i="12"/>
  <c r="I255" i="12" s="1"/>
  <c r="H271" i="12"/>
  <c r="I271" i="12" s="1"/>
  <c r="H287" i="12"/>
  <c r="I287" i="12" s="1"/>
  <c r="H303" i="12"/>
  <c r="I303" i="12" s="1"/>
  <c r="H319" i="12"/>
  <c r="I319" i="12" s="1"/>
  <c r="H351" i="12"/>
  <c r="I351" i="12" s="1"/>
  <c r="H367" i="12"/>
  <c r="I367" i="12" s="1"/>
  <c r="H383" i="12"/>
  <c r="I383" i="12" s="1"/>
  <c r="H399" i="12"/>
  <c r="I399" i="12" s="1"/>
  <c r="H415" i="12"/>
  <c r="I415" i="12" s="1"/>
  <c r="H431" i="12"/>
  <c r="I431" i="12" s="1"/>
  <c r="H463" i="12"/>
  <c r="I463" i="12" s="1"/>
  <c r="H479" i="12"/>
  <c r="I479" i="12" s="1"/>
  <c r="H495" i="12"/>
  <c r="I495" i="12" s="1"/>
  <c r="H511" i="12"/>
  <c r="I511" i="12" s="1"/>
  <c r="H527" i="12"/>
  <c r="I527" i="12" s="1"/>
  <c r="H543" i="12"/>
  <c r="I543" i="12" s="1"/>
  <c r="H575" i="12"/>
  <c r="I575" i="12" s="1"/>
  <c r="H607" i="12"/>
  <c r="I607" i="12" s="1"/>
  <c r="H623" i="12"/>
  <c r="I623" i="12" s="1"/>
  <c r="H639" i="12"/>
  <c r="I639" i="12" s="1"/>
  <c r="H80" i="12"/>
  <c r="I80" i="12" s="1"/>
  <c r="H124" i="12"/>
  <c r="I124" i="12" s="1"/>
  <c r="H192" i="12"/>
  <c r="I192" i="12" s="1"/>
  <c r="H224" i="12"/>
  <c r="I224" i="12" s="1"/>
  <c r="H260" i="12"/>
  <c r="I260" i="12" s="1"/>
  <c r="H288" i="12"/>
  <c r="I288" i="12" s="1"/>
  <c r="H320" i="12"/>
  <c r="I320" i="12" s="1"/>
  <c r="H352" i="12"/>
  <c r="I352" i="12" s="1"/>
  <c r="H380" i="12"/>
  <c r="I380" i="12" s="1"/>
  <c r="H408" i="12"/>
  <c r="I408" i="12" s="1"/>
  <c r="H440" i="12"/>
  <c r="I440" i="12" s="1"/>
  <c r="H472" i="12"/>
  <c r="I472" i="12" s="1"/>
  <c r="H504" i="12"/>
  <c r="I504" i="12" s="1"/>
  <c r="H532" i="12"/>
  <c r="I532" i="12" s="1"/>
  <c r="H660" i="12"/>
  <c r="I660" i="12" s="1"/>
  <c r="H113" i="12"/>
  <c r="I113" i="12" s="1"/>
  <c r="H173" i="12"/>
  <c r="I173" i="12" s="1"/>
  <c r="H209" i="12"/>
  <c r="I209" i="12" s="1"/>
  <c r="H277" i="12"/>
  <c r="I277" i="12" s="1"/>
  <c r="H309" i="12"/>
  <c r="I309" i="12" s="1"/>
  <c r="H345" i="12"/>
  <c r="I345" i="12" s="1"/>
  <c r="H377" i="12"/>
  <c r="I377" i="12" s="1"/>
  <c r="H413" i="12"/>
  <c r="I413" i="12" s="1"/>
  <c r="H441" i="12"/>
  <c r="I441" i="12" s="1"/>
  <c r="H473" i="12"/>
  <c r="I473" i="12" s="1"/>
  <c r="H505" i="12"/>
  <c r="I505" i="12" s="1"/>
  <c r="H537" i="12"/>
  <c r="I537" i="12" s="1"/>
  <c r="H597" i="12"/>
  <c r="I597" i="12" s="1"/>
  <c r="H625" i="12"/>
  <c r="I625" i="12" s="1"/>
  <c r="H657" i="12"/>
  <c r="I657" i="12" s="1"/>
  <c r="H22" i="12"/>
  <c r="I22" i="12" s="1"/>
  <c r="H182" i="12"/>
  <c r="I182" i="12" s="1"/>
  <c r="H214" i="12"/>
  <c r="I214" i="12" s="1"/>
  <c r="H246" i="12"/>
  <c r="I246" i="12" s="1"/>
  <c r="H278" i="12"/>
  <c r="I278" i="12" s="1"/>
  <c r="H310" i="12"/>
  <c r="I310" i="12" s="1"/>
  <c r="H358" i="12"/>
  <c r="I358" i="12" s="1"/>
  <c r="H390" i="12"/>
  <c r="I390" i="12" s="1"/>
  <c r="H406" i="12"/>
  <c r="I406" i="12" s="1"/>
  <c r="H470" i="12"/>
  <c r="I470" i="12" s="1"/>
  <c r="H486" i="12"/>
  <c r="I486" i="12" s="1"/>
  <c r="H518" i="12"/>
  <c r="I518" i="12" s="1"/>
  <c r="H582" i="12"/>
  <c r="I582" i="12" s="1"/>
  <c r="H598" i="12"/>
  <c r="I598" i="12" s="1"/>
  <c r="H662" i="12"/>
  <c r="I662" i="12" s="1"/>
  <c r="H88" i="12"/>
  <c r="I88" i="12" s="1"/>
  <c r="H208" i="12"/>
  <c r="I208" i="12" s="1"/>
  <c r="H332" i="12"/>
  <c r="I332" i="12" s="1"/>
  <c r="H404" i="12"/>
  <c r="I404" i="12" s="1"/>
  <c r="H500" i="12"/>
  <c r="I500" i="12" s="1"/>
  <c r="H568" i="12"/>
  <c r="I568" i="12" s="1"/>
  <c r="H628" i="12"/>
  <c r="I628" i="12" s="1"/>
  <c r="H145" i="12"/>
  <c r="I145" i="12" s="1"/>
  <c r="H205" i="12"/>
  <c r="I205" i="12" s="1"/>
  <c r="H233" i="12"/>
  <c r="I233" i="12" s="1"/>
  <c r="H329" i="12"/>
  <c r="I329" i="12" s="1"/>
  <c r="H389" i="12"/>
  <c r="I389" i="12" s="1"/>
  <c r="H453" i="12"/>
  <c r="I453" i="12" s="1"/>
  <c r="H517" i="12"/>
  <c r="I517" i="12" s="1"/>
  <c r="H585" i="12"/>
  <c r="I585" i="12" s="1"/>
  <c r="H653" i="12"/>
  <c r="I653" i="12" s="1"/>
  <c r="H167" i="12"/>
  <c r="I167" i="12" s="1"/>
  <c r="H215" i="12"/>
  <c r="I215" i="12" s="1"/>
  <c r="H247" i="12"/>
  <c r="I247" i="12" s="1"/>
  <c r="H311" i="12"/>
  <c r="I311" i="12" s="1"/>
  <c r="H359" i="12"/>
  <c r="I359" i="12" s="1"/>
  <c r="H407" i="12"/>
  <c r="I407" i="12" s="1"/>
  <c r="H439" i="12"/>
  <c r="I439" i="12" s="1"/>
  <c r="H487" i="12"/>
  <c r="I487" i="12" s="1"/>
  <c r="H519" i="12"/>
  <c r="I519" i="12" s="1"/>
  <c r="H567" i="12"/>
  <c r="I567" i="12" s="1"/>
  <c r="H583" i="12"/>
  <c r="I583" i="12" s="1"/>
  <c r="H631" i="12"/>
  <c r="I631" i="12" s="1"/>
  <c r="H663" i="12"/>
  <c r="I663" i="12" s="1"/>
  <c r="H40" i="12"/>
  <c r="I40" i="12" s="1"/>
  <c r="H204" i="12"/>
  <c r="I204" i="12" s="1"/>
  <c r="H276" i="12"/>
  <c r="I276" i="12" s="1"/>
  <c r="H304" i="12"/>
  <c r="I304" i="12" s="1"/>
  <c r="H396" i="12"/>
  <c r="I396" i="12" s="1"/>
  <c r="H544" i="12"/>
  <c r="I544" i="12" s="1"/>
  <c r="H580" i="12"/>
  <c r="I580" i="12" s="1"/>
  <c r="H41" i="12"/>
  <c r="I41" i="12" s="1"/>
  <c r="H65" i="12"/>
  <c r="I65" i="12" s="1"/>
  <c r="H157" i="12"/>
  <c r="I157" i="12" s="1"/>
  <c r="H229" i="12"/>
  <c r="I229" i="12" s="1"/>
  <c r="H293" i="12"/>
  <c r="I293" i="12" s="1"/>
  <c r="H361" i="12"/>
  <c r="I361" i="12" s="1"/>
  <c r="H489" i="12"/>
  <c r="I489" i="12" s="1"/>
  <c r="H521" i="12"/>
  <c r="I521" i="12" s="1"/>
  <c r="H42" i="12"/>
  <c r="I42" i="12" s="1"/>
  <c r="H106" i="12"/>
  <c r="I106" i="12" s="1"/>
  <c r="H186" i="12"/>
  <c r="I186" i="12" s="1"/>
  <c r="H218" i="12"/>
  <c r="I218" i="12" s="1"/>
  <c r="H250" i="12"/>
  <c r="I250" i="12" s="1"/>
  <c r="H298" i="12"/>
  <c r="I298" i="12" s="1"/>
  <c r="H314" i="12"/>
  <c r="I314" i="12" s="1"/>
  <c r="H346" i="12"/>
  <c r="I346" i="12" s="1"/>
  <c r="H378" i="12"/>
  <c r="I378" i="12" s="1"/>
  <c r="H426" i="12"/>
  <c r="I426" i="12" s="1"/>
  <c r="H474" i="12"/>
  <c r="I474" i="12" s="1"/>
  <c r="H506" i="12"/>
  <c r="I506" i="12" s="1"/>
  <c r="H538" i="12"/>
  <c r="I538" i="12" s="1"/>
  <c r="H586" i="12"/>
  <c r="I586" i="12" s="1"/>
  <c r="H650" i="12"/>
  <c r="I650" i="12" s="1"/>
  <c r="H32" i="12"/>
  <c r="I32" i="12" s="1"/>
  <c r="H372" i="12"/>
  <c r="I372" i="12" s="1"/>
  <c r="H444" i="12"/>
  <c r="I444" i="12" s="1"/>
  <c r="H548" i="12"/>
  <c r="I548" i="12" s="1"/>
  <c r="H604" i="12"/>
  <c r="I604" i="12" s="1"/>
  <c r="H9" i="12"/>
  <c r="I9" i="12" s="1"/>
  <c r="H85" i="12"/>
  <c r="I85" i="12" s="1"/>
  <c r="H185" i="12"/>
  <c r="I185" i="12" s="1"/>
  <c r="H333" i="12"/>
  <c r="I333" i="12" s="1"/>
  <c r="H397" i="12"/>
  <c r="I397" i="12" s="1"/>
  <c r="H493" i="12"/>
  <c r="I493" i="12" s="1"/>
  <c r="H593" i="12"/>
  <c r="I593" i="12" s="1"/>
  <c r="H629" i="12"/>
  <c r="I629" i="12" s="1"/>
  <c r="H107" i="12"/>
  <c r="I107" i="12" s="1"/>
  <c r="H139" i="12"/>
  <c r="I139" i="12" s="1"/>
  <c r="H171" i="12"/>
  <c r="I171" i="12" s="1"/>
  <c r="H203" i="12"/>
  <c r="I203" i="12" s="1"/>
  <c r="H251" i="12"/>
  <c r="I251" i="12" s="1"/>
  <c r="H283" i="12"/>
  <c r="I283" i="12" s="1"/>
  <c r="H299" i="12"/>
  <c r="I299" i="12" s="1"/>
  <c r="H347" i="12"/>
  <c r="I347" i="12" s="1"/>
  <c r="H379" i="12"/>
  <c r="I379" i="12" s="1"/>
  <c r="H411" i="12"/>
  <c r="I411" i="12" s="1"/>
  <c r="H443" i="12"/>
  <c r="I443" i="12" s="1"/>
  <c r="H475" i="12"/>
  <c r="I475" i="12" s="1"/>
  <c r="H491" i="12"/>
  <c r="I491" i="12" s="1"/>
  <c r="H523" i="12"/>
  <c r="I523" i="12" s="1"/>
  <c r="H555" i="12"/>
  <c r="I555" i="12" s="1"/>
  <c r="H603" i="12"/>
  <c r="I603" i="12" s="1"/>
  <c r="H635" i="12"/>
  <c r="I635" i="12" s="1"/>
  <c r="H44" i="12"/>
  <c r="I44" i="12" s="1"/>
  <c r="H188" i="12"/>
  <c r="I188" i="12" s="1"/>
  <c r="H252" i="12"/>
  <c r="I252" i="12" s="1"/>
  <c r="H312" i="12"/>
  <c r="I312" i="12" s="1"/>
  <c r="H376" i="12"/>
  <c r="I376" i="12" s="1"/>
  <c r="H428" i="12"/>
  <c r="I428" i="12" s="1"/>
  <c r="H464" i="12"/>
  <c r="I464" i="12" s="1"/>
  <c r="H524" i="12"/>
  <c r="I524" i="12" s="1"/>
  <c r="H17" i="12"/>
  <c r="I17" i="12" s="1"/>
  <c r="H73" i="12"/>
  <c r="I73" i="12" s="1"/>
  <c r="H165" i="12"/>
  <c r="I165" i="12" s="1"/>
  <c r="H269" i="12"/>
  <c r="I269" i="12" s="1"/>
  <c r="H337" i="12"/>
  <c r="I337" i="12" s="1"/>
  <c r="H405" i="12"/>
  <c r="I405" i="12" s="1"/>
  <c r="H497" i="12"/>
  <c r="I497" i="12" s="1"/>
  <c r="H529" i="12"/>
  <c r="I529" i="12" s="1"/>
  <c r="H18" i="12"/>
  <c r="I18" i="12" s="1"/>
  <c r="H66" i="12"/>
  <c r="I66" i="12" s="1"/>
  <c r="H130" i="12"/>
  <c r="I130" i="12" s="1"/>
  <c r="H178" i="12"/>
  <c r="I178" i="12" s="1"/>
  <c r="H194" i="12"/>
  <c r="I194" i="12" s="1"/>
  <c r="H210" i="12"/>
  <c r="I210" i="12" s="1"/>
  <c r="H226" i="12"/>
  <c r="I226" i="12" s="1"/>
  <c r="H274" i="12"/>
  <c r="I274" i="12" s="1"/>
  <c r="H290" i="12"/>
  <c r="I290" i="12" s="1"/>
  <c r="H322" i="12"/>
  <c r="I322" i="12" s="1"/>
  <c r="H338" i="12"/>
  <c r="I338" i="12" s="1"/>
  <c r="H354" i="12"/>
  <c r="I354" i="12" s="1"/>
  <c r="H370" i="12"/>
  <c r="I370" i="12" s="1"/>
  <c r="H386" i="12"/>
  <c r="I386" i="12" s="1"/>
  <c r="H402" i="12"/>
  <c r="I402" i="12" s="1"/>
  <c r="H418" i="12"/>
  <c r="I418" i="12" s="1"/>
  <c r="H434" i="12"/>
  <c r="I434" i="12" s="1"/>
  <c r="H450" i="12"/>
  <c r="I450" i="12" s="1"/>
  <c r="H466" i="12"/>
  <c r="I466" i="12" s="1"/>
  <c r="H482" i="12"/>
  <c r="I482" i="12" s="1"/>
  <c r="H498" i="12"/>
  <c r="I498" i="12" s="1"/>
  <c r="H530" i="12"/>
  <c r="I530" i="12" s="1"/>
  <c r="H546" i="12"/>
  <c r="I546" i="12" s="1"/>
  <c r="H562" i="12"/>
  <c r="I562" i="12" s="1"/>
  <c r="H578" i="12"/>
  <c r="I578" i="12" s="1"/>
  <c r="H594" i="12"/>
  <c r="I594" i="12" s="1"/>
  <c r="H16" i="12"/>
  <c r="I16" i="12" s="1"/>
  <c r="H48" i="12"/>
  <c r="I48" i="12" s="1"/>
  <c r="H84" i="12"/>
  <c r="I84" i="12" s="1"/>
  <c r="H108" i="12"/>
  <c r="I108" i="12" s="1"/>
  <c r="H164" i="12"/>
  <c r="I164" i="12" s="1"/>
  <c r="H196" i="12"/>
  <c r="I196" i="12" s="1"/>
  <c r="H228" i="12"/>
  <c r="I228" i="12" s="1"/>
  <c r="H256" i="12"/>
  <c r="I256" i="12" s="1"/>
  <c r="H292" i="12"/>
  <c r="I292" i="12" s="1"/>
  <c r="H324" i="12"/>
  <c r="I324" i="12" s="1"/>
  <c r="H356" i="12"/>
  <c r="I356" i="12" s="1"/>
  <c r="H392" i="12"/>
  <c r="I392" i="12" s="1"/>
  <c r="H460" i="12"/>
  <c r="I460" i="12" s="1"/>
  <c r="H492" i="12"/>
  <c r="I492" i="12" s="1"/>
  <c r="H564" i="12"/>
  <c r="I564" i="12" s="1"/>
  <c r="H656" i="12"/>
  <c r="I656" i="12" s="1"/>
  <c r="H29" i="12"/>
  <c r="I29" i="12" s="1"/>
  <c r="H101" i="12"/>
  <c r="I101" i="12" s="1"/>
  <c r="H133" i="12"/>
  <c r="I133" i="12" s="1"/>
  <c r="H169" i="12"/>
  <c r="I169" i="12" s="1"/>
  <c r="H201" i="12"/>
  <c r="I201" i="12" s="1"/>
  <c r="H225" i="12"/>
  <c r="I225" i="12" s="1"/>
  <c r="H257" i="12"/>
  <c r="I257" i="12" s="1"/>
  <c r="H289" i="12"/>
  <c r="I289" i="12" s="1"/>
  <c r="H321" i="12"/>
  <c r="I321" i="12" s="1"/>
  <c r="H349" i="12"/>
  <c r="I349" i="12" s="1"/>
  <c r="H381" i="12"/>
  <c r="I381" i="12" s="1"/>
  <c r="H409" i="12"/>
  <c r="I409" i="12" s="1"/>
  <c r="H509" i="12"/>
  <c r="I509" i="12" s="1"/>
  <c r="H541" i="12"/>
  <c r="I541" i="12" s="1"/>
  <c r="H609" i="12"/>
  <c r="I609" i="12" s="1"/>
  <c r="H645" i="12"/>
  <c r="I645" i="12" s="1"/>
  <c r="H3" i="12"/>
  <c r="I3" i="12" s="1"/>
  <c r="H35" i="12"/>
  <c r="I35" i="12" s="1"/>
  <c r="H67" i="12"/>
  <c r="I67" i="12" s="1"/>
  <c r="H83" i="12"/>
  <c r="I83" i="12" s="1"/>
  <c r="H99" i="12"/>
  <c r="I99" i="12" s="1"/>
  <c r="H115" i="12"/>
  <c r="I115" i="12" s="1"/>
  <c r="H131" i="12"/>
  <c r="I131" i="12" s="1"/>
  <c r="H147" i="12"/>
  <c r="I147" i="12" s="1"/>
  <c r="H163" i="12"/>
  <c r="I163" i="12" s="1"/>
  <c r="H179" i="12"/>
  <c r="I179" i="12" s="1"/>
  <c r="H195" i="12"/>
  <c r="I195" i="12" s="1"/>
  <c r="H211" i="12"/>
  <c r="I211" i="12" s="1"/>
  <c r="H227" i="12"/>
  <c r="I227" i="12" s="1"/>
  <c r="H243" i="12"/>
  <c r="I243" i="12" s="1"/>
  <c r="H259" i="12"/>
  <c r="I259" i="12" s="1"/>
  <c r="H275" i="12"/>
  <c r="I275" i="12" s="1"/>
  <c r="H291" i="12"/>
  <c r="I291" i="12" s="1"/>
  <c r="H307" i="12"/>
  <c r="I307" i="12" s="1"/>
  <c r="H323" i="12"/>
  <c r="I323" i="12" s="1"/>
  <c r="H339" i="12"/>
  <c r="I339" i="12" s="1"/>
  <c r="H355" i="12"/>
  <c r="I355" i="12" s="1"/>
  <c r="H371" i="12"/>
  <c r="I371" i="12" s="1"/>
  <c r="H387" i="12"/>
  <c r="I387" i="12" s="1"/>
  <c r="H403" i="12"/>
  <c r="I403" i="12" s="1"/>
  <c r="H419" i="12"/>
  <c r="I419" i="12" s="1"/>
  <c r="H467" i="12"/>
  <c r="I467" i="12" s="1"/>
  <c r="H499" i="12"/>
  <c r="I499" i="12" s="1"/>
  <c r="H531" i="12"/>
  <c r="I531" i="12" s="1"/>
  <c r="H563" i="12"/>
  <c r="I563" i="12" s="1"/>
  <c r="H579" i="12"/>
  <c r="I579" i="12" s="1"/>
  <c r="H595" i="12"/>
  <c r="I595" i="12" s="1"/>
  <c r="H611" i="12"/>
  <c r="I611" i="12" s="1"/>
  <c r="H627" i="12"/>
  <c r="I627" i="12" s="1"/>
  <c r="H643" i="12"/>
  <c r="I643" i="12" s="1"/>
  <c r="H659" i="12"/>
  <c r="I659" i="12" s="1"/>
  <c r="H28" i="12"/>
  <c r="I28" i="12" s="1"/>
  <c r="H92" i="12"/>
  <c r="I92" i="12" s="1"/>
  <c r="H132" i="12"/>
  <c r="I132" i="12" s="1"/>
  <c r="H172" i="12"/>
  <c r="I172" i="12" s="1"/>
  <c r="H200" i="12"/>
  <c r="I200" i="12" s="1"/>
  <c r="H232" i="12"/>
  <c r="I232" i="12" s="1"/>
  <c r="H268" i="12"/>
  <c r="I268" i="12" s="1"/>
  <c r="H296" i="12"/>
  <c r="I296" i="12" s="1"/>
  <c r="H328" i="12"/>
  <c r="I328" i="12" s="1"/>
  <c r="H360" i="12"/>
  <c r="I360" i="12" s="1"/>
  <c r="H388" i="12"/>
  <c r="I388" i="12" s="1"/>
  <c r="H412" i="12"/>
  <c r="I412" i="12" s="1"/>
  <c r="H448" i="12"/>
  <c r="I448" i="12" s="1"/>
  <c r="H480" i="12"/>
  <c r="I480" i="12" s="1"/>
  <c r="H512" i="12"/>
  <c r="I512" i="12" s="1"/>
  <c r="H636" i="12"/>
  <c r="I636" i="12" s="1"/>
  <c r="H33" i="12"/>
  <c r="I33" i="12" s="1"/>
  <c r="H61" i="12"/>
  <c r="I61" i="12" s="1"/>
  <c r="H89" i="12"/>
  <c r="I89" i="12" s="1"/>
  <c r="H121" i="12"/>
  <c r="I121" i="12" s="1"/>
  <c r="H149" i="12"/>
  <c r="I149" i="12" s="1"/>
  <c r="H181" i="12"/>
  <c r="I181" i="12" s="1"/>
  <c r="H253" i="12"/>
  <c r="I253" i="12" s="1"/>
  <c r="H285" i="12"/>
  <c r="I285" i="12" s="1"/>
  <c r="H317" i="12"/>
  <c r="I317" i="12" s="1"/>
  <c r="H353" i="12"/>
  <c r="I353" i="12" s="1"/>
  <c r="H385" i="12"/>
  <c r="I385" i="12" s="1"/>
  <c r="H449" i="12"/>
  <c r="I449" i="12" s="1"/>
  <c r="H513" i="12"/>
  <c r="I513" i="12" s="1"/>
  <c r="H605" i="12"/>
  <c r="I605" i="12" s="1"/>
  <c r="H633" i="12"/>
  <c r="I633" i="12" s="1"/>
  <c r="H174" i="12"/>
  <c r="I174" i="12" s="1"/>
  <c r="H649" i="12"/>
  <c r="I649" i="12" s="1"/>
  <c r="H26" i="12"/>
  <c r="I26" i="12" s="1"/>
  <c r="H154" i="12"/>
  <c r="I154" i="12" s="1"/>
  <c r="H170" i="12"/>
  <c r="I170" i="12" s="1"/>
  <c r="H394" i="12"/>
  <c r="I394" i="12" s="1"/>
  <c r="H56" i="12"/>
  <c r="I56" i="12" s="1"/>
  <c r="H144" i="12"/>
  <c r="I144" i="12" s="1"/>
  <c r="H264" i="12"/>
  <c r="I264" i="12" s="1"/>
  <c r="H37" i="12"/>
  <c r="I37" i="12" s="1"/>
  <c r="H77" i="12"/>
  <c r="I77" i="12" s="1"/>
  <c r="H297" i="12"/>
  <c r="I297" i="12" s="1"/>
  <c r="H103" i="12"/>
  <c r="I103" i="12" s="1"/>
  <c r="H327" i="12"/>
  <c r="I327" i="12" s="1"/>
  <c r="H455" i="12"/>
  <c r="I455" i="12" s="1"/>
  <c r="H471" i="12"/>
  <c r="I471" i="12" s="1"/>
  <c r="H615" i="12"/>
  <c r="I615" i="12" s="1"/>
  <c r="H140" i="12"/>
  <c r="I140" i="12" s="1"/>
  <c r="H420" i="12"/>
  <c r="I420" i="12" s="1"/>
  <c r="H456" i="12"/>
  <c r="I456" i="12" s="1"/>
  <c r="H129" i="12"/>
  <c r="I129" i="12" s="1"/>
  <c r="H457" i="12"/>
  <c r="I457" i="12" s="1"/>
  <c r="H542" i="12"/>
  <c r="I542" i="12" s="1"/>
  <c r="H508" i="12"/>
  <c r="I508" i="12" s="1"/>
  <c r="H117" i="12"/>
  <c r="I117" i="12" s="1"/>
  <c r="H59" i="12"/>
  <c r="I59" i="12" s="1"/>
  <c r="H75" i="12"/>
  <c r="I75" i="12" s="1"/>
  <c r="H155" i="12"/>
  <c r="I155" i="12" s="1"/>
  <c r="H552" i="12"/>
  <c r="I552" i="12" s="1"/>
  <c r="H137" i="12"/>
  <c r="I137" i="12" s="1"/>
  <c r="H465" i="12"/>
  <c r="I465" i="12" s="1"/>
  <c r="H34" i="12"/>
  <c r="I34" i="12" s="1"/>
  <c r="H50" i="12"/>
  <c r="I50" i="12" s="1"/>
  <c r="H82" i="12"/>
  <c r="I82" i="12" s="1"/>
  <c r="H98" i="12"/>
  <c r="I98" i="12" s="1"/>
  <c r="H114" i="12"/>
  <c r="I114" i="12" s="1"/>
  <c r="H146" i="12"/>
  <c r="I146" i="12" s="1"/>
  <c r="H162" i="12"/>
  <c r="I162" i="12" s="1"/>
  <c r="H242" i="12"/>
  <c r="I242" i="12" s="1"/>
  <c r="H258" i="12"/>
  <c r="I258" i="12" s="1"/>
  <c r="H306" i="12"/>
  <c r="I306" i="12" s="1"/>
  <c r="H514" i="12"/>
  <c r="I514" i="12" s="1"/>
  <c r="H12" i="12"/>
  <c r="I12" i="12" s="1"/>
  <c r="H36" i="12"/>
  <c r="I36" i="12" s="1"/>
  <c r="H128" i="12"/>
  <c r="I128" i="12" s="1"/>
  <c r="H184" i="12"/>
  <c r="I184" i="12" s="1"/>
  <c r="H612" i="12"/>
  <c r="I612" i="12" s="1"/>
  <c r="H21" i="12"/>
  <c r="I21" i="12" s="1"/>
  <c r="H57" i="12"/>
  <c r="I57" i="12" s="1"/>
  <c r="H125" i="12"/>
  <c r="I125" i="12" s="1"/>
  <c r="H193" i="12"/>
  <c r="I193" i="12" s="1"/>
  <c r="H15" i="12"/>
  <c r="I15" i="12" s="1"/>
  <c r="H31" i="12"/>
  <c r="I31" i="12" s="1"/>
  <c r="H79" i="12"/>
  <c r="I79" i="12" s="1"/>
  <c r="H95" i="12"/>
  <c r="I95" i="12" s="1"/>
  <c r="H127" i="12"/>
  <c r="I127" i="12" s="1"/>
  <c r="H159" i="12"/>
  <c r="I159" i="12" s="1"/>
  <c r="H191" i="12"/>
  <c r="I191" i="12" s="1"/>
  <c r="H335" i="12"/>
  <c r="I335" i="12" s="1"/>
  <c r="H447" i="12"/>
  <c r="I447" i="12" s="1"/>
  <c r="H559" i="12"/>
  <c r="I559" i="12" s="1"/>
  <c r="H591" i="12"/>
  <c r="I591" i="12" s="1"/>
  <c r="H655" i="12"/>
  <c r="I655" i="12" s="1"/>
  <c r="H20" i="12"/>
  <c r="I20" i="12" s="1"/>
  <c r="H52" i="12"/>
  <c r="I52" i="12" s="1"/>
  <c r="H160" i="12"/>
  <c r="I160" i="12" s="1"/>
  <c r="H560" i="12"/>
  <c r="I560" i="12" s="1"/>
  <c r="H596" i="12"/>
  <c r="I596" i="12" s="1"/>
  <c r="H632" i="12"/>
  <c r="I632" i="12" s="1"/>
  <c r="H25" i="12"/>
  <c r="I25" i="12" s="1"/>
  <c r="H53" i="12"/>
  <c r="I53" i="12" s="1"/>
  <c r="H81" i="12"/>
  <c r="I81" i="12" s="1"/>
  <c r="H141" i="12"/>
  <c r="I141" i="12" s="1"/>
  <c r="H245" i="12"/>
  <c r="I245" i="12" s="1"/>
  <c r="H565" i="12"/>
  <c r="I565" i="12" s="1"/>
  <c r="H58" i="12"/>
  <c r="I58" i="12" s="1"/>
  <c r="H122" i="12"/>
  <c r="I122" i="12" s="1"/>
  <c r="H138" i="12"/>
  <c r="I138" i="12" s="1"/>
  <c r="H266" i="12"/>
  <c r="I266" i="12" s="1"/>
  <c r="H554" i="12"/>
  <c r="I554" i="12" s="1"/>
  <c r="H630" i="12"/>
  <c r="I630" i="12" s="1"/>
  <c r="H24" i="12"/>
  <c r="I24" i="12" s="1"/>
  <c r="H7" i="12"/>
  <c r="I7" i="12" s="1"/>
  <c r="H23" i="12"/>
  <c r="I23" i="12" s="1"/>
  <c r="H55" i="12"/>
  <c r="I55" i="12" s="1"/>
  <c r="H87" i="12"/>
  <c r="I87" i="12" s="1"/>
  <c r="H135" i="12"/>
  <c r="I135" i="12" s="1"/>
  <c r="H231" i="12"/>
  <c r="I231" i="12" s="1"/>
  <c r="H279" i="12"/>
  <c r="I279" i="12" s="1"/>
  <c r="H100" i="12"/>
  <c r="I100" i="12" s="1"/>
  <c r="H644" i="12"/>
  <c r="I644" i="12" s="1"/>
  <c r="H13" i="12"/>
  <c r="I13" i="12" s="1"/>
  <c r="H581" i="12"/>
  <c r="I581" i="12" s="1"/>
  <c r="H14" i="12"/>
  <c r="I14" i="12" s="1"/>
  <c r="H62" i="12"/>
  <c r="I62" i="12" s="1"/>
  <c r="H110" i="12"/>
  <c r="I110" i="12" s="1"/>
  <c r="H64" i="12"/>
  <c r="I64" i="12" s="1"/>
  <c r="H96" i="12"/>
  <c r="I96" i="12" s="1"/>
  <c r="H120" i="12"/>
  <c r="I120" i="12" s="1"/>
  <c r="H49" i="12"/>
  <c r="I49" i="12" s="1"/>
  <c r="H153" i="12"/>
  <c r="I153" i="12" s="1"/>
  <c r="H241" i="12"/>
  <c r="I241" i="12" s="1"/>
  <c r="H425" i="12"/>
  <c r="I425" i="12" s="1"/>
  <c r="H661" i="12"/>
  <c r="I661" i="12" s="1"/>
  <c r="H619" i="12"/>
  <c r="I619" i="12" s="1"/>
  <c r="H651" i="12"/>
  <c r="I651" i="12" s="1"/>
  <c r="H8" i="12"/>
  <c r="I8" i="12" s="1"/>
  <c r="H112" i="12"/>
  <c r="I112" i="12" s="1"/>
  <c r="H148" i="12"/>
  <c r="I148" i="12" s="1"/>
  <c r="H588" i="12"/>
  <c r="I588" i="12" s="1"/>
  <c r="H624" i="12"/>
  <c r="I624" i="12" s="1"/>
  <c r="H652" i="12"/>
  <c r="I652" i="12" s="1"/>
  <c r="H197" i="12"/>
  <c r="I197" i="12" s="1"/>
  <c r="H301" i="12"/>
  <c r="I301" i="12" s="1"/>
  <c r="H557" i="12"/>
  <c r="I557" i="12" s="1"/>
  <c r="H589" i="12"/>
  <c r="I589" i="12" s="1"/>
  <c r="H6" i="12"/>
  <c r="I6" i="12" s="1"/>
  <c r="H54" i="12"/>
  <c r="I54" i="12" s="1"/>
  <c r="H70" i="12"/>
  <c r="I70" i="12" s="1"/>
  <c r="H86" i="12"/>
  <c r="I86" i="12" s="1"/>
  <c r="H102" i="12"/>
  <c r="I102" i="12" s="1"/>
  <c r="H118" i="12"/>
  <c r="I118" i="12" s="1"/>
  <c r="H134" i="12"/>
  <c r="I134" i="12" s="1"/>
  <c r="H150" i="12"/>
  <c r="I150" i="12" s="1"/>
  <c r="H166" i="12"/>
  <c r="I166" i="12" s="1"/>
  <c r="H326" i="12"/>
  <c r="I326" i="12" s="1"/>
  <c r="H438" i="12"/>
  <c r="I438" i="12" s="1"/>
  <c r="H566" i="12"/>
  <c r="I566" i="12" s="1"/>
  <c r="H610" i="12"/>
  <c r="I610" i="12" s="1"/>
  <c r="H626" i="12"/>
  <c r="I626" i="12" s="1"/>
  <c r="H642" i="12"/>
  <c r="I642" i="12" s="1"/>
  <c r="H658" i="12"/>
  <c r="I658" i="12" s="1"/>
  <c r="H136" i="12"/>
  <c r="I136" i="12" s="1"/>
  <c r="H432" i="12"/>
  <c r="I432" i="12" s="1"/>
  <c r="H528" i="12"/>
  <c r="I528" i="12" s="1"/>
  <c r="H592" i="12"/>
  <c r="I592" i="12" s="1"/>
  <c r="H620" i="12"/>
  <c r="I620" i="12" s="1"/>
  <c r="H69" i="12"/>
  <c r="I69" i="12" s="1"/>
  <c r="H445" i="12"/>
  <c r="I445" i="12" s="1"/>
  <c r="H477" i="12"/>
  <c r="I477" i="12" s="1"/>
  <c r="H577" i="12"/>
  <c r="I577" i="12" s="1"/>
  <c r="H19" i="12"/>
  <c r="I19" i="12" s="1"/>
  <c r="H51" i="12"/>
  <c r="I51" i="12" s="1"/>
  <c r="H435" i="12"/>
  <c r="I435" i="12" s="1"/>
  <c r="H451" i="12"/>
  <c r="I451" i="12" s="1"/>
  <c r="H483" i="12"/>
  <c r="I483" i="12" s="1"/>
  <c r="H515" i="12"/>
  <c r="I515" i="12" s="1"/>
  <c r="H547" i="12"/>
  <c r="I547" i="12" s="1"/>
  <c r="H60" i="12"/>
  <c r="I60" i="12" s="1"/>
  <c r="H540" i="12"/>
  <c r="I540" i="12" s="1"/>
  <c r="H572" i="12"/>
  <c r="I572" i="12" s="1"/>
  <c r="H608" i="12"/>
  <c r="I608" i="12" s="1"/>
  <c r="H5" i="12"/>
  <c r="I5" i="12" s="1"/>
  <c r="H221" i="12"/>
  <c r="I221" i="12" s="1"/>
  <c r="H421" i="12"/>
  <c r="I421" i="12" s="1"/>
  <c r="H481" i="12"/>
  <c r="I481" i="12" s="1"/>
  <c r="H545" i="12"/>
  <c r="I545" i="12" s="1"/>
  <c r="H573" i="12"/>
  <c r="I573" i="12" s="1"/>
  <c r="H665" i="12"/>
  <c r="I665" i="12" s="1"/>
  <c r="H315" i="12"/>
  <c r="I315" i="12" s="1"/>
  <c r="L666" i="12"/>
  <c r="K666" i="12"/>
  <c r="K7" i="12"/>
  <c r="J430" i="12"/>
  <c r="M7" i="12"/>
  <c r="N359" i="12"/>
  <c r="N411" i="12"/>
  <c r="N423" i="12"/>
  <c r="N647" i="12"/>
  <c r="N33" i="12"/>
  <c r="N65" i="12"/>
  <c r="N101" i="12"/>
  <c r="N145" i="12"/>
  <c r="N169" i="12"/>
  <c r="N177" i="12"/>
  <c r="N225" i="12"/>
  <c r="N249" i="12"/>
  <c r="N261" i="12"/>
  <c r="N277" i="12"/>
  <c r="N293" i="12"/>
  <c r="N309" i="12"/>
  <c r="N329" i="12"/>
  <c r="N345" i="12"/>
  <c r="N353" i="12"/>
  <c r="N389" i="12"/>
  <c r="N417" i="12"/>
  <c r="N429" i="12"/>
  <c r="N437" i="12"/>
  <c r="N461" i="12"/>
  <c r="N473" i="12"/>
  <c r="N505" i="12"/>
  <c r="N537" i="12"/>
  <c r="N553" i="12"/>
  <c r="N585" i="12"/>
  <c r="N605" i="12"/>
  <c r="N617" i="12"/>
  <c r="N621" i="12"/>
  <c r="N46" i="12"/>
  <c r="N206" i="12"/>
  <c r="N366" i="12"/>
  <c r="N490" i="12"/>
  <c r="N546" i="12"/>
  <c r="N666" i="12"/>
  <c r="N415" i="12"/>
  <c r="N543" i="12"/>
  <c r="N90" i="12"/>
  <c r="N16" i="12"/>
  <c r="N312" i="12"/>
  <c r="N348" i="12"/>
  <c r="N396" i="12"/>
  <c r="N9" i="12"/>
  <c r="M666" i="12"/>
  <c r="N167" i="12"/>
  <c r="N203" i="12"/>
  <c r="N235" i="12"/>
  <c r="N295" i="12"/>
  <c r="N331" i="12"/>
  <c r="N29" i="12"/>
  <c r="N41" i="12"/>
  <c r="N93" i="12"/>
  <c r="N97" i="12"/>
  <c r="N105" i="12"/>
  <c r="N121" i="12"/>
  <c r="N133" i="12"/>
  <c r="N157" i="12"/>
  <c r="N181" i="12"/>
  <c r="N201" i="12"/>
  <c r="N209" i="12"/>
  <c r="N217" i="12"/>
  <c r="N233" i="12"/>
  <c r="N257" i="12"/>
  <c r="N265" i="12"/>
  <c r="N285" i="12"/>
  <c r="N313" i="12"/>
  <c r="N341" i="12"/>
  <c r="N369" i="12"/>
  <c r="N377" i="12"/>
  <c r="N385" i="12"/>
  <c r="N441" i="12"/>
  <c r="N501" i="12"/>
  <c r="N509" i="12"/>
  <c r="N517" i="12"/>
  <c r="N541" i="12"/>
  <c r="N569" i="12"/>
  <c r="N613" i="12"/>
  <c r="N637" i="12"/>
  <c r="N653" i="12"/>
  <c r="N30" i="12"/>
  <c r="N350" i="12"/>
  <c r="N570" i="12"/>
  <c r="L7" i="12"/>
  <c r="N47" i="12"/>
  <c r="N319" i="12"/>
  <c r="N431" i="12"/>
  <c r="N362" i="12"/>
  <c r="N606" i="12"/>
  <c r="N104" i="12"/>
  <c r="N152" i="12"/>
  <c r="N252" i="12"/>
  <c r="N444" i="12"/>
  <c r="N346" i="12"/>
  <c r="L5" i="12"/>
  <c r="K5" i="12"/>
  <c r="L21" i="12"/>
  <c r="K21" i="12"/>
  <c r="L25" i="12"/>
  <c r="X25" i="12" s="1"/>
  <c r="K25" i="12"/>
  <c r="L33" i="12"/>
  <c r="K33" i="12"/>
  <c r="L37" i="12"/>
  <c r="K37" i="12"/>
  <c r="L45" i="12"/>
  <c r="K45" i="12"/>
  <c r="L49" i="12"/>
  <c r="K49" i="12"/>
  <c r="L53" i="12"/>
  <c r="K53" i="12"/>
  <c r="L57" i="12"/>
  <c r="K57" i="12"/>
  <c r="L65" i="12"/>
  <c r="K65" i="12"/>
  <c r="L69" i="12"/>
  <c r="X69" i="12" s="1"/>
  <c r="K69" i="12"/>
  <c r="L77" i="12"/>
  <c r="K77" i="12"/>
  <c r="L85" i="12"/>
  <c r="K85" i="12"/>
  <c r="L93" i="12"/>
  <c r="K93" i="12"/>
  <c r="L97" i="12"/>
  <c r="K97" i="12"/>
  <c r="L105" i="12"/>
  <c r="K105" i="12"/>
  <c r="M109" i="12"/>
  <c r="L109" i="12"/>
  <c r="K109" i="12"/>
  <c r="L117" i="12"/>
  <c r="K117" i="12"/>
  <c r="L125" i="12"/>
  <c r="X125" i="12" s="1"/>
  <c r="K125" i="12"/>
  <c r="L129" i="12"/>
  <c r="K129" i="12"/>
  <c r="L145" i="12"/>
  <c r="K145" i="12"/>
  <c r="L153" i="12"/>
  <c r="K153" i="12"/>
  <c r="L161" i="12"/>
  <c r="K161" i="12"/>
  <c r="M169" i="12"/>
  <c r="L169" i="12"/>
  <c r="K169" i="12"/>
  <c r="L177" i="12"/>
  <c r="K177" i="12"/>
  <c r="L185" i="12"/>
  <c r="K185" i="12"/>
  <c r="L205" i="12"/>
  <c r="K205" i="12"/>
  <c r="L213" i="12"/>
  <c r="K213" i="12"/>
  <c r="L221" i="12"/>
  <c r="K221" i="12"/>
  <c r="L229" i="12"/>
  <c r="K229" i="12"/>
  <c r="L233" i="12"/>
  <c r="K233" i="12"/>
  <c r="L241" i="12"/>
  <c r="X241" i="12" s="1"/>
  <c r="K241" i="12"/>
  <c r="L245" i="12"/>
  <c r="K245" i="12"/>
  <c r="L253" i="12"/>
  <c r="K253" i="12"/>
  <c r="L257" i="12"/>
  <c r="K257" i="12"/>
  <c r="L265" i="12"/>
  <c r="K265" i="12"/>
  <c r="L273" i="12"/>
  <c r="K273" i="12"/>
  <c r="L285" i="12"/>
  <c r="K285" i="12"/>
  <c r="L289" i="12"/>
  <c r="K289" i="12"/>
  <c r="L309" i="12"/>
  <c r="K309" i="12"/>
  <c r="L317" i="12"/>
  <c r="K317" i="12"/>
  <c r="M325" i="12"/>
  <c r="L325" i="12"/>
  <c r="K325" i="12"/>
  <c r="L329" i="12"/>
  <c r="K329" i="12"/>
  <c r="L337" i="12"/>
  <c r="K337" i="12"/>
  <c r="K349" i="12"/>
  <c r="L349" i="12"/>
  <c r="K361" i="12"/>
  <c r="L361" i="12"/>
  <c r="K369" i="12"/>
  <c r="L369" i="12"/>
  <c r="K377" i="12"/>
  <c r="L377" i="12"/>
  <c r="K385" i="12"/>
  <c r="L385" i="12"/>
  <c r="K393" i="12"/>
  <c r="L393" i="12"/>
  <c r="K397" i="12"/>
  <c r="L397" i="12"/>
  <c r="K401" i="12"/>
  <c r="L401" i="12"/>
  <c r="L405" i="12"/>
  <c r="K405" i="12"/>
  <c r="K409" i="12"/>
  <c r="L409" i="12"/>
  <c r="K413" i="12"/>
  <c r="L413" i="12"/>
  <c r="K417" i="12"/>
  <c r="L417" i="12"/>
  <c r="K421" i="12"/>
  <c r="L421" i="12"/>
  <c r="K429" i="12"/>
  <c r="L429" i="12"/>
  <c r="K433" i="12"/>
  <c r="L433" i="12"/>
  <c r="K437" i="12"/>
  <c r="L437" i="12"/>
  <c r="K441" i="12"/>
  <c r="L441" i="12"/>
  <c r="K445" i="12"/>
  <c r="L445" i="12"/>
  <c r="K449" i="12"/>
  <c r="L449" i="12"/>
  <c r="K453" i="12"/>
  <c r="L453" i="12"/>
  <c r="K457" i="12"/>
  <c r="L457" i="12"/>
  <c r="K461" i="12"/>
  <c r="L461" i="12"/>
  <c r="K465" i="12"/>
  <c r="L465" i="12"/>
  <c r="K469" i="12"/>
  <c r="L469" i="12"/>
  <c r="K473" i="12"/>
  <c r="L473" i="12"/>
  <c r="K477" i="12"/>
  <c r="L477" i="12"/>
  <c r="K481" i="12"/>
  <c r="L481" i="12"/>
  <c r="K485" i="12"/>
  <c r="L485" i="12"/>
  <c r="K489" i="12"/>
  <c r="L489" i="12"/>
  <c r="K493" i="12"/>
  <c r="L493" i="12"/>
  <c r="K497" i="12"/>
  <c r="L497" i="12"/>
  <c r="K501" i="12"/>
  <c r="L501" i="12"/>
  <c r="K505" i="12"/>
  <c r="L505" i="12"/>
  <c r="K509" i="12"/>
  <c r="L509" i="12"/>
  <c r="K513" i="12"/>
  <c r="L513" i="12"/>
  <c r="K517" i="12"/>
  <c r="L517" i="12"/>
  <c r="K521" i="12"/>
  <c r="L521" i="12"/>
  <c r="K525" i="12"/>
  <c r="L525" i="12"/>
  <c r="K529" i="12"/>
  <c r="L529" i="12"/>
  <c r="K533" i="12"/>
  <c r="L533" i="12"/>
  <c r="K537" i="12"/>
  <c r="L537" i="12"/>
  <c r="K541" i="12"/>
  <c r="L541" i="12"/>
  <c r="K545" i="12"/>
  <c r="L545" i="12"/>
  <c r="K549" i="12"/>
  <c r="L549" i="12"/>
  <c r="K553" i="12"/>
  <c r="L553" i="12"/>
  <c r="K557" i="12"/>
  <c r="L557" i="12"/>
  <c r="K561" i="12"/>
  <c r="L561" i="12"/>
  <c r="K565" i="12"/>
  <c r="L565" i="12"/>
  <c r="K569" i="12"/>
  <c r="L569" i="12"/>
  <c r="K573" i="12"/>
  <c r="L573" i="12"/>
  <c r="X573" i="12" s="1"/>
  <c r="K577" i="12"/>
  <c r="L577" i="12"/>
  <c r="X577" i="12" s="1"/>
  <c r="K581" i="12"/>
  <c r="L581" i="12"/>
  <c r="K585" i="12"/>
  <c r="L585" i="12"/>
  <c r="K589" i="12"/>
  <c r="L589" i="12"/>
  <c r="K593" i="12"/>
  <c r="L593" i="12"/>
  <c r="K597" i="12"/>
  <c r="L597" i="12"/>
  <c r="M601" i="12"/>
  <c r="K601" i="12"/>
  <c r="L601" i="12"/>
  <c r="K605" i="12"/>
  <c r="L605" i="12"/>
  <c r="K609" i="12"/>
  <c r="L609" i="12"/>
  <c r="K613" i="12"/>
  <c r="L613" i="12"/>
  <c r="K617" i="12"/>
  <c r="L617" i="12"/>
  <c r="K621" i="12"/>
  <c r="L621" i="12"/>
  <c r="K625" i="12"/>
  <c r="L625" i="12"/>
  <c r="K629" i="12"/>
  <c r="L629" i="12"/>
  <c r="M633" i="12"/>
  <c r="K633" i="12"/>
  <c r="L633" i="12"/>
  <c r="M637" i="12"/>
  <c r="K637" i="12"/>
  <c r="L637" i="12"/>
  <c r="K641" i="12"/>
  <c r="L641" i="12"/>
  <c r="M645" i="12"/>
  <c r="K645" i="12"/>
  <c r="L645" i="12"/>
  <c r="K649" i="12"/>
  <c r="L649" i="12"/>
  <c r="X649" i="12" s="1"/>
  <c r="M653" i="12"/>
  <c r="K653" i="12"/>
  <c r="L653" i="12"/>
  <c r="K657" i="12"/>
  <c r="L657" i="12"/>
  <c r="K661" i="12"/>
  <c r="L661" i="12"/>
  <c r="X661" i="12" s="1"/>
  <c r="K665" i="12"/>
  <c r="L665" i="12"/>
  <c r="L6" i="12"/>
  <c r="K6" i="12"/>
  <c r="M30" i="12"/>
  <c r="L30" i="12"/>
  <c r="K30" i="12"/>
  <c r="L38" i="12"/>
  <c r="K38" i="12"/>
  <c r="L46" i="12"/>
  <c r="K46" i="12"/>
  <c r="L58" i="12"/>
  <c r="K58" i="12"/>
  <c r="L66" i="12"/>
  <c r="K66" i="12"/>
  <c r="L74" i="12"/>
  <c r="K74" i="12"/>
  <c r="L86" i="12"/>
  <c r="K86" i="12"/>
  <c r="L94" i="12"/>
  <c r="K94" i="12"/>
  <c r="L106" i="12"/>
  <c r="K106" i="12"/>
  <c r="L118" i="12"/>
  <c r="K118" i="12"/>
  <c r="L130" i="12"/>
  <c r="K130" i="12"/>
  <c r="L138" i="12"/>
  <c r="K138" i="12"/>
  <c r="L150" i="12"/>
  <c r="K150" i="12"/>
  <c r="L162" i="12"/>
  <c r="K162" i="12"/>
  <c r="L178" i="12"/>
  <c r="K178" i="12"/>
  <c r="L186" i="12"/>
  <c r="K186" i="12"/>
  <c r="L194" i="12"/>
  <c r="K194" i="12"/>
  <c r="M206" i="12"/>
  <c r="L206" i="12"/>
  <c r="K206" i="12"/>
  <c r="L218" i="12"/>
  <c r="K218" i="12"/>
  <c r="L234" i="12"/>
  <c r="K234" i="12"/>
  <c r="L250" i="12"/>
  <c r="K250" i="12"/>
  <c r="M262" i="12"/>
  <c r="L262" i="12"/>
  <c r="K262" i="12"/>
  <c r="K274" i="12"/>
  <c r="L274" i="12"/>
  <c r="K290" i="12"/>
  <c r="L290" i="12"/>
  <c r="K302" i="12"/>
  <c r="L302" i="12"/>
  <c r="K314" i="12"/>
  <c r="L314" i="12"/>
  <c r="L326" i="12"/>
  <c r="X326" i="12" s="1"/>
  <c r="K326" i="12"/>
  <c r="L338" i="12"/>
  <c r="K338" i="12"/>
  <c r="L350" i="12"/>
  <c r="K350" i="12"/>
  <c r="L366" i="12"/>
  <c r="K366" i="12"/>
  <c r="L378" i="12"/>
  <c r="K378" i="12"/>
  <c r="L394" i="12"/>
  <c r="K394" i="12"/>
  <c r="L406" i="12"/>
  <c r="K406" i="12"/>
  <c r="L418" i="12"/>
  <c r="K418" i="12"/>
  <c r="L430" i="12"/>
  <c r="K430" i="12"/>
  <c r="L446" i="12"/>
  <c r="K446" i="12"/>
  <c r="M462" i="12"/>
  <c r="L462" i="12"/>
  <c r="K462" i="12"/>
  <c r="L478" i="12"/>
  <c r="K478" i="12"/>
  <c r="L490" i="12"/>
  <c r="K490" i="12"/>
  <c r="M502" i="12"/>
  <c r="L502" i="12"/>
  <c r="K502" i="12"/>
  <c r="L518" i="12"/>
  <c r="K518" i="12"/>
  <c r="M534" i="12"/>
  <c r="L534" i="12"/>
  <c r="K534" i="12"/>
  <c r="M546" i="12"/>
  <c r="L546" i="12"/>
  <c r="K546" i="12"/>
  <c r="L558" i="12"/>
  <c r="K558" i="12"/>
  <c r="L570" i="12"/>
  <c r="K570" i="12"/>
  <c r="L582" i="12"/>
  <c r="K582" i="12"/>
  <c r="L598" i="12"/>
  <c r="K598" i="12"/>
  <c r="L610" i="12"/>
  <c r="K610" i="12"/>
  <c r="L622" i="12"/>
  <c r="K622" i="12"/>
  <c r="L630" i="12"/>
  <c r="K630" i="12"/>
  <c r="L642" i="12"/>
  <c r="K642" i="12"/>
  <c r="L654" i="12"/>
  <c r="K654" i="12"/>
  <c r="L23" i="12"/>
  <c r="K23" i="12"/>
  <c r="L27" i="12"/>
  <c r="K27" i="12"/>
  <c r="L31" i="12"/>
  <c r="K31" i="12"/>
  <c r="L35" i="12"/>
  <c r="K35" i="12"/>
  <c r="L47" i="12"/>
  <c r="K47" i="12"/>
  <c r="L51" i="12"/>
  <c r="K51" i="12"/>
  <c r="L55" i="12"/>
  <c r="K55" i="12"/>
  <c r="L59" i="12"/>
  <c r="K59" i="12"/>
  <c r="M63" i="12"/>
  <c r="L63" i="12"/>
  <c r="K63" i="12"/>
  <c r="L67" i="12"/>
  <c r="K67" i="12"/>
  <c r="L79" i="12"/>
  <c r="K79" i="12"/>
  <c r="L83" i="12"/>
  <c r="K83" i="12"/>
  <c r="L87" i="12"/>
  <c r="K87" i="12"/>
  <c r="L91" i="12"/>
  <c r="K91" i="12"/>
  <c r="L95" i="12"/>
  <c r="X95" i="12" s="1"/>
  <c r="K95" i="12"/>
  <c r="L99" i="12"/>
  <c r="K99" i="12"/>
  <c r="L111" i="12"/>
  <c r="K111" i="12"/>
  <c r="M115" i="12"/>
  <c r="L115" i="12"/>
  <c r="K115" i="12"/>
  <c r="L119" i="12"/>
  <c r="K119" i="12"/>
  <c r="L123" i="12"/>
  <c r="K123" i="12"/>
  <c r="L127" i="12"/>
  <c r="X127" i="12" s="1"/>
  <c r="K127" i="12"/>
  <c r="L131" i="12"/>
  <c r="K131" i="12"/>
  <c r="L143" i="12"/>
  <c r="K143" i="12"/>
  <c r="L147" i="12"/>
  <c r="K147" i="12"/>
  <c r="M151" i="12"/>
  <c r="L151" i="12"/>
  <c r="K151" i="12"/>
  <c r="L155" i="12"/>
  <c r="K155" i="12"/>
  <c r="L159" i="12"/>
  <c r="K159" i="12"/>
  <c r="L163" i="12"/>
  <c r="K163" i="12"/>
  <c r="L175" i="12"/>
  <c r="K175" i="12"/>
  <c r="L179" i="12"/>
  <c r="K179" i="12"/>
  <c r="L183" i="12"/>
  <c r="K183" i="12"/>
  <c r="L187" i="12"/>
  <c r="K187" i="12"/>
  <c r="L191" i="12"/>
  <c r="X191" i="12" s="1"/>
  <c r="K191" i="12"/>
  <c r="L195" i="12"/>
  <c r="K195" i="12"/>
  <c r="M207" i="12"/>
  <c r="L207" i="12"/>
  <c r="K207" i="12"/>
  <c r="L211" i="12"/>
  <c r="K211" i="12"/>
  <c r="L215" i="12"/>
  <c r="K215" i="12"/>
  <c r="L219" i="12"/>
  <c r="K219" i="12"/>
  <c r="L223" i="12"/>
  <c r="K223" i="12"/>
  <c r="M227" i="12"/>
  <c r="L227" i="12"/>
  <c r="K227" i="12"/>
  <c r="L239" i="12"/>
  <c r="K239" i="12"/>
  <c r="M243" i="12"/>
  <c r="L243" i="12"/>
  <c r="K243" i="12"/>
  <c r="L247" i="12"/>
  <c r="K247" i="12"/>
  <c r="L255" i="12"/>
  <c r="K255" i="12"/>
  <c r="L259" i="12"/>
  <c r="K259" i="12"/>
  <c r="L271" i="12"/>
  <c r="K271" i="12"/>
  <c r="L275" i="12"/>
  <c r="K275" i="12"/>
  <c r="L279" i="12"/>
  <c r="K279" i="12"/>
  <c r="L287" i="12"/>
  <c r="K287" i="12"/>
  <c r="L291" i="12"/>
  <c r="K291" i="12"/>
  <c r="L303" i="12"/>
  <c r="K303" i="12"/>
  <c r="L307" i="12"/>
  <c r="K307" i="12"/>
  <c r="L311" i="12"/>
  <c r="K311" i="12"/>
  <c r="L319" i="12"/>
  <c r="K319" i="12"/>
  <c r="L323" i="12"/>
  <c r="K323" i="12"/>
  <c r="L335" i="12"/>
  <c r="K335" i="12"/>
  <c r="L339" i="12"/>
  <c r="K339" i="12"/>
  <c r="L343" i="12"/>
  <c r="K343" i="12"/>
  <c r="L351" i="12"/>
  <c r="K351" i="12"/>
  <c r="L355" i="12"/>
  <c r="K355" i="12"/>
  <c r="L367" i="12"/>
  <c r="K367" i="12"/>
  <c r="L371" i="12"/>
  <c r="K371" i="12"/>
  <c r="M375" i="12"/>
  <c r="L375" i="12"/>
  <c r="K375" i="12"/>
  <c r="L383" i="12"/>
  <c r="K383" i="12"/>
  <c r="M387" i="12"/>
  <c r="L387" i="12"/>
  <c r="K387" i="12"/>
  <c r="L399" i="12"/>
  <c r="K399" i="12"/>
  <c r="M403" i="12"/>
  <c r="L403" i="12"/>
  <c r="K403" i="12"/>
  <c r="L407" i="12"/>
  <c r="K407" i="12"/>
  <c r="L415" i="12"/>
  <c r="K415" i="12"/>
  <c r="L419" i="12"/>
  <c r="K419" i="12"/>
  <c r="L431" i="12"/>
  <c r="K431" i="12"/>
  <c r="L435" i="12"/>
  <c r="K435" i="12"/>
  <c r="L439" i="12"/>
  <c r="K439" i="12"/>
  <c r="L447" i="12"/>
  <c r="K447" i="12"/>
  <c r="L451" i="12"/>
  <c r="K451" i="12"/>
  <c r="M463" i="12"/>
  <c r="L463" i="12"/>
  <c r="K463" i="12"/>
  <c r="L467" i="12"/>
  <c r="K467" i="12"/>
  <c r="L471" i="12"/>
  <c r="K471" i="12"/>
  <c r="L479" i="12"/>
  <c r="K479" i="12"/>
  <c r="L483" i="12"/>
  <c r="K483" i="12"/>
  <c r="L495" i="12"/>
  <c r="K495" i="12"/>
  <c r="L499" i="12"/>
  <c r="K499" i="12"/>
  <c r="L503" i="12"/>
  <c r="K503" i="12"/>
  <c r="M511" i="12"/>
  <c r="L511" i="12"/>
  <c r="K511" i="12"/>
  <c r="L515" i="12"/>
  <c r="K515" i="12"/>
  <c r="L527" i="12"/>
  <c r="K527" i="12"/>
  <c r="L531" i="12"/>
  <c r="K531" i="12"/>
  <c r="L535" i="12"/>
  <c r="K535" i="12"/>
  <c r="L539" i="12"/>
  <c r="K539" i="12"/>
  <c r="L543" i="12"/>
  <c r="K543" i="12"/>
  <c r="L547" i="12"/>
  <c r="K547" i="12"/>
  <c r="L551" i="12"/>
  <c r="K551" i="12"/>
  <c r="L555" i="12"/>
  <c r="K555" i="12"/>
  <c r="L559" i="12"/>
  <c r="X559" i="12" s="1"/>
  <c r="K559" i="12"/>
  <c r="L563" i="12"/>
  <c r="K563" i="12"/>
  <c r="L567" i="12"/>
  <c r="K567" i="12"/>
  <c r="L571" i="12"/>
  <c r="K571" i="12"/>
  <c r="L575" i="12"/>
  <c r="K575" i="12"/>
  <c r="L579" i="12"/>
  <c r="K579" i="12"/>
  <c r="L583" i="12"/>
  <c r="K583" i="12"/>
  <c r="L591" i="12"/>
  <c r="K591" i="12"/>
  <c r="L595" i="12"/>
  <c r="K595" i="12"/>
  <c r="L599" i="12"/>
  <c r="K599" i="12"/>
  <c r="L603" i="12"/>
  <c r="K603" i="12"/>
  <c r="M607" i="12"/>
  <c r="L607" i="12"/>
  <c r="K607" i="12"/>
  <c r="L611" i="12"/>
  <c r="K611" i="12"/>
  <c r="L615" i="12"/>
  <c r="K615" i="12"/>
  <c r="L619" i="12"/>
  <c r="K619" i="12"/>
  <c r="L623" i="12"/>
  <c r="K623" i="12"/>
  <c r="L627" i="12"/>
  <c r="K627" i="12"/>
  <c r="M631" i="12"/>
  <c r="L631" i="12"/>
  <c r="K631" i="12"/>
  <c r="L635" i="12"/>
  <c r="K635" i="12"/>
  <c r="L639" i="12"/>
  <c r="K639" i="12"/>
  <c r="L643" i="12"/>
  <c r="K643" i="12"/>
  <c r="L651" i="12"/>
  <c r="K651" i="12"/>
  <c r="L655" i="12"/>
  <c r="X655" i="12" s="1"/>
  <c r="K655" i="12"/>
  <c r="L659" i="12"/>
  <c r="K659" i="12"/>
  <c r="M663" i="12"/>
  <c r="L663" i="12"/>
  <c r="K663" i="12"/>
  <c r="L26" i="12"/>
  <c r="K26" i="12"/>
  <c r="L42" i="12"/>
  <c r="K42" i="12"/>
  <c r="L54" i="12"/>
  <c r="K54" i="12"/>
  <c r="L70" i="12"/>
  <c r="K70" i="12"/>
  <c r="L78" i="12"/>
  <c r="K78" i="12"/>
  <c r="L90" i="12"/>
  <c r="K90" i="12"/>
  <c r="L102" i="12"/>
  <c r="K102" i="12"/>
  <c r="L114" i="12"/>
  <c r="K114" i="12"/>
  <c r="L126" i="12"/>
  <c r="K126" i="12"/>
  <c r="L142" i="12"/>
  <c r="K142" i="12"/>
  <c r="L154" i="12"/>
  <c r="K154" i="12"/>
  <c r="L166" i="12"/>
  <c r="K166" i="12"/>
  <c r="L170" i="12"/>
  <c r="K170" i="12"/>
  <c r="L182" i="12"/>
  <c r="K182" i="12"/>
  <c r="L198" i="12"/>
  <c r="K198" i="12"/>
  <c r="M214" i="12"/>
  <c r="L214" i="12"/>
  <c r="K214" i="12"/>
  <c r="L226" i="12"/>
  <c r="K226" i="12"/>
  <c r="L238" i="12"/>
  <c r="K238" i="12"/>
  <c r="L246" i="12"/>
  <c r="K246" i="12"/>
  <c r="L258" i="12"/>
  <c r="K258" i="12"/>
  <c r="M270" i="12"/>
  <c r="K270" i="12"/>
  <c r="L270" i="12"/>
  <c r="L278" i="12"/>
  <c r="K278" i="12"/>
  <c r="K286" i="12"/>
  <c r="L286" i="12"/>
  <c r="K298" i="12"/>
  <c r="L298" i="12"/>
  <c r="L310" i="12"/>
  <c r="K310" i="12"/>
  <c r="L318" i="12"/>
  <c r="K318" i="12"/>
  <c r="L330" i="12"/>
  <c r="K330" i="12"/>
  <c r="L342" i="12"/>
  <c r="K342" i="12"/>
  <c r="L354" i="12"/>
  <c r="K354" i="12"/>
  <c r="L362" i="12"/>
  <c r="K362" i="12"/>
  <c r="L374" i="12"/>
  <c r="K374" i="12"/>
  <c r="L386" i="12"/>
  <c r="K386" i="12"/>
  <c r="L398" i="12"/>
  <c r="K398" i="12"/>
  <c r="L410" i="12"/>
  <c r="K410" i="12"/>
  <c r="L426" i="12"/>
  <c r="K426" i="12"/>
  <c r="L438" i="12"/>
  <c r="X438" i="12" s="1"/>
  <c r="K438" i="12"/>
  <c r="L450" i="12"/>
  <c r="K450" i="12"/>
  <c r="L458" i="12"/>
  <c r="K458" i="12"/>
  <c r="L470" i="12"/>
  <c r="K470" i="12"/>
  <c r="L482" i="12"/>
  <c r="K482" i="12"/>
  <c r="L494" i="12"/>
  <c r="K494" i="12"/>
  <c r="L506" i="12"/>
  <c r="K506" i="12"/>
  <c r="L514" i="12"/>
  <c r="K514" i="12"/>
  <c r="L526" i="12"/>
  <c r="K526" i="12"/>
  <c r="L538" i="12"/>
  <c r="K538" i="12"/>
  <c r="L550" i="12"/>
  <c r="K550" i="12"/>
  <c r="L562" i="12"/>
  <c r="K562" i="12"/>
  <c r="L574" i="12"/>
  <c r="K574" i="12"/>
  <c r="L590" i="12"/>
  <c r="K590" i="12"/>
  <c r="L606" i="12"/>
  <c r="K606" i="12"/>
  <c r="L618" i="12"/>
  <c r="K618" i="12"/>
  <c r="L634" i="12"/>
  <c r="K634" i="12"/>
  <c r="L646" i="12"/>
  <c r="K646" i="12"/>
  <c r="L662" i="12"/>
  <c r="K662" i="12"/>
  <c r="L4" i="12"/>
  <c r="K4" i="12"/>
  <c r="L8" i="12"/>
  <c r="K8" i="12"/>
  <c r="L12" i="12"/>
  <c r="K12" i="12"/>
  <c r="M16" i="12"/>
  <c r="L16" i="12"/>
  <c r="K16" i="12"/>
  <c r="L20" i="12"/>
  <c r="K20" i="12"/>
  <c r="L24" i="12"/>
  <c r="X24" i="12" s="1"/>
  <c r="K24" i="12"/>
  <c r="L28" i="12"/>
  <c r="K28" i="12"/>
  <c r="M32" i="12"/>
  <c r="L32" i="12"/>
  <c r="K32" i="12"/>
  <c r="L36" i="12"/>
  <c r="X36" i="12" s="1"/>
  <c r="K36" i="12"/>
  <c r="L40" i="12"/>
  <c r="K40" i="12"/>
  <c r="L44" i="12"/>
  <c r="K44" i="12"/>
  <c r="M48" i="12"/>
  <c r="L48" i="12"/>
  <c r="K48" i="12"/>
  <c r="L52" i="12"/>
  <c r="K52" i="12"/>
  <c r="L56" i="12"/>
  <c r="K56" i="12"/>
  <c r="L60" i="12"/>
  <c r="K60" i="12"/>
  <c r="L64" i="12"/>
  <c r="K64" i="12"/>
  <c r="L68" i="12"/>
  <c r="K68" i="12"/>
  <c r="L72" i="12"/>
  <c r="K72" i="12"/>
  <c r="L76" i="12"/>
  <c r="K76" i="12"/>
  <c r="L80" i="12"/>
  <c r="K80" i="12"/>
  <c r="L84" i="12"/>
  <c r="K84" i="12"/>
  <c r="L88" i="12"/>
  <c r="K88" i="12"/>
  <c r="L92" i="12"/>
  <c r="K92" i="12"/>
  <c r="L96" i="12"/>
  <c r="K96" i="12"/>
  <c r="L100" i="12"/>
  <c r="X100" i="12" s="1"/>
  <c r="K100" i="12"/>
  <c r="L104" i="12"/>
  <c r="K104" i="12"/>
  <c r="L108" i="12"/>
  <c r="K108" i="12"/>
  <c r="L112" i="12"/>
  <c r="K112" i="12"/>
  <c r="L116" i="12"/>
  <c r="K116" i="12"/>
  <c r="L120" i="12"/>
  <c r="X120" i="12" s="1"/>
  <c r="K120" i="12"/>
  <c r="L124" i="12"/>
  <c r="K124" i="12"/>
  <c r="L128" i="12"/>
  <c r="K128" i="12"/>
  <c r="L132" i="12"/>
  <c r="K132" i="12"/>
  <c r="L136" i="12"/>
  <c r="K136" i="12"/>
  <c r="L140" i="12"/>
  <c r="K140" i="12"/>
  <c r="L144" i="12"/>
  <c r="K144" i="12"/>
  <c r="L148" i="12"/>
  <c r="K148" i="12"/>
  <c r="L152" i="12"/>
  <c r="K152" i="12"/>
  <c r="L156" i="12"/>
  <c r="K156" i="12"/>
  <c r="L160" i="12"/>
  <c r="K160" i="12"/>
  <c r="L164" i="12"/>
  <c r="K164" i="12"/>
  <c r="L168" i="12"/>
  <c r="K168" i="12"/>
  <c r="L172" i="12"/>
  <c r="K172" i="12"/>
  <c r="M176" i="12"/>
  <c r="L176" i="12"/>
  <c r="K176" i="12"/>
  <c r="L180" i="12"/>
  <c r="K180" i="12"/>
  <c r="L184" i="12"/>
  <c r="X184" i="12" s="1"/>
  <c r="K184" i="12"/>
  <c r="L188" i="12"/>
  <c r="K188" i="12"/>
  <c r="M192" i="12"/>
  <c r="L192" i="12"/>
  <c r="K192" i="12"/>
  <c r="M196" i="12"/>
  <c r="L196" i="12"/>
  <c r="K196" i="12"/>
  <c r="L200" i="12"/>
  <c r="K200" i="12"/>
  <c r="L204" i="12"/>
  <c r="K204" i="12"/>
  <c r="L208" i="12"/>
  <c r="K208" i="12"/>
  <c r="L212" i="12"/>
  <c r="K212" i="12"/>
  <c r="L216" i="12"/>
  <c r="K216" i="12"/>
  <c r="L220" i="12"/>
  <c r="K220" i="12"/>
  <c r="M224" i="12"/>
  <c r="L224" i="12"/>
  <c r="K224" i="12"/>
  <c r="L228" i="12"/>
  <c r="K228" i="12"/>
  <c r="L232" i="12"/>
  <c r="K232" i="12"/>
  <c r="L236" i="12"/>
  <c r="K236" i="12"/>
  <c r="L240" i="12"/>
  <c r="K240" i="12"/>
  <c r="L244" i="12"/>
  <c r="K244" i="12"/>
  <c r="L248" i="12"/>
  <c r="K248" i="12"/>
  <c r="L252" i="12"/>
  <c r="K252" i="12"/>
  <c r="L256" i="12"/>
  <c r="K256" i="12"/>
  <c r="L260" i="12"/>
  <c r="K260" i="12"/>
  <c r="L264" i="12"/>
  <c r="K264" i="12"/>
  <c r="L268" i="12"/>
  <c r="K268" i="12"/>
  <c r="L272" i="12"/>
  <c r="K272" i="12"/>
  <c r="L276" i="12"/>
  <c r="K276" i="12"/>
  <c r="L280" i="12"/>
  <c r="K280" i="12"/>
  <c r="L284" i="12"/>
  <c r="K284" i="12"/>
  <c r="M288" i="12"/>
  <c r="L288" i="12"/>
  <c r="K288" i="12"/>
  <c r="L292" i="12"/>
  <c r="K292" i="12"/>
  <c r="L296" i="12"/>
  <c r="K296" i="12"/>
  <c r="L300" i="12"/>
  <c r="K300" i="12"/>
  <c r="M304" i="12"/>
  <c r="L304" i="12"/>
  <c r="K304" i="12"/>
  <c r="L308" i="12"/>
  <c r="K308" i="12"/>
  <c r="L312" i="12"/>
  <c r="K312" i="12"/>
  <c r="L316" i="12"/>
  <c r="K316" i="12"/>
  <c r="L320" i="12"/>
  <c r="K320" i="12"/>
  <c r="L324" i="12"/>
  <c r="K324" i="12"/>
  <c r="L328" i="12"/>
  <c r="K328" i="12"/>
  <c r="L332" i="12"/>
  <c r="K332" i="12"/>
  <c r="L336" i="12"/>
  <c r="K336" i="12"/>
  <c r="L340" i="12"/>
  <c r="K340" i="12"/>
  <c r="L344" i="12"/>
  <c r="K344" i="12"/>
  <c r="L348" i="12"/>
  <c r="K348" i="12"/>
  <c r="L352" i="12"/>
  <c r="K352" i="12"/>
  <c r="L356" i="12"/>
  <c r="K356" i="12"/>
  <c r="L360" i="12"/>
  <c r="K360" i="12"/>
  <c r="L364" i="12"/>
  <c r="K364" i="12"/>
  <c r="L368" i="12"/>
  <c r="K368" i="12"/>
  <c r="L372" i="12"/>
  <c r="K372" i="12"/>
  <c r="L376" i="12"/>
  <c r="K376" i="12"/>
  <c r="L380" i="12"/>
  <c r="K380" i="12"/>
  <c r="L384" i="12"/>
  <c r="K384" i="12"/>
  <c r="L388" i="12"/>
  <c r="K388" i="12"/>
  <c r="L392" i="12"/>
  <c r="K392" i="12"/>
  <c r="L396" i="12"/>
  <c r="K396" i="12"/>
  <c r="L400" i="12"/>
  <c r="K400" i="12"/>
  <c r="L404" i="12"/>
  <c r="K404" i="12"/>
  <c r="L408" i="12"/>
  <c r="K408" i="12"/>
  <c r="L412" i="12"/>
  <c r="K412" i="12"/>
  <c r="L416" i="12"/>
  <c r="K416" i="12"/>
  <c r="L420" i="12"/>
  <c r="K420" i="12"/>
  <c r="L424" i="12"/>
  <c r="K424" i="12"/>
  <c r="L428" i="12"/>
  <c r="K428" i="12"/>
  <c r="L432" i="12"/>
  <c r="K432" i="12"/>
  <c r="L436" i="12"/>
  <c r="K436" i="12"/>
  <c r="L440" i="12"/>
  <c r="K440" i="12"/>
  <c r="L444" i="12"/>
  <c r="K444" i="12"/>
  <c r="L448" i="12"/>
  <c r="K448" i="12"/>
  <c r="L452" i="12"/>
  <c r="K452" i="12"/>
  <c r="L456" i="12"/>
  <c r="X456" i="12" s="1"/>
  <c r="K456" i="12"/>
  <c r="L460" i="12"/>
  <c r="K460" i="12"/>
  <c r="L464" i="12"/>
  <c r="K464" i="12"/>
  <c r="L468" i="12"/>
  <c r="K468" i="12"/>
  <c r="L472" i="12"/>
  <c r="K472" i="12"/>
  <c r="L476" i="12"/>
  <c r="K476" i="12"/>
  <c r="L480" i="12"/>
  <c r="K480" i="12"/>
  <c r="L484" i="12"/>
  <c r="K484" i="12"/>
  <c r="L488" i="12"/>
  <c r="K488" i="12"/>
  <c r="L492" i="12"/>
  <c r="K492" i="12"/>
  <c r="L496" i="12"/>
  <c r="K496" i="12"/>
  <c r="L500" i="12"/>
  <c r="K500" i="12"/>
  <c r="L504" i="12"/>
  <c r="K504" i="12"/>
  <c r="L508" i="12"/>
  <c r="X508" i="12" s="1"/>
  <c r="K508" i="12"/>
  <c r="L512" i="12"/>
  <c r="K512" i="12"/>
  <c r="L516" i="12"/>
  <c r="K516" i="12"/>
  <c r="L520" i="12"/>
  <c r="K520" i="12"/>
  <c r="L524" i="12"/>
  <c r="K524" i="12"/>
  <c r="L528" i="12"/>
  <c r="X528" i="12" s="1"/>
  <c r="K528" i="12"/>
  <c r="L532" i="12"/>
  <c r="K532" i="12"/>
  <c r="L536" i="12"/>
  <c r="K536" i="12"/>
  <c r="L540" i="12"/>
  <c r="K540" i="12"/>
  <c r="L544" i="12"/>
  <c r="K544" i="12"/>
  <c r="L548" i="12"/>
  <c r="K548" i="12"/>
  <c r="L552" i="12"/>
  <c r="K552" i="12"/>
  <c r="L556" i="12"/>
  <c r="K556" i="12"/>
  <c r="L560" i="12"/>
  <c r="K560" i="12"/>
  <c r="L564" i="12"/>
  <c r="K564" i="12"/>
  <c r="L568" i="12"/>
  <c r="K568" i="12"/>
  <c r="L572" i="12"/>
  <c r="K572" i="12"/>
  <c r="L576" i="12"/>
  <c r="K576" i="12"/>
  <c r="L580" i="12"/>
  <c r="K580" i="12"/>
  <c r="L584" i="12"/>
  <c r="K584" i="12"/>
  <c r="L588" i="12"/>
  <c r="K588" i="12"/>
  <c r="L592" i="12"/>
  <c r="K592" i="12"/>
  <c r="L596" i="12"/>
  <c r="X596" i="12" s="1"/>
  <c r="K596" i="12"/>
  <c r="L600" i="12"/>
  <c r="K600" i="12"/>
  <c r="L604" i="12"/>
  <c r="K604" i="12"/>
  <c r="L608" i="12"/>
  <c r="K608" i="12"/>
  <c r="L612" i="12"/>
  <c r="X612" i="12" s="1"/>
  <c r="K612" i="12"/>
  <c r="L616" i="12"/>
  <c r="K616" i="12"/>
  <c r="L620" i="12"/>
  <c r="K620" i="12"/>
  <c r="L624" i="12"/>
  <c r="K624" i="12"/>
  <c r="L628" i="12"/>
  <c r="K628" i="12"/>
  <c r="L632" i="12"/>
  <c r="X632" i="12" s="1"/>
  <c r="K632" i="12"/>
  <c r="L636" i="12"/>
  <c r="K636" i="12"/>
  <c r="L640" i="12"/>
  <c r="K640" i="12"/>
  <c r="L644" i="12"/>
  <c r="K644" i="12"/>
  <c r="L648" i="12"/>
  <c r="K648" i="12"/>
  <c r="L652" i="12"/>
  <c r="X652" i="12" s="1"/>
  <c r="K652" i="12"/>
  <c r="L656" i="12"/>
  <c r="K656" i="12"/>
  <c r="L660" i="12"/>
  <c r="K660" i="12"/>
  <c r="L664" i="12"/>
  <c r="K664" i="12"/>
  <c r="L22" i="12"/>
  <c r="K22" i="12"/>
  <c r="L34" i="12"/>
  <c r="K34" i="12"/>
  <c r="L50" i="12"/>
  <c r="K50" i="12"/>
  <c r="L62" i="12"/>
  <c r="X62" i="12" s="1"/>
  <c r="K62" i="12"/>
  <c r="L82" i="12"/>
  <c r="K82" i="12"/>
  <c r="L98" i="12"/>
  <c r="K98" i="12"/>
  <c r="L110" i="12"/>
  <c r="X110" i="12" s="1"/>
  <c r="K110" i="12"/>
  <c r="L122" i="12"/>
  <c r="K122" i="12"/>
  <c r="L134" i="12"/>
  <c r="K134" i="12"/>
  <c r="L146" i="12"/>
  <c r="K146" i="12"/>
  <c r="M158" i="12"/>
  <c r="L158" i="12"/>
  <c r="K158" i="12"/>
  <c r="L174" i="12"/>
  <c r="X174" i="12" s="1"/>
  <c r="K174" i="12"/>
  <c r="L190" i="12"/>
  <c r="K190" i="12"/>
  <c r="L202" i="12"/>
  <c r="K202" i="12"/>
  <c r="L210" i="12"/>
  <c r="K210" i="12"/>
  <c r="M222" i="12"/>
  <c r="L222" i="12"/>
  <c r="K222" i="12"/>
  <c r="L230" i="12"/>
  <c r="K230" i="12"/>
  <c r="L242" i="12"/>
  <c r="K242" i="12"/>
  <c r="L254" i="12"/>
  <c r="K254" i="12"/>
  <c r="K266" i="12"/>
  <c r="L266" i="12"/>
  <c r="K282" i="12"/>
  <c r="L282" i="12"/>
  <c r="L294" i="12"/>
  <c r="K294" i="12"/>
  <c r="K306" i="12"/>
  <c r="L306" i="12"/>
  <c r="K322" i="12"/>
  <c r="L322" i="12"/>
  <c r="L334" i="12"/>
  <c r="K334" i="12"/>
  <c r="L346" i="12"/>
  <c r="K346" i="12"/>
  <c r="L358" i="12"/>
  <c r="K358" i="12"/>
  <c r="L370" i="12"/>
  <c r="K370" i="12"/>
  <c r="L382" i="12"/>
  <c r="K382" i="12"/>
  <c r="L390" i="12"/>
  <c r="K390" i="12"/>
  <c r="L402" i="12"/>
  <c r="K402" i="12"/>
  <c r="M414" i="12"/>
  <c r="L414" i="12"/>
  <c r="K414" i="12"/>
  <c r="L422" i="12"/>
  <c r="K422" i="12"/>
  <c r="L434" i="12"/>
  <c r="K434" i="12"/>
  <c r="L442" i="12"/>
  <c r="K442" i="12"/>
  <c r="M454" i="12"/>
  <c r="L454" i="12"/>
  <c r="K454" i="12"/>
  <c r="L466" i="12"/>
  <c r="K466" i="12"/>
  <c r="L474" i="12"/>
  <c r="K474" i="12"/>
  <c r="L486" i="12"/>
  <c r="K486" i="12"/>
  <c r="L498" i="12"/>
  <c r="K498" i="12"/>
  <c r="L510" i="12"/>
  <c r="K510" i="12"/>
  <c r="L522" i="12"/>
  <c r="K522" i="12"/>
  <c r="L530" i="12"/>
  <c r="K530" i="12"/>
  <c r="L542" i="12"/>
  <c r="K542" i="12"/>
  <c r="L554" i="12"/>
  <c r="K554" i="12"/>
  <c r="L566" i="12"/>
  <c r="X566" i="12" s="1"/>
  <c r="K566" i="12"/>
  <c r="M578" i="12"/>
  <c r="L578" i="12"/>
  <c r="K578" i="12"/>
  <c r="L586" i="12"/>
  <c r="K586" i="12"/>
  <c r="M594" i="12"/>
  <c r="L594" i="12"/>
  <c r="K594" i="12"/>
  <c r="L602" i="12"/>
  <c r="K602" i="12"/>
  <c r="L614" i="12"/>
  <c r="K614" i="12"/>
  <c r="L626" i="12"/>
  <c r="K626" i="12"/>
  <c r="M638" i="12"/>
  <c r="L638" i="12"/>
  <c r="K638" i="12"/>
  <c r="L650" i="12"/>
  <c r="K650" i="12"/>
  <c r="L658" i="12"/>
  <c r="K658" i="12"/>
  <c r="M9" i="12"/>
  <c r="L9" i="12"/>
  <c r="K9" i="12"/>
  <c r="L13" i="12"/>
  <c r="K13" i="12"/>
  <c r="L17" i="12"/>
  <c r="K17" i="12"/>
  <c r="M18" i="12"/>
  <c r="L18" i="12"/>
  <c r="K18" i="12"/>
  <c r="L2" i="12"/>
  <c r="K2" i="12"/>
  <c r="L29" i="12"/>
  <c r="K29" i="12"/>
  <c r="L41" i="12"/>
  <c r="K41" i="12"/>
  <c r="L61" i="12"/>
  <c r="K61" i="12"/>
  <c r="L73" i="12"/>
  <c r="K73" i="12"/>
  <c r="L81" i="12"/>
  <c r="K81" i="12"/>
  <c r="L89" i="12"/>
  <c r="K89" i="12"/>
  <c r="L101" i="12"/>
  <c r="K101" i="12"/>
  <c r="L113" i="12"/>
  <c r="K113" i="12"/>
  <c r="M121" i="12"/>
  <c r="L121" i="12"/>
  <c r="K121" i="12"/>
  <c r="M133" i="12"/>
  <c r="L133" i="12"/>
  <c r="K133" i="12"/>
  <c r="L137" i="12"/>
  <c r="X137" i="12" s="1"/>
  <c r="K137" i="12"/>
  <c r="L141" i="12"/>
  <c r="X141" i="12" s="1"/>
  <c r="K141" i="12"/>
  <c r="L149" i="12"/>
  <c r="K149" i="12"/>
  <c r="L157" i="12"/>
  <c r="K157" i="12"/>
  <c r="L165" i="12"/>
  <c r="K165" i="12"/>
  <c r="L173" i="12"/>
  <c r="K173" i="12"/>
  <c r="L181" i="12"/>
  <c r="K181" i="12"/>
  <c r="L189" i="12"/>
  <c r="K189" i="12"/>
  <c r="L193" i="12"/>
  <c r="K193" i="12"/>
  <c r="L197" i="12"/>
  <c r="X197" i="12" s="1"/>
  <c r="K197" i="12"/>
  <c r="L201" i="12"/>
  <c r="K201" i="12"/>
  <c r="L209" i="12"/>
  <c r="K209" i="12"/>
  <c r="L217" i="12"/>
  <c r="K217" i="12"/>
  <c r="L225" i="12"/>
  <c r="K225" i="12"/>
  <c r="L237" i="12"/>
  <c r="K237" i="12"/>
  <c r="L249" i="12"/>
  <c r="K249" i="12"/>
  <c r="L261" i="12"/>
  <c r="K261" i="12"/>
  <c r="L269" i="12"/>
  <c r="K269" i="12"/>
  <c r="L277" i="12"/>
  <c r="K277" i="12"/>
  <c r="L281" i="12"/>
  <c r="K281" i="12"/>
  <c r="L293" i="12"/>
  <c r="K293" i="12"/>
  <c r="L297" i="12"/>
  <c r="K297" i="12"/>
  <c r="L301" i="12"/>
  <c r="X301" i="12" s="1"/>
  <c r="K301" i="12"/>
  <c r="L305" i="12"/>
  <c r="K305" i="12"/>
  <c r="L313" i="12"/>
  <c r="K313" i="12"/>
  <c r="L321" i="12"/>
  <c r="K321" i="12"/>
  <c r="L333" i="12"/>
  <c r="K333" i="12"/>
  <c r="L341" i="12"/>
  <c r="K341" i="12"/>
  <c r="K345" i="12"/>
  <c r="L345" i="12"/>
  <c r="K353" i="12"/>
  <c r="L353" i="12"/>
  <c r="L357" i="12"/>
  <c r="K357" i="12"/>
  <c r="K365" i="12"/>
  <c r="L365" i="12"/>
  <c r="L373" i="12"/>
  <c r="K373" i="12"/>
  <c r="K381" i="12"/>
  <c r="L381" i="12"/>
  <c r="M389" i="12"/>
  <c r="L389" i="12"/>
  <c r="K389" i="12"/>
  <c r="K425" i="12"/>
  <c r="L425" i="12"/>
  <c r="L3" i="12"/>
  <c r="K3" i="12"/>
  <c r="W3" i="12" s="1"/>
  <c r="L11" i="12"/>
  <c r="K11" i="12"/>
  <c r="L15" i="12"/>
  <c r="X15" i="12" s="1"/>
  <c r="K15" i="12"/>
  <c r="L19" i="12"/>
  <c r="K19" i="12"/>
  <c r="L39" i="12"/>
  <c r="K39" i="12"/>
  <c r="M43" i="12"/>
  <c r="L43" i="12"/>
  <c r="K43" i="12"/>
  <c r="L71" i="12"/>
  <c r="K71" i="12"/>
  <c r="L75" i="12"/>
  <c r="K75" i="12"/>
  <c r="L103" i="12"/>
  <c r="K103" i="12"/>
  <c r="L107" i="12"/>
  <c r="K107" i="12"/>
  <c r="L135" i="12"/>
  <c r="K135" i="12"/>
  <c r="L139" i="12"/>
  <c r="K139" i="12"/>
  <c r="L167" i="12"/>
  <c r="K167" i="12"/>
  <c r="L171" i="12"/>
  <c r="K171" i="12"/>
  <c r="L199" i="12"/>
  <c r="K199" i="12"/>
  <c r="L203" i="12"/>
  <c r="K203" i="12"/>
  <c r="L231" i="12"/>
  <c r="K231" i="12"/>
  <c r="L235" i="12"/>
  <c r="K235" i="12"/>
  <c r="L251" i="12"/>
  <c r="K251" i="12"/>
  <c r="L263" i="12"/>
  <c r="K263" i="12"/>
  <c r="L267" i="12"/>
  <c r="K267" i="12"/>
  <c r="L283" i="12"/>
  <c r="K283" i="12"/>
  <c r="L295" i="12"/>
  <c r="K295" i="12"/>
  <c r="L299" i="12"/>
  <c r="K299" i="12"/>
  <c r="L315" i="12"/>
  <c r="K315" i="12"/>
  <c r="L327" i="12"/>
  <c r="K327" i="12"/>
  <c r="L331" i="12"/>
  <c r="K331" i="12"/>
  <c r="L347" i="12"/>
  <c r="K347" i="12"/>
  <c r="L359" i="12"/>
  <c r="K359" i="12"/>
  <c r="L363" i="12"/>
  <c r="K363" i="12"/>
  <c r="L379" i="12"/>
  <c r="K379" i="12"/>
  <c r="L391" i="12"/>
  <c r="K391" i="12"/>
  <c r="L395" i="12"/>
  <c r="K395" i="12"/>
  <c r="L411" i="12"/>
  <c r="K411" i="12"/>
  <c r="L423" i="12"/>
  <c r="K423" i="12"/>
  <c r="L427" i="12"/>
  <c r="K427" i="12"/>
  <c r="L443" i="12"/>
  <c r="K443" i="12"/>
  <c r="L455" i="12"/>
  <c r="K455" i="12"/>
  <c r="L459" i="12"/>
  <c r="K459" i="12"/>
  <c r="L475" i="12"/>
  <c r="K475" i="12"/>
  <c r="L487" i="12"/>
  <c r="K487" i="12"/>
  <c r="L491" i="12"/>
  <c r="K491" i="12"/>
  <c r="L507" i="12"/>
  <c r="K507" i="12"/>
  <c r="L519" i="12"/>
  <c r="K519" i="12"/>
  <c r="L523" i="12"/>
  <c r="K523" i="12"/>
  <c r="L587" i="12"/>
  <c r="K587" i="12"/>
  <c r="L647" i="12"/>
  <c r="K647" i="12"/>
  <c r="L10" i="12"/>
  <c r="K10" i="12"/>
  <c r="L14" i="12"/>
  <c r="X14" i="12" s="1"/>
  <c r="K14" i="12"/>
  <c r="M506" i="12"/>
  <c r="M480" i="12"/>
  <c r="M602" i="12"/>
  <c r="N45" i="12"/>
  <c r="N109" i="12"/>
  <c r="N205" i="12"/>
  <c r="N237" i="12"/>
  <c r="N253" i="12"/>
  <c r="N349" i="12"/>
  <c r="N365" i="12"/>
  <c r="N397" i="12"/>
  <c r="N413" i="12"/>
  <c r="N433" i="12"/>
  <c r="N513" i="12"/>
  <c r="N561" i="12"/>
  <c r="N625" i="12"/>
  <c r="N641" i="12"/>
  <c r="N657" i="12"/>
  <c r="N378" i="12"/>
  <c r="N462" i="12"/>
  <c r="N478" i="12"/>
  <c r="N558" i="12"/>
  <c r="N654" i="12"/>
  <c r="M298" i="12"/>
  <c r="M416" i="12"/>
  <c r="M91" i="12"/>
  <c r="M123" i="12"/>
  <c r="M467" i="12"/>
  <c r="M563" i="12"/>
  <c r="M474" i="12"/>
  <c r="N67" i="12"/>
  <c r="N291" i="12"/>
  <c r="N323" i="12"/>
  <c r="N343" i="12"/>
  <c r="N375" i="12"/>
  <c r="N499" i="12"/>
  <c r="N182" i="12"/>
  <c r="N226" i="12"/>
  <c r="N286" i="12"/>
  <c r="N470" i="12"/>
  <c r="N634" i="12"/>
  <c r="N32" i="12"/>
  <c r="N68" i="12"/>
  <c r="N92" i="12"/>
  <c r="N168" i="12"/>
  <c r="N188" i="12"/>
  <c r="N232" i="12"/>
  <c r="N248" i="12"/>
  <c r="N260" i="12"/>
  <c r="N272" i="12"/>
  <c r="N288" i="12"/>
  <c r="N364" i="12"/>
  <c r="N376" i="12"/>
  <c r="N412" i="12"/>
  <c r="N448" i="12"/>
  <c r="N476" i="12"/>
  <c r="N488" i="12"/>
  <c r="N616" i="12"/>
  <c r="N230" i="12"/>
  <c r="N466" i="12"/>
  <c r="N486" i="12"/>
  <c r="N522" i="12"/>
  <c r="N650" i="12"/>
  <c r="N99" i="12"/>
  <c r="M167" i="12"/>
  <c r="N247" i="12"/>
  <c r="N387" i="12"/>
  <c r="N126" i="12"/>
  <c r="N270" i="12"/>
  <c r="N342" i="12"/>
  <c r="N458" i="12"/>
  <c r="N88" i="12"/>
  <c r="N156" i="12"/>
  <c r="N204" i="12"/>
  <c r="N224" i="12"/>
  <c r="N240" i="12"/>
  <c r="N268" i="12"/>
  <c r="N284" i="12"/>
  <c r="N336" i="12"/>
  <c r="N360" i="12"/>
  <c r="N380" i="12"/>
  <c r="N416" i="12"/>
  <c r="N440" i="12"/>
  <c r="N460" i="12"/>
  <c r="N464" i="12"/>
  <c r="N492" i="12"/>
  <c r="N504" i="12"/>
  <c r="N536" i="12"/>
  <c r="N576" i="12"/>
  <c r="N640" i="12"/>
  <c r="N222" i="12"/>
  <c r="N390" i="12"/>
  <c r="N434" i="12"/>
  <c r="N614" i="12"/>
  <c r="N215" i="12"/>
  <c r="N275" i="12"/>
  <c r="N407" i="12"/>
  <c r="N531" i="12"/>
  <c r="N238" i="12"/>
  <c r="N318" i="12"/>
  <c r="N450" i="12"/>
  <c r="N482" i="12"/>
  <c r="N538" i="12"/>
  <c r="N48" i="12"/>
  <c r="N72" i="12"/>
  <c r="N164" i="12"/>
  <c r="N176" i="12"/>
  <c r="N192" i="12"/>
  <c r="N244" i="12"/>
  <c r="N276" i="12"/>
  <c r="N332" i="12"/>
  <c r="N344" i="12"/>
  <c r="N352" i="12"/>
  <c r="N384" i="12"/>
  <c r="N424" i="12"/>
  <c r="N512" i="12"/>
  <c r="N544" i="12"/>
  <c r="N568" i="12"/>
  <c r="N648" i="12"/>
  <c r="N664" i="12"/>
  <c r="N158" i="12"/>
  <c r="N210" i="12"/>
  <c r="N322" i="12"/>
  <c r="N358" i="12"/>
  <c r="N530" i="12"/>
  <c r="N602" i="12"/>
  <c r="N582" i="12"/>
  <c r="M494" i="12"/>
  <c r="N127" i="12"/>
  <c r="N212" i="12"/>
  <c r="N213" i="12"/>
  <c r="N446" i="12"/>
  <c r="M127" i="12"/>
  <c r="M551" i="12"/>
  <c r="N183" i="12"/>
  <c r="N132" i="12"/>
  <c r="N337" i="12"/>
  <c r="N38" i="12"/>
  <c r="N151" i="12"/>
  <c r="N78" i="12"/>
  <c r="N392" i="12"/>
  <c r="N278" i="12"/>
  <c r="M358" i="12"/>
  <c r="N520" i="12"/>
  <c r="M397" i="12"/>
  <c r="N292" i="12"/>
  <c r="N521" i="12"/>
  <c r="M202" i="12"/>
  <c r="M190" i="12"/>
  <c r="M442" i="12"/>
  <c r="M390" i="12"/>
  <c r="M498" i="12"/>
  <c r="M230" i="12"/>
  <c r="M422" i="12"/>
  <c r="M334" i="12"/>
  <c r="M154" i="12"/>
  <c r="M282" i="12"/>
  <c r="M402" i="12"/>
  <c r="N409" i="12"/>
  <c r="M254" i="12"/>
  <c r="M294" i="12"/>
  <c r="N305" i="12"/>
  <c r="M22" i="12"/>
  <c r="N280" i="12"/>
  <c r="N584" i="12"/>
  <c r="N124" i="12"/>
  <c r="N600" i="12"/>
  <c r="N303" i="12"/>
  <c r="N583" i="12"/>
  <c r="N40" i="12"/>
  <c r="N73" i="12"/>
  <c r="M459" i="12"/>
  <c r="N196" i="12"/>
  <c r="N472" i="12"/>
  <c r="N656" i="12"/>
  <c r="N173" i="12"/>
  <c r="M521" i="12"/>
  <c r="M199" i="12"/>
  <c r="M621" i="12"/>
  <c r="N469" i="12"/>
  <c r="N22" i="12"/>
  <c r="N254" i="12"/>
  <c r="N294" i="12"/>
  <c r="N474" i="12"/>
  <c r="M561" i="12"/>
  <c r="N142" i="12"/>
  <c r="M40" i="12"/>
  <c r="M188" i="12"/>
  <c r="M328" i="12"/>
  <c r="M404" i="12"/>
  <c r="N549" i="12"/>
  <c r="N94" i="12"/>
  <c r="N274" i="12"/>
  <c r="N418" i="12"/>
  <c r="M625" i="12"/>
  <c r="M39" i="12"/>
  <c r="M251" i="12"/>
  <c r="N399" i="12"/>
  <c r="N190" i="12"/>
  <c r="N334" i="12"/>
  <c r="N414" i="12"/>
  <c r="N454" i="12"/>
  <c r="M517" i="12"/>
  <c r="M195" i="12"/>
  <c r="N487" i="12"/>
  <c r="N214" i="12"/>
  <c r="M104" i="12"/>
  <c r="M360" i="12"/>
  <c r="M488" i="12"/>
  <c r="N529" i="12"/>
  <c r="N593" i="12"/>
  <c r="N601" i="12"/>
  <c r="N609" i="12"/>
  <c r="N633" i="12"/>
  <c r="N178" i="12"/>
  <c r="N430" i="12"/>
  <c r="N598" i="12"/>
  <c r="N382" i="12"/>
  <c r="M236" i="12"/>
  <c r="M568" i="12"/>
  <c r="N502" i="12"/>
  <c r="M629" i="12"/>
  <c r="N175" i="12"/>
  <c r="N207" i="12"/>
  <c r="N383" i="12"/>
  <c r="N607" i="12"/>
  <c r="N198" i="12"/>
  <c r="N498" i="12"/>
  <c r="N287" i="12"/>
  <c r="M609" i="12"/>
  <c r="N518" i="12"/>
  <c r="M235" i="12"/>
  <c r="M495" i="12"/>
  <c r="M533" i="12"/>
  <c r="N338" i="12"/>
  <c r="N370" i="12"/>
  <c r="N402" i="12"/>
  <c r="N422" i="12"/>
  <c r="M45" i="12"/>
  <c r="M232" i="12"/>
  <c r="N165" i="12"/>
  <c r="N269" i="12"/>
  <c r="M132" i="12"/>
  <c r="M470" i="12"/>
  <c r="M84" i="12"/>
  <c r="M276" i="12"/>
  <c r="M512" i="12"/>
  <c r="Q2" i="12"/>
  <c r="M233" i="12"/>
  <c r="M489" i="12"/>
  <c r="N373" i="12"/>
  <c r="N586" i="12"/>
  <c r="M215" i="12"/>
  <c r="M439" i="12"/>
  <c r="R627" i="12"/>
  <c r="R635" i="12"/>
  <c r="R643" i="12"/>
  <c r="R659" i="12"/>
  <c r="R78" i="12"/>
  <c r="R90" i="12"/>
  <c r="R126" i="12"/>
  <c r="R142" i="12"/>
  <c r="R154" i="12"/>
  <c r="R182" i="12"/>
  <c r="R198" i="12"/>
  <c r="R214" i="12"/>
  <c r="R270" i="12"/>
  <c r="R278" i="12"/>
  <c r="R298" i="12"/>
  <c r="R318" i="12"/>
  <c r="R342" i="12"/>
  <c r="R354" i="12"/>
  <c r="R362" i="12"/>
  <c r="R374" i="12"/>
  <c r="R386" i="12"/>
  <c r="R410" i="12"/>
  <c r="R18" i="12"/>
  <c r="M305" i="12"/>
  <c r="M353" i="12"/>
  <c r="M441" i="12"/>
  <c r="N17" i="12"/>
  <c r="M595" i="12"/>
  <c r="M29" i="12"/>
  <c r="M65" i="12"/>
  <c r="N229" i="12"/>
  <c r="M260" i="12"/>
  <c r="M300" i="12"/>
  <c r="M536" i="12"/>
  <c r="M628" i="12"/>
  <c r="M73" i="12"/>
  <c r="M567" i="12"/>
  <c r="Q7" i="12"/>
  <c r="M88" i="12"/>
  <c r="M180" i="12"/>
  <c r="M292" i="12"/>
  <c r="M296" i="12"/>
  <c r="M340" i="12"/>
  <c r="M372" i="12"/>
  <c r="M452" i="12"/>
  <c r="M472" i="12"/>
  <c r="M504" i="12"/>
  <c r="M616" i="12"/>
  <c r="M656" i="12"/>
  <c r="M237" i="12"/>
  <c r="M281" i="12"/>
  <c r="M293" i="12"/>
  <c r="M361" i="12"/>
  <c r="M429" i="12"/>
  <c r="M337" i="12"/>
  <c r="M377" i="12"/>
  <c r="M253" i="12"/>
  <c r="M152" i="12"/>
  <c r="M453" i="12"/>
  <c r="M364" i="12"/>
  <c r="M408" i="12"/>
  <c r="M448" i="12"/>
  <c r="M496" i="12"/>
  <c r="M217" i="12"/>
  <c r="M321" i="12"/>
  <c r="N449" i="12"/>
  <c r="N534" i="12"/>
  <c r="N194" i="12"/>
  <c r="N262" i="12"/>
  <c r="N406" i="12"/>
  <c r="M205" i="12"/>
  <c r="M509" i="12"/>
  <c r="N290" i="12"/>
  <c r="M68" i="12"/>
  <c r="M216" i="12"/>
  <c r="M357" i="12"/>
  <c r="M409" i="12"/>
  <c r="M485" i="12"/>
  <c r="M124" i="12"/>
  <c r="M308" i="12"/>
  <c r="M336" i="12"/>
  <c r="M352" i="12"/>
  <c r="M384" i="12"/>
  <c r="N480" i="12"/>
  <c r="M500" i="12"/>
  <c r="M520" i="12"/>
  <c r="M576" i="12"/>
  <c r="M173" i="12"/>
  <c r="M225" i="12"/>
  <c r="M35" i="12"/>
  <c r="M163" i="12"/>
  <c r="M179" i="12"/>
  <c r="M319" i="12"/>
  <c r="M535" i="12"/>
  <c r="M579" i="12"/>
  <c r="M643" i="12"/>
  <c r="R647" i="12"/>
  <c r="M238" i="12"/>
  <c r="M28" i="12"/>
  <c r="M92" i="12"/>
  <c r="M172" i="12"/>
  <c r="M244" i="12"/>
  <c r="M320" i="12"/>
  <c r="M332" i="12"/>
  <c r="M344" i="12"/>
  <c r="M368" i="12"/>
  <c r="M376" i="12"/>
  <c r="M436" i="12"/>
  <c r="M564" i="12"/>
  <c r="M640" i="12"/>
  <c r="M313" i="12"/>
  <c r="M333" i="12"/>
  <c r="M469" i="12"/>
  <c r="M165" i="12"/>
  <c r="M329" i="12"/>
  <c r="M405" i="12"/>
  <c r="M424" i="12"/>
  <c r="M516" i="12"/>
  <c r="M544" i="12"/>
  <c r="M600" i="12"/>
  <c r="M664" i="12"/>
  <c r="M369" i="12"/>
  <c r="N321" i="12"/>
  <c r="M473" i="12"/>
  <c r="M505" i="12"/>
  <c r="N28" i="12"/>
  <c r="M145" i="12"/>
  <c r="N340" i="12"/>
  <c r="N302" i="12"/>
  <c r="M269" i="12"/>
  <c r="N189" i="12"/>
  <c r="M248" i="12"/>
  <c r="M373" i="12"/>
  <c r="M437" i="12"/>
  <c r="M497" i="12"/>
  <c r="M285" i="12"/>
  <c r="N80" i="12"/>
  <c r="M356" i="12"/>
  <c r="M400" i="12"/>
  <c r="M440" i="12"/>
  <c r="M464" i="12"/>
  <c r="M584" i="12"/>
  <c r="M648" i="12"/>
  <c r="M181" i="12"/>
  <c r="M229" i="12"/>
  <c r="M71" i="12"/>
  <c r="M171" i="12"/>
  <c r="N255" i="12"/>
  <c r="M263" i="12"/>
  <c r="M363" i="12"/>
  <c r="M427" i="12"/>
  <c r="N479" i="12"/>
  <c r="M519" i="12"/>
  <c r="N575" i="12"/>
  <c r="N599" i="12"/>
  <c r="R611" i="12"/>
  <c r="N639" i="12"/>
  <c r="M647" i="12"/>
  <c r="M10" i="12"/>
  <c r="R42" i="12"/>
  <c r="R226" i="12"/>
  <c r="R238" i="12"/>
  <c r="R246" i="12"/>
  <c r="N246" i="12"/>
  <c r="R286" i="12"/>
  <c r="R310" i="12"/>
  <c r="N310" i="12"/>
  <c r="R330" i="12"/>
  <c r="R398" i="12"/>
  <c r="N398" i="12"/>
  <c r="R493" i="12"/>
  <c r="R426" i="12"/>
  <c r="R450" i="12"/>
  <c r="R458" i="12"/>
  <c r="R470" i="12"/>
  <c r="R482" i="12"/>
  <c r="R494" i="12"/>
  <c r="R506" i="12"/>
  <c r="R526" i="12"/>
  <c r="R538" i="12"/>
  <c r="R550" i="12"/>
  <c r="R562" i="12"/>
  <c r="R574" i="12"/>
  <c r="R590" i="12"/>
  <c r="R606" i="12"/>
  <c r="R618" i="12"/>
  <c r="R634" i="12"/>
  <c r="R646" i="12"/>
  <c r="R662" i="12"/>
  <c r="M386" i="12"/>
  <c r="M342" i="12"/>
  <c r="M295" i="12"/>
  <c r="R603" i="12"/>
  <c r="N623" i="12"/>
  <c r="M278" i="12"/>
  <c r="M398" i="12"/>
  <c r="M450" i="12"/>
  <c r="M574" i="12"/>
  <c r="M286" i="12"/>
  <c r="M662" i="12"/>
  <c r="M426" i="12"/>
  <c r="M330" i="12"/>
  <c r="M203" i="12"/>
  <c r="M331" i="12"/>
  <c r="M347" i="12"/>
  <c r="M391" i="12"/>
  <c r="M310" i="12"/>
  <c r="N485" i="12"/>
  <c r="R489" i="12"/>
  <c r="N489" i="12"/>
  <c r="M42" i="12"/>
  <c r="M458" i="12"/>
  <c r="M526" i="12"/>
  <c r="M362" i="12"/>
  <c r="N439" i="12"/>
  <c r="N7" i="12"/>
  <c r="N351" i="12"/>
  <c r="M482" i="12"/>
  <c r="M78" i="12"/>
  <c r="M107" i="12"/>
  <c r="M299" i="12"/>
  <c r="N663" i="12"/>
  <c r="M590" i="12"/>
  <c r="M90" i="12"/>
  <c r="M283" i="12"/>
  <c r="M359" i="12"/>
  <c r="M395" i="12"/>
  <c r="M423" i="12"/>
  <c r="M487" i="12"/>
  <c r="N659" i="12"/>
  <c r="M246" i="12"/>
  <c r="R370" i="12"/>
  <c r="R382" i="12"/>
  <c r="R390" i="12"/>
  <c r="R402" i="12"/>
  <c r="R414" i="12"/>
  <c r="R422" i="12"/>
  <c r="R434" i="12"/>
  <c r="R442" i="12"/>
  <c r="R454" i="12"/>
  <c r="R466" i="12"/>
  <c r="R474" i="12"/>
  <c r="R486" i="12"/>
  <c r="R498" i="12"/>
  <c r="R510" i="12"/>
  <c r="R522" i="12"/>
  <c r="R530" i="12"/>
  <c r="R578" i="12"/>
  <c r="R586" i="12"/>
  <c r="R594" i="12"/>
  <c r="R602" i="12"/>
  <c r="R614" i="12"/>
  <c r="R638" i="12"/>
  <c r="R650" i="12"/>
  <c r="R29" i="12"/>
  <c r="R33" i="12"/>
  <c r="R41" i="12"/>
  <c r="R45" i="12"/>
  <c r="R61" i="12"/>
  <c r="R65" i="12"/>
  <c r="R73" i="12"/>
  <c r="R85" i="12"/>
  <c r="R587" i="12"/>
  <c r="R2" i="12"/>
  <c r="R497" i="12"/>
  <c r="N497" i="12"/>
  <c r="Q6" i="12"/>
  <c r="M6" i="12"/>
  <c r="Q46" i="12"/>
  <c r="Q74" i="12"/>
  <c r="Q86" i="12"/>
  <c r="M86" i="12"/>
  <c r="Q118" i="12"/>
  <c r="M118" i="12"/>
  <c r="Q138" i="12"/>
  <c r="M138" i="12"/>
  <c r="Q150" i="12"/>
  <c r="M150" i="12"/>
  <c r="Q186" i="12"/>
  <c r="Q218" i="12"/>
  <c r="Q274" i="12"/>
  <c r="Q302" i="12"/>
  <c r="Q326" i="12"/>
  <c r="M326" i="12"/>
  <c r="Q338" i="12"/>
  <c r="Q378" i="12"/>
  <c r="Q406" i="12"/>
  <c r="Q446" i="12"/>
  <c r="Q478" i="12"/>
  <c r="Q518" i="12"/>
  <c r="Q558" i="12"/>
  <c r="Q622" i="12"/>
  <c r="Q630" i="12"/>
  <c r="M630" i="12"/>
  <c r="Q642" i="12"/>
  <c r="M642" i="12"/>
  <c r="R15" i="12"/>
  <c r="N15" i="12"/>
  <c r="R19" i="12"/>
  <c r="N19" i="12"/>
  <c r="Q23" i="12"/>
  <c r="M23" i="12"/>
  <c r="Q27" i="12"/>
  <c r="Q47" i="12"/>
  <c r="Q63" i="12"/>
  <c r="Q91" i="12"/>
  <c r="Q95" i="12"/>
  <c r="M95" i="12"/>
  <c r="R103" i="12"/>
  <c r="N103" i="12"/>
  <c r="Q123" i="12"/>
  <c r="R139" i="12"/>
  <c r="R167" i="12"/>
  <c r="Q187" i="12"/>
  <c r="R199" i="12"/>
  <c r="Q207" i="12"/>
  <c r="Q227" i="12"/>
  <c r="Q243" i="12"/>
  <c r="R251" i="12"/>
  <c r="Q275" i="12"/>
  <c r="Q279" i="12"/>
  <c r="M279" i="12"/>
  <c r="R283" i="12"/>
  <c r="R295" i="12"/>
  <c r="Q307" i="12"/>
  <c r="Q323" i="12"/>
  <c r="R327" i="12"/>
  <c r="N327" i="12"/>
  <c r="Q335" i="12"/>
  <c r="M335" i="12"/>
  <c r="Q351" i="12"/>
  <c r="R363" i="12"/>
  <c r="N363" i="12"/>
  <c r="Q371" i="12"/>
  <c r="Q387" i="12"/>
  <c r="Q399" i="12"/>
  <c r="M399" i="12"/>
  <c r="R411" i="12"/>
  <c r="R423" i="12"/>
  <c r="R443" i="12"/>
  <c r="Q463" i="12"/>
  <c r="R475" i="12"/>
  <c r="Q479" i="12"/>
  <c r="M479" i="12"/>
  <c r="R491" i="12"/>
  <c r="N491" i="12"/>
  <c r="Q503" i="12"/>
  <c r="M503" i="12"/>
  <c r="Q515" i="12"/>
  <c r="M515" i="12"/>
  <c r="Q527" i="12"/>
  <c r="M527" i="12"/>
  <c r="Q535" i="12"/>
  <c r="Q555" i="12"/>
  <c r="Q563" i="12"/>
  <c r="Q579" i="12"/>
  <c r="Q595" i="12"/>
  <c r="Q607" i="12"/>
  <c r="Q615" i="12"/>
  <c r="M615" i="12"/>
  <c r="Q627" i="12"/>
  <c r="M627" i="12"/>
  <c r="Q635" i="12"/>
  <c r="Q663" i="12"/>
  <c r="Q101" i="12"/>
  <c r="Q121" i="12"/>
  <c r="Q537" i="12"/>
  <c r="Q545" i="12"/>
  <c r="M545" i="12"/>
  <c r="Q549" i="12"/>
  <c r="Q633" i="12"/>
  <c r="Q637" i="12"/>
  <c r="Q641" i="12"/>
  <c r="Q66" i="12"/>
  <c r="Q106" i="12"/>
  <c r="Q130" i="12"/>
  <c r="Q178" i="12"/>
  <c r="Q194" i="12"/>
  <c r="Q250" i="12"/>
  <c r="Q290" i="12"/>
  <c r="Q350" i="12"/>
  <c r="Q394" i="12"/>
  <c r="M394" i="12"/>
  <c r="Q430" i="12"/>
  <c r="Q490" i="12"/>
  <c r="Q546" i="12"/>
  <c r="Q570" i="12"/>
  <c r="Q598" i="12"/>
  <c r="Q654" i="12"/>
  <c r="N526" i="12"/>
  <c r="N590" i="12"/>
  <c r="M430" i="12"/>
  <c r="M378" i="12"/>
  <c r="R39" i="12"/>
  <c r="Q51" i="12"/>
  <c r="M51" i="12"/>
  <c r="Q59" i="12"/>
  <c r="M59" i="12"/>
  <c r="R71" i="12"/>
  <c r="Q79" i="12"/>
  <c r="M79" i="12"/>
  <c r="R107" i="12"/>
  <c r="Q111" i="12"/>
  <c r="M111" i="12"/>
  <c r="Q119" i="12"/>
  <c r="Q131" i="12"/>
  <c r="R135" i="12"/>
  <c r="N135" i="12"/>
  <c r="Q147" i="12"/>
  <c r="M147" i="12"/>
  <c r="Q155" i="12"/>
  <c r="M155" i="12"/>
  <c r="R171" i="12"/>
  <c r="Q175" i="12"/>
  <c r="Q195" i="12"/>
  <c r="Q211" i="12"/>
  <c r="Q219" i="12"/>
  <c r="M219" i="12"/>
  <c r="Q239" i="12"/>
  <c r="Q247" i="12"/>
  <c r="M247" i="12"/>
  <c r="Q259" i="12"/>
  <c r="R267" i="12"/>
  <c r="Q287" i="12"/>
  <c r="M287" i="12"/>
  <c r="R299" i="12"/>
  <c r="Q311" i="12"/>
  <c r="M311" i="12"/>
  <c r="R315" i="12"/>
  <c r="N315" i="12"/>
  <c r="R331" i="12"/>
  <c r="R347" i="12"/>
  <c r="Q355" i="12"/>
  <c r="M355" i="12"/>
  <c r="Q367" i="12"/>
  <c r="R379" i="12"/>
  <c r="N379" i="12"/>
  <c r="R395" i="12"/>
  <c r="Q407" i="12"/>
  <c r="Q415" i="12"/>
  <c r="Q431" i="12"/>
  <c r="Q435" i="12"/>
  <c r="M435" i="12"/>
  <c r="R459" i="12"/>
  <c r="R487" i="12"/>
  <c r="Q499" i="12"/>
  <c r="Q511" i="12"/>
  <c r="R519" i="12"/>
  <c r="Q531" i="12"/>
  <c r="Q543" i="12"/>
  <c r="Q551" i="12"/>
  <c r="Q559" i="12"/>
  <c r="M559" i="12"/>
  <c r="Q571" i="12"/>
  <c r="Q583" i="12"/>
  <c r="Q599" i="12"/>
  <c r="M599" i="12"/>
  <c r="Q611" i="12"/>
  <c r="Q623" i="12"/>
  <c r="Q639" i="12"/>
  <c r="Q659" i="12"/>
  <c r="Q97" i="12"/>
  <c r="Q113" i="12"/>
  <c r="Q117" i="12"/>
  <c r="M117" i="12"/>
  <c r="Q541" i="12"/>
  <c r="N354" i="12"/>
  <c r="N374" i="12"/>
  <c r="N386" i="12"/>
  <c r="M537" i="12"/>
  <c r="N199" i="12"/>
  <c r="N263" i="12"/>
  <c r="M101" i="12"/>
  <c r="N519" i="12"/>
  <c r="M350" i="12"/>
  <c r="N562" i="12"/>
  <c r="M97" i="12"/>
  <c r="N550" i="12"/>
  <c r="M46" i="12"/>
  <c r="M218" i="12"/>
  <c r="M250" i="12"/>
  <c r="N506" i="12"/>
  <c r="N662" i="12"/>
  <c r="M47" i="12"/>
  <c r="N71" i="12"/>
  <c r="M175" i="12"/>
  <c r="M183" i="12"/>
  <c r="M223" i="12"/>
  <c r="M303" i="12"/>
  <c r="M351" i="12"/>
  <c r="M383" i="12"/>
  <c r="M415" i="12"/>
  <c r="M499" i="12"/>
  <c r="M490" i="12"/>
  <c r="R5" i="12"/>
  <c r="N5" i="12"/>
  <c r="Q9" i="12"/>
  <c r="Q13" i="12"/>
  <c r="M13" i="12"/>
  <c r="Q17" i="12"/>
  <c r="R21" i="12"/>
  <c r="N21" i="12"/>
  <c r="R25" i="12"/>
  <c r="N25" i="12"/>
  <c r="R37" i="12"/>
  <c r="N37" i="12"/>
  <c r="R49" i="12"/>
  <c r="N49" i="12"/>
  <c r="R53" i="12"/>
  <c r="N53" i="12"/>
  <c r="R57" i="12"/>
  <c r="N57" i="12"/>
  <c r="R69" i="12"/>
  <c r="N69" i="12"/>
  <c r="R77" i="12"/>
  <c r="N77" i="12"/>
  <c r="R81" i="12"/>
  <c r="N81" i="12"/>
  <c r="R89" i="12"/>
  <c r="N89" i="12"/>
  <c r="R533" i="12"/>
  <c r="N533" i="12"/>
  <c r="R629" i="12"/>
  <c r="N629" i="12"/>
  <c r="R438" i="12"/>
  <c r="N438" i="12"/>
  <c r="R514" i="12"/>
  <c r="N514" i="12"/>
  <c r="R597" i="12"/>
  <c r="N597" i="12"/>
  <c r="Q30" i="12"/>
  <c r="Q38" i="12"/>
  <c r="Q58" i="12"/>
  <c r="M58" i="12"/>
  <c r="Q94" i="12"/>
  <c r="Q162" i="12"/>
  <c r="M162" i="12"/>
  <c r="Q206" i="12"/>
  <c r="Q234" i="12"/>
  <c r="Q262" i="12"/>
  <c r="Q314" i="12"/>
  <c r="Q366" i="12"/>
  <c r="Q418" i="12"/>
  <c r="Q462" i="12"/>
  <c r="Q502" i="12"/>
  <c r="Q534" i="12"/>
  <c r="Q582" i="12"/>
  <c r="Q610" i="12"/>
  <c r="M610" i="12"/>
  <c r="Q666" i="12"/>
  <c r="N494" i="12"/>
  <c r="M234" i="12"/>
  <c r="R11" i="12"/>
  <c r="Q31" i="12"/>
  <c r="M31" i="12"/>
  <c r="Q35" i="12"/>
  <c r="R43" i="12"/>
  <c r="Q55" i="12"/>
  <c r="M55" i="12"/>
  <c r="Q67" i="12"/>
  <c r="R75" i="12"/>
  <c r="N75" i="12"/>
  <c r="Q83" i="12"/>
  <c r="Q87" i="12"/>
  <c r="M87" i="12"/>
  <c r="Q99" i="12"/>
  <c r="M99" i="12"/>
  <c r="Q115" i="12"/>
  <c r="Q127" i="12"/>
  <c r="Q143" i="12"/>
  <c r="Q151" i="12"/>
  <c r="Q159" i="12"/>
  <c r="M159" i="12"/>
  <c r="Q163" i="12"/>
  <c r="Q179" i="12"/>
  <c r="Q183" i="12"/>
  <c r="Q191" i="12"/>
  <c r="M191" i="12"/>
  <c r="R203" i="12"/>
  <c r="Q215" i="12"/>
  <c r="Q223" i="12"/>
  <c r="R231" i="12"/>
  <c r="N231" i="12"/>
  <c r="R235" i="12"/>
  <c r="Q255" i="12"/>
  <c r="M255" i="12"/>
  <c r="R263" i="12"/>
  <c r="Q271" i="12"/>
  <c r="M271" i="12"/>
  <c r="Q291" i="12"/>
  <c r="Q303" i="12"/>
  <c r="Q319" i="12"/>
  <c r="Q339" i="12"/>
  <c r="Q343" i="12"/>
  <c r="R359" i="12"/>
  <c r="Q375" i="12"/>
  <c r="Q383" i="12"/>
  <c r="R391" i="12"/>
  <c r="Q403" i="12"/>
  <c r="Q419" i="12"/>
  <c r="M419" i="12"/>
  <c r="R427" i="12"/>
  <c r="N427" i="12"/>
  <c r="Q439" i="12"/>
  <c r="Q447" i="12"/>
  <c r="M447" i="12"/>
  <c r="Q451" i="12"/>
  <c r="M451" i="12"/>
  <c r="R455" i="12"/>
  <c r="N455" i="12"/>
  <c r="Q467" i="12"/>
  <c r="Q471" i="12"/>
  <c r="M471" i="12"/>
  <c r="Q483" i="12"/>
  <c r="M483" i="12"/>
  <c r="Q495" i="12"/>
  <c r="R507" i="12"/>
  <c r="R523" i="12"/>
  <c r="Q539" i="12"/>
  <c r="Q547" i="12"/>
  <c r="M547" i="12"/>
  <c r="Q567" i="12"/>
  <c r="Q575" i="12"/>
  <c r="Q591" i="12"/>
  <c r="M591" i="12"/>
  <c r="Q603" i="12"/>
  <c r="Q619" i="12"/>
  <c r="M619" i="12"/>
  <c r="Q631" i="12"/>
  <c r="Q643" i="12"/>
  <c r="Q651" i="12"/>
  <c r="M651" i="12"/>
  <c r="Q655" i="12"/>
  <c r="M655" i="12"/>
  <c r="Q93" i="12"/>
  <c r="Q105" i="12"/>
  <c r="Q109" i="12"/>
  <c r="M93" i="12"/>
  <c r="N426" i="12"/>
  <c r="M74" i="12"/>
  <c r="N2" i="12"/>
  <c r="M598" i="12"/>
  <c r="N646" i="12"/>
  <c r="M570" i="12"/>
  <c r="M113" i="12"/>
  <c r="M622" i="12"/>
  <c r="M38" i="12"/>
  <c r="M130" i="12"/>
  <c r="M314" i="12"/>
  <c r="M418" i="12"/>
  <c r="N618" i="12"/>
  <c r="M67" i="12"/>
  <c r="M119" i="12"/>
  <c r="M143" i="12"/>
  <c r="M211" i="12"/>
  <c r="M239" i="12"/>
  <c r="N251" i="12"/>
  <c r="M323" i="12"/>
  <c r="M343" i="12"/>
  <c r="M367" i="12"/>
  <c r="N391" i="12"/>
  <c r="M407" i="12"/>
  <c r="M431" i="12"/>
  <c r="M531" i="12"/>
  <c r="M543" i="12"/>
  <c r="M575" i="12"/>
  <c r="M583" i="12"/>
  <c r="M623" i="12"/>
  <c r="M639" i="12"/>
  <c r="M659" i="12"/>
  <c r="R3" i="12"/>
  <c r="Q501" i="12"/>
  <c r="Q601" i="12"/>
  <c r="Q605" i="12"/>
  <c r="Q609" i="12"/>
  <c r="Q3" i="12"/>
  <c r="R7" i="12"/>
  <c r="Q11" i="12"/>
  <c r="Q15" i="12"/>
  <c r="M15" i="12"/>
  <c r="Q19" i="12"/>
  <c r="M19" i="12"/>
  <c r="R23" i="12"/>
  <c r="N23" i="12"/>
  <c r="R27" i="12"/>
  <c r="R31" i="12"/>
  <c r="N31" i="12"/>
  <c r="R35" i="12"/>
  <c r="Q39" i="12"/>
  <c r="Q43" i="12"/>
  <c r="R47" i="12"/>
  <c r="R51" i="12"/>
  <c r="N51" i="12"/>
  <c r="R55" i="12"/>
  <c r="N55" i="12"/>
  <c r="R59" i="12"/>
  <c r="N59" i="12"/>
  <c r="R63" i="12"/>
  <c r="R67" i="12"/>
  <c r="Q71" i="12"/>
  <c r="Q75" i="12"/>
  <c r="M75" i="12"/>
  <c r="R79" i="12"/>
  <c r="N79" i="12"/>
  <c r="R83" i="12"/>
  <c r="R87" i="12"/>
  <c r="N87" i="12"/>
  <c r="R91" i="12"/>
  <c r="R95" i="12"/>
  <c r="N95" i="12"/>
  <c r="R99" i="12"/>
  <c r="Q103" i="12"/>
  <c r="M103" i="12"/>
  <c r="Q107" i="12"/>
  <c r="R111" i="12"/>
  <c r="R115" i="12"/>
  <c r="R119" i="12"/>
  <c r="R123" i="12"/>
  <c r="R127" i="12"/>
  <c r="R131" i="12"/>
  <c r="Q135" i="12"/>
  <c r="M135" i="12"/>
  <c r="Q139" i="12"/>
  <c r="R143" i="12"/>
  <c r="R147" i="12"/>
  <c r="R151" i="12"/>
  <c r="R155" i="12"/>
  <c r="N155" i="12"/>
  <c r="R159" i="12"/>
  <c r="N159" i="12"/>
  <c r="R163" i="12"/>
  <c r="Q167" i="12"/>
  <c r="Q171" i="12"/>
  <c r="R175" i="12"/>
  <c r="R179" i="12"/>
  <c r="R183" i="12"/>
  <c r="R187" i="12"/>
  <c r="R191" i="12"/>
  <c r="N191" i="12"/>
  <c r="R195" i="12"/>
  <c r="Q199" i="12"/>
  <c r="Q203" i="12"/>
  <c r="R207" i="12"/>
  <c r="R211" i="12"/>
  <c r="R215" i="12"/>
  <c r="R219" i="12"/>
  <c r="R223" i="12"/>
  <c r="R227" i="12"/>
  <c r="Q231" i="12"/>
  <c r="M231" i="12"/>
  <c r="Q235" i="12"/>
  <c r="R239" i="12"/>
  <c r="R243" i="12"/>
  <c r="R247" i="12"/>
  <c r="Q251" i="12"/>
  <c r="R255" i="12"/>
  <c r="R259" i="12"/>
  <c r="Q263" i="12"/>
  <c r="Q267" i="12"/>
  <c r="R271" i="12"/>
  <c r="R275" i="12"/>
  <c r="R279" i="12"/>
  <c r="N279" i="12"/>
  <c r="Q283" i="12"/>
  <c r="R287" i="12"/>
  <c r="R291" i="12"/>
  <c r="Q295" i="12"/>
  <c r="Q299" i="12"/>
  <c r="R303" i="12"/>
  <c r="R307" i="12"/>
  <c r="R311" i="12"/>
  <c r="Q315" i="12"/>
  <c r="M315" i="12"/>
  <c r="R319" i="12"/>
  <c r="R323" i="12"/>
  <c r="Q327" i="12"/>
  <c r="M327" i="12"/>
  <c r="Q331" i="12"/>
  <c r="R335" i="12"/>
  <c r="N335" i="12"/>
  <c r="R339" i="12"/>
  <c r="R343" i="12"/>
  <c r="Q347" i="12"/>
  <c r="R351" i="12"/>
  <c r="R355" i="12"/>
  <c r="Q359" i="12"/>
  <c r="Q363" i="12"/>
  <c r="R367" i="12"/>
  <c r="R371" i="12"/>
  <c r="R375" i="12"/>
  <c r="Q379" i="12"/>
  <c r="R383" i="12"/>
  <c r="R387" i="12"/>
  <c r="Q391" i="12"/>
  <c r="Q395" i="12"/>
  <c r="R399" i="12"/>
  <c r="R403" i="12"/>
  <c r="R407" i="12"/>
  <c r="Q411" i="12"/>
  <c r="R415" i="12"/>
  <c r="R419" i="12"/>
  <c r="Q423" i="12"/>
  <c r="Q427" i="12"/>
  <c r="R431" i="12"/>
  <c r="R435" i="12"/>
  <c r="N435" i="12"/>
  <c r="R439" i="12"/>
  <c r="Q443" i="12"/>
  <c r="R447" i="12"/>
  <c r="N447" i="12"/>
  <c r="R451" i="12"/>
  <c r="N451" i="12"/>
  <c r="Q455" i="12"/>
  <c r="M455" i="12"/>
  <c r="Q459" i="12"/>
  <c r="R463" i="12"/>
  <c r="R467" i="12"/>
  <c r="R471" i="12"/>
  <c r="N471" i="12"/>
  <c r="Q475" i="12"/>
  <c r="R479" i="12"/>
  <c r="R483" i="12"/>
  <c r="N483" i="12"/>
  <c r="Q487" i="12"/>
  <c r="Q491" i="12"/>
  <c r="R495" i="12"/>
  <c r="R499" i="12"/>
  <c r="R503" i="12"/>
  <c r="Q507" i="12"/>
  <c r="R511" i="12"/>
  <c r="R515" i="12"/>
  <c r="N515" i="12"/>
  <c r="Q519" i="12"/>
  <c r="Q523" i="12"/>
  <c r="R527" i="12"/>
  <c r="R531" i="12"/>
  <c r="R535" i="12"/>
  <c r="R539" i="12"/>
  <c r="R543" i="12"/>
  <c r="R547" i="12"/>
  <c r="N547" i="12"/>
  <c r="R551" i="12"/>
  <c r="R555" i="12"/>
  <c r="R559" i="12"/>
  <c r="N559" i="12"/>
  <c r="R563" i="12"/>
  <c r="R567" i="12"/>
  <c r="R571" i="12"/>
  <c r="R575" i="12"/>
  <c r="R579" i="12"/>
  <c r="R583" i="12"/>
  <c r="Q587" i="12"/>
  <c r="R591" i="12"/>
  <c r="N591" i="12"/>
  <c r="R595" i="12"/>
  <c r="R599" i="12"/>
  <c r="R607" i="12"/>
  <c r="R615" i="12"/>
  <c r="N615" i="12"/>
  <c r="R619" i="12"/>
  <c r="N619" i="12"/>
  <c r="R623" i="12"/>
  <c r="R631" i="12"/>
  <c r="R639" i="12"/>
  <c r="Q647" i="12"/>
  <c r="R651" i="12"/>
  <c r="N651" i="12"/>
  <c r="R655" i="12"/>
  <c r="N655" i="12"/>
  <c r="R663" i="12"/>
  <c r="Q4" i="12"/>
  <c r="M4" i="12"/>
  <c r="Q8" i="12"/>
  <c r="M8" i="12"/>
  <c r="Q12" i="12"/>
  <c r="M12" i="12"/>
  <c r="Q16" i="12"/>
  <c r="Q20" i="12"/>
  <c r="M20" i="12"/>
  <c r="Q24" i="12"/>
  <c r="M24" i="12"/>
  <c r="Q28" i="12"/>
  <c r="Q32" i="12"/>
  <c r="Q36" i="12"/>
  <c r="M36" i="12"/>
  <c r="Q40" i="12"/>
  <c r="Q44" i="12"/>
  <c r="Q48" i="12"/>
  <c r="Q52" i="12"/>
  <c r="M52" i="12"/>
  <c r="Q56" i="12"/>
  <c r="M56" i="12"/>
  <c r="Q60" i="12"/>
  <c r="M60" i="12"/>
  <c r="Q64" i="12"/>
  <c r="M64" i="12"/>
  <c r="Q68" i="12"/>
  <c r="Q72" i="12"/>
  <c r="Q76" i="12"/>
  <c r="Q80" i="12"/>
  <c r="Q84" i="12"/>
  <c r="Q88" i="12"/>
  <c r="Q92" i="12"/>
  <c r="Q96" i="12"/>
  <c r="M96" i="12"/>
  <c r="Q100" i="12"/>
  <c r="M100" i="12"/>
  <c r="Q104" i="12"/>
  <c r="Q108" i="12"/>
  <c r="Q112" i="12"/>
  <c r="M112" i="12"/>
  <c r="Q116" i="12"/>
  <c r="Q120" i="12"/>
  <c r="M120" i="12"/>
  <c r="Q124" i="12"/>
  <c r="Q128" i="12"/>
  <c r="M128" i="12"/>
  <c r="Q132" i="12"/>
  <c r="Q136" i="12"/>
  <c r="M136" i="12"/>
  <c r="Q140" i="12"/>
  <c r="M140" i="12"/>
  <c r="Q144" i="12"/>
  <c r="M144" i="12"/>
  <c r="Q148" i="12"/>
  <c r="M148" i="12"/>
  <c r="Q152" i="12"/>
  <c r="Q156" i="12"/>
  <c r="Q160" i="12"/>
  <c r="M160" i="12"/>
  <c r="Q164" i="12"/>
  <c r="Q168" i="12"/>
  <c r="Q172" i="12"/>
  <c r="Q176" i="12"/>
  <c r="Q180" i="12"/>
  <c r="Q184" i="12"/>
  <c r="M184" i="12"/>
  <c r="Q188" i="12"/>
  <c r="Q192" i="12"/>
  <c r="Q196" i="12"/>
  <c r="Q200" i="12"/>
  <c r="Q204" i="12"/>
  <c r="Q208" i="12"/>
  <c r="Q212" i="12"/>
  <c r="Q216" i="12"/>
  <c r="Q220" i="12"/>
  <c r="Q224" i="12"/>
  <c r="Q228" i="12"/>
  <c r="Q232" i="12"/>
  <c r="Q236" i="12"/>
  <c r="Q240" i="12"/>
  <c r="Q244" i="12"/>
  <c r="Q248" i="12"/>
  <c r="Q252" i="12"/>
  <c r="Q256" i="12"/>
  <c r="Q260" i="12"/>
  <c r="Q264" i="12"/>
  <c r="M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M420" i="12"/>
  <c r="Q424" i="12"/>
  <c r="Q428" i="12"/>
  <c r="Q432" i="12"/>
  <c r="M432" i="12"/>
  <c r="Q436" i="12"/>
  <c r="Q440" i="12"/>
  <c r="Q444" i="12"/>
  <c r="Q448" i="12"/>
  <c r="Q452" i="12"/>
  <c r="Q456" i="12"/>
  <c r="M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M508" i="12"/>
  <c r="Q512" i="12"/>
  <c r="Q516" i="12"/>
  <c r="Q520" i="12"/>
  <c r="Q524" i="12"/>
  <c r="Q528" i="12"/>
  <c r="M528" i="12"/>
  <c r="Q532" i="12"/>
  <c r="Q536" i="12"/>
  <c r="Q540" i="12"/>
  <c r="M540" i="12"/>
  <c r="Q544" i="12"/>
  <c r="Q548" i="12"/>
  <c r="Q552" i="12"/>
  <c r="M552" i="12"/>
  <c r="Q556" i="12"/>
  <c r="Q560" i="12"/>
  <c r="M560" i="12"/>
  <c r="Q564" i="12"/>
  <c r="Q568" i="12"/>
  <c r="Q572" i="12"/>
  <c r="M572" i="12"/>
  <c r="Q576" i="12"/>
  <c r="Q580" i="12"/>
  <c r="Q584" i="12"/>
  <c r="Q588" i="12"/>
  <c r="M588" i="12"/>
  <c r="Q592" i="12"/>
  <c r="M592" i="12"/>
  <c r="Q596" i="12"/>
  <c r="M596" i="12"/>
  <c r="Q600" i="12"/>
  <c r="Q604" i="12"/>
  <c r="Q608" i="12"/>
  <c r="M608" i="12"/>
  <c r="Q612" i="12"/>
  <c r="M612" i="12"/>
  <c r="Q616" i="12"/>
  <c r="Q620" i="12"/>
  <c r="M620" i="12"/>
  <c r="Q624" i="12"/>
  <c r="M624" i="12"/>
  <c r="Q628" i="12"/>
  <c r="Q632" i="12"/>
  <c r="M632" i="12"/>
  <c r="Q636" i="12"/>
  <c r="Q640" i="12"/>
  <c r="Q644" i="12"/>
  <c r="M644" i="12"/>
  <c r="Q648" i="12"/>
  <c r="Q652" i="12"/>
  <c r="M652" i="12"/>
  <c r="Q656" i="12"/>
  <c r="Q660" i="12"/>
  <c r="Q664" i="12"/>
  <c r="R93" i="12"/>
  <c r="R97" i="12"/>
  <c r="R101" i="12"/>
  <c r="R105" i="12"/>
  <c r="R109" i="12"/>
  <c r="R113" i="12"/>
  <c r="R117" i="12"/>
  <c r="N117" i="12"/>
  <c r="R121" i="12"/>
  <c r="Q125" i="12"/>
  <c r="Q129" i="12"/>
  <c r="M129" i="12"/>
  <c r="Q133" i="12"/>
  <c r="Q137" i="12"/>
  <c r="M137" i="12"/>
  <c r="Q141" i="12"/>
  <c r="M141" i="12"/>
  <c r="Q145" i="12"/>
  <c r="Q149" i="12"/>
  <c r="Q153" i="12"/>
  <c r="M153" i="12"/>
  <c r="Q157" i="12"/>
  <c r="Q161" i="12"/>
  <c r="Q165" i="12"/>
  <c r="Q169" i="12"/>
  <c r="Q173" i="12"/>
  <c r="Q177" i="12"/>
  <c r="Q181" i="12"/>
  <c r="Q185" i="12"/>
  <c r="Q189" i="12"/>
  <c r="Q193" i="12"/>
  <c r="M193" i="12"/>
  <c r="Q197" i="12"/>
  <c r="M197" i="12"/>
  <c r="Q201" i="12"/>
  <c r="Q205" i="12"/>
  <c r="Q209" i="12"/>
  <c r="Q213" i="12"/>
  <c r="Q217" i="12"/>
  <c r="Q221" i="12"/>
  <c r="M221" i="12"/>
  <c r="Q225" i="12"/>
  <c r="Q229" i="12"/>
  <c r="Q233" i="12"/>
  <c r="Q237" i="12"/>
  <c r="Q241" i="12"/>
  <c r="M241" i="12"/>
  <c r="Q245" i="12"/>
  <c r="M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M297" i="12"/>
  <c r="Q301" i="12"/>
  <c r="M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M421" i="12"/>
  <c r="Q425" i="12"/>
  <c r="M425" i="12"/>
  <c r="Q429" i="12"/>
  <c r="Q433" i="12"/>
  <c r="Q437" i="12"/>
  <c r="Q441" i="12"/>
  <c r="Q445" i="12"/>
  <c r="M445" i="12"/>
  <c r="Q449" i="12"/>
  <c r="Q453" i="12"/>
  <c r="Q457" i="12"/>
  <c r="M457" i="12"/>
  <c r="Q461" i="12"/>
  <c r="Q465" i="12"/>
  <c r="M465" i="12"/>
  <c r="Q469" i="12"/>
  <c r="R501" i="12"/>
  <c r="Q505" i="12"/>
  <c r="Q509" i="12"/>
  <c r="Q513" i="12"/>
  <c r="R537" i="12"/>
  <c r="R541" i="12"/>
  <c r="R545" i="12"/>
  <c r="N545" i="12"/>
  <c r="R549" i="12"/>
  <c r="Q553" i="12"/>
  <c r="Q557" i="12"/>
  <c r="M557" i="12"/>
  <c r="Q561" i="12"/>
  <c r="R601" i="12"/>
  <c r="R605" i="12"/>
  <c r="R609" i="12"/>
  <c r="Q613" i="12"/>
  <c r="R633" i="12"/>
  <c r="R637" i="12"/>
  <c r="R641" i="12"/>
  <c r="Q645" i="12"/>
  <c r="Q649" i="12"/>
  <c r="M649" i="12"/>
  <c r="Q653" i="12"/>
  <c r="Q657" i="12"/>
  <c r="R6" i="12"/>
  <c r="N6" i="12"/>
  <c r="Q18" i="12"/>
  <c r="R30" i="12"/>
  <c r="R38" i="12"/>
  <c r="R46" i="12"/>
  <c r="R58" i="12"/>
  <c r="N58" i="12"/>
  <c r="R66" i="12"/>
  <c r="R74" i="12"/>
  <c r="R86" i="12"/>
  <c r="N86" i="12"/>
  <c r="R94" i="12"/>
  <c r="R106" i="12"/>
  <c r="R118" i="12"/>
  <c r="N118" i="12"/>
  <c r="R130" i="12"/>
  <c r="R138" i="12"/>
  <c r="N138" i="12"/>
  <c r="R150" i="12"/>
  <c r="N150" i="12"/>
  <c r="R162" i="12"/>
  <c r="N162" i="12"/>
  <c r="R178" i="12"/>
  <c r="R186" i="12"/>
  <c r="R194" i="12"/>
  <c r="R206" i="12"/>
  <c r="R218" i="12"/>
  <c r="R234" i="12"/>
  <c r="R250" i="12"/>
  <c r="R262" i="12"/>
  <c r="R274" i="12"/>
  <c r="R290" i="12"/>
  <c r="R302" i="12"/>
  <c r="R314" i="12"/>
  <c r="R326" i="12"/>
  <c r="N326" i="12"/>
  <c r="R338" i="12"/>
  <c r="R350" i="12"/>
  <c r="R366" i="12"/>
  <c r="R378" i="12"/>
  <c r="R394" i="12"/>
  <c r="N394" i="12"/>
  <c r="R406" i="12"/>
  <c r="R418" i="12"/>
  <c r="R430" i="12"/>
  <c r="R446" i="12"/>
  <c r="R462" i="12"/>
  <c r="R478" i="12"/>
  <c r="R490" i="12"/>
  <c r="R502" i="12"/>
  <c r="R518" i="12"/>
  <c r="R534" i="12"/>
  <c r="R546" i="12"/>
  <c r="R558" i="12"/>
  <c r="R570" i="12"/>
  <c r="R582" i="12"/>
  <c r="R598" i="12"/>
  <c r="R610" i="12"/>
  <c r="N610" i="12"/>
  <c r="R622" i="12"/>
  <c r="R630" i="12"/>
  <c r="N630" i="12"/>
  <c r="R642" i="12"/>
  <c r="N642" i="12"/>
  <c r="R654" i="12"/>
  <c r="R666" i="12"/>
  <c r="R10" i="12"/>
  <c r="Q26" i="12"/>
  <c r="M26" i="12"/>
  <c r="Q42" i="12"/>
  <c r="Q54" i="12"/>
  <c r="M54" i="12"/>
  <c r="Q70" i="12"/>
  <c r="M70" i="12"/>
  <c r="Q78" i="12"/>
  <c r="Q90" i="12"/>
  <c r="Q102" i="12"/>
  <c r="M102" i="12"/>
  <c r="Q114" i="12"/>
  <c r="M114" i="12"/>
  <c r="Q126" i="12"/>
  <c r="Q142" i="12"/>
  <c r="Q154" i="12"/>
  <c r="Q166" i="12"/>
  <c r="M166" i="12"/>
  <c r="Q170" i="12"/>
  <c r="M170" i="12"/>
  <c r="Q182" i="12"/>
  <c r="Q198" i="12"/>
  <c r="Q214" i="12"/>
  <c r="Q226" i="12"/>
  <c r="Q238" i="12"/>
  <c r="Q246" i="12"/>
  <c r="Q258" i="12"/>
  <c r="M258" i="12"/>
  <c r="Q270" i="12"/>
  <c r="Q278" i="12"/>
  <c r="Q286" i="12"/>
  <c r="Q298" i="12"/>
  <c r="Q310" i="12"/>
  <c r="Q318" i="12"/>
  <c r="Q330" i="12"/>
  <c r="Q342" i="12"/>
  <c r="R4" i="12"/>
  <c r="N4" i="12"/>
  <c r="R8" i="12"/>
  <c r="N8" i="12"/>
  <c r="R12" i="12"/>
  <c r="N12" i="12"/>
  <c r="R16" i="12"/>
  <c r="R20" i="12"/>
  <c r="N20" i="12"/>
  <c r="R24" i="12"/>
  <c r="N24" i="12"/>
  <c r="R28" i="12"/>
  <c r="R32" i="12"/>
  <c r="R36" i="12"/>
  <c r="N36" i="12"/>
  <c r="R40" i="12"/>
  <c r="R44" i="12"/>
  <c r="R48" i="12"/>
  <c r="R52" i="12"/>
  <c r="N52" i="12"/>
  <c r="R56" i="12"/>
  <c r="N56" i="12"/>
  <c r="R60" i="12"/>
  <c r="N60" i="12"/>
  <c r="R64" i="12"/>
  <c r="N64" i="12"/>
  <c r="R68" i="12"/>
  <c r="R72" i="12"/>
  <c r="R76" i="12"/>
  <c r="R80" i="12"/>
  <c r="R84" i="12"/>
  <c r="R88" i="12"/>
  <c r="R92" i="12"/>
  <c r="R96" i="12"/>
  <c r="N96" i="12"/>
  <c r="R100" i="12"/>
  <c r="N100" i="12"/>
  <c r="R104" i="12"/>
  <c r="R108" i="12"/>
  <c r="R112" i="12"/>
  <c r="N112" i="12"/>
  <c r="R116" i="12"/>
  <c r="R120" i="12"/>
  <c r="N120" i="12"/>
  <c r="R124" i="12"/>
  <c r="R128" i="12"/>
  <c r="N128" i="12"/>
  <c r="R132" i="12"/>
  <c r="R136" i="12"/>
  <c r="N136" i="12"/>
  <c r="R140" i="12"/>
  <c r="N140" i="12"/>
  <c r="R144" i="12"/>
  <c r="N144" i="12"/>
  <c r="R148" i="12"/>
  <c r="N148" i="12"/>
  <c r="R152" i="12"/>
  <c r="R156" i="12"/>
  <c r="R160" i="12"/>
  <c r="N160" i="12"/>
  <c r="R164" i="12"/>
  <c r="R168" i="12"/>
  <c r="R172" i="12"/>
  <c r="R176" i="12"/>
  <c r="R180" i="12"/>
  <c r="R184" i="12"/>
  <c r="N184" i="12"/>
  <c r="R188" i="12"/>
  <c r="R192" i="12"/>
  <c r="R196" i="12"/>
  <c r="R200" i="12"/>
  <c r="R204" i="12"/>
  <c r="R208" i="12"/>
  <c r="R212" i="12"/>
  <c r="R216" i="12"/>
  <c r="R220" i="12"/>
  <c r="R224" i="12"/>
  <c r="R228" i="12"/>
  <c r="R232" i="12"/>
  <c r="R236" i="12"/>
  <c r="R240" i="12"/>
  <c r="R244" i="12"/>
  <c r="R248" i="12"/>
  <c r="R252" i="12"/>
  <c r="R256" i="12"/>
  <c r="R260" i="12"/>
  <c r="R264" i="12"/>
  <c r="N264" i="12"/>
  <c r="R268" i="12"/>
  <c r="R272" i="12"/>
  <c r="R276" i="12"/>
  <c r="R280" i="12"/>
  <c r="R284" i="12"/>
  <c r="R288" i="12"/>
  <c r="R292" i="12"/>
  <c r="R296" i="12"/>
  <c r="R300" i="12"/>
  <c r="R304" i="12"/>
  <c r="R308" i="12"/>
  <c r="R312" i="12"/>
  <c r="R316" i="12"/>
  <c r="R320" i="12"/>
  <c r="R324" i="12"/>
  <c r="R328" i="12"/>
  <c r="R332" i="12"/>
  <c r="R336" i="12"/>
  <c r="R340" i="12"/>
  <c r="R344" i="12"/>
  <c r="R348" i="12"/>
  <c r="R352" i="12"/>
  <c r="R356" i="12"/>
  <c r="R360" i="12"/>
  <c r="R364" i="12"/>
  <c r="R368" i="12"/>
  <c r="R372" i="12"/>
  <c r="R376" i="12"/>
  <c r="R380" i="12"/>
  <c r="R384" i="12"/>
  <c r="R388" i="12"/>
  <c r="R392" i="12"/>
  <c r="R396" i="12"/>
  <c r="R400" i="12"/>
  <c r="R404" i="12"/>
  <c r="R408" i="12"/>
  <c r="R412" i="12"/>
  <c r="R416" i="12"/>
  <c r="R420" i="12"/>
  <c r="N420" i="12"/>
  <c r="R424" i="12"/>
  <c r="R428" i="12"/>
  <c r="R432" i="12"/>
  <c r="N432" i="12"/>
  <c r="R436" i="12"/>
  <c r="R440" i="12"/>
  <c r="R444" i="12"/>
  <c r="R448" i="12"/>
  <c r="R452" i="12"/>
  <c r="R456" i="12"/>
  <c r="N456" i="12"/>
  <c r="R460" i="12"/>
  <c r="R464" i="12"/>
  <c r="R468" i="12"/>
  <c r="R472" i="12"/>
  <c r="R476" i="12"/>
  <c r="R480" i="12"/>
  <c r="R484" i="12"/>
  <c r="R488" i="12"/>
  <c r="R492" i="12"/>
  <c r="R496" i="12"/>
  <c r="R500" i="12"/>
  <c r="R504" i="12"/>
  <c r="R508" i="12"/>
  <c r="N508" i="12"/>
  <c r="R512" i="12"/>
  <c r="R516" i="12"/>
  <c r="R520" i="12"/>
  <c r="R524" i="12"/>
  <c r="R528" i="12"/>
  <c r="N528" i="12"/>
  <c r="R532" i="12"/>
  <c r="R536" i="12"/>
  <c r="R540" i="12"/>
  <c r="N540" i="12"/>
  <c r="R544" i="12"/>
  <c r="R548" i="12"/>
  <c r="R552" i="12"/>
  <c r="N552" i="12"/>
  <c r="R556" i="12"/>
  <c r="R560" i="12"/>
  <c r="N560" i="12"/>
  <c r="R564" i="12"/>
  <c r="R568" i="12"/>
  <c r="R572" i="12"/>
  <c r="N572" i="12"/>
  <c r="R576" i="12"/>
  <c r="R580" i="12"/>
  <c r="R584" i="12"/>
  <c r="R588" i="12"/>
  <c r="N588" i="12"/>
  <c r="R592" i="12"/>
  <c r="N592" i="12"/>
  <c r="R596" i="12"/>
  <c r="N596" i="12"/>
  <c r="R600" i="12"/>
  <c r="R604" i="12"/>
  <c r="R608" i="12"/>
  <c r="N608" i="12"/>
  <c r="R612" i="12"/>
  <c r="N612" i="12"/>
  <c r="R616" i="12"/>
  <c r="R620" i="12"/>
  <c r="N620" i="12"/>
  <c r="R624" i="12"/>
  <c r="N624" i="12"/>
  <c r="R628" i="12"/>
  <c r="R632" i="12"/>
  <c r="N632" i="12"/>
  <c r="R636" i="12"/>
  <c r="R640" i="12"/>
  <c r="R644" i="12"/>
  <c r="N644" i="12"/>
  <c r="R648" i="12"/>
  <c r="R652" i="12"/>
  <c r="N652" i="12"/>
  <c r="R656" i="12"/>
  <c r="R660" i="12"/>
  <c r="R664" i="12"/>
  <c r="R14" i="12"/>
  <c r="N14" i="12"/>
  <c r="Q22" i="12"/>
  <c r="Q34" i="12"/>
  <c r="M34" i="12"/>
  <c r="Q50" i="12"/>
  <c r="M50" i="12"/>
  <c r="Q62" i="12"/>
  <c r="M62" i="12"/>
  <c r="Q82" i="12"/>
  <c r="M82" i="12"/>
  <c r="Q98" i="12"/>
  <c r="M98" i="12"/>
  <c r="Q110" i="12"/>
  <c r="M110" i="12"/>
  <c r="Q122" i="12"/>
  <c r="M122" i="12"/>
  <c r="Q134" i="12"/>
  <c r="M134" i="12"/>
  <c r="Q146" i="12"/>
  <c r="M146" i="12"/>
  <c r="Q158" i="12"/>
  <c r="Q174" i="12"/>
  <c r="M174" i="12"/>
  <c r="Q190" i="12"/>
  <c r="Q202" i="12"/>
  <c r="Q210" i="12"/>
  <c r="Q222" i="12"/>
  <c r="Q230" i="12"/>
  <c r="Q242" i="12"/>
  <c r="M242" i="12"/>
  <c r="Q254" i="12"/>
  <c r="Q266" i="12"/>
  <c r="M266" i="12"/>
  <c r="Q282" i="12"/>
  <c r="Q294" i="12"/>
  <c r="Q306" i="12"/>
  <c r="M306" i="12"/>
  <c r="Q322" i="12"/>
  <c r="Q334" i="12"/>
  <c r="Q346" i="12"/>
  <c r="Q358" i="12"/>
  <c r="Q370" i="12"/>
  <c r="Q382" i="12"/>
  <c r="Q390" i="12"/>
  <c r="Q402" i="12"/>
  <c r="Q414" i="12"/>
  <c r="Q422" i="12"/>
  <c r="Q434" i="12"/>
  <c r="Q442" i="12"/>
  <c r="Q454" i="12"/>
  <c r="Q466" i="12"/>
  <c r="Q474" i="12"/>
  <c r="Q486" i="12"/>
  <c r="Q498" i="12"/>
  <c r="Q510" i="12"/>
  <c r="Q522" i="12"/>
  <c r="Q530" i="12"/>
  <c r="Q542" i="12"/>
  <c r="M542" i="12"/>
  <c r="Q554" i="12"/>
  <c r="M554" i="12"/>
  <c r="Q566" i="12"/>
  <c r="M566" i="12"/>
  <c r="Q578" i="12"/>
  <c r="Q586" i="12"/>
  <c r="Q594" i="12"/>
  <c r="Q602" i="12"/>
  <c r="Q614" i="12"/>
  <c r="Q626" i="12"/>
  <c r="M626" i="12"/>
  <c r="Q638" i="12"/>
  <c r="Q650" i="12"/>
  <c r="Q658" i="12"/>
  <c r="M658" i="12"/>
  <c r="R125" i="12"/>
  <c r="R129" i="12"/>
  <c r="N129" i="12"/>
  <c r="R133" i="12"/>
  <c r="R137" i="12"/>
  <c r="N137" i="12"/>
  <c r="R141" i="12"/>
  <c r="N141" i="12"/>
  <c r="R145" i="12"/>
  <c r="R149" i="12"/>
  <c r="R153" i="12"/>
  <c r="N153" i="12"/>
  <c r="R157" i="12"/>
  <c r="R161" i="12"/>
  <c r="R165" i="12"/>
  <c r="R169" i="12"/>
  <c r="R173" i="12"/>
  <c r="R177" i="12"/>
  <c r="R181" i="12"/>
  <c r="R185" i="12"/>
  <c r="R189" i="12"/>
  <c r="R193" i="12"/>
  <c r="N193" i="12"/>
  <c r="R197" i="12"/>
  <c r="N197" i="12"/>
  <c r="R201" i="12"/>
  <c r="R205" i="12"/>
  <c r="R209" i="12"/>
  <c r="R213" i="12"/>
  <c r="R217" i="12"/>
  <c r="R221" i="12"/>
  <c r="N221" i="12"/>
  <c r="R225" i="12"/>
  <c r="R229" i="12"/>
  <c r="R233" i="12"/>
  <c r="R237" i="12"/>
  <c r="R241" i="12"/>
  <c r="N241" i="12"/>
  <c r="R245" i="12"/>
  <c r="N245" i="12"/>
  <c r="R249" i="12"/>
  <c r="R253" i="12"/>
  <c r="R257" i="12"/>
  <c r="R261" i="12"/>
  <c r="R265" i="12"/>
  <c r="R269" i="12"/>
  <c r="R273" i="12"/>
  <c r="R277" i="12"/>
  <c r="R281" i="12"/>
  <c r="R285" i="12"/>
  <c r="R289" i="12"/>
  <c r="R293" i="12"/>
  <c r="R297" i="12"/>
  <c r="N297" i="12"/>
  <c r="R301" i="12"/>
  <c r="N301" i="12"/>
  <c r="R305" i="12"/>
  <c r="R309" i="12"/>
  <c r="R313" i="12"/>
  <c r="R317" i="12"/>
  <c r="R321" i="12"/>
  <c r="R325" i="12"/>
  <c r="R329" i="12"/>
  <c r="R333" i="12"/>
  <c r="R337" i="12"/>
  <c r="R341" i="12"/>
  <c r="R345" i="12"/>
  <c r="R349" i="12"/>
  <c r="R353" i="12"/>
  <c r="R357" i="12"/>
  <c r="R361" i="12"/>
  <c r="R365" i="12"/>
  <c r="R369" i="12"/>
  <c r="R373" i="12"/>
  <c r="R377" i="12"/>
  <c r="R381" i="12"/>
  <c r="R385" i="12"/>
  <c r="R389" i="12"/>
  <c r="R393" i="12"/>
  <c r="R397" i="12"/>
  <c r="R401" i="12"/>
  <c r="R405" i="12"/>
  <c r="R409" i="12"/>
  <c r="R413" i="12"/>
  <c r="R417" i="12"/>
  <c r="R421" i="12"/>
  <c r="N421" i="12"/>
  <c r="R425" i="12"/>
  <c r="N425" i="12"/>
  <c r="R429" i="12"/>
  <c r="R433" i="12"/>
  <c r="R437" i="12"/>
  <c r="R441" i="12"/>
  <c r="R445" i="12"/>
  <c r="N445" i="12"/>
  <c r="R449" i="12"/>
  <c r="R453" i="12"/>
  <c r="R457" i="12"/>
  <c r="N457" i="12"/>
  <c r="R461" i="12"/>
  <c r="R465" i="12"/>
  <c r="N465" i="12"/>
  <c r="R469" i="12"/>
  <c r="Q473" i="12"/>
  <c r="Q477" i="12"/>
  <c r="M477" i="12"/>
  <c r="Q481" i="12"/>
  <c r="M481" i="12"/>
  <c r="Q485" i="12"/>
  <c r="R505" i="12"/>
  <c r="R509" i="12"/>
  <c r="R513" i="12"/>
  <c r="Q517" i="12"/>
  <c r="Q521" i="12"/>
  <c r="Q525" i="12"/>
  <c r="Q529" i="12"/>
  <c r="R553" i="12"/>
  <c r="R557" i="12"/>
  <c r="N557" i="12"/>
  <c r="R561" i="12"/>
  <c r="Q565" i="12"/>
  <c r="M565" i="12"/>
  <c r="Q569" i="12"/>
  <c r="Q573" i="12"/>
  <c r="M573" i="12"/>
  <c r="Q577" i="12"/>
  <c r="M577" i="12"/>
  <c r="Q581" i="12"/>
  <c r="M581" i="12"/>
  <c r="Q585" i="12"/>
  <c r="Q589" i="12"/>
  <c r="M589" i="12"/>
  <c r="Q593" i="12"/>
  <c r="R613" i="12"/>
  <c r="Q617" i="12"/>
  <c r="Q621" i="12"/>
  <c r="Q625" i="12"/>
  <c r="R645" i="12"/>
  <c r="R649" i="12"/>
  <c r="N649" i="12"/>
  <c r="R653" i="12"/>
  <c r="R657" i="12"/>
  <c r="Q661" i="12"/>
  <c r="M661" i="12"/>
  <c r="Q665" i="12"/>
  <c r="M665" i="12"/>
  <c r="Q10" i="12"/>
  <c r="R26" i="12"/>
  <c r="N26" i="12"/>
  <c r="R54" i="12"/>
  <c r="N54" i="12"/>
  <c r="R70" i="12"/>
  <c r="N70" i="12"/>
  <c r="R102" i="12"/>
  <c r="N102" i="12"/>
  <c r="R114" i="12"/>
  <c r="N114" i="12"/>
  <c r="R166" i="12"/>
  <c r="N166" i="12"/>
  <c r="R170" i="12"/>
  <c r="N170" i="12"/>
  <c r="R258" i="12"/>
  <c r="N258" i="12"/>
  <c r="Q354" i="12"/>
  <c r="Q362" i="12"/>
  <c r="Q374" i="12"/>
  <c r="Q386" i="12"/>
  <c r="Q398" i="12"/>
  <c r="Q410" i="12"/>
  <c r="Q426" i="12"/>
  <c r="Q438" i="12"/>
  <c r="M438" i="12"/>
  <c r="Q450" i="12"/>
  <c r="Q458" i="12"/>
  <c r="Q470" i="12"/>
  <c r="Q482" i="12"/>
  <c r="Q494" i="12"/>
  <c r="Q506" i="12"/>
  <c r="Q514" i="12"/>
  <c r="M514" i="12"/>
  <c r="Q526" i="12"/>
  <c r="Q538" i="12"/>
  <c r="Q550" i="12"/>
  <c r="Q562" i="12"/>
  <c r="Q574" i="12"/>
  <c r="Q590" i="12"/>
  <c r="Q606" i="12"/>
  <c r="Q618" i="12"/>
  <c r="Q634" i="12"/>
  <c r="Q646" i="12"/>
  <c r="Q662" i="12"/>
  <c r="Q14" i="12"/>
  <c r="M14" i="12"/>
  <c r="R22" i="12"/>
  <c r="R34" i="12"/>
  <c r="N34" i="12"/>
  <c r="R50" i="12"/>
  <c r="N50" i="12"/>
  <c r="R62" i="12"/>
  <c r="N62" i="12"/>
  <c r="R82" i="12"/>
  <c r="N82" i="12"/>
  <c r="R98" i="12"/>
  <c r="N98" i="12"/>
  <c r="R110" i="12"/>
  <c r="N110" i="12"/>
  <c r="R122" i="12"/>
  <c r="N122" i="12"/>
  <c r="R134" i="12"/>
  <c r="N134" i="12"/>
  <c r="R146" i="12"/>
  <c r="N146" i="12"/>
  <c r="R158" i="12"/>
  <c r="R174" i="12"/>
  <c r="N174" i="12"/>
  <c r="R190" i="12"/>
  <c r="R202" i="12"/>
  <c r="R210" i="12"/>
  <c r="R222" i="12"/>
  <c r="R230" i="12"/>
  <c r="R242" i="12"/>
  <c r="N242" i="12"/>
  <c r="R254" i="12"/>
  <c r="R266" i="12"/>
  <c r="N266" i="12"/>
  <c r="R282" i="12"/>
  <c r="R294" i="12"/>
  <c r="R306" i="12"/>
  <c r="N306" i="12"/>
  <c r="R322" i="12"/>
  <c r="R334" i="12"/>
  <c r="R346" i="12"/>
  <c r="R358" i="12"/>
  <c r="R542" i="12"/>
  <c r="N542" i="12"/>
  <c r="R554" i="12"/>
  <c r="N554" i="12"/>
  <c r="R566" i="12"/>
  <c r="N566" i="12"/>
  <c r="R626" i="12"/>
  <c r="N626" i="12"/>
  <c r="R658" i="12"/>
  <c r="N658" i="12"/>
  <c r="Q5" i="12"/>
  <c r="M5" i="12"/>
  <c r="R9" i="12"/>
  <c r="R13" i="12"/>
  <c r="N13" i="12"/>
  <c r="R17" i="12"/>
  <c r="Q21" i="12"/>
  <c r="M21" i="12"/>
  <c r="Q25" i="12"/>
  <c r="M25" i="12"/>
  <c r="Q29" i="12"/>
  <c r="Q33" i="12"/>
  <c r="Q37" i="12"/>
  <c r="M37" i="12"/>
  <c r="Q41" i="12"/>
  <c r="Q45" i="12"/>
  <c r="Q49" i="12"/>
  <c r="M49" i="12"/>
  <c r="Q53" i="12"/>
  <c r="M53" i="12"/>
  <c r="Q57" i="12"/>
  <c r="M57" i="12"/>
  <c r="Q61" i="12"/>
  <c r="Q65" i="12"/>
  <c r="Q69" i="12"/>
  <c r="M69" i="12"/>
  <c r="Q73" i="12"/>
  <c r="Q77" i="12"/>
  <c r="M77" i="12"/>
  <c r="Q81" i="12"/>
  <c r="M81" i="12"/>
  <c r="Q85" i="12"/>
  <c r="Q89" i="12"/>
  <c r="R473" i="12"/>
  <c r="R477" i="12"/>
  <c r="N477" i="12"/>
  <c r="R481" i="12"/>
  <c r="N481" i="12"/>
  <c r="R485" i="12"/>
  <c r="Q489" i="12"/>
  <c r="Q493" i="12"/>
  <c r="Q497" i="12"/>
  <c r="R517" i="12"/>
  <c r="R521" i="12"/>
  <c r="R525" i="12"/>
  <c r="R529" i="12"/>
  <c r="Q533" i="12"/>
  <c r="R565" i="12"/>
  <c r="N565" i="12"/>
  <c r="R569" i="12"/>
  <c r="R573" i="12"/>
  <c r="N573" i="12"/>
  <c r="R577" i="12"/>
  <c r="N577" i="12"/>
  <c r="R581" i="12"/>
  <c r="N581" i="12"/>
  <c r="R585" i="12"/>
  <c r="R589" i="12"/>
  <c r="N589" i="12"/>
  <c r="R593" i="12"/>
  <c r="Q597" i="12"/>
  <c r="R617" i="12"/>
  <c r="R621" i="12"/>
  <c r="R625" i="12"/>
  <c r="Q629" i="12"/>
  <c r="R661" i="12"/>
  <c r="N661" i="12"/>
  <c r="R665" i="12"/>
  <c r="N665" i="12"/>
  <c r="M2" i="12"/>
  <c r="M72" i="12"/>
  <c r="N516" i="12"/>
  <c r="N579" i="12"/>
  <c r="N555" i="12"/>
  <c r="M80" i="12"/>
  <c r="M204" i="12"/>
  <c r="N85" i="12"/>
  <c r="N361" i="12"/>
  <c r="N548" i="12"/>
  <c r="M212" i="12"/>
  <c r="N179" i="12"/>
  <c r="N324" i="12"/>
  <c r="N408" i="12"/>
  <c r="N532" i="12"/>
  <c r="N564" i="12"/>
  <c r="M268" i="12"/>
  <c r="N442" i="12"/>
  <c r="N372" i="12"/>
  <c r="N35" i="12"/>
  <c r="N139" i="12"/>
  <c r="N571" i="12"/>
  <c r="M466" i="12"/>
  <c r="M585" i="12"/>
  <c r="M201" i="12"/>
  <c r="M524" i="12"/>
  <c r="N308" i="12"/>
  <c r="N484" i="12"/>
  <c r="N410" i="12"/>
  <c r="N603" i="12"/>
  <c r="M164" i="12"/>
  <c r="M273" i="12"/>
  <c r="N296" i="12"/>
  <c r="M105" i="12"/>
  <c r="M208" i="12"/>
  <c r="N622" i="12"/>
  <c r="N328" i="12"/>
  <c r="N66" i="12"/>
  <c r="N298" i="12"/>
  <c r="N493" i="12"/>
  <c r="M604" i="12"/>
  <c r="N42" i="12"/>
  <c r="M309" i="12"/>
  <c r="M641" i="12"/>
  <c r="M185" i="12"/>
  <c r="M265" i="12"/>
  <c r="M636" i="12"/>
  <c r="M529" i="12"/>
  <c r="M657" i="12"/>
  <c r="N18" i="12"/>
  <c r="N130" i="12"/>
  <c r="N234" i="12"/>
  <c r="N282" i="12"/>
  <c r="M11" i="12"/>
  <c r="M83" i="12"/>
  <c r="M131" i="12"/>
  <c r="M187" i="12"/>
  <c r="M371" i="12"/>
  <c r="M379" i="12"/>
  <c r="M411" i="12"/>
  <c r="M475" i="12"/>
  <c r="M374" i="12"/>
  <c r="M182" i="12"/>
  <c r="M597" i="12"/>
  <c r="N218" i="12"/>
  <c r="N220" i="12"/>
  <c r="N428" i="12"/>
  <c r="N452" i="12"/>
  <c r="N604" i="12"/>
  <c r="N636" i="12"/>
  <c r="M538" i="12"/>
  <c r="N125" i="12"/>
  <c r="N161" i="12"/>
  <c r="N273" i="12"/>
  <c r="N289" i="12"/>
  <c r="N325" i="12"/>
  <c r="N401" i="12"/>
  <c r="M541" i="12"/>
  <c r="M89" i="12"/>
  <c r="M366" i="12"/>
  <c r="M486" i="12"/>
  <c r="M550" i="12"/>
  <c r="M194" i="12"/>
  <c r="M226" i="12"/>
  <c r="M274" i="12"/>
  <c r="M322" i="12"/>
  <c r="M338" i="12"/>
  <c r="M370" i="12"/>
  <c r="N510" i="12"/>
  <c r="N3" i="12"/>
  <c r="N43" i="12"/>
  <c r="N83" i="12"/>
  <c r="N107" i="12"/>
  <c r="N115" i="12"/>
  <c r="N147" i="12"/>
  <c r="N163" i="12"/>
  <c r="N171" i="12"/>
  <c r="N211" i="12"/>
  <c r="N227" i="12"/>
  <c r="N267" i="12"/>
  <c r="M291" i="12"/>
  <c r="N299" i="12"/>
  <c r="M339" i="12"/>
  <c r="N403" i="12"/>
  <c r="N419" i="12"/>
  <c r="N443" i="12"/>
  <c r="N467" i="12"/>
  <c r="N507" i="12"/>
  <c r="N595" i="12"/>
  <c r="N643" i="12"/>
  <c r="M501" i="12"/>
  <c r="N453" i="12"/>
  <c r="M650" i="12"/>
  <c r="N404" i="12"/>
  <c r="N436" i="12"/>
  <c r="N524" i="12"/>
  <c r="N580" i="12"/>
  <c r="M198" i="12"/>
  <c r="N10" i="12"/>
  <c r="N202" i="12"/>
  <c r="M85" i="12"/>
  <c r="N539" i="12"/>
  <c r="N611" i="12"/>
  <c r="M149" i="12"/>
  <c r="N106" i="12"/>
  <c r="N154" i="12"/>
  <c r="N186" i="12"/>
  <c r="N250" i="12"/>
  <c r="N314" i="12"/>
  <c r="M410" i="12"/>
  <c r="M510" i="12"/>
  <c r="M3" i="12"/>
  <c r="M27" i="12"/>
  <c r="M139" i="12"/>
  <c r="M259" i="12"/>
  <c r="M267" i="12"/>
  <c r="M443" i="12"/>
  <c r="M491" i="12"/>
  <c r="M539" i="12"/>
  <c r="M611" i="12"/>
  <c r="N216" i="12"/>
  <c r="M406" i="12"/>
  <c r="M586" i="12"/>
  <c r="N330" i="12"/>
  <c r="N228" i="12"/>
  <c r="N256" i="12"/>
  <c r="M316" i="12"/>
  <c r="M324" i="12"/>
  <c r="N388" i="12"/>
  <c r="N660" i="12"/>
  <c r="M613" i="12"/>
  <c r="N113" i="12"/>
  <c r="N185" i="12"/>
  <c r="N281" i="12"/>
  <c r="N393" i="12"/>
  <c r="M614" i="12"/>
  <c r="M94" i="12"/>
  <c r="M126" i="12"/>
  <c r="M142" i="12"/>
  <c r="M178" i="12"/>
  <c r="M210" i="12"/>
  <c r="M290" i="12"/>
  <c r="M354" i="12"/>
  <c r="N11" i="12"/>
  <c r="N27" i="12"/>
  <c r="N91" i="12"/>
  <c r="N123" i="12"/>
  <c r="N195" i="12"/>
  <c r="N219" i="12"/>
  <c r="N243" i="12"/>
  <c r="N259" i="12"/>
  <c r="M275" i="12"/>
  <c r="N283" i="12"/>
  <c r="M307" i="12"/>
  <c r="N347" i="12"/>
  <c r="N355" i="12"/>
  <c r="N371" i="12"/>
  <c r="N395" i="12"/>
  <c r="N459" i="12"/>
  <c r="N475" i="12"/>
  <c r="N523" i="12"/>
  <c r="N563" i="12"/>
  <c r="N587" i="12"/>
  <c r="N627" i="12"/>
  <c r="N356" i="12"/>
  <c r="N468" i="12"/>
  <c r="N500" i="12"/>
  <c r="N556" i="12"/>
  <c r="N628" i="12"/>
  <c r="N74" i="12"/>
  <c r="N131" i="12"/>
  <c r="N187" i="12"/>
  <c r="N635" i="12"/>
  <c r="M240" i="12"/>
  <c r="N300" i="12"/>
  <c r="N368" i="12"/>
  <c r="N400" i="12"/>
  <c r="N496" i="12"/>
  <c r="M530" i="12"/>
  <c r="N594" i="12"/>
  <c r="M634" i="12"/>
  <c r="M157" i="12"/>
  <c r="M189" i="12"/>
  <c r="M213" i="12"/>
  <c r="M261" i="12"/>
  <c r="M365" i="12"/>
  <c r="M385" i="12"/>
  <c r="M417" i="12"/>
  <c r="M449" i="12"/>
  <c r="M461" i="12"/>
  <c r="M382" i="12"/>
  <c r="M156" i="12"/>
  <c r="N316" i="12"/>
  <c r="N638" i="12"/>
  <c r="M549" i="12"/>
  <c r="M252" i="12"/>
  <c r="M277" i="12"/>
  <c r="M345" i="12"/>
  <c r="M17" i="12"/>
  <c r="M318" i="12"/>
  <c r="N200" i="12"/>
  <c r="M312" i="12"/>
  <c r="M388" i="12"/>
  <c r="M412" i="12"/>
  <c r="M476" i="12"/>
  <c r="M580" i="12"/>
  <c r="M660" i="12"/>
  <c r="M562" i="12"/>
  <c r="N357" i="12"/>
  <c r="M61" i="12"/>
  <c r="N149" i="12"/>
  <c r="M177" i="12"/>
  <c r="M341" i="12"/>
  <c r="M393" i="12"/>
  <c r="M569" i="12"/>
  <c r="M558" i="12"/>
  <c r="M302" i="12"/>
  <c r="M582" i="12"/>
  <c r="M66" i="12"/>
  <c r="N578" i="12"/>
  <c r="N311" i="12"/>
  <c r="N367" i="12"/>
  <c r="N463" i="12"/>
  <c r="N495" i="12"/>
  <c r="N511" i="12"/>
  <c r="N527" i="12"/>
  <c r="N535" i="12"/>
  <c r="N551" i="12"/>
  <c r="N567" i="12"/>
  <c r="M513" i="12"/>
  <c r="M44" i="12"/>
  <c r="M220" i="12"/>
  <c r="M256" i="12"/>
  <c r="N320" i="12"/>
  <c r="M428" i="12"/>
  <c r="M460" i="12"/>
  <c r="M484" i="12"/>
  <c r="M532" i="12"/>
  <c r="M548" i="12"/>
  <c r="M606" i="12"/>
  <c r="M317" i="12"/>
  <c r="M349" i="12"/>
  <c r="M381" i="12"/>
  <c r="M413" i="12"/>
  <c r="M478" i="12"/>
  <c r="N574" i="12"/>
  <c r="M518" i="12"/>
  <c r="M646" i="12"/>
  <c r="M106" i="12"/>
  <c r="M186" i="12"/>
  <c r="M346" i="12"/>
  <c r="M654" i="12"/>
  <c r="N39" i="12"/>
  <c r="N239" i="12"/>
  <c r="H2" i="12"/>
  <c r="M33" i="12"/>
  <c r="N271" i="12"/>
  <c r="M116" i="12"/>
  <c r="M272" i="12"/>
  <c r="M161" i="12"/>
  <c r="M289" i="12"/>
  <c r="N119" i="12"/>
  <c r="N44" i="12"/>
  <c r="N76" i="12"/>
  <c r="N108" i="12"/>
  <c r="N405" i="12"/>
  <c r="M446" i="12"/>
  <c r="M76" i="12"/>
  <c r="M108" i="12"/>
  <c r="M280" i="12"/>
  <c r="N304" i="12"/>
  <c r="M348" i="12"/>
  <c r="M380" i="12"/>
  <c r="M396" i="12"/>
  <c r="M444" i="12"/>
  <c r="M468" i="12"/>
  <c r="M556" i="12"/>
  <c r="M553" i="12"/>
  <c r="M41" i="12"/>
  <c r="M257" i="12"/>
  <c r="N525" i="12"/>
  <c r="M434" i="12"/>
  <c r="N143" i="12"/>
  <c r="M209" i="12"/>
  <c r="M401" i="12"/>
  <c r="M433" i="12"/>
  <c r="M617" i="12"/>
  <c r="N111" i="12"/>
  <c r="N223" i="12"/>
  <c r="M228" i="12"/>
  <c r="M125" i="12"/>
  <c r="M249" i="12"/>
  <c r="N63" i="12"/>
  <c r="N503" i="12"/>
  <c r="M492" i="12"/>
  <c r="N631" i="12"/>
  <c r="M618" i="12"/>
  <c r="N645" i="12"/>
  <c r="M522" i="12"/>
  <c r="N208" i="12"/>
  <c r="M284" i="12"/>
  <c r="N180" i="12"/>
  <c r="M493" i="12"/>
  <c r="M593" i="12"/>
  <c r="N339" i="12"/>
  <c r="M168" i="12"/>
  <c r="M525" i="12"/>
  <c r="M605" i="12"/>
  <c r="N307" i="12"/>
  <c r="M635" i="12"/>
  <c r="M523" i="12"/>
  <c r="M571" i="12"/>
  <c r="N236" i="12"/>
  <c r="M392" i="12"/>
  <c r="N84" i="12"/>
  <c r="N116" i="12"/>
  <c r="N317" i="12"/>
  <c r="M555" i="12"/>
  <c r="N61" i="12"/>
  <c r="N333" i="12"/>
  <c r="N381" i="12"/>
  <c r="M603" i="12"/>
  <c r="N172" i="12"/>
  <c r="M507" i="12"/>
  <c r="M587" i="12"/>
  <c r="M200" i="12"/>
  <c r="R3" i="4"/>
  <c r="X3" i="4" s="1"/>
  <c r="R4" i="4"/>
  <c r="X4" i="4" s="1"/>
  <c r="R5" i="4"/>
  <c r="X5" i="4" s="1"/>
  <c r="R6" i="4"/>
  <c r="X6" i="4" s="1"/>
  <c r="R7" i="4"/>
  <c r="X7" i="4" s="1"/>
  <c r="R8" i="4"/>
  <c r="X8" i="4" s="1"/>
  <c r="R9" i="4"/>
  <c r="X9" i="4" s="1"/>
  <c r="R10" i="4"/>
  <c r="X10" i="4" s="1"/>
  <c r="R11" i="4"/>
  <c r="X11" i="4" s="1"/>
  <c r="R12" i="4"/>
  <c r="X12" i="4" s="1"/>
  <c r="R13" i="4"/>
  <c r="X13" i="4" s="1"/>
  <c r="R14" i="4"/>
  <c r="X14" i="4" s="1"/>
  <c r="R15" i="4"/>
  <c r="X15" i="4" s="1"/>
  <c r="R16" i="4"/>
  <c r="X16" i="4" s="1"/>
  <c r="R17" i="4"/>
  <c r="X17" i="4" s="1"/>
  <c r="R18" i="4"/>
  <c r="X18" i="4" s="1"/>
  <c r="R19" i="4"/>
  <c r="X19" i="4" s="1"/>
  <c r="R20" i="4"/>
  <c r="X20" i="4" s="1"/>
  <c r="R21" i="4"/>
  <c r="X21" i="4" s="1"/>
  <c r="R22" i="4"/>
  <c r="X22" i="4" s="1"/>
  <c r="R23" i="4"/>
  <c r="X23" i="4" s="1"/>
  <c r="R24" i="4"/>
  <c r="X24" i="4" s="1"/>
  <c r="R25" i="4"/>
  <c r="X25" i="4" s="1"/>
  <c r="R26" i="4"/>
  <c r="X26" i="4" s="1"/>
  <c r="R27" i="4"/>
  <c r="X27" i="4" s="1"/>
  <c r="R28" i="4"/>
  <c r="X28" i="4" s="1"/>
  <c r="R29" i="4"/>
  <c r="X29" i="4" s="1"/>
  <c r="R30" i="4"/>
  <c r="X30" i="4" s="1"/>
  <c r="R31" i="4"/>
  <c r="X31" i="4" s="1"/>
  <c r="R32" i="4"/>
  <c r="X32" i="4" s="1"/>
  <c r="R33" i="4"/>
  <c r="X33" i="4" s="1"/>
  <c r="R34" i="4"/>
  <c r="X34" i="4" s="1"/>
  <c r="R35" i="4"/>
  <c r="X35" i="4" s="1"/>
  <c r="R36" i="4"/>
  <c r="X36" i="4" s="1"/>
  <c r="R37" i="4"/>
  <c r="X37" i="4" s="1"/>
  <c r="R38" i="4"/>
  <c r="X38" i="4" s="1"/>
  <c r="R39" i="4"/>
  <c r="X39" i="4" s="1"/>
  <c r="R40" i="4"/>
  <c r="X40" i="4" s="1"/>
  <c r="R41" i="4"/>
  <c r="X41" i="4" s="1"/>
  <c r="R42" i="4"/>
  <c r="X42" i="4" s="1"/>
  <c r="R43" i="4"/>
  <c r="X43" i="4" s="1"/>
  <c r="R44" i="4"/>
  <c r="X44" i="4" s="1"/>
  <c r="R45" i="4"/>
  <c r="X45" i="4" s="1"/>
  <c r="R46" i="4"/>
  <c r="X46" i="4" s="1"/>
  <c r="R47" i="4"/>
  <c r="X47" i="4" s="1"/>
  <c r="R48" i="4"/>
  <c r="X48" i="4" s="1"/>
  <c r="R49" i="4"/>
  <c r="X49" i="4" s="1"/>
  <c r="R50" i="4"/>
  <c r="X50" i="4" s="1"/>
  <c r="R51" i="4"/>
  <c r="X51" i="4" s="1"/>
  <c r="R52" i="4"/>
  <c r="X52" i="4" s="1"/>
  <c r="R53" i="4"/>
  <c r="X53" i="4" s="1"/>
  <c r="R54" i="4"/>
  <c r="X54" i="4" s="1"/>
  <c r="R55" i="4"/>
  <c r="X55" i="4" s="1"/>
  <c r="R56" i="4"/>
  <c r="X56" i="4" s="1"/>
  <c r="R57" i="4"/>
  <c r="X57" i="4" s="1"/>
  <c r="R58" i="4"/>
  <c r="X58" i="4" s="1"/>
  <c r="R59" i="4"/>
  <c r="X59" i="4" s="1"/>
  <c r="R60" i="4"/>
  <c r="X60" i="4" s="1"/>
  <c r="R61" i="4"/>
  <c r="X61" i="4" s="1"/>
  <c r="R62" i="4"/>
  <c r="X62" i="4" s="1"/>
  <c r="R63" i="4"/>
  <c r="X63" i="4" s="1"/>
  <c r="R64" i="4"/>
  <c r="X64" i="4" s="1"/>
  <c r="R65" i="4"/>
  <c r="X65" i="4" s="1"/>
  <c r="R66" i="4"/>
  <c r="X66" i="4" s="1"/>
  <c r="R67" i="4"/>
  <c r="X67" i="4" s="1"/>
  <c r="R68" i="4"/>
  <c r="X68" i="4" s="1"/>
  <c r="R69" i="4"/>
  <c r="X69" i="4" s="1"/>
  <c r="R70" i="4"/>
  <c r="X70" i="4" s="1"/>
  <c r="R71" i="4"/>
  <c r="X71" i="4" s="1"/>
  <c r="R72" i="4"/>
  <c r="X72" i="4" s="1"/>
  <c r="R73" i="4"/>
  <c r="X73" i="4" s="1"/>
  <c r="R74" i="4"/>
  <c r="X74" i="4" s="1"/>
  <c r="R75" i="4"/>
  <c r="X75" i="4" s="1"/>
  <c r="R76" i="4"/>
  <c r="X76" i="4" s="1"/>
  <c r="R77" i="4"/>
  <c r="X77" i="4" s="1"/>
  <c r="R78" i="4"/>
  <c r="X78" i="4" s="1"/>
  <c r="R79" i="4"/>
  <c r="X79" i="4" s="1"/>
  <c r="R80" i="4"/>
  <c r="X80" i="4" s="1"/>
  <c r="R81" i="4"/>
  <c r="X81" i="4" s="1"/>
  <c r="R82" i="4"/>
  <c r="X82" i="4" s="1"/>
  <c r="R83" i="4"/>
  <c r="X83" i="4" s="1"/>
  <c r="R84" i="4"/>
  <c r="X84" i="4" s="1"/>
  <c r="R85" i="4"/>
  <c r="X85" i="4" s="1"/>
  <c r="R86" i="4"/>
  <c r="X86" i="4" s="1"/>
  <c r="R87" i="4"/>
  <c r="X87" i="4" s="1"/>
  <c r="R88" i="4"/>
  <c r="X88" i="4" s="1"/>
  <c r="R89" i="4"/>
  <c r="X89" i="4" s="1"/>
  <c r="R90" i="4"/>
  <c r="X90" i="4" s="1"/>
  <c r="R91" i="4"/>
  <c r="X91" i="4" s="1"/>
  <c r="R92" i="4"/>
  <c r="X92" i="4" s="1"/>
  <c r="R93" i="4"/>
  <c r="X93" i="4" s="1"/>
  <c r="R94" i="4"/>
  <c r="X94" i="4" s="1"/>
  <c r="R95" i="4"/>
  <c r="X95" i="4" s="1"/>
  <c r="R96" i="4"/>
  <c r="X96" i="4" s="1"/>
  <c r="R97" i="4"/>
  <c r="X97" i="4" s="1"/>
  <c r="R98" i="4"/>
  <c r="X98" i="4" s="1"/>
  <c r="R99" i="4"/>
  <c r="X99" i="4" s="1"/>
  <c r="R100" i="4"/>
  <c r="X100" i="4" s="1"/>
  <c r="R101" i="4"/>
  <c r="X101" i="4" s="1"/>
  <c r="R102" i="4"/>
  <c r="X102" i="4" s="1"/>
  <c r="R103" i="4"/>
  <c r="X103" i="4" s="1"/>
  <c r="R104" i="4"/>
  <c r="X104" i="4" s="1"/>
  <c r="R105" i="4"/>
  <c r="X105" i="4" s="1"/>
  <c r="R106" i="4"/>
  <c r="X106" i="4" s="1"/>
  <c r="R107" i="4"/>
  <c r="X107" i="4" s="1"/>
  <c r="R108" i="4"/>
  <c r="X108" i="4" s="1"/>
  <c r="R109" i="4"/>
  <c r="X109" i="4" s="1"/>
  <c r="R110" i="4"/>
  <c r="X110" i="4" s="1"/>
  <c r="R111" i="4"/>
  <c r="X111" i="4" s="1"/>
  <c r="R112" i="4"/>
  <c r="X112" i="4" s="1"/>
  <c r="R113" i="4"/>
  <c r="X113" i="4" s="1"/>
  <c r="R114" i="4"/>
  <c r="X114" i="4" s="1"/>
  <c r="R115" i="4"/>
  <c r="X115" i="4" s="1"/>
  <c r="R116" i="4"/>
  <c r="X116" i="4" s="1"/>
  <c r="R117" i="4"/>
  <c r="X117" i="4" s="1"/>
  <c r="R118" i="4"/>
  <c r="X118" i="4" s="1"/>
  <c r="R119" i="4"/>
  <c r="X119" i="4" s="1"/>
  <c r="R120" i="4"/>
  <c r="X120" i="4" s="1"/>
  <c r="R121" i="4"/>
  <c r="X121" i="4" s="1"/>
  <c r="R122" i="4"/>
  <c r="X122" i="4" s="1"/>
  <c r="R123" i="4"/>
  <c r="X123" i="4" s="1"/>
  <c r="R124" i="4"/>
  <c r="X124" i="4" s="1"/>
  <c r="R125" i="4"/>
  <c r="X125" i="4" s="1"/>
  <c r="R126" i="4"/>
  <c r="X126" i="4" s="1"/>
  <c r="R127" i="4"/>
  <c r="X127" i="4" s="1"/>
  <c r="R128" i="4"/>
  <c r="X128" i="4" s="1"/>
  <c r="R129" i="4"/>
  <c r="X129" i="4" s="1"/>
  <c r="R130" i="4"/>
  <c r="X130" i="4" s="1"/>
  <c r="R131" i="4"/>
  <c r="X131" i="4" s="1"/>
  <c r="R132" i="4"/>
  <c r="X132" i="4" s="1"/>
  <c r="R133" i="4"/>
  <c r="X133" i="4" s="1"/>
  <c r="R134" i="4"/>
  <c r="X134" i="4" s="1"/>
  <c r="R135" i="4"/>
  <c r="X135" i="4" s="1"/>
  <c r="R136" i="4"/>
  <c r="X136" i="4" s="1"/>
  <c r="R137" i="4"/>
  <c r="X137" i="4" s="1"/>
  <c r="R138" i="4"/>
  <c r="X138" i="4" s="1"/>
  <c r="R139" i="4"/>
  <c r="X139" i="4" s="1"/>
  <c r="R140" i="4"/>
  <c r="X140" i="4" s="1"/>
  <c r="R141" i="4"/>
  <c r="X141" i="4" s="1"/>
  <c r="R142" i="4"/>
  <c r="X142" i="4" s="1"/>
  <c r="R143" i="4"/>
  <c r="X143" i="4" s="1"/>
  <c r="R144" i="4"/>
  <c r="X144" i="4" s="1"/>
  <c r="R145" i="4"/>
  <c r="X145" i="4" s="1"/>
  <c r="R146" i="4"/>
  <c r="X146" i="4" s="1"/>
  <c r="R147" i="4"/>
  <c r="X147" i="4" s="1"/>
  <c r="R148" i="4"/>
  <c r="X148" i="4" s="1"/>
  <c r="R149" i="4"/>
  <c r="X149" i="4" s="1"/>
  <c r="R150" i="4"/>
  <c r="X150" i="4" s="1"/>
  <c r="R151" i="4"/>
  <c r="X151" i="4" s="1"/>
  <c r="R152" i="4"/>
  <c r="X152" i="4" s="1"/>
  <c r="R153" i="4"/>
  <c r="X153" i="4" s="1"/>
  <c r="R154" i="4"/>
  <c r="X154" i="4" s="1"/>
  <c r="R155" i="4"/>
  <c r="X155" i="4" s="1"/>
  <c r="R156" i="4"/>
  <c r="X156" i="4" s="1"/>
  <c r="R157" i="4"/>
  <c r="X157" i="4" s="1"/>
  <c r="R158" i="4"/>
  <c r="X158" i="4" s="1"/>
  <c r="R159" i="4"/>
  <c r="X159" i="4" s="1"/>
  <c r="R160" i="4"/>
  <c r="X160" i="4" s="1"/>
  <c r="R161" i="4"/>
  <c r="X161" i="4" s="1"/>
  <c r="R162" i="4"/>
  <c r="X162" i="4" s="1"/>
  <c r="R163" i="4"/>
  <c r="X163" i="4" s="1"/>
  <c r="R164" i="4"/>
  <c r="X164" i="4" s="1"/>
  <c r="R165" i="4"/>
  <c r="X165" i="4" s="1"/>
  <c r="R166" i="4"/>
  <c r="X166" i="4" s="1"/>
  <c r="R167" i="4"/>
  <c r="X167" i="4" s="1"/>
  <c r="R168" i="4"/>
  <c r="X168" i="4" s="1"/>
  <c r="R169" i="4"/>
  <c r="X169" i="4" s="1"/>
  <c r="R170" i="4"/>
  <c r="X170" i="4" s="1"/>
  <c r="R171" i="4"/>
  <c r="X171" i="4" s="1"/>
  <c r="R172" i="4"/>
  <c r="X172" i="4" s="1"/>
  <c r="R173" i="4"/>
  <c r="X173" i="4" s="1"/>
  <c r="R174" i="4"/>
  <c r="X174" i="4" s="1"/>
  <c r="R175" i="4"/>
  <c r="X175" i="4" s="1"/>
  <c r="R176" i="4"/>
  <c r="X176" i="4" s="1"/>
  <c r="R177" i="4"/>
  <c r="X177" i="4" s="1"/>
  <c r="R178" i="4"/>
  <c r="X178" i="4" s="1"/>
  <c r="R179" i="4"/>
  <c r="X179" i="4" s="1"/>
  <c r="R180" i="4"/>
  <c r="X180" i="4" s="1"/>
  <c r="R181" i="4"/>
  <c r="X181" i="4" s="1"/>
  <c r="R182" i="4"/>
  <c r="X182" i="4" s="1"/>
  <c r="R183" i="4"/>
  <c r="X183" i="4" s="1"/>
  <c r="R184" i="4"/>
  <c r="X184" i="4" s="1"/>
  <c r="R185" i="4"/>
  <c r="X185" i="4" s="1"/>
  <c r="R186" i="4"/>
  <c r="X186" i="4" s="1"/>
  <c r="R187" i="4"/>
  <c r="X187" i="4" s="1"/>
  <c r="R188" i="4"/>
  <c r="X188" i="4" s="1"/>
  <c r="R189" i="4"/>
  <c r="X189" i="4" s="1"/>
  <c r="R190" i="4"/>
  <c r="X190" i="4" s="1"/>
  <c r="R191" i="4"/>
  <c r="X191" i="4" s="1"/>
  <c r="R192" i="4"/>
  <c r="X192" i="4" s="1"/>
  <c r="R193" i="4"/>
  <c r="X193" i="4" s="1"/>
  <c r="R194" i="4"/>
  <c r="X194" i="4" s="1"/>
  <c r="R195" i="4"/>
  <c r="X195" i="4" s="1"/>
  <c r="Q3" i="4"/>
  <c r="W3" i="4" s="1"/>
  <c r="Q4" i="4"/>
  <c r="W4" i="4" s="1"/>
  <c r="Q5" i="4"/>
  <c r="W5" i="4" s="1"/>
  <c r="Q6" i="4"/>
  <c r="W6" i="4" s="1"/>
  <c r="Q7" i="4"/>
  <c r="W7" i="4" s="1"/>
  <c r="Q8" i="4"/>
  <c r="W8" i="4" s="1"/>
  <c r="Q9" i="4"/>
  <c r="W9" i="4" s="1"/>
  <c r="Q10" i="4"/>
  <c r="W10" i="4" s="1"/>
  <c r="Q11" i="4"/>
  <c r="W11" i="4" s="1"/>
  <c r="Q12" i="4"/>
  <c r="W12" i="4" s="1"/>
  <c r="Q13" i="4"/>
  <c r="W13" i="4" s="1"/>
  <c r="Q14" i="4"/>
  <c r="W14" i="4" s="1"/>
  <c r="Q15" i="4"/>
  <c r="W15" i="4" s="1"/>
  <c r="Q16" i="4"/>
  <c r="W16" i="4" s="1"/>
  <c r="Q17" i="4"/>
  <c r="W17" i="4" s="1"/>
  <c r="Q18" i="4"/>
  <c r="W18" i="4" s="1"/>
  <c r="Q19" i="4"/>
  <c r="W19" i="4" s="1"/>
  <c r="Q20" i="4"/>
  <c r="W20" i="4" s="1"/>
  <c r="Q21" i="4"/>
  <c r="W21" i="4" s="1"/>
  <c r="Q22" i="4"/>
  <c r="W22" i="4" s="1"/>
  <c r="Q23" i="4"/>
  <c r="W23" i="4" s="1"/>
  <c r="Q24" i="4"/>
  <c r="W24" i="4" s="1"/>
  <c r="Q25" i="4"/>
  <c r="W25" i="4" s="1"/>
  <c r="Q26" i="4"/>
  <c r="W26" i="4" s="1"/>
  <c r="Q27" i="4"/>
  <c r="W27" i="4" s="1"/>
  <c r="Q28" i="4"/>
  <c r="W28" i="4" s="1"/>
  <c r="Q29" i="4"/>
  <c r="W29" i="4" s="1"/>
  <c r="Q30" i="4"/>
  <c r="W30" i="4" s="1"/>
  <c r="Q31" i="4"/>
  <c r="W31" i="4" s="1"/>
  <c r="Q32" i="4"/>
  <c r="W32" i="4" s="1"/>
  <c r="Q33" i="4"/>
  <c r="W33" i="4" s="1"/>
  <c r="Q34" i="4"/>
  <c r="W34" i="4" s="1"/>
  <c r="Q35" i="4"/>
  <c r="W35" i="4" s="1"/>
  <c r="Q36" i="4"/>
  <c r="W36" i="4" s="1"/>
  <c r="Q37" i="4"/>
  <c r="W37" i="4" s="1"/>
  <c r="Q38" i="4"/>
  <c r="W38" i="4" s="1"/>
  <c r="Q39" i="4"/>
  <c r="W39" i="4" s="1"/>
  <c r="Q40" i="4"/>
  <c r="W40" i="4" s="1"/>
  <c r="Q41" i="4"/>
  <c r="W41" i="4" s="1"/>
  <c r="Q42" i="4"/>
  <c r="W42" i="4" s="1"/>
  <c r="Q43" i="4"/>
  <c r="W43" i="4" s="1"/>
  <c r="Q44" i="4"/>
  <c r="W44" i="4" s="1"/>
  <c r="Q45" i="4"/>
  <c r="W45" i="4" s="1"/>
  <c r="Q46" i="4"/>
  <c r="W46" i="4" s="1"/>
  <c r="Q47" i="4"/>
  <c r="W47" i="4" s="1"/>
  <c r="Q48" i="4"/>
  <c r="W48" i="4" s="1"/>
  <c r="Q49" i="4"/>
  <c r="W49" i="4" s="1"/>
  <c r="Q50" i="4"/>
  <c r="W50" i="4" s="1"/>
  <c r="Q51" i="4"/>
  <c r="W51" i="4" s="1"/>
  <c r="Q52" i="4"/>
  <c r="W52" i="4" s="1"/>
  <c r="Q53" i="4"/>
  <c r="W53" i="4" s="1"/>
  <c r="Q54" i="4"/>
  <c r="W54" i="4" s="1"/>
  <c r="Q55" i="4"/>
  <c r="W55" i="4" s="1"/>
  <c r="Q56" i="4"/>
  <c r="W56" i="4" s="1"/>
  <c r="Q57" i="4"/>
  <c r="W57" i="4" s="1"/>
  <c r="Q58" i="4"/>
  <c r="W58" i="4" s="1"/>
  <c r="Q59" i="4"/>
  <c r="W59" i="4" s="1"/>
  <c r="Q60" i="4"/>
  <c r="W60" i="4" s="1"/>
  <c r="Q61" i="4"/>
  <c r="W61" i="4" s="1"/>
  <c r="Q62" i="4"/>
  <c r="W62" i="4" s="1"/>
  <c r="Q63" i="4"/>
  <c r="W63" i="4" s="1"/>
  <c r="Q64" i="4"/>
  <c r="W64" i="4" s="1"/>
  <c r="Q65" i="4"/>
  <c r="W65" i="4" s="1"/>
  <c r="Q66" i="4"/>
  <c r="W66" i="4" s="1"/>
  <c r="Q67" i="4"/>
  <c r="W67" i="4" s="1"/>
  <c r="Q68" i="4"/>
  <c r="W68" i="4" s="1"/>
  <c r="Q69" i="4"/>
  <c r="W69" i="4" s="1"/>
  <c r="Q70" i="4"/>
  <c r="W70" i="4" s="1"/>
  <c r="Q71" i="4"/>
  <c r="W71" i="4" s="1"/>
  <c r="Q72" i="4"/>
  <c r="W72" i="4" s="1"/>
  <c r="Q73" i="4"/>
  <c r="W73" i="4" s="1"/>
  <c r="Q74" i="4"/>
  <c r="W74" i="4" s="1"/>
  <c r="Q75" i="4"/>
  <c r="W75" i="4" s="1"/>
  <c r="Q76" i="4"/>
  <c r="W76" i="4" s="1"/>
  <c r="Q77" i="4"/>
  <c r="W77" i="4" s="1"/>
  <c r="Q78" i="4"/>
  <c r="W78" i="4" s="1"/>
  <c r="Q79" i="4"/>
  <c r="W79" i="4" s="1"/>
  <c r="Q80" i="4"/>
  <c r="W80" i="4" s="1"/>
  <c r="Q81" i="4"/>
  <c r="W81" i="4" s="1"/>
  <c r="Q82" i="4"/>
  <c r="W82" i="4" s="1"/>
  <c r="Q83" i="4"/>
  <c r="W83" i="4" s="1"/>
  <c r="Q84" i="4"/>
  <c r="W84" i="4" s="1"/>
  <c r="Q85" i="4"/>
  <c r="W85" i="4" s="1"/>
  <c r="Q86" i="4"/>
  <c r="W86" i="4" s="1"/>
  <c r="Q87" i="4"/>
  <c r="W87" i="4" s="1"/>
  <c r="Q88" i="4"/>
  <c r="W88" i="4" s="1"/>
  <c r="Q89" i="4"/>
  <c r="W89" i="4" s="1"/>
  <c r="Q90" i="4"/>
  <c r="W90" i="4" s="1"/>
  <c r="Q91" i="4"/>
  <c r="W91" i="4" s="1"/>
  <c r="Q92" i="4"/>
  <c r="W92" i="4" s="1"/>
  <c r="Q93" i="4"/>
  <c r="W93" i="4" s="1"/>
  <c r="Q94" i="4"/>
  <c r="W94" i="4" s="1"/>
  <c r="Q95" i="4"/>
  <c r="W95" i="4" s="1"/>
  <c r="Q96" i="4"/>
  <c r="W96" i="4" s="1"/>
  <c r="Q97" i="4"/>
  <c r="W97" i="4" s="1"/>
  <c r="Q98" i="4"/>
  <c r="W98" i="4" s="1"/>
  <c r="Q99" i="4"/>
  <c r="W99" i="4" s="1"/>
  <c r="Q100" i="4"/>
  <c r="W100" i="4" s="1"/>
  <c r="Q101" i="4"/>
  <c r="W101" i="4" s="1"/>
  <c r="Q102" i="4"/>
  <c r="W102" i="4" s="1"/>
  <c r="Q103" i="4"/>
  <c r="W103" i="4" s="1"/>
  <c r="Q104" i="4"/>
  <c r="W104" i="4" s="1"/>
  <c r="Q105" i="4"/>
  <c r="W105" i="4" s="1"/>
  <c r="Q106" i="4"/>
  <c r="W106" i="4" s="1"/>
  <c r="Q107" i="4"/>
  <c r="W107" i="4" s="1"/>
  <c r="Q108" i="4"/>
  <c r="W108" i="4" s="1"/>
  <c r="Q109" i="4"/>
  <c r="W109" i="4" s="1"/>
  <c r="Q110" i="4"/>
  <c r="W110" i="4" s="1"/>
  <c r="Q111" i="4"/>
  <c r="W111" i="4" s="1"/>
  <c r="Q112" i="4"/>
  <c r="W112" i="4" s="1"/>
  <c r="Q113" i="4"/>
  <c r="W113" i="4" s="1"/>
  <c r="Q114" i="4"/>
  <c r="W114" i="4" s="1"/>
  <c r="Q115" i="4"/>
  <c r="W115" i="4" s="1"/>
  <c r="Q116" i="4"/>
  <c r="W116" i="4" s="1"/>
  <c r="Q117" i="4"/>
  <c r="W117" i="4" s="1"/>
  <c r="Q118" i="4"/>
  <c r="W118" i="4" s="1"/>
  <c r="Q119" i="4"/>
  <c r="W119" i="4" s="1"/>
  <c r="Q120" i="4"/>
  <c r="W120" i="4" s="1"/>
  <c r="Q121" i="4"/>
  <c r="W121" i="4" s="1"/>
  <c r="Q122" i="4"/>
  <c r="W122" i="4" s="1"/>
  <c r="Q123" i="4"/>
  <c r="W123" i="4" s="1"/>
  <c r="Q124" i="4"/>
  <c r="W124" i="4" s="1"/>
  <c r="Q125" i="4"/>
  <c r="W125" i="4" s="1"/>
  <c r="Q126" i="4"/>
  <c r="W126" i="4" s="1"/>
  <c r="Q127" i="4"/>
  <c r="W127" i="4" s="1"/>
  <c r="Q128" i="4"/>
  <c r="W128" i="4" s="1"/>
  <c r="Q129" i="4"/>
  <c r="W129" i="4" s="1"/>
  <c r="Q130" i="4"/>
  <c r="W130" i="4" s="1"/>
  <c r="Q131" i="4"/>
  <c r="W131" i="4" s="1"/>
  <c r="Q132" i="4"/>
  <c r="W132" i="4" s="1"/>
  <c r="Q133" i="4"/>
  <c r="W133" i="4" s="1"/>
  <c r="Q134" i="4"/>
  <c r="W134" i="4" s="1"/>
  <c r="Q135" i="4"/>
  <c r="W135" i="4" s="1"/>
  <c r="Q136" i="4"/>
  <c r="W136" i="4" s="1"/>
  <c r="Q137" i="4"/>
  <c r="W137" i="4" s="1"/>
  <c r="Q138" i="4"/>
  <c r="W138" i="4" s="1"/>
  <c r="Q139" i="4"/>
  <c r="W139" i="4" s="1"/>
  <c r="Q140" i="4"/>
  <c r="W140" i="4" s="1"/>
  <c r="Q141" i="4"/>
  <c r="W141" i="4" s="1"/>
  <c r="Q142" i="4"/>
  <c r="W142" i="4" s="1"/>
  <c r="Q143" i="4"/>
  <c r="W143" i="4" s="1"/>
  <c r="Q144" i="4"/>
  <c r="W144" i="4" s="1"/>
  <c r="Q145" i="4"/>
  <c r="W145" i="4" s="1"/>
  <c r="Q146" i="4"/>
  <c r="W146" i="4" s="1"/>
  <c r="Q147" i="4"/>
  <c r="W147" i="4" s="1"/>
  <c r="Q148" i="4"/>
  <c r="W148" i="4" s="1"/>
  <c r="Q149" i="4"/>
  <c r="W149" i="4" s="1"/>
  <c r="Q150" i="4"/>
  <c r="W150" i="4" s="1"/>
  <c r="Q151" i="4"/>
  <c r="W151" i="4" s="1"/>
  <c r="Q152" i="4"/>
  <c r="W152" i="4" s="1"/>
  <c r="Q153" i="4"/>
  <c r="W153" i="4" s="1"/>
  <c r="Q154" i="4"/>
  <c r="W154" i="4" s="1"/>
  <c r="Q155" i="4"/>
  <c r="W155" i="4" s="1"/>
  <c r="Q156" i="4"/>
  <c r="W156" i="4" s="1"/>
  <c r="Q157" i="4"/>
  <c r="W157" i="4" s="1"/>
  <c r="Q158" i="4"/>
  <c r="W158" i="4" s="1"/>
  <c r="Q159" i="4"/>
  <c r="W159" i="4" s="1"/>
  <c r="Q160" i="4"/>
  <c r="W160" i="4" s="1"/>
  <c r="Q161" i="4"/>
  <c r="W161" i="4" s="1"/>
  <c r="Q162" i="4"/>
  <c r="W162" i="4" s="1"/>
  <c r="Q163" i="4"/>
  <c r="W163" i="4" s="1"/>
  <c r="Q164" i="4"/>
  <c r="W164" i="4" s="1"/>
  <c r="Q165" i="4"/>
  <c r="W165" i="4" s="1"/>
  <c r="Q166" i="4"/>
  <c r="W166" i="4" s="1"/>
  <c r="Q167" i="4"/>
  <c r="W167" i="4" s="1"/>
  <c r="Q168" i="4"/>
  <c r="W168" i="4" s="1"/>
  <c r="Q169" i="4"/>
  <c r="W169" i="4" s="1"/>
  <c r="Q170" i="4"/>
  <c r="W170" i="4" s="1"/>
  <c r="Q171" i="4"/>
  <c r="W171" i="4" s="1"/>
  <c r="Q172" i="4"/>
  <c r="W172" i="4" s="1"/>
  <c r="Q173" i="4"/>
  <c r="W173" i="4" s="1"/>
  <c r="Q174" i="4"/>
  <c r="W174" i="4" s="1"/>
  <c r="Q175" i="4"/>
  <c r="W175" i="4" s="1"/>
  <c r="Q176" i="4"/>
  <c r="W176" i="4" s="1"/>
  <c r="Q177" i="4"/>
  <c r="W177" i="4" s="1"/>
  <c r="Q178" i="4"/>
  <c r="W178" i="4" s="1"/>
  <c r="Q179" i="4"/>
  <c r="W179" i="4" s="1"/>
  <c r="Q180" i="4"/>
  <c r="W180" i="4" s="1"/>
  <c r="Q181" i="4"/>
  <c r="W181" i="4" s="1"/>
  <c r="Q182" i="4"/>
  <c r="W182" i="4" s="1"/>
  <c r="Q183" i="4"/>
  <c r="W183" i="4" s="1"/>
  <c r="Q184" i="4"/>
  <c r="W184" i="4" s="1"/>
  <c r="Q185" i="4"/>
  <c r="W185" i="4" s="1"/>
  <c r="Q186" i="4"/>
  <c r="W186" i="4" s="1"/>
  <c r="Q187" i="4"/>
  <c r="W187" i="4" s="1"/>
  <c r="Q188" i="4"/>
  <c r="W188" i="4" s="1"/>
  <c r="Q189" i="4"/>
  <c r="W189" i="4" s="1"/>
  <c r="Q190" i="4"/>
  <c r="W190" i="4" s="1"/>
  <c r="Q191" i="4"/>
  <c r="W191" i="4" s="1"/>
  <c r="Q192" i="4"/>
  <c r="W192" i="4" s="1"/>
  <c r="Q193" i="4"/>
  <c r="W193" i="4" s="1"/>
  <c r="Q194" i="4"/>
  <c r="W194" i="4" s="1"/>
  <c r="Q195" i="4"/>
  <c r="W195" i="4" s="1"/>
  <c r="R2" i="4"/>
  <c r="X2" i="4" s="1"/>
  <c r="Q2" i="4"/>
  <c r="W2" i="4" s="1"/>
  <c r="X52" i="12" l="1"/>
  <c r="X31" i="12"/>
  <c r="X542" i="12"/>
  <c r="X447" i="12"/>
  <c r="X159" i="12"/>
  <c r="X79" i="12"/>
  <c r="X57" i="12"/>
  <c r="X335" i="12"/>
  <c r="X591" i="12"/>
  <c r="J461" i="12"/>
  <c r="AJ240" i="12"/>
  <c r="AI403" i="12"/>
  <c r="AI247" i="12"/>
  <c r="AI111" i="12"/>
  <c r="AJ513" i="12"/>
  <c r="X633" i="12"/>
  <c r="X317" i="12"/>
  <c r="X33" i="12"/>
  <c r="X611" i="12"/>
  <c r="X467" i="12"/>
  <c r="X339" i="12"/>
  <c r="X275" i="12"/>
  <c r="X211" i="12"/>
  <c r="X35" i="12"/>
  <c r="X645" i="12"/>
  <c r="X541" i="12"/>
  <c r="X409" i="12"/>
  <c r="X289" i="12"/>
  <c r="X225" i="12"/>
  <c r="X101" i="12"/>
  <c r="X196" i="12"/>
  <c r="X482" i="12"/>
  <c r="X418" i="12"/>
  <c r="X386" i="12"/>
  <c r="X322" i="12"/>
  <c r="X210" i="12"/>
  <c r="X178" i="12"/>
  <c r="X66" i="12"/>
  <c r="X269" i="12"/>
  <c r="X443" i="12"/>
  <c r="X379" i="12"/>
  <c r="X251" i="12"/>
  <c r="X650" i="12"/>
  <c r="X157" i="12"/>
  <c r="X204" i="12"/>
  <c r="X359" i="12"/>
  <c r="X247" i="12"/>
  <c r="X167" i="12"/>
  <c r="X518" i="12"/>
  <c r="X657" i="12"/>
  <c r="X209" i="12"/>
  <c r="X288" i="12"/>
  <c r="X479" i="12"/>
  <c r="X399" i="12"/>
  <c r="X367" i="12"/>
  <c r="X287" i="12"/>
  <c r="X601" i="12"/>
  <c r="X341" i="12"/>
  <c r="X281" i="12"/>
  <c r="X606" i="12"/>
  <c r="X574" i="12"/>
  <c r="X526" i="12"/>
  <c r="X366" i="12"/>
  <c r="X158" i="12"/>
  <c r="X126" i="12"/>
  <c r="X78" i="12"/>
  <c r="X30" i="12"/>
  <c r="X507" i="12"/>
  <c r="X267" i="12"/>
  <c r="X219" i="12"/>
  <c r="X212" i="12"/>
  <c r="X634" i="12"/>
  <c r="X458" i="12"/>
  <c r="X410" i="12"/>
  <c r="X423" i="12"/>
  <c r="X295" i="12"/>
  <c r="X199" i="12"/>
  <c r="X71" i="12"/>
  <c r="W549" i="12"/>
  <c r="W651" i="12"/>
  <c r="W533" i="12"/>
  <c r="W401" i="12"/>
  <c r="W285" i="12"/>
  <c r="W169" i="12"/>
  <c r="W314" i="12"/>
  <c r="W633" i="12"/>
  <c r="W493" i="12"/>
  <c r="W353" i="12"/>
  <c r="W57" i="12"/>
  <c r="W596" i="12"/>
  <c r="W476" i="12"/>
  <c r="W88" i="12"/>
  <c r="W639" i="12"/>
  <c r="W575" i="12"/>
  <c r="W511" i="12"/>
  <c r="W383" i="12"/>
  <c r="W63" i="12"/>
  <c r="W645" i="12"/>
  <c r="W69" i="12"/>
  <c r="W468" i="12"/>
  <c r="W510" i="12"/>
  <c r="W508" i="12"/>
  <c r="W548" i="12"/>
  <c r="W168" i="12"/>
  <c r="W248" i="12"/>
  <c r="W524" i="12"/>
  <c r="W388" i="12"/>
  <c r="X154" i="12"/>
  <c r="X26" i="12"/>
  <c r="W485" i="12"/>
  <c r="W309" i="12"/>
  <c r="W187" i="12"/>
  <c r="W517" i="12"/>
  <c r="W253" i="12"/>
  <c r="W224" i="12"/>
  <c r="W554" i="12"/>
  <c r="W490" i="12"/>
  <c r="W298" i="12"/>
  <c r="W234" i="12"/>
  <c r="W25" i="12"/>
  <c r="W316" i="12"/>
  <c r="W56" i="12"/>
  <c r="W559" i="12"/>
  <c r="W431" i="12"/>
  <c r="W239" i="12"/>
  <c r="W111" i="12"/>
  <c r="W381" i="12"/>
  <c r="W265" i="12"/>
  <c r="W37" i="12"/>
  <c r="W564" i="12"/>
  <c r="W436" i="12"/>
  <c r="W48" i="12"/>
  <c r="W238" i="12"/>
  <c r="W110" i="12"/>
  <c r="W420" i="12"/>
  <c r="W232" i="12"/>
  <c r="W525" i="12"/>
  <c r="X297" i="12"/>
  <c r="W324" i="12"/>
  <c r="X610" i="12"/>
  <c r="W461" i="12"/>
  <c r="X54" i="12"/>
  <c r="W588" i="12"/>
  <c r="W492" i="12"/>
  <c r="W356" i="12"/>
  <c r="X394" i="12"/>
  <c r="X619" i="12"/>
  <c r="X59" i="12"/>
  <c r="W361" i="12"/>
  <c r="W5" i="12"/>
  <c r="W659" i="12"/>
  <c r="W595" i="12"/>
  <c r="W403" i="12"/>
  <c r="W541" i="12"/>
  <c r="X103" i="12"/>
  <c r="X7" i="12"/>
  <c r="W580" i="12"/>
  <c r="W530" i="12"/>
  <c r="W370" i="12"/>
  <c r="W50" i="12"/>
  <c r="W380" i="12"/>
  <c r="X2" i="12"/>
  <c r="X513" i="12"/>
  <c r="X385" i="12"/>
  <c r="X253" i="12"/>
  <c r="X149" i="12"/>
  <c r="X89" i="12"/>
  <c r="X512" i="12"/>
  <c r="X448" i="12"/>
  <c r="X388" i="12"/>
  <c r="X328" i="12"/>
  <c r="X268" i="12"/>
  <c r="X200" i="12"/>
  <c r="X132" i="12"/>
  <c r="X28" i="12"/>
  <c r="X643" i="12"/>
  <c r="X579" i="12"/>
  <c r="X531" i="12"/>
  <c r="X403" i="12"/>
  <c r="X371" i="12"/>
  <c r="X307" i="12"/>
  <c r="X243" i="12"/>
  <c r="X179" i="12"/>
  <c r="X147" i="12"/>
  <c r="X115" i="12"/>
  <c r="X83" i="12"/>
  <c r="X349" i="12"/>
  <c r="X169" i="12"/>
  <c r="X656" i="12"/>
  <c r="X492" i="12"/>
  <c r="X392" i="12"/>
  <c r="X324" i="12"/>
  <c r="X256" i="12"/>
  <c r="X108" i="12"/>
  <c r="X48" i="12"/>
  <c r="X594" i="12"/>
  <c r="X562" i="12"/>
  <c r="X530" i="12"/>
  <c r="X450" i="12"/>
  <c r="X354" i="12"/>
  <c r="X274" i="12"/>
  <c r="X529" i="12"/>
  <c r="X405" i="12"/>
  <c r="X73" i="12"/>
  <c r="X524" i="12"/>
  <c r="X428" i="12"/>
  <c r="X312" i="12"/>
  <c r="X188" i="12"/>
  <c r="X635" i="12"/>
  <c r="X555" i="12"/>
  <c r="X491" i="12"/>
  <c r="X299" i="12"/>
  <c r="X171" i="12"/>
  <c r="X107" i="12"/>
  <c r="X593" i="12"/>
  <c r="X397" i="12"/>
  <c r="X185" i="12"/>
  <c r="X9" i="12"/>
  <c r="X548" i="12"/>
  <c r="X372" i="12"/>
  <c r="X538" i="12"/>
  <c r="X474" i="12"/>
  <c r="X378" i="12"/>
  <c r="X314" i="12"/>
  <c r="X250" i="12"/>
  <c r="X186" i="12"/>
  <c r="X42" i="12"/>
  <c r="X489" i="12"/>
  <c r="X293" i="12"/>
  <c r="X41" i="12"/>
  <c r="X544" i="12"/>
  <c r="X304" i="12"/>
  <c r="X663" i="12"/>
  <c r="X583" i="12"/>
  <c r="X519" i="12"/>
  <c r="X439" i="12"/>
  <c r="X585" i="12"/>
  <c r="X453" i="12"/>
  <c r="X329" i="12"/>
  <c r="X205" i="12"/>
  <c r="X628" i="12"/>
  <c r="X500" i="12"/>
  <c r="X332" i="12"/>
  <c r="X88" i="12"/>
  <c r="X598" i="12"/>
  <c r="X470" i="12"/>
  <c r="X390" i="12"/>
  <c r="X310" i="12"/>
  <c r="X246" i="12"/>
  <c r="X182" i="12"/>
  <c r="X597" i="12"/>
  <c r="X505" i="12"/>
  <c r="X441" i="12"/>
  <c r="X377" i="12"/>
  <c r="X309" i="12"/>
  <c r="X113" i="12"/>
  <c r="X532" i="12"/>
  <c r="X472" i="12"/>
  <c r="X408" i="12"/>
  <c r="X352" i="12"/>
  <c r="X224" i="12"/>
  <c r="X124" i="12"/>
  <c r="X639" i="12"/>
  <c r="X607" i="12"/>
  <c r="X543" i="12"/>
  <c r="X511" i="12"/>
  <c r="X431" i="12"/>
  <c r="X319" i="12"/>
  <c r="X255" i="12"/>
  <c r="X223" i="12"/>
  <c r="X175" i="12"/>
  <c r="X111" i="12"/>
  <c r="X47" i="12"/>
  <c r="X533" i="12"/>
  <c r="X469" i="12"/>
  <c r="X401" i="12"/>
  <c r="X217" i="12"/>
  <c r="X93" i="12"/>
  <c r="X584" i="12"/>
  <c r="X516" i="12"/>
  <c r="X452" i="12"/>
  <c r="X384" i="12"/>
  <c r="X316" i="12"/>
  <c r="X248" i="12"/>
  <c r="X156" i="12"/>
  <c r="X76" i="12"/>
  <c r="X638" i="12"/>
  <c r="X494" i="12"/>
  <c r="X462" i="12"/>
  <c r="X430" i="12"/>
  <c r="X398" i="12"/>
  <c r="X334" i="12"/>
  <c r="X302" i="12"/>
  <c r="X270" i="12"/>
  <c r="X238" i="12"/>
  <c r="X206" i="12"/>
  <c r="X437" i="12"/>
  <c r="X237" i="12"/>
  <c r="X45" i="12"/>
  <c r="X400" i="12"/>
  <c r="X284" i="12"/>
  <c r="X72" i="12"/>
  <c r="X571" i="12"/>
  <c r="X427" i="12"/>
  <c r="X363" i="12"/>
  <c r="X123" i="12"/>
  <c r="X43" i="12"/>
  <c r="X11" i="12"/>
  <c r="X525" i="12"/>
  <c r="X365" i="12"/>
  <c r="X273" i="12"/>
  <c r="X640" i="12"/>
  <c r="X476" i="12"/>
  <c r="X340" i="12"/>
  <c r="X272" i="12"/>
  <c r="X152" i="12"/>
  <c r="X602" i="12"/>
  <c r="X522" i="12"/>
  <c r="X330" i="12"/>
  <c r="X234" i="12"/>
  <c r="X90" i="12"/>
  <c r="X10" i="12"/>
  <c r="X553" i="12"/>
  <c r="X393" i="12"/>
  <c r="X261" i="12"/>
  <c r="X97" i="12"/>
  <c r="X520" i="12"/>
  <c r="X368" i="12"/>
  <c r="X244" i="12"/>
  <c r="X68" i="12"/>
  <c r="X599" i="12"/>
  <c r="X535" i="12"/>
  <c r="X375" i="12"/>
  <c r="X151" i="12"/>
  <c r="X621" i="12"/>
  <c r="X485" i="12"/>
  <c r="X357" i="12"/>
  <c r="X177" i="12"/>
  <c r="X664" i="12"/>
  <c r="X536" i="12"/>
  <c r="X436" i="12"/>
  <c r="X300" i="12"/>
  <c r="X168" i="12"/>
  <c r="X4" i="12"/>
  <c r="X614" i="12"/>
  <c r="X534" i="12"/>
  <c r="X454" i="12"/>
  <c r="X374" i="12"/>
  <c r="X294" i="12"/>
  <c r="X230" i="12"/>
  <c r="X38" i="12"/>
  <c r="W657" i="12"/>
  <c r="W345" i="12"/>
  <c r="W165" i="12"/>
  <c r="W17" i="12"/>
  <c r="W496" i="12"/>
  <c r="W587" i="12"/>
  <c r="W523" i="12"/>
  <c r="W459" i="12"/>
  <c r="W395" i="12"/>
  <c r="W331" i="12"/>
  <c r="W267" i="12"/>
  <c r="W203" i="12"/>
  <c r="W139" i="12"/>
  <c r="W75" i="12"/>
  <c r="W11" i="12"/>
  <c r="W61" i="12"/>
  <c r="W592" i="12"/>
  <c r="W634" i="12"/>
  <c r="W570" i="12"/>
  <c r="W506" i="12"/>
  <c r="W442" i="12"/>
  <c r="W378" i="12"/>
  <c r="W250" i="12"/>
  <c r="W186" i="12"/>
  <c r="W122" i="12"/>
  <c r="W58" i="12"/>
  <c r="X557" i="12"/>
  <c r="W217" i="12"/>
  <c r="W352" i="12"/>
  <c r="W228" i="12"/>
  <c r="W447" i="12"/>
  <c r="W319" i="12"/>
  <c r="W255" i="12"/>
  <c r="W191" i="12"/>
  <c r="W127" i="12"/>
  <c r="W521" i="12"/>
  <c r="W405" i="12"/>
  <c r="W293" i="12"/>
  <c r="W173" i="12"/>
  <c r="W600" i="12"/>
  <c r="W336" i="12"/>
  <c r="W204" i="12"/>
  <c r="W84" i="12"/>
  <c r="W638" i="12"/>
  <c r="W574" i="12"/>
  <c r="W446" i="12"/>
  <c r="W382" i="12"/>
  <c r="W318" i="12"/>
  <c r="W254" i="12"/>
  <c r="W190" i="12"/>
  <c r="W126" i="12"/>
  <c r="W62" i="12"/>
  <c r="X581" i="12"/>
  <c r="X148" i="12"/>
  <c r="X153" i="12"/>
  <c r="W225" i="12"/>
  <c r="W292" i="12"/>
  <c r="W12" i="12"/>
  <c r="W312" i="12"/>
  <c r="W418" i="12"/>
  <c r="X5" i="12"/>
  <c r="X19" i="12"/>
  <c r="X140" i="12"/>
  <c r="X56" i="12"/>
  <c r="W276" i="12"/>
  <c r="W92" i="12"/>
  <c r="X483" i="12"/>
  <c r="X642" i="12"/>
  <c r="X258" i="12"/>
  <c r="X98" i="12"/>
  <c r="W561" i="12"/>
  <c r="X134" i="12"/>
  <c r="X70" i="12"/>
  <c r="W269" i="12"/>
  <c r="W376" i="12"/>
  <c r="W116" i="12"/>
  <c r="W260" i="12"/>
  <c r="W108" i="12"/>
  <c r="X554" i="12"/>
  <c r="X651" i="12"/>
  <c r="X75" i="12"/>
  <c r="W4" i="12"/>
  <c r="W609" i="12"/>
  <c r="W465" i="12"/>
  <c r="W189" i="12"/>
  <c r="W33" i="12"/>
  <c r="W625" i="12"/>
  <c r="W121" i="12"/>
  <c r="W648" i="12"/>
  <c r="W464" i="12"/>
  <c r="W635" i="12"/>
  <c r="W571" i="12"/>
  <c r="W507" i="12"/>
  <c r="W443" i="12"/>
  <c r="W379" i="12"/>
  <c r="W315" i="12"/>
  <c r="W251" i="12"/>
  <c r="W123" i="12"/>
  <c r="W59" i="12"/>
  <c r="W665" i="12"/>
  <c r="W373" i="12"/>
  <c r="W145" i="12"/>
  <c r="W29" i="12"/>
  <c r="W618" i="12"/>
  <c r="W426" i="12"/>
  <c r="W362" i="12"/>
  <c r="W170" i="12"/>
  <c r="W106" i="12"/>
  <c r="W42" i="12"/>
  <c r="X465" i="12"/>
  <c r="W605" i="12"/>
  <c r="W457" i="12"/>
  <c r="W317" i="12"/>
  <c r="W177" i="12"/>
  <c r="W568" i="12"/>
  <c r="W440" i="12"/>
  <c r="W192" i="12"/>
  <c r="W623" i="12"/>
  <c r="W495" i="12"/>
  <c r="W367" i="12"/>
  <c r="W303" i="12"/>
  <c r="W175" i="12"/>
  <c r="W47" i="12"/>
  <c r="W613" i="12"/>
  <c r="W497" i="12"/>
  <c r="W153" i="12"/>
  <c r="W304" i="12"/>
  <c r="W172" i="12"/>
  <c r="W622" i="12"/>
  <c r="W558" i="12"/>
  <c r="W494" i="12"/>
  <c r="W430" i="12"/>
  <c r="W366" i="12"/>
  <c r="W302" i="12"/>
  <c r="W174" i="12"/>
  <c r="W46" i="12"/>
  <c r="X457" i="12"/>
  <c r="X112" i="12"/>
  <c r="X96" i="12"/>
  <c r="W472" i="12"/>
  <c r="W244" i="12"/>
  <c r="W354" i="12"/>
  <c r="X547" i="12"/>
  <c r="X477" i="12"/>
  <c r="W433" i="12"/>
  <c r="W536" i="12"/>
  <c r="W180" i="12"/>
  <c r="W60" i="12"/>
  <c r="X435" i="12"/>
  <c r="X242" i="12"/>
  <c r="X82" i="12"/>
  <c r="X118" i="12"/>
  <c r="W344" i="12"/>
  <c r="W220" i="12"/>
  <c r="W52" i="12"/>
  <c r="W196" i="12"/>
  <c r="W76" i="12"/>
  <c r="X138" i="12"/>
  <c r="W585" i="12"/>
  <c r="W141" i="12"/>
  <c r="W480" i="12"/>
  <c r="W531" i="12"/>
  <c r="W467" i="12"/>
  <c r="W339" i="12"/>
  <c r="W275" i="12"/>
  <c r="W211" i="12"/>
  <c r="W147" i="12"/>
  <c r="W83" i="12"/>
  <c r="W19" i="12"/>
  <c r="W413" i="12"/>
  <c r="W297" i="12"/>
  <c r="W129" i="12"/>
  <c r="W9" i="12"/>
  <c r="X420" i="12"/>
  <c r="X327" i="12"/>
  <c r="W44" i="12"/>
  <c r="W584" i="12"/>
  <c r="W216" i="12"/>
  <c r="W438" i="12"/>
  <c r="X245" i="12"/>
  <c r="X128" i="12"/>
  <c r="W16" i="12"/>
  <c r="W610" i="12"/>
  <c r="W450" i="12"/>
  <c r="W274" i="12"/>
  <c r="W194" i="12"/>
  <c r="W114" i="12"/>
  <c r="X608" i="12"/>
  <c r="X136" i="12"/>
  <c r="W552" i="12"/>
  <c r="W212" i="12"/>
  <c r="W305" i="12"/>
  <c r="W566" i="12"/>
  <c r="W374" i="12"/>
  <c r="W198" i="12"/>
  <c r="W2" i="12"/>
  <c r="X605" i="12"/>
  <c r="X449" i="12"/>
  <c r="X353" i="12"/>
  <c r="X285" i="12"/>
  <c r="X181" i="12"/>
  <c r="X121" i="12"/>
  <c r="X61" i="12"/>
  <c r="X636" i="12"/>
  <c r="X480" i="12"/>
  <c r="X412" i="12"/>
  <c r="X360" i="12"/>
  <c r="X296" i="12"/>
  <c r="X232" i="12"/>
  <c r="X172" i="12"/>
  <c r="X92" i="12"/>
  <c r="X659" i="12"/>
  <c r="X627" i="12"/>
  <c r="X595" i="12"/>
  <c r="X563" i="12"/>
  <c r="X499" i="12"/>
  <c r="X419" i="12"/>
  <c r="X387" i="12"/>
  <c r="X355" i="12"/>
  <c r="X323" i="12"/>
  <c r="X291" i="12"/>
  <c r="X259" i="12"/>
  <c r="X227" i="12"/>
  <c r="X195" i="12"/>
  <c r="X163" i="12"/>
  <c r="X131" i="12"/>
  <c r="X99" i="12"/>
  <c r="X67" i="12"/>
  <c r="X3" i="12"/>
  <c r="W593" i="12"/>
  <c r="W441" i="12"/>
  <c r="W229" i="12"/>
  <c r="W73" i="12"/>
  <c r="W608" i="12"/>
  <c r="W240" i="12"/>
  <c r="W647" i="12"/>
  <c r="W583" i="12"/>
  <c r="W519" i="12"/>
  <c r="W455" i="12"/>
  <c r="W391" i="12"/>
  <c r="W327" i="12"/>
  <c r="W263" i="12"/>
  <c r="W199" i="12"/>
  <c r="W135" i="12"/>
  <c r="W71" i="12"/>
  <c r="W7" i="12"/>
  <c r="W509" i="12"/>
  <c r="W365" i="12"/>
  <c r="W213" i="12"/>
  <c r="W85" i="12"/>
  <c r="X545" i="12"/>
  <c r="X432" i="12"/>
  <c r="W416" i="12"/>
  <c r="W128" i="12"/>
  <c r="W614" i="12"/>
  <c r="W486" i="12"/>
  <c r="W358" i="12"/>
  <c r="W230" i="12"/>
  <c r="W134" i="12"/>
  <c r="W70" i="12"/>
  <c r="W6" i="12"/>
  <c r="X193" i="12"/>
  <c r="X609" i="12"/>
  <c r="X509" i="12"/>
  <c r="X381" i="12"/>
  <c r="X321" i="12"/>
  <c r="X257" i="12"/>
  <c r="X201" i="12"/>
  <c r="X133" i="12"/>
  <c r="X29" i="12"/>
  <c r="X564" i="12"/>
  <c r="X460" i="12"/>
  <c r="X356" i="12"/>
  <c r="X292" i="12"/>
  <c r="X228" i="12"/>
  <c r="X164" i="12"/>
  <c r="X84" i="12"/>
  <c r="X16" i="12"/>
  <c r="X578" i="12"/>
  <c r="X546" i="12"/>
  <c r="X498" i="12"/>
  <c r="X466" i="12"/>
  <c r="X434" i="12"/>
  <c r="X402" i="12"/>
  <c r="X370" i="12"/>
  <c r="X338" i="12"/>
  <c r="X290" i="12"/>
  <c r="X226" i="12"/>
  <c r="X194" i="12"/>
  <c r="X130" i="12"/>
  <c r="X18" i="12"/>
  <c r="X497" i="12"/>
  <c r="X337" i="12"/>
  <c r="X165" i="12"/>
  <c r="X17" i="12"/>
  <c r="X464" i="12"/>
  <c r="X376" i="12"/>
  <c r="X252" i="12"/>
  <c r="X44" i="12"/>
  <c r="X603" i="12"/>
  <c r="X523" i="12"/>
  <c r="X475" i="12"/>
  <c r="X411" i="12"/>
  <c r="X347" i="12"/>
  <c r="X283" i="12"/>
  <c r="X203" i="12"/>
  <c r="X139" i="12"/>
  <c r="X629" i="12"/>
  <c r="X493" i="12"/>
  <c r="X333" i="12"/>
  <c r="X85" i="12"/>
  <c r="X604" i="12"/>
  <c r="X444" i="12"/>
  <c r="X32" i="12"/>
  <c r="X586" i="12"/>
  <c r="X506" i="12"/>
  <c r="X426" i="12"/>
  <c r="X346" i="12"/>
  <c r="X298" i="12"/>
  <c r="X218" i="12"/>
  <c r="X106" i="12"/>
  <c r="X521" i="12"/>
  <c r="X361" i="12"/>
  <c r="X229" i="12"/>
  <c r="X65" i="12"/>
  <c r="X580" i="12"/>
  <c r="X396" i="12"/>
  <c r="X276" i="12"/>
  <c r="X40" i="12"/>
  <c r="X631" i="12"/>
  <c r="X567" i="12"/>
  <c r="X487" i="12"/>
  <c r="X407" i="12"/>
  <c r="X311" i="12"/>
  <c r="X215" i="12"/>
  <c r="X653" i="12"/>
  <c r="X517" i="12"/>
  <c r="X389" i="12"/>
  <c r="X233" i="12"/>
  <c r="X145" i="12"/>
  <c r="X568" i="12"/>
  <c r="X404" i="12"/>
  <c r="X208" i="12"/>
  <c r="X662" i="12"/>
  <c r="X582" i="12"/>
  <c r="X486" i="12"/>
  <c r="X406" i="12"/>
  <c r="X358" i="12"/>
  <c r="X278" i="12"/>
  <c r="X214" i="12"/>
  <c r="X22" i="12"/>
  <c r="X625" i="12"/>
  <c r="X537" i="12"/>
  <c r="X473" i="12"/>
  <c r="X413" i="12"/>
  <c r="X345" i="12"/>
  <c r="X277" i="12"/>
  <c r="X173" i="12"/>
  <c r="X660" i="12"/>
  <c r="X504" i="12"/>
  <c r="X440" i="12"/>
  <c r="X380" i="12"/>
  <c r="X320" i="12"/>
  <c r="X260" i="12"/>
  <c r="X192" i="12"/>
  <c r="X80" i="12"/>
  <c r="X623" i="12"/>
  <c r="X575" i="12"/>
  <c r="X527" i="12"/>
  <c r="X495" i="12"/>
  <c r="X463" i="12"/>
  <c r="X415" i="12"/>
  <c r="X383" i="12"/>
  <c r="X351" i="12"/>
  <c r="X303" i="12"/>
  <c r="X271" i="12"/>
  <c r="X239" i="12"/>
  <c r="X207" i="12"/>
  <c r="X143" i="12"/>
  <c r="X63" i="12"/>
  <c r="X637" i="12"/>
  <c r="X569" i="12"/>
  <c r="X501" i="12"/>
  <c r="X433" i="12"/>
  <c r="X373" i="12"/>
  <c r="X313" i="12"/>
  <c r="X249" i="12"/>
  <c r="X161" i="12"/>
  <c r="X648" i="12"/>
  <c r="X556" i="12"/>
  <c r="X484" i="12"/>
  <c r="X424" i="12"/>
  <c r="X348" i="12"/>
  <c r="X280" i="12"/>
  <c r="X220" i="12"/>
  <c r="X104" i="12"/>
  <c r="X654" i="12"/>
  <c r="X622" i="12"/>
  <c r="X590" i="12"/>
  <c r="X558" i="12"/>
  <c r="X510" i="12"/>
  <c r="X478" i="12"/>
  <c r="X446" i="12"/>
  <c r="X414" i="12"/>
  <c r="X382" i="12"/>
  <c r="X350" i="12"/>
  <c r="X318" i="12"/>
  <c r="X286" i="12"/>
  <c r="X254" i="12"/>
  <c r="X222" i="12"/>
  <c r="X190" i="12"/>
  <c r="X142" i="12"/>
  <c r="X94" i="12"/>
  <c r="X46" i="12"/>
  <c r="X617" i="12"/>
  <c r="X369" i="12"/>
  <c r="X105" i="12"/>
  <c r="X496" i="12"/>
  <c r="X344" i="12"/>
  <c r="X216" i="12"/>
  <c r="X587" i="12"/>
  <c r="X539" i="12"/>
  <c r="X459" i="12"/>
  <c r="X395" i="12"/>
  <c r="X331" i="12"/>
  <c r="X235" i="12"/>
  <c r="X187" i="12"/>
  <c r="X91" i="12"/>
  <c r="X27" i="12"/>
  <c r="X561" i="12"/>
  <c r="X461" i="12"/>
  <c r="X305" i="12"/>
  <c r="X213" i="12"/>
  <c r="X576" i="12"/>
  <c r="X416" i="12"/>
  <c r="X308" i="12"/>
  <c r="X240" i="12"/>
  <c r="X176" i="12"/>
  <c r="X666" i="12"/>
  <c r="X618" i="12"/>
  <c r="X570" i="12"/>
  <c r="X490" i="12"/>
  <c r="X442" i="12"/>
  <c r="X362" i="12"/>
  <c r="X282" i="12"/>
  <c r="X202" i="12"/>
  <c r="X74" i="12"/>
  <c r="X613" i="12"/>
  <c r="X429" i="12"/>
  <c r="X325" i="12"/>
  <c r="X189" i="12"/>
  <c r="X616" i="12"/>
  <c r="X488" i="12"/>
  <c r="X336" i="12"/>
  <c r="X180" i="12"/>
  <c r="X647" i="12"/>
  <c r="X551" i="12"/>
  <c r="X503" i="12"/>
  <c r="X391" i="12"/>
  <c r="X343" i="12"/>
  <c r="X263" i="12"/>
  <c r="X183" i="12"/>
  <c r="X119" i="12"/>
  <c r="X39" i="12"/>
  <c r="X549" i="12"/>
  <c r="X417" i="12"/>
  <c r="X265" i="12"/>
  <c r="X109" i="12"/>
  <c r="X600" i="12"/>
  <c r="X468" i="12"/>
  <c r="X364" i="12"/>
  <c r="X236" i="12"/>
  <c r="X116" i="12"/>
  <c r="X646" i="12"/>
  <c r="X550" i="12"/>
  <c r="X502" i="12"/>
  <c r="X422" i="12"/>
  <c r="X342" i="12"/>
  <c r="X262" i="12"/>
  <c r="X198" i="12"/>
  <c r="X641" i="12"/>
  <c r="W597" i="12"/>
  <c r="W449" i="12"/>
  <c r="W237" i="12"/>
  <c r="W81" i="12"/>
  <c r="W616" i="12"/>
  <c r="W432" i="12"/>
  <c r="W619" i="12"/>
  <c r="W555" i="12"/>
  <c r="W491" i="12"/>
  <c r="W427" i="12"/>
  <c r="W363" i="12"/>
  <c r="W299" i="12"/>
  <c r="W235" i="12"/>
  <c r="W171" i="12"/>
  <c r="W107" i="12"/>
  <c r="W43" i="12"/>
  <c r="W637" i="12"/>
  <c r="W489" i="12"/>
  <c r="W341" i="12"/>
  <c r="W221" i="12"/>
  <c r="W117" i="12"/>
  <c r="W656" i="12"/>
  <c r="W666" i="12"/>
  <c r="W602" i="12"/>
  <c r="W538" i="12"/>
  <c r="W474" i="12"/>
  <c r="W410" i="12"/>
  <c r="W346" i="12"/>
  <c r="W282" i="12"/>
  <c r="W218" i="12"/>
  <c r="W154" i="12"/>
  <c r="W90" i="12"/>
  <c r="W26" i="12"/>
  <c r="X624" i="12"/>
  <c r="W577" i="12"/>
  <c r="W425" i="12"/>
  <c r="W277" i="12"/>
  <c r="W133" i="12"/>
  <c r="W660" i="12"/>
  <c r="W540" i="12"/>
  <c r="W412" i="12"/>
  <c r="W288" i="12"/>
  <c r="W156" i="12"/>
  <c r="W32" i="12"/>
  <c r="W607" i="12"/>
  <c r="W543" i="12"/>
  <c r="W479" i="12"/>
  <c r="W415" i="12"/>
  <c r="W351" i="12"/>
  <c r="W287" i="12"/>
  <c r="W223" i="12"/>
  <c r="W159" i="12"/>
  <c r="W95" i="12"/>
  <c r="W31" i="12"/>
  <c r="W573" i="12"/>
  <c r="W469" i="12"/>
  <c r="W349" i="12"/>
  <c r="W233" i="12"/>
  <c r="W125" i="12"/>
  <c r="W664" i="12"/>
  <c r="W528" i="12"/>
  <c r="W396" i="12"/>
  <c r="W268" i="12"/>
  <c r="W140" i="12"/>
  <c r="W8" i="12"/>
  <c r="W606" i="12"/>
  <c r="W542" i="12"/>
  <c r="W478" i="12"/>
  <c r="W414" i="12"/>
  <c r="W350" i="12"/>
  <c r="W286" i="12"/>
  <c r="W222" i="12"/>
  <c r="W158" i="12"/>
  <c r="W94" i="12"/>
  <c r="W30" i="12"/>
  <c r="X129" i="12"/>
  <c r="X8" i="12"/>
  <c r="X64" i="12"/>
  <c r="W392" i="12"/>
  <c r="W136" i="12"/>
  <c r="W241" i="12"/>
  <c r="W444" i="12"/>
  <c r="W546" i="12"/>
  <c r="W290" i="12"/>
  <c r="X515" i="12"/>
  <c r="X658" i="12"/>
  <c r="X77" i="12"/>
  <c r="W397" i="12"/>
  <c r="W264" i="12"/>
  <c r="W404" i="12"/>
  <c r="W152" i="12"/>
  <c r="W162" i="12"/>
  <c r="X51" i="12"/>
  <c r="X514" i="12"/>
  <c r="X146" i="12"/>
  <c r="X50" i="12"/>
  <c r="X166" i="12"/>
  <c r="X102" i="12"/>
  <c r="X6" i="12"/>
  <c r="W532" i="12"/>
  <c r="W308" i="12"/>
  <c r="W184" i="12"/>
  <c r="W28" i="12"/>
  <c r="W460" i="12"/>
  <c r="W328" i="12"/>
  <c r="W164" i="12"/>
  <c r="W36" i="12"/>
  <c r="X266" i="12"/>
  <c r="X122" i="12"/>
  <c r="X315" i="12"/>
  <c r="X117" i="12"/>
  <c r="W557" i="12"/>
  <c r="W325" i="12"/>
  <c r="W101" i="12"/>
  <c r="W632" i="12"/>
  <c r="W448" i="12"/>
  <c r="W643" i="12"/>
  <c r="W579" i="12"/>
  <c r="W515" i="12"/>
  <c r="W569" i="12"/>
  <c r="W377" i="12"/>
  <c r="W209" i="12"/>
  <c r="W49" i="12"/>
  <c r="W560" i="12"/>
  <c r="W80" i="12"/>
  <c r="W603" i="12"/>
  <c r="W539" i="12"/>
  <c r="W475" i="12"/>
  <c r="W411" i="12"/>
  <c r="W347" i="12"/>
  <c r="W283" i="12"/>
  <c r="W219" i="12"/>
  <c r="W155" i="12"/>
  <c r="W91" i="12"/>
  <c r="W27" i="12"/>
  <c r="W601" i="12"/>
  <c r="W429" i="12"/>
  <c r="W313" i="12"/>
  <c r="W193" i="12"/>
  <c r="W93" i="12"/>
  <c r="W628" i="12"/>
  <c r="W650" i="12"/>
  <c r="W586" i="12"/>
  <c r="W522" i="12"/>
  <c r="W458" i="12"/>
  <c r="W394" i="12"/>
  <c r="W330" i="12"/>
  <c r="W266" i="12"/>
  <c r="W202" i="12"/>
  <c r="W138" i="12"/>
  <c r="W74" i="12"/>
  <c r="W10" i="12"/>
  <c r="X588" i="12"/>
  <c r="W553" i="12"/>
  <c r="W389" i="12"/>
  <c r="W249" i="12"/>
  <c r="W89" i="12"/>
  <c r="W624" i="12"/>
  <c r="W504" i="12"/>
  <c r="W384" i="12"/>
  <c r="W252" i="12"/>
  <c r="W124" i="12"/>
  <c r="W655" i="12"/>
  <c r="W591" i="12"/>
  <c r="W527" i="12"/>
  <c r="W463" i="12"/>
  <c r="W399" i="12"/>
  <c r="W335" i="12"/>
  <c r="W271" i="12"/>
  <c r="W207" i="12"/>
  <c r="W143" i="12"/>
  <c r="W79" i="12"/>
  <c r="W15" i="12"/>
  <c r="W537" i="12"/>
  <c r="W437" i="12"/>
  <c r="W321" i="12"/>
  <c r="W201" i="12"/>
  <c r="W97" i="12"/>
  <c r="W636" i="12"/>
  <c r="W500" i="12"/>
  <c r="W364" i="12"/>
  <c r="W236" i="12"/>
  <c r="W112" i="12"/>
  <c r="W654" i="12"/>
  <c r="W590" i="12"/>
  <c r="W526" i="12"/>
  <c r="W462" i="12"/>
  <c r="W398" i="12"/>
  <c r="W334" i="12"/>
  <c r="W270" i="12"/>
  <c r="W206" i="12"/>
  <c r="W142" i="12"/>
  <c r="W78" i="12"/>
  <c r="W14" i="12"/>
  <c r="X644" i="12"/>
  <c r="X425" i="12"/>
  <c r="W289" i="12"/>
  <c r="W360" i="12"/>
  <c r="W40" i="12"/>
  <c r="W205" i="12"/>
  <c r="W372" i="12"/>
  <c r="W482" i="12"/>
  <c r="W226" i="12"/>
  <c r="X451" i="12"/>
  <c r="X626" i="12"/>
  <c r="X37" i="12"/>
  <c r="W572" i="12"/>
  <c r="W200" i="12"/>
  <c r="W340" i="12"/>
  <c r="W120" i="12"/>
  <c r="X540" i="12"/>
  <c r="X445" i="12"/>
  <c r="X306" i="12"/>
  <c r="X114" i="12"/>
  <c r="X34" i="12"/>
  <c r="X150" i="12"/>
  <c r="X86" i="12"/>
  <c r="W417" i="12"/>
  <c r="W408" i="12"/>
  <c r="W280" i="12"/>
  <c r="W148" i="12"/>
  <c r="W556" i="12"/>
  <c r="W424" i="12"/>
  <c r="W296" i="12"/>
  <c r="W132" i="12"/>
  <c r="X589" i="12"/>
  <c r="X170" i="12"/>
  <c r="X58" i="12"/>
  <c r="X552" i="12"/>
  <c r="X155" i="12"/>
  <c r="X49" i="12"/>
  <c r="W641" i="12"/>
  <c r="W501" i="12"/>
  <c r="W257" i="12"/>
  <c r="W451" i="12"/>
  <c r="W387" i="12"/>
  <c r="W323" i="12"/>
  <c r="W259" i="12"/>
  <c r="W195" i="12"/>
  <c r="W131" i="12"/>
  <c r="W67" i="12"/>
  <c r="W653" i="12"/>
  <c r="W505" i="12"/>
  <c r="W385" i="12"/>
  <c r="W273" i="12"/>
  <c r="W105" i="12"/>
  <c r="W644" i="12"/>
  <c r="X615" i="12"/>
  <c r="X279" i="12"/>
  <c r="X87" i="12"/>
  <c r="X264" i="12"/>
  <c r="W520" i="12"/>
  <c r="W589" i="12"/>
  <c r="W516" i="12"/>
  <c r="W68" i="12"/>
  <c r="W246" i="12"/>
  <c r="X53" i="12"/>
  <c r="X12" i="12"/>
  <c r="W658" i="12"/>
  <c r="W594" i="12"/>
  <c r="W514" i="12"/>
  <c r="W434" i="12"/>
  <c r="W338" i="12"/>
  <c r="W258" i="12"/>
  <c r="W178" i="12"/>
  <c r="W98" i="12"/>
  <c r="W34" i="12"/>
  <c r="X572" i="12"/>
  <c r="X162" i="12"/>
  <c r="W488" i="12"/>
  <c r="W104" i="12"/>
  <c r="W161" i="12"/>
  <c r="W188" i="12"/>
  <c r="W502" i="12"/>
  <c r="W326" i="12"/>
  <c r="W565" i="12"/>
  <c r="W409" i="12"/>
  <c r="W197" i="12"/>
  <c r="W41" i="12"/>
  <c r="W400" i="12"/>
  <c r="W176" i="12"/>
  <c r="W631" i="12"/>
  <c r="W567" i="12"/>
  <c r="W503" i="12"/>
  <c r="W439" i="12"/>
  <c r="W375" i="12"/>
  <c r="W311" i="12"/>
  <c r="W247" i="12"/>
  <c r="W183" i="12"/>
  <c r="W119" i="12"/>
  <c r="W55" i="12"/>
  <c r="W661" i="12"/>
  <c r="W453" i="12"/>
  <c r="W337" i="12"/>
  <c r="W185" i="12"/>
  <c r="W53" i="12"/>
  <c r="X481" i="12"/>
  <c r="W652" i="12"/>
  <c r="W320" i="12"/>
  <c r="W662" i="12"/>
  <c r="W598" i="12"/>
  <c r="W470" i="12"/>
  <c r="W342" i="12"/>
  <c r="W214" i="12"/>
  <c r="W118" i="12"/>
  <c r="W54" i="12"/>
  <c r="X81" i="12"/>
  <c r="W65" i="12"/>
  <c r="W604" i="12"/>
  <c r="W96" i="12"/>
  <c r="W627" i="12"/>
  <c r="W563" i="12"/>
  <c r="W499" i="12"/>
  <c r="W435" i="12"/>
  <c r="W371" i="12"/>
  <c r="W307" i="12"/>
  <c r="W243" i="12"/>
  <c r="W179" i="12"/>
  <c r="W115" i="12"/>
  <c r="W51" i="12"/>
  <c r="W621" i="12"/>
  <c r="W477" i="12"/>
  <c r="W357" i="12"/>
  <c r="W181" i="12"/>
  <c r="W77" i="12"/>
  <c r="W612" i="12"/>
  <c r="X471" i="12"/>
  <c r="X231" i="12"/>
  <c r="X55" i="12"/>
  <c r="X144" i="12"/>
  <c r="W332" i="12"/>
  <c r="W545" i="12"/>
  <c r="W348" i="12"/>
  <c r="W24" i="12"/>
  <c r="W182" i="12"/>
  <c r="X160" i="12"/>
  <c r="W576" i="12"/>
  <c r="W642" i="12"/>
  <c r="W578" i="12"/>
  <c r="W498" i="12"/>
  <c r="W402" i="12"/>
  <c r="W322" i="12"/>
  <c r="W242" i="12"/>
  <c r="W146" i="12"/>
  <c r="W82" i="12"/>
  <c r="W18" i="12"/>
  <c r="X60" i="12"/>
  <c r="W369" i="12"/>
  <c r="W456" i="12"/>
  <c r="W72" i="12"/>
  <c r="W484" i="12"/>
  <c r="W100" i="12"/>
  <c r="W454" i="12"/>
  <c r="W310" i="12"/>
  <c r="W649" i="12"/>
  <c r="W513" i="12"/>
  <c r="W301" i="12"/>
  <c r="W149" i="12"/>
  <c r="W13" i="12"/>
  <c r="W368" i="12"/>
  <c r="W144" i="12"/>
  <c r="W615" i="12"/>
  <c r="W551" i="12"/>
  <c r="W487" i="12"/>
  <c r="W423" i="12"/>
  <c r="W359" i="12"/>
  <c r="W295" i="12"/>
  <c r="W231" i="12"/>
  <c r="W167" i="12"/>
  <c r="W103" i="12"/>
  <c r="W39" i="12"/>
  <c r="W629" i="12"/>
  <c r="W421" i="12"/>
  <c r="W281" i="12"/>
  <c r="W137" i="12"/>
  <c r="W21" i="12"/>
  <c r="X221" i="12"/>
  <c r="W620" i="12"/>
  <c r="W256" i="12"/>
  <c r="W646" i="12"/>
  <c r="W550" i="12"/>
  <c r="W422" i="12"/>
  <c r="W294" i="12"/>
  <c r="W166" i="12"/>
  <c r="W102" i="12"/>
  <c r="W38" i="12"/>
  <c r="X560" i="12"/>
  <c r="W512" i="12"/>
  <c r="W64" i="12"/>
  <c r="W611" i="12"/>
  <c r="W547" i="12"/>
  <c r="W483" i="12"/>
  <c r="W419" i="12"/>
  <c r="W355" i="12"/>
  <c r="W291" i="12"/>
  <c r="W227" i="12"/>
  <c r="W163" i="12"/>
  <c r="W99" i="12"/>
  <c r="W35" i="12"/>
  <c r="W581" i="12"/>
  <c r="W445" i="12"/>
  <c r="W329" i="12"/>
  <c r="W157" i="12"/>
  <c r="W45" i="12"/>
  <c r="X13" i="12"/>
  <c r="X455" i="12"/>
  <c r="X135" i="12"/>
  <c r="X23" i="12"/>
  <c r="X630" i="12"/>
  <c r="W300" i="12"/>
  <c r="W481" i="12"/>
  <c r="W284" i="12"/>
  <c r="W518" i="12"/>
  <c r="X565" i="12"/>
  <c r="X21" i="12"/>
  <c r="W208" i="12"/>
  <c r="W626" i="12"/>
  <c r="W562" i="12"/>
  <c r="W466" i="12"/>
  <c r="W386" i="12"/>
  <c r="W306" i="12"/>
  <c r="W210" i="12"/>
  <c r="W130" i="12"/>
  <c r="W66" i="12"/>
  <c r="X421" i="12"/>
  <c r="X620" i="12"/>
  <c r="W333" i="12"/>
  <c r="W428" i="12"/>
  <c r="W20" i="12"/>
  <c r="W452" i="12"/>
  <c r="W582" i="12"/>
  <c r="W390" i="12"/>
  <c r="W262" i="12"/>
  <c r="W617" i="12"/>
  <c r="W473" i="12"/>
  <c r="W261" i="12"/>
  <c r="W109" i="12"/>
  <c r="W640" i="12"/>
  <c r="W272" i="12"/>
  <c r="W663" i="12"/>
  <c r="W599" i="12"/>
  <c r="W535" i="12"/>
  <c r="W471" i="12"/>
  <c r="W407" i="12"/>
  <c r="W343" i="12"/>
  <c r="W279" i="12"/>
  <c r="W215" i="12"/>
  <c r="W151" i="12"/>
  <c r="W87" i="12"/>
  <c r="W23" i="12"/>
  <c r="W529" i="12"/>
  <c r="W393" i="12"/>
  <c r="W245" i="12"/>
  <c r="W113" i="12"/>
  <c r="X665" i="12"/>
  <c r="X592" i="12"/>
  <c r="W544" i="12"/>
  <c r="W160" i="12"/>
  <c r="W630" i="12"/>
  <c r="W534" i="12"/>
  <c r="W406" i="12"/>
  <c r="W278" i="12"/>
  <c r="W150" i="12"/>
  <c r="W86" i="12"/>
  <c r="W22" i="12"/>
  <c r="X20" i="12"/>
  <c r="AI402" i="12"/>
  <c r="AJ166" i="12"/>
  <c r="AI291" i="12"/>
  <c r="AJ584" i="12"/>
  <c r="AI560" i="12"/>
  <c r="AI108" i="12"/>
  <c r="AI575" i="12"/>
  <c r="AI529" i="12"/>
  <c r="AI433" i="12"/>
  <c r="AI401" i="12"/>
  <c r="AI385" i="12"/>
  <c r="AI345" i="12"/>
  <c r="AI233" i="12"/>
  <c r="AI169" i="12"/>
  <c r="AI89" i="12"/>
  <c r="AI33" i="12"/>
  <c r="AJ643" i="12"/>
  <c r="AJ627" i="12"/>
  <c r="AJ611" i="12"/>
  <c r="AJ579" i="12"/>
  <c r="AJ563" i="12"/>
  <c r="AJ547" i="12"/>
  <c r="AJ515" i="12"/>
  <c r="AJ331" i="12"/>
  <c r="AI641" i="12"/>
  <c r="AI625" i="12"/>
  <c r="AI593" i="12"/>
  <c r="AI577" i="12"/>
  <c r="AI561" i="12"/>
  <c r="AI513" i="12"/>
  <c r="AI465" i="12"/>
  <c r="AI449" i="12"/>
  <c r="AI321" i="12"/>
  <c r="AI225" i="12"/>
  <c r="AI129" i="12"/>
  <c r="AI41" i="12"/>
  <c r="AI646" i="12"/>
  <c r="AJ590" i="12"/>
  <c r="AI550" i="12"/>
  <c r="AJ526" i="12"/>
  <c r="AJ478" i="12"/>
  <c r="AI390" i="12"/>
  <c r="AJ286" i="12"/>
  <c r="AJ226" i="12"/>
  <c r="AJ158" i="12"/>
  <c r="AJ529" i="12"/>
  <c r="AJ497" i="12"/>
  <c r="AJ409" i="12"/>
  <c r="AJ329" i="12"/>
  <c r="AI293" i="12"/>
  <c r="AJ265" i="12"/>
  <c r="AI149" i="12"/>
  <c r="AJ344" i="12"/>
  <c r="AJ308" i="12"/>
  <c r="AJ280" i="12"/>
  <c r="AJ252" i="12"/>
  <c r="AJ228" i="12"/>
  <c r="AJ196" i="12"/>
  <c r="AI172" i="12"/>
  <c r="AJ140" i="12"/>
  <c r="AJ116" i="12"/>
  <c r="AJ84" i="12"/>
  <c r="AJ4" i="12"/>
  <c r="AJ255" i="12"/>
  <c r="AJ207" i="12"/>
  <c r="AJ191" i="12"/>
  <c r="AJ541" i="12"/>
  <c r="AJ493" i="12"/>
  <c r="AJ429" i="12"/>
  <c r="AI369" i="12"/>
  <c r="AJ219" i="12"/>
  <c r="AJ199" i="12"/>
  <c r="AI213" i="12"/>
  <c r="AI5" i="12"/>
  <c r="AJ648" i="12"/>
  <c r="AJ612" i="12"/>
  <c r="AJ540" i="12"/>
  <c r="AI372" i="12"/>
  <c r="AI348" i="12"/>
  <c r="AJ36" i="12"/>
  <c r="AI663" i="12"/>
  <c r="AI591" i="12"/>
  <c r="AI491" i="12"/>
  <c r="AJ415" i="12"/>
  <c r="AJ383" i="12"/>
  <c r="AJ351" i="12"/>
  <c r="AI251" i="12"/>
  <c r="AI235" i="12"/>
  <c r="AI219" i="12"/>
  <c r="AJ127" i="12"/>
  <c r="AI71" i="12"/>
  <c r="AJ47" i="12"/>
  <c r="AJ601" i="12"/>
  <c r="AI501" i="12"/>
  <c r="AJ421" i="12"/>
  <c r="AJ269" i="12"/>
  <c r="AJ237" i="12"/>
  <c r="AJ173" i="12"/>
  <c r="AJ137" i="12"/>
  <c r="AJ109" i="12"/>
  <c r="AJ77" i="12"/>
  <c r="AI37" i="12"/>
  <c r="AJ380" i="12"/>
  <c r="AJ319" i="12"/>
  <c r="AJ665" i="12"/>
  <c r="AJ645" i="12"/>
  <c r="AI652" i="12"/>
  <c r="AJ628" i="12"/>
  <c r="AI476" i="12"/>
  <c r="AI535" i="12"/>
  <c r="AI415" i="12"/>
  <c r="AI335" i="12"/>
  <c r="AI188" i="12"/>
  <c r="AI530" i="12"/>
  <c r="AI506" i="12"/>
  <c r="AI238" i="12"/>
  <c r="AI183" i="12"/>
  <c r="AI147" i="12"/>
  <c r="AI95" i="12"/>
  <c r="AI47" i="12"/>
  <c r="AJ625" i="12"/>
  <c r="AJ577" i="12"/>
  <c r="AJ549" i="12"/>
  <c r="AJ217" i="12"/>
  <c r="AI340" i="12"/>
  <c r="AI622" i="12"/>
  <c r="AJ566" i="12"/>
  <c r="AI526" i="12"/>
  <c r="AJ502" i="12"/>
  <c r="AJ326" i="12"/>
  <c r="AJ298" i="12"/>
  <c r="AI282" i="12"/>
  <c r="AJ246" i="12"/>
  <c r="AI226" i="12"/>
  <c r="AJ214" i="12"/>
  <c r="AI194" i="12"/>
  <c r="AI178" i="12"/>
  <c r="AJ134" i="12"/>
  <c r="AI74" i="12"/>
  <c r="AI62" i="12"/>
  <c r="AJ6" i="12"/>
  <c r="AJ637" i="12"/>
  <c r="AJ600" i="12"/>
  <c r="AJ572" i="12"/>
  <c r="AI544" i="12"/>
  <c r="AI464" i="12"/>
  <c r="AJ440" i="12"/>
  <c r="AI416" i="12"/>
  <c r="AJ396" i="12"/>
  <c r="AI364" i="12"/>
  <c r="AJ312" i="12"/>
  <c r="AI272" i="12"/>
  <c r="AJ232" i="12"/>
  <c r="AJ200" i="12"/>
  <c r="AI160" i="12"/>
  <c r="AI128" i="12"/>
  <c r="AI80" i="12"/>
  <c r="AI48" i="12"/>
  <c r="AI654" i="12"/>
  <c r="AI566" i="12"/>
  <c r="AJ510" i="12"/>
  <c r="AJ446" i="12"/>
  <c r="AJ238" i="12"/>
  <c r="AJ74" i="12"/>
  <c r="AI30" i="12"/>
  <c r="AJ517" i="12"/>
  <c r="AJ241" i="12"/>
  <c r="AJ193" i="12"/>
  <c r="AJ133" i="12"/>
  <c r="AJ97" i="12"/>
  <c r="AI664" i="12"/>
  <c r="AI632" i="12"/>
  <c r="AI596" i="12"/>
  <c r="AJ524" i="12"/>
  <c r="AJ492" i="12"/>
  <c r="AI456" i="12"/>
  <c r="AI404" i="12"/>
  <c r="AJ96" i="12"/>
  <c r="AI36" i="12"/>
  <c r="AI559" i="12"/>
  <c r="AI543" i="12"/>
  <c r="AI527" i="12"/>
  <c r="AI511" i="12"/>
  <c r="AI495" i="12"/>
  <c r="AI479" i="12"/>
  <c r="AI455" i="12"/>
  <c r="AI439" i="12"/>
  <c r="AI423" i="12"/>
  <c r="AI407" i="12"/>
  <c r="AI391" i="12"/>
  <c r="AI375" i="12"/>
  <c r="AI359" i="12"/>
  <c r="AI339" i="12"/>
  <c r="AI323" i="12"/>
  <c r="AI307" i="12"/>
  <c r="AI295" i="12"/>
  <c r="AI279" i="12"/>
  <c r="AI267" i="12"/>
  <c r="AI23" i="12"/>
  <c r="AI11" i="12"/>
  <c r="AJ617" i="12"/>
  <c r="AJ465" i="12"/>
  <c r="AJ381" i="12"/>
  <c r="AJ289" i="12"/>
  <c r="AJ129" i="12"/>
  <c r="AJ85" i="12"/>
  <c r="AJ49" i="12"/>
  <c r="AJ608" i="12"/>
  <c r="AI460" i="12"/>
  <c r="AJ412" i="12"/>
  <c r="AJ284" i="12"/>
  <c r="AJ208" i="12"/>
  <c r="AI20" i="12"/>
  <c r="AJ646" i="12"/>
  <c r="AJ630" i="12"/>
  <c r="AJ618" i="12"/>
  <c r="AI602" i="12"/>
  <c r="AI586" i="12"/>
  <c r="AI570" i="12"/>
  <c r="AJ554" i="12"/>
  <c r="AI538" i="12"/>
  <c r="AI522" i="12"/>
  <c r="AJ406" i="12"/>
  <c r="AJ198" i="12"/>
  <c r="AJ293" i="12"/>
  <c r="AJ44" i="12"/>
  <c r="AJ496" i="12"/>
  <c r="AI64" i="12"/>
  <c r="AI44" i="12"/>
  <c r="AJ397" i="12"/>
  <c r="AJ313" i="12"/>
  <c r="AI261" i="12"/>
  <c r="AI317" i="12"/>
  <c r="AJ339" i="12"/>
  <c r="AJ123" i="12"/>
  <c r="AI357" i="12"/>
  <c r="AI448" i="12"/>
  <c r="AJ430" i="12"/>
  <c r="AJ17" i="12"/>
  <c r="AI634" i="12"/>
  <c r="AJ98" i="12"/>
  <c r="AJ221" i="12"/>
  <c r="AJ12" i="12"/>
  <c r="AJ514" i="12"/>
  <c r="AJ24" i="12"/>
  <c r="AJ559" i="12"/>
  <c r="AJ447" i="12"/>
  <c r="AJ508" i="12"/>
  <c r="AJ560" i="12"/>
  <c r="AI77" i="12"/>
  <c r="AI17" i="12"/>
  <c r="AI480" i="12"/>
  <c r="AJ622" i="12"/>
  <c r="AI486" i="12"/>
  <c r="AJ398" i="12"/>
  <c r="AJ489" i="12"/>
  <c r="AJ285" i="12"/>
  <c r="AJ88" i="12"/>
  <c r="AI16" i="12"/>
  <c r="AI655" i="12"/>
  <c r="AI499" i="12"/>
  <c r="AJ616" i="12"/>
  <c r="AJ274" i="12"/>
  <c r="AJ230" i="12"/>
  <c r="AI110" i="12"/>
  <c r="AJ90" i="12"/>
  <c r="AJ353" i="12"/>
  <c r="AI639" i="12"/>
  <c r="AI567" i="12"/>
  <c r="AI551" i="12"/>
  <c r="AI519" i="12"/>
  <c r="AI503" i="12"/>
  <c r="AI487" i="12"/>
  <c r="AI431" i="12"/>
  <c r="AI367" i="12"/>
  <c r="AI303" i="12"/>
  <c r="AI287" i="12"/>
  <c r="AJ225" i="12"/>
  <c r="AJ165" i="12"/>
  <c r="AI328" i="12"/>
  <c r="AI610" i="12"/>
  <c r="AI387" i="12"/>
  <c r="AI263" i="12"/>
  <c r="AI127" i="12"/>
  <c r="AI259" i="12"/>
  <c r="AI203" i="12"/>
  <c r="AI179" i="12"/>
  <c r="AJ197" i="12"/>
  <c r="AJ117" i="12"/>
  <c r="AI564" i="12"/>
  <c r="AI536" i="12"/>
  <c r="AI264" i="12"/>
  <c r="AI152" i="12"/>
  <c r="AI120" i="12"/>
  <c r="AI40" i="12"/>
  <c r="AJ638" i="12"/>
  <c r="AI626" i="12"/>
  <c r="AI594" i="12"/>
  <c r="AI578" i="12"/>
  <c r="AI562" i="12"/>
  <c r="AI546" i="12"/>
  <c r="AJ362" i="12"/>
  <c r="AI414" i="12"/>
  <c r="AJ382" i="12"/>
  <c r="AI362" i="12"/>
  <c r="AJ314" i="12"/>
  <c r="AJ282" i="12"/>
  <c r="AJ250" i="12"/>
  <c r="AI210" i="12"/>
  <c r="AJ138" i="12"/>
  <c r="AJ62" i="12"/>
  <c r="AJ46" i="12"/>
  <c r="AJ597" i="12"/>
  <c r="AJ573" i="12"/>
  <c r="AJ509" i="12"/>
  <c r="AJ453" i="12"/>
  <c r="AJ425" i="12"/>
  <c r="AJ309" i="12"/>
  <c r="AJ253" i="12"/>
  <c r="AJ105" i="12"/>
  <c r="AJ81" i="12"/>
  <c r="AJ640" i="12"/>
  <c r="AI604" i="12"/>
  <c r="AI568" i="12"/>
  <c r="AI483" i="12"/>
  <c r="AI135" i="12"/>
  <c r="AI42" i="12"/>
  <c r="AJ399" i="12"/>
  <c r="AJ143" i="12"/>
  <c r="AI109" i="12"/>
  <c r="AI336" i="12"/>
  <c r="AJ111" i="12"/>
  <c r="AI31" i="12"/>
  <c r="AJ216" i="12"/>
  <c r="AI90" i="12"/>
  <c r="AJ139" i="12"/>
  <c r="AJ271" i="12"/>
  <c r="AI365" i="12"/>
  <c r="AI217" i="12"/>
  <c r="AI173" i="12"/>
  <c r="AI112" i="12"/>
  <c r="AI633" i="12"/>
  <c r="AI50" i="12"/>
  <c r="AJ107" i="12"/>
  <c r="AJ23" i="12"/>
  <c r="AJ3" i="12"/>
  <c r="AI541" i="12"/>
  <c r="AI485" i="12"/>
  <c r="AI473" i="12"/>
  <c r="AJ441" i="12"/>
  <c r="AI381" i="12"/>
  <c r="AI349" i="12"/>
  <c r="AI532" i="12"/>
  <c r="AI504" i="12"/>
  <c r="AI468" i="12"/>
  <c r="AJ156" i="12"/>
  <c r="AI60" i="12"/>
  <c r="AI643" i="12"/>
  <c r="AI563" i="12"/>
  <c r="AI531" i="12"/>
  <c r="AI207" i="12"/>
  <c r="AI167" i="12"/>
  <c r="AI63" i="12"/>
  <c r="AI35" i="12"/>
  <c r="AI7" i="12"/>
  <c r="AJ389" i="12"/>
  <c r="AJ101" i="12"/>
  <c r="AJ598" i="12"/>
  <c r="AJ582" i="12"/>
  <c r="AJ550" i="12"/>
  <c r="AI430" i="12"/>
  <c r="AJ342" i="12"/>
  <c r="AI314" i="12"/>
  <c r="AI266" i="12"/>
  <c r="AJ334" i="12"/>
  <c r="AI294" i="12"/>
  <c r="AI278" i="12"/>
  <c r="AJ254" i="12"/>
  <c r="AJ222" i="12"/>
  <c r="AJ210" i="12"/>
  <c r="AJ202" i="12"/>
  <c r="AI166" i="12"/>
  <c r="AI158" i="12"/>
  <c r="AI134" i="12"/>
  <c r="AJ30" i="12"/>
  <c r="AJ18" i="12"/>
  <c r="AI6" i="12"/>
  <c r="AJ629" i="12"/>
  <c r="AJ589" i="12"/>
  <c r="AJ537" i="12"/>
  <c r="AJ401" i="12"/>
  <c r="AI229" i="12"/>
  <c r="AJ157" i="12"/>
  <c r="AJ25" i="12"/>
  <c r="AJ664" i="12"/>
  <c r="AJ632" i="12"/>
  <c r="AJ596" i="12"/>
  <c r="AI524" i="12"/>
  <c r="AJ316" i="12"/>
  <c r="AI288" i="12"/>
  <c r="AJ260" i="12"/>
  <c r="AI236" i="12"/>
  <c r="AJ204" i="12"/>
  <c r="AJ180" i="12"/>
  <c r="AJ148" i="12"/>
  <c r="AJ278" i="12"/>
  <c r="AJ182" i="12"/>
  <c r="AI146" i="12"/>
  <c r="AI624" i="12"/>
  <c r="AJ436" i="12"/>
  <c r="AJ328" i="12"/>
  <c r="AI224" i="12"/>
  <c r="AI650" i="12"/>
  <c r="AJ586" i="12"/>
  <c r="AI442" i="12"/>
  <c r="AI298" i="12"/>
  <c r="AJ186" i="12"/>
  <c r="AJ58" i="12"/>
  <c r="AJ565" i="12"/>
  <c r="AJ361" i="12"/>
  <c r="AJ161" i="12"/>
  <c r="AJ89" i="12"/>
  <c r="AI344" i="12"/>
  <c r="AI252" i="12"/>
  <c r="AI196" i="12"/>
  <c r="AI84" i="12"/>
  <c r="AI12" i="12"/>
  <c r="AI579" i="12"/>
  <c r="AI302" i="12"/>
  <c r="AI162" i="12"/>
  <c r="AJ118" i="12"/>
  <c r="AI592" i="12"/>
  <c r="AJ500" i="12"/>
  <c r="AI300" i="12"/>
  <c r="AI630" i="12"/>
  <c r="AJ530" i="12"/>
  <c r="AI498" i="12"/>
  <c r="AI270" i="12"/>
  <c r="AJ154" i="12"/>
  <c r="AI106" i="12"/>
  <c r="AJ26" i="12"/>
  <c r="AJ581" i="12"/>
  <c r="AJ469" i="12"/>
  <c r="AJ125" i="12"/>
  <c r="AJ65" i="12"/>
  <c r="AJ368" i="12"/>
  <c r="AI308" i="12"/>
  <c r="AI280" i="12"/>
  <c r="AI228" i="12"/>
  <c r="AI140" i="12"/>
  <c r="AI116" i="12"/>
  <c r="AJ64" i="12"/>
  <c r="AI651" i="12"/>
  <c r="AI595" i="12"/>
  <c r="AJ94" i="12"/>
  <c r="AJ82" i="12"/>
  <c r="AI70" i="12"/>
  <c r="AI38" i="12"/>
  <c r="AJ63" i="12"/>
  <c r="AJ378" i="12"/>
  <c r="AJ481" i="12"/>
  <c r="AI19" i="12"/>
  <c r="AJ38" i="12"/>
  <c r="AI497" i="12"/>
  <c r="AI393" i="12"/>
  <c r="AI281" i="12"/>
  <c r="AI97" i="12"/>
  <c r="AI25" i="12"/>
  <c r="AJ619" i="12"/>
  <c r="AJ571" i="12"/>
  <c r="AJ555" i="12"/>
  <c r="AJ507" i="12"/>
  <c r="AI585" i="12"/>
  <c r="AI521" i="12"/>
  <c r="AI441" i="12"/>
  <c r="AI153" i="12"/>
  <c r="AJ2" i="12"/>
  <c r="AI582" i="12"/>
  <c r="AI518" i="12"/>
  <c r="AJ258" i="12"/>
  <c r="AJ194" i="12"/>
  <c r="AI581" i="12"/>
  <c r="AJ461" i="12"/>
  <c r="AJ45" i="12"/>
  <c r="AJ296" i="12"/>
  <c r="AJ184" i="12"/>
  <c r="AJ124" i="12"/>
  <c r="AJ72" i="12"/>
  <c r="AJ365" i="12"/>
  <c r="AJ267" i="12"/>
  <c r="AJ325" i="12"/>
  <c r="AI623" i="12"/>
  <c r="AI151" i="12"/>
  <c r="AI467" i="12"/>
  <c r="AJ19" i="12"/>
  <c r="AJ218" i="12"/>
  <c r="AI159" i="12"/>
  <c r="AI75" i="12"/>
  <c r="AJ470" i="12"/>
  <c r="AJ454" i="12"/>
  <c r="AI410" i="12"/>
  <c r="AJ390" i="12"/>
  <c r="AJ106" i="12"/>
  <c r="AI537" i="12"/>
  <c r="AI409" i="12"/>
  <c r="AI377" i="12"/>
  <c r="AI185" i="12"/>
  <c r="AJ635" i="12"/>
  <c r="AJ603" i="12"/>
  <c r="AJ539" i="12"/>
  <c r="AI649" i="12"/>
  <c r="AI601" i="12"/>
  <c r="AI569" i="12"/>
  <c r="AI505" i="12"/>
  <c r="AI457" i="12"/>
  <c r="AI289" i="12"/>
  <c r="AI57" i="12"/>
  <c r="AI598" i="12"/>
  <c r="AI534" i="12"/>
  <c r="AI470" i="12"/>
  <c r="AI342" i="12"/>
  <c r="AJ130" i="12"/>
  <c r="AI517" i="12"/>
  <c r="AI309" i="12"/>
  <c r="AJ201" i="12"/>
  <c r="AJ656" i="12"/>
  <c r="AJ548" i="12"/>
  <c r="AJ520" i="12"/>
  <c r="AJ324" i="12"/>
  <c r="AJ268" i="12"/>
  <c r="AJ212" i="12"/>
  <c r="AJ100" i="12"/>
  <c r="AJ52" i="12"/>
  <c r="AJ8" i="12"/>
  <c r="AJ463" i="12"/>
  <c r="AJ249" i="12"/>
  <c r="AJ343" i="12"/>
  <c r="AI607" i="12"/>
  <c r="AI446" i="12"/>
  <c r="AI382" i="12"/>
  <c r="AI354" i="12"/>
  <c r="AI338" i="12"/>
  <c r="AI318" i="12"/>
  <c r="AI222" i="12"/>
  <c r="AJ564" i="12"/>
  <c r="AJ536" i="12"/>
  <c r="AJ472" i="12"/>
  <c r="AI412" i="12"/>
  <c r="AJ392" i="12"/>
  <c r="AJ264" i="12"/>
  <c r="AJ188" i="12"/>
  <c r="AJ152" i="12"/>
  <c r="AJ120" i="12"/>
  <c r="AI92" i="12"/>
  <c r="AJ40" i="12"/>
  <c r="AI666" i="12"/>
  <c r="AJ602" i="12"/>
  <c r="AI554" i="12"/>
  <c r="AI202" i="12"/>
  <c r="AI190" i="12"/>
  <c r="AI174" i="12"/>
  <c r="AI154" i="12"/>
  <c r="AI138" i="12"/>
  <c r="AJ86" i="12"/>
  <c r="AI66" i="12"/>
  <c r="AJ42" i="12"/>
  <c r="AI26" i="12"/>
  <c r="AJ552" i="12"/>
  <c r="AJ488" i="12"/>
  <c r="AJ460" i="12"/>
  <c r="AJ424" i="12"/>
  <c r="AJ376" i="12"/>
  <c r="AJ136" i="12"/>
  <c r="AJ20" i="12"/>
  <c r="AJ594" i="12"/>
  <c r="AJ538" i="12"/>
  <c r="AJ522" i="12"/>
  <c r="AJ486" i="12"/>
  <c r="AI451" i="12"/>
  <c r="AI419" i="12"/>
  <c r="AI395" i="12"/>
  <c r="AI311" i="12"/>
  <c r="AI239" i="12"/>
  <c r="AI223" i="12"/>
  <c r="AI79" i="12"/>
  <c r="AI55" i="12"/>
  <c r="AI39" i="12"/>
  <c r="AI15" i="12"/>
  <c r="AI661" i="12"/>
  <c r="AJ561" i="12"/>
  <c r="AJ533" i="12"/>
  <c r="AJ501" i="12"/>
  <c r="AJ405" i="12"/>
  <c r="AJ373" i="12"/>
  <c r="AJ189" i="12"/>
  <c r="AJ41" i="12"/>
  <c r="AI644" i="12"/>
  <c r="AI616" i="12"/>
  <c r="AI588" i="12"/>
  <c r="AJ556" i="12"/>
  <c r="AJ528" i="12"/>
  <c r="AJ464" i="12"/>
  <c r="AI440" i="12"/>
  <c r="AJ416" i="12"/>
  <c r="AI396" i="12"/>
  <c r="AJ364" i="12"/>
  <c r="AI312" i="12"/>
  <c r="AJ272" i="12"/>
  <c r="AI232" i="12"/>
  <c r="AI200" i="12"/>
  <c r="AJ160" i="12"/>
  <c r="AJ128" i="12"/>
  <c r="AJ80" i="12"/>
  <c r="AJ48" i="12"/>
  <c r="AI658" i="12"/>
  <c r="AI574" i="12"/>
  <c r="AI558" i="12"/>
  <c r="AJ534" i="12"/>
  <c r="AI482" i="12"/>
  <c r="AI450" i="12"/>
  <c r="AJ422" i="12"/>
  <c r="AI378" i="12"/>
  <c r="AI250" i="12"/>
  <c r="AJ234" i="12"/>
  <c r="AI218" i="12"/>
  <c r="AI206" i="12"/>
  <c r="AI186" i="12"/>
  <c r="AJ170" i="12"/>
  <c r="AJ150" i="12"/>
  <c r="AI126" i="12"/>
  <c r="AI58" i="12"/>
  <c r="AI18" i="12"/>
  <c r="AI660" i="12"/>
  <c r="AI165" i="12"/>
  <c r="AI117" i="12"/>
  <c r="AI629" i="12"/>
  <c r="AI613" i="12"/>
  <c r="AI597" i="12"/>
  <c r="AI445" i="12"/>
  <c r="AI285" i="12"/>
  <c r="AI193" i="12"/>
  <c r="AI125" i="12"/>
  <c r="AJ659" i="12"/>
  <c r="AJ651" i="12"/>
  <c r="AJ639" i="12"/>
  <c r="AJ631" i="12"/>
  <c r="AJ615" i="12"/>
  <c r="AI603" i="12"/>
  <c r="AJ567" i="12"/>
  <c r="AJ551" i="12"/>
  <c r="AJ499" i="12"/>
  <c r="AJ443" i="12"/>
  <c r="AJ423" i="12"/>
  <c r="AJ403" i="12"/>
  <c r="AJ379" i="12"/>
  <c r="AJ359" i="12"/>
  <c r="AJ315" i="12"/>
  <c r="AJ295" i="12"/>
  <c r="AJ263" i="12"/>
  <c r="AJ243" i="12"/>
  <c r="AJ179" i="12"/>
  <c r="AJ155" i="12"/>
  <c r="AJ103" i="12"/>
  <c r="AJ83" i="12"/>
  <c r="AJ59" i="12"/>
  <c r="AJ39" i="12"/>
  <c r="AI549" i="12"/>
  <c r="AI373" i="12"/>
  <c r="AI209" i="12"/>
  <c r="AJ654" i="12"/>
  <c r="AJ546" i="12"/>
  <c r="AJ482" i="12"/>
  <c r="AJ418" i="12"/>
  <c r="AJ370" i="12"/>
  <c r="AJ290" i="12"/>
  <c r="AJ270" i="12"/>
  <c r="AJ206" i="12"/>
  <c r="AJ126" i="12"/>
  <c r="AJ114" i="12"/>
  <c r="AJ78" i="12"/>
  <c r="AJ14" i="12"/>
  <c r="AJ525" i="12"/>
  <c r="AI453" i="12"/>
  <c r="AJ301" i="12"/>
  <c r="AJ273" i="12"/>
  <c r="AJ141" i="12"/>
  <c r="AI515" i="12"/>
  <c r="AJ479" i="12"/>
  <c r="AI427" i="12"/>
  <c r="AI379" i="12"/>
  <c r="AI363" i="12"/>
  <c r="AI347" i="12"/>
  <c r="AJ303" i="12"/>
  <c r="AJ239" i="12"/>
  <c r="AI215" i="12"/>
  <c r="AI199" i="12"/>
  <c r="AI187" i="12"/>
  <c r="AI155" i="12"/>
  <c r="AI115" i="12"/>
  <c r="AI99" i="12"/>
  <c r="AJ79" i="12"/>
  <c r="AI43" i="12"/>
  <c r="AJ477" i="12"/>
  <c r="AJ413" i="12"/>
  <c r="AI181" i="12"/>
  <c r="AJ93" i="12"/>
  <c r="AI589" i="12"/>
  <c r="AI509" i="12"/>
  <c r="AI481" i="12"/>
  <c r="AI437" i="12"/>
  <c r="AI337" i="12"/>
  <c r="AI201" i="12"/>
  <c r="AI161" i="12"/>
  <c r="AI81" i="12"/>
  <c r="AI65" i="12"/>
  <c r="AI45" i="12"/>
  <c r="AJ420" i="12"/>
  <c r="AJ655" i="12"/>
  <c r="AI635" i="12"/>
  <c r="AI619" i="12"/>
  <c r="AJ591" i="12"/>
  <c r="AJ583" i="12"/>
  <c r="AI571" i="12"/>
  <c r="AI555" i="12"/>
  <c r="AJ543" i="12"/>
  <c r="AJ511" i="12"/>
  <c r="AJ503" i="12"/>
  <c r="AJ483" i="12"/>
  <c r="AJ451" i="12"/>
  <c r="AJ427" i="12"/>
  <c r="AJ407" i="12"/>
  <c r="AJ387" i="12"/>
  <c r="AJ363" i="12"/>
  <c r="AJ335" i="12"/>
  <c r="AJ279" i="12"/>
  <c r="AJ247" i="12"/>
  <c r="AJ227" i="12"/>
  <c r="AJ203" i="12"/>
  <c r="AJ183" i="12"/>
  <c r="AJ163" i="12"/>
  <c r="AJ87" i="12"/>
  <c r="AI313" i="12"/>
  <c r="AI492" i="12"/>
  <c r="AJ456" i="12"/>
  <c r="AJ404" i="12"/>
  <c r="AJ360" i="12"/>
  <c r="AJ60" i="12"/>
  <c r="AI28" i="12"/>
  <c r="AI599" i="12"/>
  <c r="AI475" i="12"/>
  <c r="AJ431" i="12"/>
  <c r="AJ367" i="12"/>
  <c r="AI343" i="12"/>
  <c r="AI315" i="12"/>
  <c r="AI283" i="12"/>
  <c r="AI243" i="12"/>
  <c r="AI227" i="12"/>
  <c r="AJ175" i="12"/>
  <c r="AI87" i="12"/>
  <c r="AJ31" i="12"/>
  <c r="AJ15" i="12"/>
  <c r="AJ633" i="12"/>
  <c r="AJ485" i="12"/>
  <c r="AJ205" i="12"/>
  <c r="AJ153" i="12"/>
  <c r="AJ121" i="12"/>
  <c r="AI101" i="12"/>
  <c r="AI69" i="12"/>
  <c r="AI665" i="12"/>
  <c r="AI380" i="12"/>
  <c r="AJ9" i="12"/>
  <c r="AJ644" i="12"/>
  <c r="AJ588" i="12"/>
  <c r="AI556" i="12"/>
  <c r="AI528" i="12"/>
  <c r="AI496" i="12"/>
  <c r="AI428" i="12"/>
  <c r="AJ408" i="12"/>
  <c r="AJ388" i="12"/>
  <c r="AJ292" i="12"/>
  <c r="AI256" i="12"/>
  <c r="AI176" i="12"/>
  <c r="AI144" i="12"/>
  <c r="AJ56" i="12"/>
  <c r="AJ614" i="12"/>
  <c r="AJ558" i="12"/>
  <c r="AJ518" i="12"/>
  <c r="AI502" i="12"/>
  <c r="AJ474" i="12"/>
  <c r="AJ458" i="12"/>
  <c r="AI438" i="12"/>
  <c r="AJ410" i="12"/>
  <c r="AI394" i="12"/>
  <c r="AI366" i="12"/>
  <c r="AJ338" i="12"/>
  <c r="AJ318" i="12"/>
  <c r="AJ190" i="12"/>
  <c r="AI142" i="12"/>
  <c r="AJ5" i="12"/>
  <c r="AI648" i="12"/>
  <c r="AI612" i="12"/>
  <c r="AJ576" i="12"/>
  <c r="AI540" i="12"/>
  <c r="AJ512" i="12"/>
  <c r="AJ432" i="12"/>
  <c r="AI360" i="12"/>
  <c r="AJ336" i="12"/>
  <c r="AI316" i="12"/>
  <c r="AJ288" i="12"/>
  <c r="AI260" i="12"/>
  <c r="AJ236" i="12"/>
  <c r="AI204" i="12"/>
  <c r="AI180" i="12"/>
  <c r="AI148" i="12"/>
  <c r="AJ108" i="12"/>
  <c r="AI88" i="12"/>
  <c r="AI52" i="12"/>
  <c r="AI351" i="12"/>
  <c r="AI275" i="12"/>
  <c r="AI83" i="12"/>
  <c r="AI67" i="12"/>
  <c r="AJ553" i="12"/>
  <c r="AJ652" i="12"/>
  <c r="AJ624" i="12"/>
  <c r="AJ592" i="12"/>
  <c r="AI500" i="12"/>
  <c r="AI472" i="12"/>
  <c r="AJ448" i="12"/>
  <c r="AI424" i="12"/>
  <c r="AJ400" i="12"/>
  <c r="AI376" i="12"/>
  <c r="AJ300" i="12"/>
  <c r="AJ224" i="12"/>
  <c r="AJ92" i="12"/>
  <c r="AI662" i="12"/>
  <c r="AI459" i="12"/>
  <c r="AI490" i="12"/>
  <c r="AI474" i="12"/>
  <c r="AI191" i="12"/>
  <c r="AI175" i="12"/>
  <c r="AI163" i="12"/>
  <c r="AJ321" i="12"/>
  <c r="AJ277" i="12"/>
  <c r="AJ490" i="12"/>
  <c r="AJ466" i="12"/>
  <c r="AJ426" i="12"/>
  <c r="AJ402" i="12"/>
  <c r="AI386" i="12"/>
  <c r="AI374" i="12"/>
  <c r="AJ358" i="12"/>
  <c r="AJ445" i="12"/>
  <c r="AJ417" i="12"/>
  <c r="AJ369" i="12"/>
  <c r="AJ337" i="12"/>
  <c r="AJ348" i="12"/>
  <c r="AI332" i="12"/>
  <c r="AJ304" i="12"/>
  <c r="AI276" i="12"/>
  <c r="AI248" i="12"/>
  <c r="AI647" i="12"/>
  <c r="AI631" i="12"/>
  <c r="AJ333" i="12"/>
  <c r="AI277" i="12"/>
  <c r="AI133" i="12"/>
  <c r="AI620" i="12"/>
  <c r="AJ484" i="12"/>
  <c r="AJ444" i="12"/>
  <c r="AI368" i="12"/>
  <c r="AI240" i="12"/>
  <c r="AI156" i="12"/>
  <c r="AI32" i="12"/>
  <c r="AI659" i="12"/>
  <c r="AI539" i="12"/>
  <c r="AI471" i="12"/>
  <c r="AI443" i="12"/>
  <c r="AI355" i="12"/>
  <c r="AI171" i="12"/>
  <c r="AI123" i="12"/>
  <c r="AI91" i="12"/>
  <c r="AI59" i="12"/>
  <c r="AJ641" i="12"/>
  <c r="AJ545" i="12"/>
  <c r="AJ28" i="12"/>
  <c r="AJ16" i="12"/>
  <c r="AI478" i="12"/>
  <c r="AI462" i="12"/>
  <c r="AI434" i="12"/>
  <c r="AI418" i="12"/>
  <c r="AI514" i="12"/>
  <c r="AI114" i="12"/>
  <c r="AI14" i="12"/>
  <c r="AJ177" i="12"/>
  <c r="AJ149" i="12"/>
  <c r="AJ384" i="12"/>
  <c r="AI356" i="12"/>
  <c r="AI324" i="12"/>
  <c r="AI296" i="12"/>
  <c r="AI268" i="12"/>
  <c r="AI212" i="12"/>
  <c r="AI184" i="12"/>
  <c r="AI124" i="12"/>
  <c r="AI100" i="12"/>
  <c r="AI72" i="12"/>
  <c r="AJ32" i="12"/>
  <c r="AI8" i="12"/>
  <c r="AI197" i="12"/>
  <c r="AI85" i="12"/>
  <c r="AJ653" i="12"/>
  <c r="AI573" i="12"/>
  <c r="AI557" i="12"/>
  <c r="AI525" i="12"/>
  <c r="AI489" i="12"/>
  <c r="AI469" i="12"/>
  <c r="AI425" i="12"/>
  <c r="AJ393" i="12"/>
  <c r="AI353" i="12"/>
  <c r="AI329" i="12"/>
  <c r="AI265" i="12"/>
  <c r="AI253" i="12"/>
  <c r="AI221" i="12"/>
  <c r="AI177" i="12"/>
  <c r="AI157" i="12"/>
  <c r="AI105" i="12"/>
  <c r="AJ73" i="12"/>
  <c r="AI61" i="12"/>
  <c r="AI13" i="12"/>
  <c r="AI384" i="12"/>
  <c r="AJ356" i="12"/>
  <c r="AJ595" i="12"/>
  <c r="AJ587" i="12"/>
  <c r="AJ575" i="12"/>
  <c r="AJ535" i="12"/>
  <c r="AJ527" i="12"/>
  <c r="AJ519" i="12"/>
  <c r="AI507" i="12"/>
  <c r="AJ487" i="12"/>
  <c r="AJ475" i="12"/>
  <c r="AJ467" i="12"/>
  <c r="AJ455" i="12"/>
  <c r="AJ435" i="12"/>
  <c r="AJ411" i="12"/>
  <c r="AJ391" i="12"/>
  <c r="AJ371" i="12"/>
  <c r="AJ347" i="12"/>
  <c r="AJ327" i="12"/>
  <c r="AJ307" i="12"/>
  <c r="AJ283" i="12"/>
  <c r="AJ275" i="12"/>
  <c r="AJ251" i="12"/>
  <c r="AJ231" i="12"/>
  <c r="AJ211" i="12"/>
  <c r="AJ187" i="12"/>
  <c r="AJ167" i="12"/>
  <c r="AJ147" i="12"/>
  <c r="AJ135" i="12"/>
  <c r="AJ115" i="12"/>
  <c r="AJ91" i="12"/>
  <c r="AJ71" i="12"/>
  <c r="AJ51" i="12"/>
  <c r="AJ27" i="12"/>
  <c r="AJ7" i="12"/>
  <c r="AJ661" i="12"/>
  <c r="AI617" i="12"/>
  <c r="AJ585" i="12"/>
  <c r="AI533" i="12"/>
  <c r="AI493" i="12"/>
  <c r="AI477" i="12"/>
  <c r="AJ457" i="12"/>
  <c r="AI429" i="12"/>
  <c r="AI413" i="12"/>
  <c r="AI397" i="12"/>
  <c r="AI333" i="12"/>
  <c r="AI305" i="12"/>
  <c r="AI269" i="12"/>
  <c r="AI237" i="12"/>
  <c r="AI189" i="12"/>
  <c r="AI145" i="12"/>
  <c r="AI121" i="12"/>
  <c r="AI93" i="12"/>
  <c r="AJ57" i="12"/>
  <c r="AI29" i="12"/>
  <c r="AI9" i="12"/>
  <c r="AJ626" i="12"/>
  <c r="AI614" i="12"/>
  <c r="AJ606" i="12"/>
  <c r="AJ574" i="12"/>
  <c r="AJ494" i="12"/>
  <c r="AI454" i="12"/>
  <c r="AJ442" i="12"/>
  <c r="AI406" i="12"/>
  <c r="AJ394" i="12"/>
  <c r="AI358" i="12"/>
  <c r="AJ350" i="12"/>
  <c r="AI326" i="12"/>
  <c r="AI310" i="12"/>
  <c r="AJ302" i="12"/>
  <c r="AI258" i="12"/>
  <c r="AI246" i="12"/>
  <c r="AI230" i="12"/>
  <c r="AI214" i="12"/>
  <c r="AI198" i="12"/>
  <c r="AJ174" i="12"/>
  <c r="AJ162" i="12"/>
  <c r="AI150" i="12"/>
  <c r="AJ142" i="12"/>
  <c r="AI102" i="12"/>
  <c r="AI86" i="12"/>
  <c r="AJ66" i="12"/>
  <c r="AJ50" i="12"/>
  <c r="AJ34" i="12"/>
  <c r="AI22" i="12"/>
  <c r="AI645" i="12"/>
  <c r="AJ621" i="12"/>
  <c r="AJ605" i="12"/>
  <c r="AJ557" i="12"/>
  <c r="AI389" i="12"/>
  <c r="AI341" i="12"/>
  <c r="AJ169" i="12"/>
  <c r="AJ69" i="12"/>
  <c r="AI254" i="12"/>
  <c r="AI398" i="12"/>
  <c r="AI370" i="12"/>
  <c r="AJ346" i="12"/>
  <c r="AI234" i="12"/>
  <c r="AI130" i="12"/>
  <c r="AJ10" i="12"/>
  <c r="AJ437" i="12"/>
  <c r="AI547" i="12"/>
  <c r="AI523" i="12"/>
  <c r="AI231" i="12"/>
  <c r="AJ473" i="12"/>
  <c r="AI458" i="12"/>
  <c r="AJ281" i="12"/>
  <c r="AJ495" i="12"/>
  <c r="AI411" i="12"/>
  <c r="AI371" i="12"/>
  <c r="AI327" i="12"/>
  <c r="AJ287" i="12"/>
  <c r="AJ223" i="12"/>
  <c r="AI107" i="12"/>
  <c r="AJ145" i="12"/>
  <c r="AJ29" i="12"/>
  <c r="AI637" i="12"/>
  <c r="AI621" i="12"/>
  <c r="AI605" i="12"/>
  <c r="AI565" i="12"/>
  <c r="AI545" i="12"/>
  <c r="AI461" i="12"/>
  <c r="AI417" i="12"/>
  <c r="AJ377" i="12"/>
  <c r="AI361" i="12"/>
  <c r="AI325" i="12"/>
  <c r="AI301" i="12"/>
  <c r="AI273" i="12"/>
  <c r="AI257" i="12"/>
  <c r="AI241" i="12"/>
  <c r="AJ185" i="12"/>
  <c r="AI141" i="12"/>
  <c r="AI113" i="12"/>
  <c r="AJ372" i="12"/>
  <c r="AJ663" i="12"/>
  <c r="AJ647" i="12"/>
  <c r="AJ607" i="12"/>
  <c r="AJ599" i="12"/>
  <c r="AJ531" i="12"/>
  <c r="AJ523" i="12"/>
  <c r="AJ491" i="12"/>
  <c r="AJ471" i="12"/>
  <c r="AJ459" i="12"/>
  <c r="AJ439" i="12"/>
  <c r="AJ419" i="12"/>
  <c r="AJ395" i="12"/>
  <c r="AJ375" i="12"/>
  <c r="AJ355" i="12"/>
  <c r="AJ323" i="12"/>
  <c r="AJ311" i="12"/>
  <c r="AJ299" i="12"/>
  <c r="AJ291" i="12"/>
  <c r="AJ259" i="12"/>
  <c r="AJ235" i="12"/>
  <c r="AJ215" i="12"/>
  <c r="AJ195" i="12"/>
  <c r="AJ171" i="12"/>
  <c r="AJ151" i="12"/>
  <c r="AJ131" i="12"/>
  <c r="AJ119" i="12"/>
  <c r="AJ99" i="12"/>
  <c r="AJ75" i="12"/>
  <c r="AJ67" i="12"/>
  <c r="AJ55" i="12"/>
  <c r="AJ43" i="12"/>
  <c r="AJ35" i="12"/>
  <c r="AJ11" i="12"/>
  <c r="AJ657" i="12"/>
  <c r="AI609" i="12"/>
  <c r="AI553" i="12"/>
  <c r="AJ505" i="12"/>
  <c r="AI421" i="12"/>
  <c r="AI405" i="12"/>
  <c r="AI297" i="12"/>
  <c r="AI249" i="12"/>
  <c r="AI205" i="12"/>
  <c r="AI137" i="12"/>
  <c r="AI49" i="12"/>
  <c r="AI352" i="12"/>
  <c r="AJ642" i="12"/>
  <c r="AJ610" i="12"/>
  <c r="AJ578" i="12"/>
  <c r="AJ562" i="12"/>
  <c r="AJ542" i="12"/>
  <c r="AJ498" i="12"/>
  <c r="AJ462" i="12"/>
  <c r="AJ450" i="12"/>
  <c r="AJ434" i="12"/>
  <c r="AI422" i="12"/>
  <c r="AJ414" i="12"/>
  <c r="AJ386" i="12"/>
  <c r="AJ366" i="12"/>
  <c r="AJ354" i="12"/>
  <c r="AJ322" i="12"/>
  <c r="AJ306" i="12"/>
  <c r="AI262" i="12"/>
  <c r="AJ242" i="12"/>
  <c r="AJ178" i="12"/>
  <c r="AJ146" i="12"/>
  <c r="AI118" i="12"/>
  <c r="AJ110" i="12"/>
  <c r="AI54" i="12"/>
  <c r="AJ613" i="12"/>
  <c r="AI576" i="12"/>
  <c r="AI512" i="12"/>
  <c r="AJ476" i="12"/>
  <c r="AI432" i="12"/>
  <c r="AJ332" i="12"/>
  <c r="AI304" i="12"/>
  <c r="AJ276" i="12"/>
  <c r="AJ248" i="12"/>
  <c r="AI220" i="12"/>
  <c r="AI192" i="12"/>
  <c r="AJ164" i="12"/>
  <c r="AJ132" i="12"/>
  <c r="AI96" i="12"/>
  <c r="AI76" i="12"/>
  <c r="AJ623" i="12"/>
  <c r="AI331" i="12"/>
  <c r="AI299" i="12"/>
  <c r="AJ159" i="12"/>
  <c r="AJ95" i="12"/>
  <c r="AI27" i="12"/>
  <c r="AJ649" i="12"/>
  <c r="AJ357" i="12"/>
  <c r="AI21" i="12"/>
  <c r="AI653" i="12"/>
  <c r="AJ452" i="12"/>
  <c r="AJ340" i="12"/>
  <c r="AJ662" i="12"/>
  <c r="AI638" i="12"/>
  <c r="AI242" i="12"/>
  <c r="AI182" i="12"/>
  <c r="AJ122" i="12"/>
  <c r="AJ102" i="12"/>
  <c r="AJ113" i="12"/>
  <c r="AJ53" i="12"/>
  <c r="AI583" i="12"/>
  <c r="AI611" i="12"/>
  <c r="AJ349" i="12"/>
  <c r="AJ634" i="12"/>
  <c r="AI542" i="12"/>
  <c r="AJ317" i="12"/>
  <c r="AJ33" i="12"/>
  <c r="AI73" i="12"/>
  <c r="AJ345" i="12"/>
  <c r="AJ233" i="12"/>
  <c r="AI53" i="12"/>
  <c r="AJ13" i="12"/>
  <c r="AI640" i="12"/>
  <c r="AJ604" i="12"/>
  <c r="AJ568" i="12"/>
  <c r="AJ532" i="12"/>
  <c r="AJ504" i="12"/>
  <c r="AJ468" i="12"/>
  <c r="AI420" i="12"/>
  <c r="AI627" i="12"/>
  <c r="AJ593" i="12"/>
  <c r="AJ521" i="12"/>
  <c r="AJ569" i="12"/>
  <c r="AI245" i="12"/>
  <c r="AJ330" i="12"/>
  <c r="AI286" i="12"/>
  <c r="AJ266" i="12"/>
  <c r="AJ433" i="12"/>
  <c r="AJ385" i="12"/>
  <c r="AJ257" i="12"/>
  <c r="AJ229" i="12"/>
  <c r="AJ220" i="12"/>
  <c r="AJ192" i="12"/>
  <c r="AI164" i="12"/>
  <c r="AI132" i="12"/>
  <c r="AJ76" i="12"/>
  <c r="AI24" i="12"/>
  <c r="AI615" i="12"/>
  <c r="AI463" i="12"/>
  <c r="AI447" i="12"/>
  <c r="AI399" i="12"/>
  <c r="AI383" i="12"/>
  <c r="AI319" i="12"/>
  <c r="AI211" i="12"/>
  <c r="AI195" i="12"/>
  <c r="AI143" i="12"/>
  <c r="AI131" i="12"/>
  <c r="AI657" i="12"/>
  <c r="AJ449" i="12"/>
  <c r="AJ297" i="12"/>
  <c r="AI636" i="12"/>
  <c r="AI580" i="12"/>
  <c r="AI552" i="12"/>
  <c r="AI516" i="12"/>
  <c r="AI488" i="12"/>
  <c r="AI436" i="12"/>
  <c r="AI392" i="12"/>
  <c r="AJ352" i="12"/>
  <c r="AJ320" i="12"/>
  <c r="AI244" i="12"/>
  <c r="AI168" i="12"/>
  <c r="AI136" i="12"/>
  <c r="AI104" i="12"/>
  <c r="AI68" i="12"/>
  <c r="AI346" i="12"/>
  <c r="AI330" i="12"/>
  <c r="AJ310" i="12"/>
  <c r="AJ294" i="12"/>
  <c r="AJ262" i="12"/>
  <c r="AI94" i="12"/>
  <c r="AI78" i="12"/>
  <c r="AJ54" i="12"/>
  <c r="AI34" i="12"/>
  <c r="AJ22" i="12"/>
  <c r="AI10" i="12"/>
  <c r="AJ636" i="12"/>
  <c r="AI608" i="12"/>
  <c r="AJ580" i="12"/>
  <c r="AJ516" i="12"/>
  <c r="AI400" i="12"/>
  <c r="AI320" i="12"/>
  <c r="AI284" i="12"/>
  <c r="AJ244" i="12"/>
  <c r="AI208" i="12"/>
  <c r="AJ168" i="12"/>
  <c r="AJ104" i="12"/>
  <c r="AJ68" i="12"/>
  <c r="AJ658" i="12"/>
  <c r="AI642" i="12"/>
  <c r="AI618" i="12"/>
  <c r="AJ570" i="12"/>
  <c r="AJ506" i="12"/>
  <c r="AJ61" i="12"/>
  <c r="AJ609" i="12"/>
  <c r="AJ660" i="12"/>
  <c r="AI628" i="12"/>
  <c r="AI600" i="12"/>
  <c r="AI572" i="12"/>
  <c r="AJ544" i="12"/>
  <c r="AI508" i="12"/>
  <c r="AJ480" i="12"/>
  <c r="AI452" i="12"/>
  <c r="AJ428" i="12"/>
  <c r="AI408" i="12"/>
  <c r="AI388" i="12"/>
  <c r="AI292" i="12"/>
  <c r="AJ256" i="12"/>
  <c r="AI216" i="12"/>
  <c r="AJ176" i="12"/>
  <c r="AJ144" i="12"/>
  <c r="AJ112" i="12"/>
  <c r="AI56" i="12"/>
  <c r="AJ666" i="12"/>
  <c r="AJ650" i="12"/>
  <c r="AI350" i="12"/>
  <c r="AI334" i="12"/>
  <c r="AI322" i="12"/>
  <c r="AI306" i="12"/>
  <c r="AI290" i="12"/>
  <c r="AI274" i="12"/>
  <c r="AI98" i="12"/>
  <c r="AI82" i="12"/>
  <c r="AJ70" i="12"/>
  <c r="AI46" i="12"/>
  <c r="AJ245" i="12"/>
  <c r="AI51" i="12"/>
  <c r="AJ209" i="12"/>
  <c r="AJ181" i="12"/>
  <c r="AJ21" i="12"/>
  <c r="AJ438" i="12"/>
  <c r="AI426" i="12"/>
  <c r="AI170" i="12"/>
  <c r="AJ213" i="12"/>
  <c r="AI656" i="12"/>
  <c r="AJ620" i="12"/>
  <c r="AI584" i="12"/>
  <c r="AI548" i="12"/>
  <c r="AI520" i="12"/>
  <c r="AI484" i="12"/>
  <c r="AI444" i="12"/>
  <c r="AJ172" i="12"/>
  <c r="AI587" i="12"/>
  <c r="AI435" i="12"/>
  <c r="AI271" i="12"/>
  <c r="AI255" i="12"/>
  <c r="AI139" i="12"/>
  <c r="AI119" i="12"/>
  <c r="AI103" i="12"/>
  <c r="AJ341" i="12"/>
  <c r="AJ305" i="12"/>
  <c r="AJ261" i="12"/>
  <c r="AI606" i="12"/>
  <c r="AI590" i="12"/>
  <c r="AI510" i="12"/>
  <c r="AI494" i="12"/>
  <c r="AI466" i="12"/>
  <c r="AJ374" i="12"/>
  <c r="AI122" i="12"/>
  <c r="AI4" i="12"/>
  <c r="AI3" i="12"/>
  <c r="AI2" i="12"/>
  <c r="J650" i="12"/>
  <c r="J616" i="12"/>
  <c r="J546" i="12"/>
  <c r="J39" i="12"/>
  <c r="J350" i="12"/>
  <c r="J503" i="12"/>
  <c r="J424" i="12"/>
  <c r="J351" i="12"/>
  <c r="J222" i="12"/>
  <c r="J187" i="12"/>
  <c r="J404" i="12"/>
  <c r="J527" i="12"/>
  <c r="J549" i="12"/>
  <c r="J325" i="12"/>
  <c r="J91" i="12"/>
  <c r="J504" i="12"/>
  <c r="J662" i="12"/>
  <c r="J278" i="12"/>
  <c r="J106" i="12"/>
  <c r="J496" i="12"/>
  <c r="J627" i="12"/>
  <c r="J600" i="12"/>
  <c r="J116" i="12"/>
  <c r="J654" i="12"/>
  <c r="J617" i="12"/>
  <c r="J362" i="12"/>
  <c r="J361" i="12"/>
  <c r="J567" i="12"/>
  <c r="J347" i="12"/>
  <c r="J576" i="12"/>
  <c r="J254" i="12"/>
  <c r="J498" i="12"/>
  <c r="J523" i="12"/>
  <c r="J168" i="12"/>
  <c r="J493" i="12"/>
  <c r="J494" i="12"/>
  <c r="J322" i="12"/>
  <c r="J555" i="12"/>
  <c r="J274" i="12"/>
  <c r="J666" i="12"/>
  <c r="J291" i="12"/>
  <c r="J590" i="12"/>
  <c r="J262" i="12"/>
  <c r="J303" i="12"/>
  <c r="J446" i="12"/>
  <c r="J569" i="12"/>
  <c r="J537" i="12"/>
  <c r="J181" i="12"/>
  <c r="J180" i="12"/>
  <c r="J395" i="12"/>
  <c r="J3" i="12"/>
  <c r="J161" i="12"/>
  <c r="J556" i="12"/>
  <c r="J228" i="12"/>
  <c r="J84" i="12"/>
  <c r="J396" i="12"/>
  <c r="J227" i="12"/>
  <c r="J582" i="12"/>
  <c r="J442" i="12"/>
  <c r="J625" i="12"/>
  <c r="J609" i="12"/>
  <c r="J426" i="12"/>
  <c r="J348" i="12"/>
  <c r="J497" i="12"/>
  <c r="J121" i="12"/>
  <c r="J80" i="12"/>
  <c r="J331" i="12"/>
  <c r="J539" i="12"/>
  <c r="J29" i="12"/>
  <c r="J484" i="12"/>
  <c r="J220" i="12"/>
  <c r="J380" i="12"/>
  <c r="J387" i="12"/>
  <c r="J195" i="12"/>
  <c r="J646" i="12"/>
  <c r="J578" i="12"/>
  <c r="J422" i="12"/>
  <c r="J214" i="12"/>
  <c r="J463" i="12"/>
  <c r="J239" i="12"/>
  <c r="J414" i="12"/>
  <c r="J286" i="12"/>
  <c r="J449" i="12"/>
  <c r="J94" i="12"/>
  <c r="J473" i="12"/>
  <c r="J285" i="12"/>
  <c r="J61" i="12"/>
  <c r="J480" i="12"/>
  <c r="J631" i="12"/>
  <c r="J487" i="12"/>
  <c r="J311" i="12"/>
  <c r="J603" i="12"/>
  <c r="J459" i="12"/>
  <c r="J356" i="12"/>
  <c r="J333" i="12"/>
  <c r="J648" i="12"/>
  <c r="J568" i="12"/>
  <c r="J460" i="12"/>
  <c r="J308" i="12"/>
  <c r="J208" i="12"/>
  <c r="J290" i="12"/>
  <c r="J488" i="12"/>
  <c r="J376" i="12"/>
  <c r="J342" i="12"/>
  <c r="J501" i="12"/>
  <c r="J131" i="12"/>
  <c r="J622" i="12"/>
  <c r="J558" i="12"/>
  <c r="J490" i="12"/>
  <c r="J402" i="12"/>
  <c r="J641" i="12"/>
  <c r="J419" i="12"/>
  <c r="J143" i="12"/>
  <c r="J510" i="12"/>
  <c r="J382" i="12"/>
  <c r="J282" i="12"/>
  <c r="J344" i="12"/>
  <c r="J74" i="12"/>
  <c r="J369" i="12"/>
  <c r="J189" i="12"/>
  <c r="J660" i="12"/>
  <c r="J276" i="12"/>
  <c r="J623" i="12"/>
  <c r="J407" i="12"/>
  <c r="J215" i="12"/>
  <c r="J411" i="12"/>
  <c r="J213" i="12"/>
  <c r="J604" i="12"/>
  <c r="J564" i="12"/>
  <c r="J444" i="12"/>
  <c r="J240" i="12"/>
  <c r="J440" i="12"/>
  <c r="J517" i="12"/>
  <c r="J367" i="12"/>
  <c r="J657" i="12"/>
  <c r="J553" i="12"/>
  <c r="J270" i="12"/>
  <c r="J639" i="12"/>
  <c r="J500" i="12"/>
  <c r="J543" i="12"/>
  <c r="J188" i="12"/>
  <c r="J533" i="12"/>
  <c r="J354" i="12"/>
  <c r="J250" i="12"/>
  <c r="J261" i="12"/>
  <c r="J312" i="12"/>
  <c r="J611" i="12"/>
  <c r="J177" i="12"/>
  <c r="J88" i="12"/>
  <c r="J211" i="12"/>
  <c r="J534" i="12"/>
  <c r="J398" i="12"/>
  <c r="J182" i="12"/>
  <c r="J574" i="12"/>
  <c r="J41" i="12"/>
  <c r="J512" i="12"/>
  <c r="J68" i="12"/>
  <c r="J599" i="12"/>
  <c r="J349" i="12"/>
  <c r="J300" i="12"/>
  <c r="J66" i="12"/>
  <c r="J401" i="12"/>
  <c r="J392" i="12"/>
  <c r="J156" i="12"/>
  <c r="J538" i="12"/>
  <c r="J469" i="12"/>
  <c r="J634" i="12"/>
  <c r="J275" i="12"/>
  <c r="J530" i="12"/>
  <c r="J470" i="12"/>
  <c r="J437" i="12"/>
  <c r="J287" i="12"/>
  <c r="J593" i="12"/>
  <c r="J186" i="12"/>
  <c r="J42" i="12"/>
  <c r="J237" i="12"/>
  <c r="J113" i="12"/>
  <c r="J544" i="12"/>
  <c r="J268" i="12"/>
  <c r="J359" i="12"/>
  <c r="J374" i="12"/>
  <c r="J511" i="12"/>
  <c r="J399" i="12"/>
  <c r="J614" i="12"/>
  <c r="J454" i="12"/>
  <c r="J33" i="12"/>
  <c r="J403" i="12"/>
  <c r="J474" i="12"/>
  <c r="J400" i="12"/>
  <c r="J388" i="12"/>
  <c r="J244" i="12"/>
  <c r="J72" i="12"/>
  <c r="J167" i="12"/>
  <c r="J571" i="12"/>
  <c r="J507" i="12"/>
  <c r="J107" i="12"/>
  <c r="J397" i="12"/>
  <c r="J185" i="12"/>
  <c r="J656" i="12"/>
  <c r="J536" i="12"/>
  <c r="J522" i="12"/>
  <c r="J178" i="12"/>
  <c r="J408" i="12"/>
  <c r="J541" i="12"/>
  <c r="J586" i="12"/>
  <c r="J339" i="12"/>
  <c r="J485" i="12"/>
  <c r="J323" i="12"/>
  <c r="J243" i="12"/>
  <c r="J179" i="12"/>
  <c r="J606" i="12"/>
  <c r="J526" i="12"/>
  <c r="J450" i="12"/>
  <c r="J418" i="12"/>
  <c r="J310" i="12"/>
  <c r="J230" i="12"/>
  <c r="J605" i="12"/>
  <c r="J405" i="12"/>
  <c r="J319" i="12"/>
  <c r="J366" i="12"/>
  <c r="J330" i="12"/>
  <c r="J238" i="12"/>
  <c r="J332" i="12"/>
  <c r="J513" i="12"/>
  <c r="J441" i="12"/>
  <c r="J229" i="12"/>
  <c r="J165" i="12"/>
  <c r="J45" i="12"/>
  <c r="J532" i="12"/>
  <c r="J288" i="12"/>
  <c r="J224" i="12"/>
  <c r="J92" i="12"/>
  <c r="J44" i="12"/>
  <c r="J375" i="12"/>
  <c r="J659" i="12"/>
  <c r="J595" i="12"/>
  <c r="J443" i="12"/>
  <c r="J384" i="12"/>
  <c r="J139" i="12"/>
  <c r="J381" i="12"/>
  <c r="J640" i="12"/>
  <c r="J584" i="12"/>
  <c r="J492" i="12"/>
  <c r="J436" i="12"/>
  <c r="J372" i="12"/>
  <c r="J292" i="12"/>
  <c r="J152" i="12"/>
  <c r="J76" i="12"/>
  <c r="J346" i="12"/>
  <c r="J226" i="12"/>
  <c r="J525" i="12"/>
  <c r="J390" i="12"/>
  <c r="J255" i="12"/>
  <c r="J431" i="12"/>
  <c r="J307" i="12"/>
  <c r="J638" i="12"/>
  <c r="J518" i="12"/>
  <c r="J482" i="12"/>
  <c r="J410" i="12"/>
  <c r="J294" i="12"/>
  <c r="J633" i="12"/>
  <c r="J597" i="12"/>
  <c r="J309" i="12"/>
  <c r="J645" i="12"/>
  <c r="J78" i="12"/>
  <c r="J101" i="12"/>
  <c r="J206" i="12"/>
  <c r="J505" i="12"/>
  <c r="J385" i="12"/>
  <c r="J293" i="12"/>
  <c r="J209" i="12"/>
  <c r="J448" i="12"/>
  <c r="J204" i="12"/>
  <c r="J643" i="12"/>
  <c r="J607" i="12"/>
  <c r="J363" i="12"/>
  <c r="J579" i="12"/>
  <c r="J123" i="12"/>
  <c r="J11" i="12"/>
  <c r="J365" i="12"/>
  <c r="J205" i="12"/>
  <c r="J628" i="12"/>
  <c r="J548" i="12"/>
  <c r="J340" i="12"/>
  <c r="J272" i="12"/>
  <c r="J48" i="12"/>
  <c r="J210" i="12"/>
  <c r="J472" i="12"/>
  <c r="J453" i="12"/>
  <c r="J154" i="12"/>
  <c r="J127" i="12"/>
  <c r="J125" i="12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G14" i="11" l="1"/>
  <c r="G18" i="11"/>
  <c r="G30" i="11"/>
  <c r="G34" i="11"/>
  <c r="G46" i="11"/>
  <c r="G50" i="11"/>
  <c r="G62" i="11"/>
  <c r="G66" i="11"/>
  <c r="G78" i="11"/>
  <c r="G82" i="11"/>
  <c r="G94" i="11"/>
  <c r="G98" i="11"/>
  <c r="G110" i="11"/>
  <c r="G114" i="11"/>
  <c r="G126" i="11"/>
  <c r="G130" i="11"/>
  <c r="G142" i="11"/>
  <c r="G146" i="11"/>
  <c r="G158" i="11"/>
  <c r="G162" i="11"/>
  <c r="G174" i="11"/>
  <c r="G178" i="11"/>
  <c r="G190" i="11"/>
  <c r="G194" i="11"/>
  <c r="G206" i="11"/>
  <c r="G210" i="11"/>
  <c r="G222" i="11"/>
  <c r="G226" i="11"/>
  <c r="G238" i="11"/>
  <c r="G242" i="11"/>
  <c r="G254" i="11"/>
  <c r="G258" i="11"/>
  <c r="G270" i="11"/>
  <c r="G274" i="11"/>
  <c r="F3" i="11"/>
  <c r="G3" i="11" s="1"/>
  <c r="F4" i="11"/>
  <c r="G4" i="11" s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F15" i="11"/>
  <c r="G15" i="11" s="1"/>
  <c r="F16" i="11"/>
  <c r="G16" i="11" s="1"/>
  <c r="F17" i="11"/>
  <c r="G17" i="11" s="1"/>
  <c r="F18" i="1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F31" i="11"/>
  <c r="G31" i="11" s="1"/>
  <c r="F32" i="11"/>
  <c r="G32" i="11" s="1"/>
  <c r="F33" i="11"/>
  <c r="G33" i="11" s="1"/>
  <c r="F34" i="11"/>
  <c r="F35" i="11"/>
  <c r="G35" i="11" s="1"/>
  <c r="F36" i="11"/>
  <c r="G36" i="11" s="1"/>
  <c r="F37" i="11"/>
  <c r="G37" i="11" s="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F47" i="11"/>
  <c r="G47" i="11" s="1"/>
  <c r="F48" i="11"/>
  <c r="G48" i="11" s="1"/>
  <c r="F49" i="11"/>
  <c r="G49" i="11" s="1"/>
  <c r="F50" i="11"/>
  <c r="F51" i="11"/>
  <c r="G51" i="11" s="1"/>
  <c r="F52" i="11"/>
  <c r="G52" i="11" s="1"/>
  <c r="F53" i="11"/>
  <c r="G53" i="11" s="1"/>
  <c r="F54" i="11"/>
  <c r="G54" i="11" s="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F63" i="11"/>
  <c r="G63" i="11" s="1"/>
  <c r="F64" i="11"/>
  <c r="G64" i="11" s="1"/>
  <c r="F65" i="11"/>
  <c r="G65" i="11" s="1"/>
  <c r="F66" i="11"/>
  <c r="F67" i="11"/>
  <c r="G67" i="11" s="1"/>
  <c r="F68" i="11"/>
  <c r="G68" i="11" s="1"/>
  <c r="F69" i="11"/>
  <c r="G69" i="11" s="1"/>
  <c r="F70" i="11"/>
  <c r="G70" i="11" s="1"/>
  <c r="F71" i="11"/>
  <c r="G71" i="11" s="1"/>
  <c r="F72" i="11"/>
  <c r="G72" i="11" s="1"/>
  <c r="F73" i="11"/>
  <c r="G73" i="11" s="1"/>
  <c r="F74" i="11"/>
  <c r="G74" i="11" s="1"/>
  <c r="F75" i="11"/>
  <c r="G75" i="11" s="1"/>
  <c r="F76" i="11"/>
  <c r="G76" i="11" s="1"/>
  <c r="F77" i="11"/>
  <c r="G77" i="11" s="1"/>
  <c r="F78" i="11"/>
  <c r="F79" i="11"/>
  <c r="G79" i="11" s="1"/>
  <c r="F80" i="11"/>
  <c r="G80" i="11" s="1"/>
  <c r="F81" i="11"/>
  <c r="G81" i="11" s="1"/>
  <c r="F82" i="11"/>
  <c r="F83" i="11"/>
  <c r="G83" i="11" s="1"/>
  <c r="F84" i="11"/>
  <c r="G84" i="11" s="1"/>
  <c r="F85" i="11"/>
  <c r="G85" i="11" s="1"/>
  <c r="F86" i="11"/>
  <c r="G86" i="11" s="1"/>
  <c r="F87" i="11"/>
  <c r="G87" i="11" s="1"/>
  <c r="F88" i="11"/>
  <c r="G88" i="11" s="1"/>
  <c r="F89" i="11"/>
  <c r="G89" i="11" s="1"/>
  <c r="F90" i="11"/>
  <c r="G90" i="11" s="1"/>
  <c r="F91" i="11"/>
  <c r="G91" i="11" s="1"/>
  <c r="F92" i="11"/>
  <c r="G92" i="11" s="1"/>
  <c r="F93" i="11"/>
  <c r="G93" i="11" s="1"/>
  <c r="F94" i="11"/>
  <c r="F95" i="11"/>
  <c r="G95" i="11" s="1"/>
  <c r="F96" i="11"/>
  <c r="G96" i="11" s="1"/>
  <c r="F97" i="11"/>
  <c r="G97" i="11" s="1"/>
  <c r="F98" i="11"/>
  <c r="F99" i="11"/>
  <c r="G99" i="11" s="1"/>
  <c r="F100" i="11"/>
  <c r="G100" i="11" s="1"/>
  <c r="F101" i="11"/>
  <c r="G101" i="11" s="1"/>
  <c r="F102" i="11"/>
  <c r="G102" i="11" s="1"/>
  <c r="F103" i="11"/>
  <c r="G103" i="11" s="1"/>
  <c r="F104" i="11"/>
  <c r="G104" i="11" s="1"/>
  <c r="F105" i="11"/>
  <c r="G105" i="11" s="1"/>
  <c r="F106" i="11"/>
  <c r="G106" i="11" s="1"/>
  <c r="F107" i="11"/>
  <c r="G107" i="11" s="1"/>
  <c r="F108" i="11"/>
  <c r="G108" i="11" s="1"/>
  <c r="F109" i="11"/>
  <c r="G109" i="11" s="1"/>
  <c r="F110" i="11"/>
  <c r="F111" i="11"/>
  <c r="G111" i="11" s="1"/>
  <c r="F112" i="11"/>
  <c r="G112" i="11" s="1"/>
  <c r="F113" i="11"/>
  <c r="G113" i="11" s="1"/>
  <c r="F114" i="11"/>
  <c r="F115" i="11"/>
  <c r="G115" i="11" s="1"/>
  <c r="F116" i="11"/>
  <c r="G116" i="11" s="1"/>
  <c r="F117" i="11"/>
  <c r="G117" i="11" s="1"/>
  <c r="F118" i="11"/>
  <c r="G118" i="11" s="1"/>
  <c r="F119" i="11"/>
  <c r="G119" i="11" s="1"/>
  <c r="F120" i="11"/>
  <c r="G120" i="11" s="1"/>
  <c r="F121" i="11"/>
  <c r="G121" i="11" s="1"/>
  <c r="F122" i="11"/>
  <c r="G122" i="11" s="1"/>
  <c r="F123" i="11"/>
  <c r="G123" i="11" s="1"/>
  <c r="F124" i="11"/>
  <c r="G124" i="11" s="1"/>
  <c r="F125" i="11"/>
  <c r="G125" i="11" s="1"/>
  <c r="F126" i="11"/>
  <c r="F127" i="11"/>
  <c r="G127" i="11" s="1"/>
  <c r="F128" i="11"/>
  <c r="G128" i="11" s="1"/>
  <c r="F129" i="11"/>
  <c r="G129" i="11" s="1"/>
  <c r="F130" i="11"/>
  <c r="F131" i="11"/>
  <c r="G131" i="11" s="1"/>
  <c r="F132" i="11"/>
  <c r="G132" i="11" s="1"/>
  <c r="F133" i="11"/>
  <c r="G133" i="11" s="1"/>
  <c r="F134" i="11"/>
  <c r="G134" i="11" s="1"/>
  <c r="F135" i="11"/>
  <c r="G135" i="11" s="1"/>
  <c r="F136" i="11"/>
  <c r="G136" i="11" s="1"/>
  <c r="F137" i="11"/>
  <c r="G137" i="11" s="1"/>
  <c r="F138" i="11"/>
  <c r="G138" i="11" s="1"/>
  <c r="F139" i="11"/>
  <c r="G139" i="11" s="1"/>
  <c r="F140" i="11"/>
  <c r="G140" i="11" s="1"/>
  <c r="F141" i="11"/>
  <c r="G141" i="11" s="1"/>
  <c r="F142" i="11"/>
  <c r="F143" i="11"/>
  <c r="G143" i="11" s="1"/>
  <c r="F144" i="11"/>
  <c r="G144" i="11" s="1"/>
  <c r="F145" i="11"/>
  <c r="G145" i="11" s="1"/>
  <c r="F146" i="11"/>
  <c r="F147" i="11"/>
  <c r="G147" i="11" s="1"/>
  <c r="F148" i="11"/>
  <c r="G148" i="11" s="1"/>
  <c r="F149" i="11"/>
  <c r="G149" i="11" s="1"/>
  <c r="F150" i="11"/>
  <c r="G150" i="11" s="1"/>
  <c r="F151" i="11"/>
  <c r="G151" i="11" s="1"/>
  <c r="F152" i="11"/>
  <c r="G152" i="11" s="1"/>
  <c r="F153" i="11"/>
  <c r="G153" i="11" s="1"/>
  <c r="F154" i="11"/>
  <c r="G154" i="11" s="1"/>
  <c r="F155" i="11"/>
  <c r="G155" i="11" s="1"/>
  <c r="F156" i="11"/>
  <c r="G156" i="11" s="1"/>
  <c r="F157" i="11"/>
  <c r="G157" i="11" s="1"/>
  <c r="F158" i="11"/>
  <c r="F159" i="11"/>
  <c r="G159" i="11" s="1"/>
  <c r="F160" i="11"/>
  <c r="G160" i="11" s="1"/>
  <c r="F161" i="11"/>
  <c r="G161" i="11" s="1"/>
  <c r="F162" i="11"/>
  <c r="F163" i="11"/>
  <c r="G163" i="11" s="1"/>
  <c r="F164" i="11"/>
  <c r="G164" i="11" s="1"/>
  <c r="F165" i="11"/>
  <c r="G165" i="11" s="1"/>
  <c r="F166" i="11"/>
  <c r="G166" i="11" s="1"/>
  <c r="F167" i="11"/>
  <c r="G167" i="11" s="1"/>
  <c r="F168" i="11"/>
  <c r="G168" i="11" s="1"/>
  <c r="F169" i="11"/>
  <c r="G169" i="11" s="1"/>
  <c r="F170" i="11"/>
  <c r="G170" i="11" s="1"/>
  <c r="F171" i="11"/>
  <c r="G171" i="11" s="1"/>
  <c r="F172" i="11"/>
  <c r="G172" i="11" s="1"/>
  <c r="F173" i="11"/>
  <c r="G173" i="11" s="1"/>
  <c r="F174" i="11"/>
  <c r="F175" i="11"/>
  <c r="G175" i="11" s="1"/>
  <c r="F176" i="11"/>
  <c r="G176" i="11" s="1"/>
  <c r="F177" i="11"/>
  <c r="G177" i="11" s="1"/>
  <c r="F178" i="11"/>
  <c r="F179" i="11"/>
  <c r="G179" i="11" s="1"/>
  <c r="F180" i="11"/>
  <c r="G180" i="11" s="1"/>
  <c r="F181" i="11"/>
  <c r="G181" i="11" s="1"/>
  <c r="F182" i="11"/>
  <c r="G182" i="11" s="1"/>
  <c r="F183" i="11"/>
  <c r="G183" i="11" s="1"/>
  <c r="F184" i="11"/>
  <c r="G184" i="11" s="1"/>
  <c r="F185" i="11"/>
  <c r="G185" i="11" s="1"/>
  <c r="F186" i="11"/>
  <c r="G186" i="11" s="1"/>
  <c r="F187" i="11"/>
  <c r="G187" i="11" s="1"/>
  <c r="F188" i="11"/>
  <c r="G188" i="11" s="1"/>
  <c r="F189" i="11"/>
  <c r="G189" i="11" s="1"/>
  <c r="F190" i="11"/>
  <c r="F191" i="11"/>
  <c r="G191" i="11" s="1"/>
  <c r="F192" i="11"/>
  <c r="G192" i="11" s="1"/>
  <c r="F193" i="11"/>
  <c r="G193" i="11" s="1"/>
  <c r="F194" i="11"/>
  <c r="F195" i="11"/>
  <c r="G195" i="11" s="1"/>
  <c r="F196" i="11"/>
  <c r="G196" i="11" s="1"/>
  <c r="F197" i="11"/>
  <c r="G197" i="11" s="1"/>
  <c r="F198" i="11"/>
  <c r="G198" i="11" s="1"/>
  <c r="F199" i="11"/>
  <c r="G199" i="11" s="1"/>
  <c r="F200" i="11"/>
  <c r="G200" i="11" s="1"/>
  <c r="F201" i="11"/>
  <c r="G201" i="11" s="1"/>
  <c r="F202" i="11"/>
  <c r="G202" i="11" s="1"/>
  <c r="F203" i="11"/>
  <c r="G203" i="11" s="1"/>
  <c r="F204" i="11"/>
  <c r="G204" i="11" s="1"/>
  <c r="F205" i="11"/>
  <c r="G205" i="11" s="1"/>
  <c r="F206" i="11"/>
  <c r="F207" i="11"/>
  <c r="G207" i="11" s="1"/>
  <c r="F208" i="11"/>
  <c r="G208" i="11" s="1"/>
  <c r="F209" i="11"/>
  <c r="G209" i="11" s="1"/>
  <c r="F210" i="11"/>
  <c r="F211" i="11"/>
  <c r="G211" i="11" s="1"/>
  <c r="F212" i="11"/>
  <c r="G212" i="11" s="1"/>
  <c r="F213" i="11"/>
  <c r="G213" i="11" s="1"/>
  <c r="F214" i="11"/>
  <c r="G214" i="11" s="1"/>
  <c r="F215" i="11"/>
  <c r="G215" i="11" s="1"/>
  <c r="F216" i="11"/>
  <c r="G216" i="11" s="1"/>
  <c r="F217" i="11"/>
  <c r="G217" i="11" s="1"/>
  <c r="F218" i="11"/>
  <c r="G218" i="11" s="1"/>
  <c r="F219" i="11"/>
  <c r="G219" i="11" s="1"/>
  <c r="F220" i="11"/>
  <c r="G220" i="11" s="1"/>
  <c r="F221" i="11"/>
  <c r="G221" i="11" s="1"/>
  <c r="F222" i="11"/>
  <c r="F223" i="11"/>
  <c r="G223" i="11" s="1"/>
  <c r="F224" i="11"/>
  <c r="G224" i="11" s="1"/>
  <c r="F225" i="11"/>
  <c r="G225" i="11" s="1"/>
  <c r="F226" i="11"/>
  <c r="F227" i="11"/>
  <c r="G227" i="11" s="1"/>
  <c r="F228" i="11"/>
  <c r="G228" i="11" s="1"/>
  <c r="F229" i="11"/>
  <c r="G229" i="11" s="1"/>
  <c r="F230" i="11"/>
  <c r="G230" i="11" s="1"/>
  <c r="F231" i="11"/>
  <c r="G231" i="11" s="1"/>
  <c r="F232" i="11"/>
  <c r="G232" i="11" s="1"/>
  <c r="F233" i="11"/>
  <c r="G233" i="11" s="1"/>
  <c r="F234" i="11"/>
  <c r="G234" i="11" s="1"/>
  <c r="F235" i="11"/>
  <c r="G235" i="11" s="1"/>
  <c r="F236" i="11"/>
  <c r="G236" i="11" s="1"/>
  <c r="F237" i="11"/>
  <c r="G237" i="11" s="1"/>
  <c r="F238" i="11"/>
  <c r="F239" i="11"/>
  <c r="G239" i="11" s="1"/>
  <c r="F240" i="11"/>
  <c r="G240" i="11" s="1"/>
  <c r="F241" i="11"/>
  <c r="G241" i="11" s="1"/>
  <c r="F242" i="11"/>
  <c r="F243" i="11"/>
  <c r="G243" i="11" s="1"/>
  <c r="F244" i="11"/>
  <c r="G244" i="11" s="1"/>
  <c r="F245" i="11"/>
  <c r="G245" i="11" s="1"/>
  <c r="F246" i="11"/>
  <c r="G246" i="11" s="1"/>
  <c r="F247" i="11"/>
  <c r="G247" i="11" s="1"/>
  <c r="F248" i="11"/>
  <c r="G248" i="11" s="1"/>
  <c r="F249" i="11"/>
  <c r="G249" i="11" s="1"/>
  <c r="F250" i="11"/>
  <c r="G250" i="11" s="1"/>
  <c r="F251" i="11"/>
  <c r="G251" i="11" s="1"/>
  <c r="F252" i="11"/>
  <c r="G252" i="11" s="1"/>
  <c r="F253" i="11"/>
  <c r="G253" i="11" s="1"/>
  <c r="F254" i="11"/>
  <c r="F255" i="11"/>
  <c r="G255" i="11" s="1"/>
  <c r="F256" i="11"/>
  <c r="G256" i="11" s="1"/>
  <c r="F257" i="11"/>
  <c r="G257" i="11" s="1"/>
  <c r="F258" i="11"/>
  <c r="F259" i="11"/>
  <c r="G259" i="11" s="1"/>
  <c r="F260" i="11"/>
  <c r="G260" i="11" s="1"/>
  <c r="F261" i="11"/>
  <c r="G261" i="11" s="1"/>
  <c r="F262" i="11"/>
  <c r="G262" i="11" s="1"/>
  <c r="F263" i="11"/>
  <c r="G263" i="11" s="1"/>
  <c r="F264" i="11"/>
  <c r="G264" i="11" s="1"/>
  <c r="F265" i="11"/>
  <c r="G265" i="11" s="1"/>
  <c r="F266" i="11"/>
  <c r="G266" i="11" s="1"/>
  <c r="F267" i="11"/>
  <c r="G267" i="11" s="1"/>
  <c r="F268" i="11"/>
  <c r="G268" i="11" s="1"/>
  <c r="F269" i="11"/>
  <c r="G269" i="11" s="1"/>
  <c r="F270" i="11"/>
  <c r="F271" i="11"/>
  <c r="G271" i="11" s="1"/>
  <c r="F272" i="11"/>
  <c r="G272" i="11" s="1"/>
  <c r="F273" i="11"/>
  <c r="G273" i="11" s="1"/>
  <c r="F274" i="11"/>
  <c r="F275" i="11"/>
  <c r="G275" i="11" s="1"/>
  <c r="F276" i="11"/>
  <c r="G276" i="11" s="1"/>
  <c r="F277" i="11"/>
  <c r="G277" i="11" s="1"/>
  <c r="F278" i="11"/>
  <c r="G278" i="11" s="1"/>
  <c r="F279" i="11"/>
  <c r="G279" i="11" s="1"/>
  <c r="F280" i="11"/>
  <c r="G280" i="11" s="1"/>
  <c r="F281" i="11"/>
  <c r="G281" i="11" s="1"/>
  <c r="F282" i="11"/>
  <c r="G282" i="11" s="1"/>
  <c r="F283" i="11"/>
  <c r="G283" i="11" s="1"/>
  <c r="F2" i="11"/>
  <c r="G2" i="11" s="1"/>
  <c r="E3" i="11"/>
  <c r="E5" i="11"/>
  <c r="E7" i="11"/>
  <c r="E8" i="11"/>
  <c r="E11" i="11"/>
  <c r="E12" i="11"/>
  <c r="E13" i="11"/>
  <c r="E14" i="11"/>
  <c r="E15" i="11"/>
  <c r="E16" i="11"/>
  <c r="E17" i="11"/>
  <c r="E18" i="11"/>
  <c r="E19" i="11"/>
  <c r="E20" i="11"/>
  <c r="E21" i="11"/>
  <c r="E23" i="11"/>
  <c r="E24" i="11"/>
  <c r="E25" i="11"/>
  <c r="E27" i="11"/>
  <c r="E28" i="11"/>
  <c r="E29" i="11"/>
  <c r="E31" i="11"/>
  <c r="E32" i="11"/>
  <c r="E33" i="11"/>
  <c r="E34" i="11"/>
  <c r="E35" i="11"/>
  <c r="E36" i="11"/>
  <c r="E38" i="11"/>
  <c r="E39" i="11"/>
  <c r="E40" i="11"/>
  <c r="E41" i="11"/>
  <c r="E42" i="11"/>
  <c r="E46" i="11"/>
  <c r="E47" i="11"/>
  <c r="E48" i="11"/>
  <c r="E50" i="11"/>
  <c r="E52" i="11"/>
  <c r="E53" i="11"/>
  <c r="E54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1" i="11"/>
  <c r="E85" i="11"/>
  <c r="E86" i="11"/>
  <c r="E87" i="11"/>
  <c r="E89" i="11"/>
  <c r="E90" i="11"/>
  <c r="E91" i="11"/>
  <c r="E92" i="11"/>
  <c r="E93" i="11"/>
  <c r="E94" i="11"/>
  <c r="E95" i="11"/>
  <c r="E97" i="11"/>
  <c r="E98" i="11"/>
  <c r="E99" i="11"/>
  <c r="E100" i="11"/>
  <c r="E101" i="11"/>
  <c r="E102" i="11"/>
  <c r="E103" i="11"/>
  <c r="E104" i="11"/>
  <c r="E105" i="11"/>
  <c r="E106" i="11"/>
  <c r="E108" i="11"/>
  <c r="E109" i="11"/>
  <c r="E110" i="11"/>
  <c r="E111" i="11"/>
  <c r="E112" i="11"/>
  <c r="E113" i="11"/>
  <c r="E114" i="11"/>
  <c r="E115" i="11"/>
  <c r="E116" i="11"/>
  <c r="E117" i="11"/>
  <c r="E118" i="11"/>
  <c r="E121" i="11"/>
  <c r="E122" i="11"/>
  <c r="E124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51" i="11"/>
  <c r="E152" i="11"/>
  <c r="E153" i="11"/>
  <c r="E154" i="11"/>
  <c r="E155" i="11"/>
  <c r="E156" i="11"/>
  <c r="E157" i="11"/>
  <c r="E158" i="11"/>
  <c r="E159" i="11"/>
  <c r="E160" i="11"/>
  <c r="E161" i="11"/>
  <c r="E163" i="11"/>
  <c r="E165" i="11"/>
  <c r="E166" i="11"/>
  <c r="E167" i="11"/>
  <c r="E168" i="11"/>
  <c r="E170" i="11"/>
  <c r="E171" i="11"/>
  <c r="E172" i="11"/>
  <c r="E173" i="11"/>
  <c r="E174" i="11"/>
  <c r="E175" i="11"/>
  <c r="E177" i="11"/>
  <c r="E178" i="11"/>
  <c r="E182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7" i="11"/>
  <c r="E248" i="11"/>
  <c r="E250" i="11"/>
  <c r="E251" i="11"/>
  <c r="E252" i="11"/>
  <c r="E253" i="11"/>
  <c r="E254" i="11"/>
  <c r="E255" i="11"/>
  <c r="E256" i="11"/>
  <c r="E257" i="11"/>
  <c r="E259" i="11"/>
  <c r="E260" i="11"/>
  <c r="E261" i="11"/>
  <c r="E262" i="11"/>
  <c r="E263" i="11"/>
  <c r="E264" i="11"/>
  <c r="E266" i="11"/>
  <c r="E267" i="11"/>
  <c r="E268" i="11"/>
  <c r="E269" i="11"/>
  <c r="E270" i="11"/>
  <c r="E271" i="11"/>
  <c r="E272" i="11"/>
  <c r="E273" i="11"/>
  <c r="E275" i="11"/>
  <c r="E276" i="11"/>
  <c r="E277" i="11"/>
  <c r="E279" i="11"/>
  <c r="E280" i="11"/>
  <c r="E281" i="11"/>
  <c r="E282" i="11"/>
  <c r="E283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" i="1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" i="10"/>
  <c r="AB3" i="4"/>
  <c r="AD3" i="4" s="1"/>
  <c r="E6" i="11" s="1"/>
  <c r="AB4" i="4"/>
  <c r="AD4" i="4" s="1"/>
  <c r="E9" i="11" s="1"/>
  <c r="AB5" i="4"/>
  <c r="AD5" i="4" s="1"/>
  <c r="E10" i="11" s="1"/>
  <c r="AB6" i="4"/>
  <c r="AD6" i="4" s="1"/>
  <c r="E22" i="11" s="1"/>
  <c r="AB7" i="4"/>
  <c r="AD7" i="4" s="1"/>
  <c r="E26" i="11" s="1"/>
  <c r="AB8" i="4"/>
  <c r="AD8" i="4" s="1"/>
  <c r="E30" i="11" s="1"/>
  <c r="AB9" i="4"/>
  <c r="AD9" i="4" s="1"/>
  <c r="E37" i="11" s="1"/>
  <c r="AB10" i="4"/>
  <c r="AD10" i="4" s="1"/>
  <c r="E43" i="11" s="1"/>
  <c r="AB11" i="4"/>
  <c r="AD11" i="4" s="1"/>
  <c r="E44" i="11" s="1"/>
  <c r="AB12" i="4"/>
  <c r="AD12" i="4" s="1"/>
  <c r="E45" i="11" s="1"/>
  <c r="AB13" i="4"/>
  <c r="AD13" i="4" s="1"/>
  <c r="E49" i="11" s="1"/>
  <c r="AB14" i="4"/>
  <c r="AD14" i="4" s="1"/>
  <c r="E51" i="11" s="1"/>
  <c r="AB15" i="4"/>
  <c r="AD15" i="4" s="1"/>
  <c r="E55" i="11" s="1"/>
  <c r="AB16" i="4"/>
  <c r="AD16" i="4" s="1"/>
  <c r="E80" i="11" s="1"/>
  <c r="AB17" i="4"/>
  <c r="AD17" i="4" s="1"/>
  <c r="E82" i="11" s="1"/>
  <c r="AB18" i="4"/>
  <c r="AD18" i="4" s="1"/>
  <c r="E83" i="11" s="1"/>
  <c r="AB19" i="4"/>
  <c r="AD19" i="4" s="1"/>
  <c r="E84" i="11" s="1"/>
  <c r="AB20" i="4"/>
  <c r="AD20" i="4" s="1"/>
  <c r="E88" i="11" s="1"/>
  <c r="AB21" i="4"/>
  <c r="AD21" i="4" s="1"/>
  <c r="E96" i="11" s="1"/>
  <c r="AB22" i="4"/>
  <c r="AD22" i="4" s="1"/>
  <c r="E107" i="11" s="1"/>
  <c r="AB23" i="4"/>
  <c r="AD23" i="4" s="1"/>
  <c r="E119" i="11" s="1"/>
  <c r="AB24" i="4"/>
  <c r="AD24" i="4" s="1"/>
  <c r="E120" i="11" s="1"/>
  <c r="AB25" i="4"/>
  <c r="AD25" i="4" s="1"/>
  <c r="E123" i="11" s="1"/>
  <c r="AB26" i="4"/>
  <c r="AD26" i="4" s="1"/>
  <c r="E125" i="11" s="1"/>
  <c r="AB27" i="4"/>
  <c r="AD27" i="4" s="1"/>
  <c r="E126" i="11" s="1"/>
  <c r="AB28" i="4"/>
  <c r="AD28" i="4" s="1"/>
  <c r="E149" i="11" s="1"/>
  <c r="AB29" i="4"/>
  <c r="AD29" i="4" s="1"/>
  <c r="E150" i="11" s="1"/>
  <c r="AB30" i="4"/>
  <c r="AD30" i="4" s="1"/>
  <c r="E162" i="11" s="1"/>
  <c r="AB31" i="4"/>
  <c r="AD31" i="4" s="1"/>
  <c r="E164" i="11" s="1"/>
  <c r="AB32" i="4"/>
  <c r="AD32" i="4" s="1"/>
  <c r="E169" i="11" s="1"/>
  <c r="AB33" i="4"/>
  <c r="AD33" i="4" s="1"/>
  <c r="E176" i="11" s="1"/>
  <c r="AB34" i="4"/>
  <c r="AD34" i="4" s="1"/>
  <c r="E179" i="11" s="1"/>
  <c r="AB35" i="4"/>
  <c r="AD35" i="4" s="1"/>
  <c r="E180" i="11" s="1"/>
  <c r="AB36" i="4"/>
  <c r="AD36" i="4" s="1"/>
  <c r="E181" i="11" s="1"/>
  <c r="AB37" i="4"/>
  <c r="AD37" i="4" s="1"/>
  <c r="E183" i="11" s="1"/>
  <c r="AB38" i="4"/>
  <c r="AD38" i="4" s="1"/>
  <c r="E203" i="11" s="1"/>
  <c r="AB39" i="4"/>
  <c r="AD39" i="4" s="1"/>
  <c r="E246" i="11" s="1"/>
  <c r="AB40" i="4"/>
  <c r="AD40" i="4" s="1"/>
  <c r="E249" i="11" s="1"/>
  <c r="AB41" i="4"/>
  <c r="AD41" i="4" s="1"/>
  <c r="E258" i="11" s="1"/>
  <c r="AB42" i="4"/>
  <c r="AD42" i="4" s="1"/>
  <c r="E265" i="11" s="1"/>
  <c r="AB43" i="4"/>
  <c r="AD43" i="4" s="1"/>
  <c r="E274" i="11" s="1"/>
  <c r="AB44" i="4"/>
  <c r="AD44" i="4" s="1"/>
  <c r="E278" i="11" s="1"/>
  <c r="AB2" i="4"/>
  <c r="AD2" i="4" s="1"/>
  <c r="E4" i="11" s="1"/>
  <c r="D186" i="3"/>
  <c r="E3" i="2" l="1"/>
  <c r="E4" i="2"/>
  <c r="E5" i="2"/>
  <c r="E6" i="2"/>
  <c r="J6" i="12" s="1"/>
  <c r="E7" i="2"/>
  <c r="J7" i="12" s="1"/>
  <c r="E8" i="2"/>
  <c r="E9" i="2"/>
  <c r="J9" i="12" s="1"/>
  <c r="E10" i="2"/>
  <c r="E11" i="2"/>
  <c r="E12" i="2"/>
  <c r="E13" i="2"/>
  <c r="E14" i="2"/>
  <c r="E15" i="2"/>
  <c r="E16" i="2"/>
  <c r="E17" i="2"/>
  <c r="E18" i="2"/>
  <c r="J18" i="12" s="1"/>
  <c r="E19" i="2"/>
  <c r="E20" i="2"/>
  <c r="E21" i="2"/>
  <c r="E22" i="2"/>
  <c r="J22" i="12" s="1"/>
  <c r="E23" i="2"/>
  <c r="E24" i="2"/>
  <c r="E25" i="2"/>
  <c r="E26" i="2"/>
  <c r="E27" i="2"/>
  <c r="E28" i="2"/>
  <c r="J28" i="12" s="1"/>
  <c r="E29" i="2"/>
  <c r="E30" i="2"/>
  <c r="J30" i="12" s="1"/>
  <c r="E31" i="2"/>
  <c r="J31" i="12" s="1"/>
  <c r="E32" i="2"/>
  <c r="J32" i="12" s="1"/>
  <c r="E33" i="2"/>
  <c r="E34" i="2"/>
  <c r="E35" i="2"/>
  <c r="E36" i="2"/>
  <c r="E37" i="2"/>
  <c r="J37" i="12" s="1"/>
  <c r="E38" i="2"/>
  <c r="E39" i="2"/>
  <c r="E40" i="2"/>
  <c r="J40" i="12" s="1"/>
  <c r="E41" i="2"/>
  <c r="E42" i="2"/>
  <c r="E43" i="2"/>
  <c r="E44" i="2"/>
  <c r="E45" i="2"/>
  <c r="E46" i="2"/>
  <c r="J46" i="12" s="1"/>
  <c r="E47" i="2"/>
  <c r="J47" i="12" s="1"/>
  <c r="E48" i="2"/>
  <c r="E49" i="2"/>
  <c r="E50" i="2"/>
  <c r="E51" i="2"/>
  <c r="E52" i="2"/>
  <c r="E53" i="2"/>
  <c r="E54" i="2"/>
  <c r="E55" i="2"/>
  <c r="E56" i="2"/>
  <c r="E57" i="2"/>
  <c r="E58" i="2"/>
  <c r="J58" i="12" s="1"/>
  <c r="E59" i="2"/>
  <c r="J59" i="12" s="1"/>
  <c r="E60" i="2"/>
  <c r="E61" i="2"/>
  <c r="E62" i="2"/>
  <c r="J62" i="12" s="1"/>
  <c r="E63" i="2"/>
  <c r="J63" i="12" s="1"/>
  <c r="E64" i="2"/>
  <c r="E65" i="2"/>
  <c r="J65" i="12" s="1"/>
  <c r="E66" i="2"/>
  <c r="E67" i="2"/>
  <c r="J67" i="12" s="1"/>
  <c r="E68" i="2"/>
  <c r="E69" i="2"/>
  <c r="E70" i="2"/>
  <c r="E71" i="2"/>
  <c r="E72" i="2"/>
  <c r="E73" i="2"/>
  <c r="J73" i="12" s="1"/>
  <c r="E74" i="2"/>
  <c r="E75" i="2"/>
  <c r="E76" i="2"/>
  <c r="E77" i="2"/>
  <c r="E78" i="2"/>
  <c r="E79" i="2"/>
  <c r="E80" i="2"/>
  <c r="E81" i="2"/>
  <c r="E82" i="2"/>
  <c r="E83" i="2"/>
  <c r="J83" i="12" s="1"/>
  <c r="E84" i="2"/>
  <c r="E85" i="2"/>
  <c r="J85" i="12" s="1"/>
  <c r="E86" i="2"/>
  <c r="J86" i="12" s="1"/>
  <c r="E87" i="2"/>
  <c r="E88" i="2"/>
  <c r="E89" i="2"/>
  <c r="J89" i="12" s="1"/>
  <c r="E90" i="2"/>
  <c r="J90" i="12" s="1"/>
  <c r="E91" i="2"/>
  <c r="E92" i="2"/>
  <c r="E93" i="2"/>
  <c r="J93" i="12" s="1"/>
  <c r="E94" i="2"/>
  <c r="E95" i="2"/>
  <c r="E96" i="2"/>
  <c r="E97" i="2"/>
  <c r="J97" i="12" s="1"/>
  <c r="E98" i="2"/>
  <c r="E99" i="2"/>
  <c r="J99" i="12" s="1"/>
  <c r="E100" i="2"/>
  <c r="J100" i="12" s="1"/>
  <c r="E101" i="2"/>
  <c r="E102" i="2"/>
  <c r="E103" i="2"/>
  <c r="E104" i="2"/>
  <c r="J104" i="12" s="1"/>
  <c r="E105" i="2"/>
  <c r="J105" i="12" s="1"/>
  <c r="E106" i="2"/>
  <c r="E107" i="2"/>
  <c r="E108" i="2"/>
  <c r="J108" i="12" s="1"/>
  <c r="E109" i="2"/>
  <c r="J109" i="12" s="1"/>
  <c r="E110" i="2"/>
  <c r="J110" i="12" s="1"/>
  <c r="E111" i="2"/>
  <c r="E112" i="2"/>
  <c r="E113" i="2"/>
  <c r="E114" i="2"/>
  <c r="J114" i="12" s="1"/>
  <c r="E115" i="2"/>
  <c r="J115" i="12" s="1"/>
  <c r="E116" i="2"/>
  <c r="E117" i="2"/>
  <c r="E118" i="2"/>
  <c r="E119" i="2"/>
  <c r="J119" i="12" s="1"/>
  <c r="E120" i="2"/>
  <c r="E121" i="2"/>
  <c r="E122" i="2"/>
  <c r="E123" i="2"/>
  <c r="E124" i="2"/>
  <c r="E125" i="2"/>
  <c r="E126" i="2"/>
  <c r="J126" i="12" s="1"/>
  <c r="E127" i="2"/>
  <c r="E128" i="2"/>
  <c r="J128" i="12" s="1"/>
  <c r="E129" i="2"/>
  <c r="E130" i="2"/>
  <c r="E131" i="2"/>
  <c r="E132" i="2"/>
  <c r="J132" i="12" s="1"/>
  <c r="E133" i="2"/>
  <c r="J133" i="12" s="1"/>
  <c r="E134" i="2"/>
  <c r="J134" i="12" s="1"/>
  <c r="E135" i="2"/>
  <c r="J135" i="12" s="1"/>
  <c r="E136" i="2"/>
  <c r="J136" i="12" s="1"/>
  <c r="E137" i="2"/>
  <c r="E138" i="2"/>
  <c r="E139" i="2"/>
  <c r="E140" i="2"/>
  <c r="E141" i="2"/>
  <c r="E142" i="2"/>
  <c r="E143" i="2"/>
  <c r="E144" i="2"/>
  <c r="E145" i="2"/>
  <c r="J145" i="12" s="1"/>
  <c r="E146" i="2"/>
  <c r="E147" i="2"/>
  <c r="J147" i="12" s="1"/>
  <c r="E148" i="2"/>
  <c r="E149" i="2"/>
  <c r="J149" i="12" s="1"/>
  <c r="E150" i="2"/>
  <c r="E151" i="2"/>
  <c r="E152" i="2"/>
  <c r="E153" i="2"/>
  <c r="J153" i="12" s="1"/>
  <c r="E154" i="2"/>
  <c r="E155" i="2"/>
  <c r="E156" i="2"/>
  <c r="E157" i="2"/>
  <c r="J157" i="12" s="1"/>
  <c r="E158" i="2"/>
  <c r="J158" i="12" s="1"/>
  <c r="E159" i="2"/>
  <c r="E160" i="2"/>
  <c r="E161" i="2"/>
  <c r="E162" i="2"/>
  <c r="J162" i="12" s="1"/>
  <c r="E163" i="2"/>
  <c r="E164" i="2"/>
  <c r="E165" i="2"/>
  <c r="E166" i="2"/>
  <c r="E167" i="2"/>
  <c r="E168" i="2"/>
  <c r="E169" i="2"/>
  <c r="J169" i="12" s="1"/>
  <c r="E170" i="2"/>
  <c r="J170" i="12" s="1"/>
  <c r="E171" i="2"/>
  <c r="J171" i="12" s="1"/>
  <c r="E172" i="2"/>
  <c r="J172" i="12" s="1"/>
  <c r="E173" i="2"/>
  <c r="J173" i="12" s="1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J190" i="12" s="1"/>
  <c r="E191" i="2"/>
  <c r="E192" i="2"/>
  <c r="J192" i="12" s="1"/>
  <c r="E193" i="2"/>
  <c r="E194" i="2"/>
  <c r="E195" i="2"/>
  <c r="E196" i="2"/>
  <c r="E197" i="2"/>
  <c r="E198" i="2"/>
  <c r="J198" i="12" s="1"/>
  <c r="E199" i="2"/>
  <c r="J199" i="12" s="1"/>
  <c r="E200" i="2"/>
  <c r="J200" i="12" s="1"/>
  <c r="E201" i="2"/>
  <c r="E202" i="2"/>
  <c r="J202" i="12" s="1"/>
  <c r="E203" i="2"/>
  <c r="J203" i="12" s="1"/>
  <c r="E204" i="2"/>
  <c r="E205" i="2"/>
  <c r="E206" i="2"/>
  <c r="E207" i="2"/>
  <c r="J207" i="12" s="1"/>
  <c r="E208" i="2"/>
  <c r="E209" i="2"/>
  <c r="E210" i="2"/>
  <c r="E211" i="2"/>
  <c r="E212" i="2"/>
  <c r="E213" i="2"/>
  <c r="E214" i="2"/>
  <c r="E215" i="2"/>
  <c r="E216" i="2"/>
  <c r="J216" i="12" s="1"/>
  <c r="E217" i="2"/>
  <c r="E218" i="2"/>
  <c r="J218" i="12" s="1"/>
  <c r="E219" i="2"/>
  <c r="J219" i="12" s="1"/>
  <c r="E220" i="2"/>
  <c r="E221" i="2"/>
  <c r="E222" i="2"/>
  <c r="E223" i="2"/>
  <c r="J223" i="12" s="1"/>
  <c r="E224" i="2"/>
  <c r="E225" i="2"/>
  <c r="J225" i="12" s="1"/>
  <c r="E226" i="2"/>
  <c r="E227" i="2"/>
  <c r="E228" i="2"/>
  <c r="E229" i="2"/>
  <c r="E230" i="2"/>
  <c r="E231" i="2"/>
  <c r="J231" i="12" s="1"/>
  <c r="E232" i="2"/>
  <c r="J232" i="12" s="1"/>
  <c r="E233" i="2"/>
  <c r="E234" i="2"/>
  <c r="J234" i="12" s="1"/>
  <c r="E235" i="2"/>
  <c r="E236" i="2"/>
  <c r="J236" i="12" s="1"/>
  <c r="E237" i="2"/>
  <c r="E238" i="2"/>
  <c r="E239" i="2"/>
  <c r="E240" i="2"/>
  <c r="E241" i="2"/>
  <c r="E242" i="2"/>
  <c r="E243" i="2"/>
  <c r="E244" i="2"/>
  <c r="E245" i="2"/>
  <c r="E246" i="2"/>
  <c r="J246" i="12" s="1"/>
  <c r="E247" i="2"/>
  <c r="J247" i="12" s="1"/>
  <c r="E248" i="2"/>
  <c r="J248" i="12" s="1"/>
  <c r="E249" i="2"/>
  <c r="J249" i="12" s="1"/>
  <c r="E250" i="2"/>
  <c r="E251" i="2"/>
  <c r="J251" i="12" s="1"/>
  <c r="E252" i="2"/>
  <c r="J252" i="12" s="1"/>
  <c r="E253" i="2"/>
  <c r="J253" i="12" s="1"/>
  <c r="E254" i="2"/>
  <c r="E255" i="2"/>
  <c r="E256" i="2"/>
  <c r="J256" i="12" s="1"/>
  <c r="E257" i="2"/>
  <c r="E258" i="2"/>
  <c r="E259" i="2"/>
  <c r="J259" i="12" s="1"/>
  <c r="E260" i="2"/>
  <c r="J260" i="12" s="1"/>
  <c r="E261" i="2"/>
  <c r="E262" i="2"/>
  <c r="E263" i="2"/>
  <c r="J263" i="12" s="1"/>
  <c r="E264" i="2"/>
  <c r="E265" i="2"/>
  <c r="J265" i="12" s="1"/>
  <c r="E266" i="2"/>
  <c r="E267" i="2"/>
  <c r="J267" i="12" s="1"/>
  <c r="E268" i="2"/>
  <c r="E269" i="2"/>
  <c r="J269" i="12" s="1"/>
  <c r="E270" i="2"/>
  <c r="E271" i="2"/>
  <c r="E272" i="2"/>
  <c r="E273" i="2"/>
  <c r="J273" i="12" s="1"/>
  <c r="E274" i="2"/>
  <c r="E275" i="2"/>
  <c r="E276" i="2"/>
  <c r="E277" i="2"/>
  <c r="E278" i="2"/>
  <c r="E279" i="2"/>
  <c r="E280" i="2"/>
  <c r="J280" i="12" s="1"/>
  <c r="E281" i="2"/>
  <c r="J281" i="12" s="1"/>
  <c r="E282" i="2"/>
  <c r="E283" i="2"/>
  <c r="J283" i="12" s="1"/>
  <c r="E284" i="2"/>
  <c r="J284" i="12" s="1"/>
  <c r="E285" i="2"/>
  <c r="E286" i="2"/>
  <c r="E287" i="2"/>
  <c r="E288" i="2"/>
  <c r="E289" i="2"/>
  <c r="J289" i="12" s="1"/>
  <c r="E290" i="2"/>
  <c r="E291" i="2"/>
  <c r="E292" i="2"/>
  <c r="E293" i="2"/>
  <c r="E294" i="2"/>
  <c r="E295" i="2"/>
  <c r="J295" i="12" s="1"/>
  <c r="E296" i="2"/>
  <c r="J296" i="12" s="1"/>
  <c r="E297" i="2"/>
  <c r="E298" i="2"/>
  <c r="J298" i="12" s="1"/>
  <c r="E299" i="2"/>
  <c r="J299" i="12" s="1"/>
  <c r="E300" i="2"/>
  <c r="E301" i="2"/>
  <c r="E302" i="2"/>
  <c r="J302" i="12" s="1"/>
  <c r="E303" i="2"/>
  <c r="E304" i="2"/>
  <c r="E305" i="2"/>
  <c r="E306" i="2"/>
  <c r="E307" i="2"/>
  <c r="E308" i="2"/>
  <c r="E309" i="2"/>
  <c r="E310" i="2"/>
  <c r="E311" i="2"/>
  <c r="E312" i="2"/>
  <c r="E313" i="2"/>
  <c r="J313" i="12" s="1"/>
  <c r="E314" i="2"/>
  <c r="J314" i="12" s="1"/>
  <c r="E315" i="2"/>
  <c r="E316" i="2"/>
  <c r="E317" i="2"/>
  <c r="E318" i="2"/>
  <c r="J318" i="12" s="1"/>
  <c r="E319" i="2"/>
  <c r="E320" i="2"/>
  <c r="J320" i="12" s="1"/>
  <c r="E321" i="2"/>
  <c r="J321" i="12" s="1"/>
  <c r="E322" i="2"/>
  <c r="E323" i="2"/>
  <c r="E324" i="2"/>
  <c r="J324" i="12" s="1"/>
  <c r="E325" i="2"/>
  <c r="E326" i="2"/>
  <c r="E327" i="2"/>
  <c r="E328" i="2"/>
  <c r="E329" i="2"/>
  <c r="E330" i="2"/>
  <c r="E331" i="2"/>
  <c r="E332" i="2"/>
  <c r="E333" i="2"/>
  <c r="E334" i="2"/>
  <c r="E335" i="2"/>
  <c r="E336" i="2"/>
  <c r="J336" i="12" s="1"/>
  <c r="E337" i="2"/>
  <c r="E338" i="2"/>
  <c r="E339" i="2"/>
  <c r="E340" i="2"/>
  <c r="E341" i="2"/>
  <c r="E342" i="2"/>
  <c r="E343" i="2"/>
  <c r="J343" i="12" s="1"/>
  <c r="E344" i="2"/>
  <c r="E345" i="2"/>
  <c r="J345" i="12" s="1"/>
  <c r="E346" i="2"/>
  <c r="E347" i="2"/>
  <c r="E348" i="2"/>
  <c r="E349" i="2"/>
  <c r="E350" i="2"/>
  <c r="E351" i="2"/>
  <c r="E352" i="2"/>
  <c r="J352" i="12" s="1"/>
  <c r="E353" i="2"/>
  <c r="J353" i="12" s="1"/>
  <c r="E354" i="2"/>
  <c r="E355" i="2"/>
  <c r="E356" i="2"/>
  <c r="E357" i="2"/>
  <c r="J357" i="12" s="1"/>
  <c r="E358" i="2"/>
  <c r="J358" i="12" s="1"/>
  <c r="E359" i="2"/>
  <c r="E360" i="2"/>
  <c r="J360" i="12" s="1"/>
  <c r="E361" i="2"/>
  <c r="E362" i="2"/>
  <c r="E363" i="2"/>
  <c r="E364" i="2"/>
  <c r="J364" i="12" s="1"/>
  <c r="E365" i="2"/>
  <c r="E366" i="2"/>
  <c r="E367" i="2"/>
  <c r="E368" i="2"/>
  <c r="J368" i="12" s="1"/>
  <c r="E369" i="2"/>
  <c r="E370" i="2"/>
  <c r="J370" i="12" s="1"/>
  <c r="E371" i="2"/>
  <c r="E372" i="2"/>
  <c r="E373" i="2"/>
  <c r="J373" i="12" s="1"/>
  <c r="E374" i="2"/>
  <c r="E375" i="2"/>
  <c r="E376" i="2"/>
  <c r="E377" i="2"/>
  <c r="J377" i="12" s="1"/>
  <c r="E378" i="2"/>
  <c r="J378" i="12" s="1"/>
  <c r="E379" i="2"/>
  <c r="J379" i="12" s="1"/>
  <c r="E380" i="2"/>
  <c r="E381" i="2"/>
  <c r="E382" i="2"/>
  <c r="E383" i="2"/>
  <c r="E384" i="2"/>
  <c r="E385" i="2"/>
  <c r="E386" i="2"/>
  <c r="E387" i="2"/>
  <c r="E388" i="2"/>
  <c r="E389" i="2"/>
  <c r="J389" i="12" s="1"/>
  <c r="E390" i="2"/>
  <c r="E391" i="2"/>
  <c r="J391" i="12" s="1"/>
  <c r="E392" i="2"/>
  <c r="E393" i="2"/>
  <c r="J393" i="12" s="1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J406" i="12" s="1"/>
  <c r="E407" i="2"/>
  <c r="E408" i="2"/>
  <c r="E409" i="2"/>
  <c r="E410" i="2"/>
  <c r="E411" i="2"/>
  <c r="E412" i="2"/>
  <c r="J412" i="12" s="1"/>
  <c r="E413" i="2"/>
  <c r="J413" i="12" s="1"/>
  <c r="E414" i="2"/>
  <c r="E415" i="2"/>
  <c r="J415" i="12" s="1"/>
  <c r="E416" i="2"/>
  <c r="J416" i="12" s="1"/>
  <c r="E417" i="2"/>
  <c r="J417" i="12" s="1"/>
  <c r="E418" i="2"/>
  <c r="E419" i="2"/>
  <c r="E420" i="2"/>
  <c r="E421" i="2"/>
  <c r="E422" i="2"/>
  <c r="E423" i="2"/>
  <c r="J423" i="12" s="1"/>
  <c r="E424" i="2"/>
  <c r="E425" i="2"/>
  <c r="E426" i="2"/>
  <c r="E427" i="2"/>
  <c r="J427" i="12" s="1"/>
  <c r="E428" i="2"/>
  <c r="J428" i="12" s="1"/>
  <c r="E429" i="2"/>
  <c r="J429" i="12" s="1"/>
  <c r="E430" i="2"/>
  <c r="E431" i="2"/>
  <c r="E432" i="2"/>
  <c r="E433" i="2"/>
  <c r="J433" i="12" s="1"/>
  <c r="E434" i="2"/>
  <c r="J434" i="12" s="1"/>
  <c r="E435" i="2"/>
  <c r="E436" i="2"/>
  <c r="E437" i="2"/>
  <c r="E438" i="2"/>
  <c r="E439" i="2"/>
  <c r="J439" i="12" s="1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J457" i="12" s="1"/>
  <c r="E458" i="2"/>
  <c r="E459" i="2"/>
  <c r="E460" i="2"/>
  <c r="E461" i="2"/>
  <c r="E462" i="2"/>
  <c r="J462" i="12" s="1"/>
  <c r="E463" i="2"/>
  <c r="E464" i="2"/>
  <c r="E465" i="2"/>
  <c r="E466" i="2"/>
  <c r="J466" i="12" s="1"/>
  <c r="E467" i="2"/>
  <c r="J467" i="12" s="1"/>
  <c r="E468" i="2"/>
  <c r="J468" i="12" s="1"/>
  <c r="E469" i="2"/>
  <c r="E470" i="2"/>
  <c r="E471" i="2"/>
  <c r="E472" i="2"/>
  <c r="E473" i="2"/>
  <c r="E474" i="2"/>
  <c r="E475" i="2"/>
  <c r="E476" i="2"/>
  <c r="J476" i="12" s="1"/>
  <c r="E477" i="2"/>
  <c r="J477" i="12" s="1"/>
  <c r="E478" i="2"/>
  <c r="E479" i="2"/>
  <c r="E480" i="2"/>
  <c r="E481" i="2"/>
  <c r="E482" i="2"/>
  <c r="E483" i="2"/>
  <c r="E484" i="2"/>
  <c r="E485" i="2"/>
  <c r="E486" i="2"/>
  <c r="E487" i="2"/>
  <c r="E488" i="2"/>
  <c r="E489" i="2"/>
  <c r="J489" i="12" s="1"/>
  <c r="E490" i="2"/>
  <c r="E491" i="2"/>
  <c r="J491" i="12" s="1"/>
  <c r="E492" i="2"/>
  <c r="E493" i="2"/>
  <c r="E494" i="2"/>
  <c r="E495" i="2"/>
  <c r="J495" i="12" s="1"/>
  <c r="E496" i="2"/>
  <c r="E497" i="2"/>
  <c r="E498" i="2"/>
  <c r="E499" i="2"/>
  <c r="J499" i="12" s="1"/>
  <c r="E500" i="2"/>
  <c r="E501" i="2"/>
  <c r="E502" i="2"/>
  <c r="J502" i="12" s="1"/>
  <c r="E503" i="2"/>
  <c r="E504" i="2"/>
  <c r="E505" i="2"/>
  <c r="E506" i="2"/>
  <c r="E507" i="2"/>
  <c r="E508" i="2"/>
  <c r="E509" i="2"/>
  <c r="J509" i="12" s="1"/>
  <c r="E510" i="2"/>
  <c r="E511" i="2"/>
  <c r="E512" i="2"/>
  <c r="E513" i="2"/>
  <c r="E514" i="2"/>
  <c r="E515" i="2"/>
  <c r="E516" i="2"/>
  <c r="J516" i="12" s="1"/>
  <c r="E517" i="2"/>
  <c r="E518" i="2"/>
  <c r="E519" i="2"/>
  <c r="J519" i="12" s="1"/>
  <c r="E520" i="2"/>
  <c r="J520" i="12" s="1"/>
  <c r="E521" i="2"/>
  <c r="E522" i="2"/>
  <c r="E523" i="2"/>
  <c r="E524" i="2"/>
  <c r="E525" i="2"/>
  <c r="E526" i="2"/>
  <c r="E527" i="2"/>
  <c r="E528" i="2"/>
  <c r="E529" i="2"/>
  <c r="E530" i="2"/>
  <c r="E531" i="2"/>
  <c r="J531" i="12" s="1"/>
  <c r="E532" i="2"/>
  <c r="E533" i="2"/>
  <c r="E534" i="2"/>
  <c r="E535" i="2"/>
  <c r="J535" i="12" s="1"/>
  <c r="E536" i="2"/>
  <c r="E537" i="2"/>
  <c r="E538" i="2"/>
  <c r="E539" i="2"/>
  <c r="E540" i="2"/>
  <c r="E541" i="2"/>
  <c r="E542" i="2"/>
  <c r="E543" i="2"/>
  <c r="E544" i="2"/>
  <c r="E545" i="2"/>
  <c r="J545" i="12" s="1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J561" i="12" s="1"/>
  <c r="E562" i="2"/>
  <c r="J562" i="12" s="1"/>
  <c r="E563" i="2"/>
  <c r="J563" i="12" s="1"/>
  <c r="E564" i="2"/>
  <c r="E565" i="2"/>
  <c r="E566" i="2"/>
  <c r="E567" i="2"/>
  <c r="E568" i="2"/>
  <c r="E569" i="2"/>
  <c r="E570" i="2"/>
  <c r="J570" i="12" s="1"/>
  <c r="E571" i="2"/>
  <c r="E572" i="2"/>
  <c r="E573" i="2"/>
  <c r="E574" i="2"/>
  <c r="E575" i="2"/>
  <c r="J575" i="12" s="1"/>
  <c r="E576" i="2"/>
  <c r="E577" i="2"/>
  <c r="E578" i="2"/>
  <c r="E579" i="2"/>
  <c r="E580" i="2"/>
  <c r="E581" i="2"/>
  <c r="E582" i="2"/>
  <c r="E583" i="2"/>
  <c r="E584" i="2"/>
  <c r="E585" i="2"/>
  <c r="J585" i="12" s="1"/>
  <c r="E586" i="2"/>
  <c r="E587" i="2"/>
  <c r="J587" i="12" s="1"/>
  <c r="E588" i="2"/>
  <c r="E589" i="2"/>
  <c r="E590" i="2"/>
  <c r="E591" i="2"/>
  <c r="E592" i="2"/>
  <c r="E593" i="2"/>
  <c r="E594" i="2"/>
  <c r="J594" i="12" s="1"/>
  <c r="E595" i="2"/>
  <c r="E596" i="2"/>
  <c r="E597" i="2"/>
  <c r="E598" i="2"/>
  <c r="J598" i="12" s="1"/>
  <c r="E599" i="2"/>
  <c r="E600" i="2"/>
  <c r="E601" i="2"/>
  <c r="J601" i="12" s="1"/>
  <c r="E602" i="2"/>
  <c r="J602" i="12" s="1"/>
  <c r="E603" i="2"/>
  <c r="E604" i="2"/>
  <c r="E605" i="2"/>
  <c r="E606" i="2"/>
  <c r="E607" i="2"/>
  <c r="E608" i="2"/>
  <c r="E609" i="2"/>
  <c r="E610" i="2"/>
  <c r="E611" i="2"/>
  <c r="E612" i="2"/>
  <c r="E613" i="2"/>
  <c r="J613" i="12" s="1"/>
  <c r="E614" i="2"/>
  <c r="E615" i="2"/>
  <c r="E616" i="2"/>
  <c r="E617" i="2"/>
  <c r="E618" i="2"/>
  <c r="J618" i="12" s="1"/>
  <c r="E619" i="2"/>
  <c r="E620" i="2"/>
  <c r="E621" i="2"/>
  <c r="J621" i="12" s="1"/>
  <c r="E622" i="2"/>
  <c r="E623" i="2"/>
  <c r="E624" i="2"/>
  <c r="E625" i="2"/>
  <c r="E626" i="2"/>
  <c r="E627" i="2"/>
  <c r="E628" i="2"/>
  <c r="E629" i="2"/>
  <c r="J629" i="12" s="1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J647" i="12" s="1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J663" i="12" s="1"/>
  <c r="E664" i="2"/>
  <c r="J664" i="12" s="1"/>
  <c r="E665" i="2"/>
  <c r="E666" i="2"/>
  <c r="E2" i="2"/>
  <c r="S185" i="4" l="1"/>
  <c r="V185" i="4" s="1"/>
  <c r="J626" i="12"/>
  <c r="S161" i="4"/>
  <c r="V161" i="4" s="1"/>
  <c r="J554" i="12"/>
  <c r="S123" i="4"/>
  <c r="V123" i="4" s="1"/>
  <c r="J394" i="12"/>
  <c r="S122" i="4"/>
  <c r="V122" i="4" s="1"/>
  <c r="J386" i="12"/>
  <c r="S117" i="4"/>
  <c r="V117" i="4" s="1"/>
  <c r="J338" i="12"/>
  <c r="S110" i="4"/>
  <c r="V110" i="4" s="1"/>
  <c r="J326" i="12"/>
  <c r="S64" i="4"/>
  <c r="V64" i="4" s="1"/>
  <c r="J142" i="12"/>
  <c r="S49" i="4"/>
  <c r="V49" i="4" s="1"/>
  <c r="J102" i="12"/>
  <c r="S44" i="4"/>
  <c r="V44" i="4" s="1"/>
  <c r="J82" i="12"/>
  <c r="S31" i="4"/>
  <c r="V31" i="4" s="1"/>
  <c r="J54" i="12"/>
  <c r="S21" i="4"/>
  <c r="V21" i="4" s="1"/>
  <c r="J34" i="12"/>
  <c r="S6" i="4"/>
  <c r="V6" i="4" s="1"/>
  <c r="J10" i="12"/>
  <c r="S174" i="4"/>
  <c r="V174" i="4" s="1"/>
  <c r="J589" i="12"/>
  <c r="S169" i="4"/>
  <c r="V169" i="4" s="1"/>
  <c r="J577" i="12"/>
  <c r="S151" i="4"/>
  <c r="V151" i="4" s="1"/>
  <c r="J521" i="12"/>
  <c r="S139" i="4"/>
  <c r="V139" i="4" s="1"/>
  <c r="J465" i="12"/>
  <c r="S118" i="4"/>
  <c r="V118" i="4" s="1"/>
  <c r="J341" i="12"/>
  <c r="S113" i="4"/>
  <c r="V113" i="4" s="1"/>
  <c r="J329" i="12"/>
  <c r="S102" i="4"/>
  <c r="V102" i="4" s="1"/>
  <c r="J297" i="12"/>
  <c r="S89" i="4"/>
  <c r="V89" i="4" s="1"/>
  <c r="J221" i="12"/>
  <c r="S53" i="4"/>
  <c r="V53" i="4" s="1"/>
  <c r="J117" i="12"/>
  <c r="S166" i="4"/>
  <c r="V166" i="4" s="1"/>
  <c r="J566" i="12"/>
  <c r="S156" i="4"/>
  <c r="V156" i="4" s="1"/>
  <c r="J542" i="12"/>
  <c r="S149" i="4"/>
  <c r="V149" i="4" s="1"/>
  <c r="J514" i="12"/>
  <c r="S147" i="4"/>
  <c r="V147" i="4" s="1"/>
  <c r="J506" i="12"/>
  <c r="S146" i="4"/>
  <c r="V146" i="4" s="1"/>
  <c r="J486" i="12"/>
  <c r="S142" i="4"/>
  <c r="V142" i="4" s="1"/>
  <c r="J478" i="12"/>
  <c r="S137" i="4"/>
  <c r="V137" i="4" s="1"/>
  <c r="J458" i="12"/>
  <c r="S106" i="4"/>
  <c r="V106" i="4" s="1"/>
  <c r="J306" i="12"/>
  <c r="S96" i="4"/>
  <c r="V96" i="4" s="1"/>
  <c r="J258" i="12"/>
  <c r="S75" i="4"/>
  <c r="V75" i="4" s="1"/>
  <c r="J166" i="12"/>
  <c r="S66" i="4"/>
  <c r="V66" i="4" s="1"/>
  <c r="J146" i="12"/>
  <c r="S56" i="4"/>
  <c r="V56" i="4" s="1"/>
  <c r="J122" i="12"/>
  <c r="S38" i="4"/>
  <c r="V38" i="4" s="1"/>
  <c r="J70" i="12"/>
  <c r="S24" i="4"/>
  <c r="V24" i="4" s="1"/>
  <c r="J38" i="12"/>
  <c r="S19" i="4"/>
  <c r="V19" i="4" s="1"/>
  <c r="J26" i="12"/>
  <c r="J665" i="12"/>
  <c r="J653" i="12"/>
  <c r="S190" i="4"/>
  <c r="V190" i="4" s="1"/>
  <c r="J637" i="12"/>
  <c r="S171" i="4"/>
  <c r="V171" i="4" s="1"/>
  <c r="J581" i="12"/>
  <c r="S168" i="4"/>
  <c r="V168" i="4" s="1"/>
  <c r="J573" i="12"/>
  <c r="S165" i="4"/>
  <c r="V165" i="4" s="1"/>
  <c r="J565" i="12"/>
  <c r="S162" i="4"/>
  <c r="V162" i="4" s="1"/>
  <c r="J557" i="12"/>
  <c r="S126" i="4"/>
  <c r="V126" i="4" s="1"/>
  <c r="J421" i="12"/>
  <c r="S124" i="4"/>
  <c r="V124" i="4" s="1"/>
  <c r="J409" i="12"/>
  <c r="S103" i="4"/>
  <c r="V103" i="4" s="1"/>
  <c r="J301" i="12"/>
  <c r="S100" i="4"/>
  <c r="V100" i="4" s="1"/>
  <c r="J277" i="12"/>
  <c r="S95" i="4"/>
  <c r="V95" i="4" s="1"/>
  <c r="J257" i="12"/>
  <c r="S92" i="4"/>
  <c r="V92" i="4" s="1"/>
  <c r="J241" i="12"/>
  <c r="S86" i="4"/>
  <c r="V86" i="4" s="1"/>
  <c r="J201" i="12"/>
  <c r="S82" i="4"/>
  <c r="V82" i="4" s="1"/>
  <c r="J193" i="12"/>
  <c r="S60" i="4"/>
  <c r="V60" i="4" s="1"/>
  <c r="J137" i="12"/>
  <c r="S58" i="4"/>
  <c r="V58" i="4" s="1"/>
  <c r="J129" i="12"/>
  <c r="S37" i="4"/>
  <c r="V37" i="4" s="1"/>
  <c r="J69" i="12"/>
  <c r="S30" i="4"/>
  <c r="V30" i="4" s="1"/>
  <c r="J53" i="12"/>
  <c r="S26" i="4"/>
  <c r="V26" i="4" s="1"/>
  <c r="J49" i="12"/>
  <c r="S18" i="4"/>
  <c r="V18" i="4" s="1"/>
  <c r="J25" i="12"/>
  <c r="S15" i="4"/>
  <c r="V15" i="4" s="1"/>
  <c r="J21" i="12"/>
  <c r="S12" i="4"/>
  <c r="V12" i="4" s="1"/>
  <c r="J17" i="12"/>
  <c r="S8" i="4"/>
  <c r="V8" i="4" s="1"/>
  <c r="J13" i="12"/>
  <c r="S4" i="4"/>
  <c r="V4" i="4" s="1"/>
  <c r="J5" i="12"/>
  <c r="S195" i="4"/>
  <c r="V195" i="4" s="1"/>
  <c r="J652" i="12"/>
  <c r="S192" i="4"/>
  <c r="V192" i="4" s="1"/>
  <c r="J644" i="12"/>
  <c r="S189" i="4"/>
  <c r="V189" i="4" s="1"/>
  <c r="J636" i="12"/>
  <c r="S187" i="4"/>
  <c r="V187" i="4" s="1"/>
  <c r="J632" i="12"/>
  <c r="S184" i="4"/>
  <c r="V184" i="4" s="1"/>
  <c r="J624" i="12"/>
  <c r="S183" i="4"/>
  <c r="V183" i="4" s="1"/>
  <c r="J620" i="12"/>
  <c r="S180" i="4"/>
  <c r="V180" i="4" s="1"/>
  <c r="J612" i="12"/>
  <c r="S178" i="4"/>
  <c r="V178" i="4" s="1"/>
  <c r="J608" i="12"/>
  <c r="S177" i="4"/>
  <c r="V177" i="4" s="1"/>
  <c r="J596" i="12"/>
  <c r="S176" i="4"/>
  <c r="V176" i="4" s="1"/>
  <c r="J592" i="12"/>
  <c r="S173" i="4"/>
  <c r="V173" i="4" s="1"/>
  <c r="J588" i="12"/>
  <c r="S170" i="4"/>
  <c r="V170" i="4" s="1"/>
  <c r="J580" i="12"/>
  <c r="S167" i="4"/>
  <c r="V167" i="4" s="1"/>
  <c r="J572" i="12"/>
  <c r="S164" i="4"/>
  <c r="V164" i="4" s="1"/>
  <c r="J560" i="12"/>
  <c r="S160" i="4"/>
  <c r="V160" i="4" s="1"/>
  <c r="J552" i="12"/>
  <c r="S155" i="4"/>
  <c r="V155" i="4" s="1"/>
  <c r="J540" i="12"/>
  <c r="S153" i="4"/>
  <c r="V153" i="4" s="1"/>
  <c r="J528" i="12"/>
  <c r="S152" i="4"/>
  <c r="V152" i="4" s="1"/>
  <c r="J524" i="12"/>
  <c r="S148" i="4"/>
  <c r="V148" i="4" s="1"/>
  <c r="J508" i="12"/>
  <c r="S138" i="4"/>
  <c r="V138" i="4" s="1"/>
  <c r="J464" i="12"/>
  <c r="S136" i="4"/>
  <c r="V136" i="4" s="1"/>
  <c r="J456" i="12"/>
  <c r="S134" i="4"/>
  <c r="V134" i="4" s="1"/>
  <c r="J452" i="12"/>
  <c r="S128" i="4"/>
  <c r="V128" i="4" s="1"/>
  <c r="J432" i="12"/>
  <c r="S125" i="4"/>
  <c r="V125" i="4" s="1"/>
  <c r="J420" i="12"/>
  <c r="S112" i="4"/>
  <c r="V112" i="4" s="1"/>
  <c r="J328" i="12"/>
  <c r="S108" i="4"/>
  <c r="V108" i="4" s="1"/>
  <c r="J316" i="12"/>
  <c r="S104" i="4"/>
  <c r="V104" i="4" s="1"/>
  <c r="J304" i="12"/>
  <c r="S97" i="4"/>
  <c r="V97" i="4" s="1"/>
  <c r="J264" i="12"/>
  <c r="S87" i="4"/>
  <c r="V87" i="4" s="1"/>
  <c r="J212" i="12"/>
  <c r="S84" i="4"/>
  <c r="V84" i="4" s="1"/>
  <c r="J196" i="12"/>
  <c r="S80" i="4"/>
  <c r="V80" i="4" s="1"/>
  <c r="J184" i="12"/>
  <c r="S78" i="4"/>
  <c r="V78" i="4" s="1"/>
  <c r="J176" i="12"/>
  <c r="S74" i="4"/>
  <c r="V74" i="4" s="1"/>
  <c r="J164" i="12"/>
  <c r="S72" i="4"/>
  <c r="V72" i="4" s="1"/>
  <c r="J160" i="12"/>
  <c r="S67" i="4"/>
  <c r="V67" i="4" s="1"/>
  <c r="J148" i="12"/>
  <c r="S65" i="4"/>
  <c r="V65" i="4" s="1"/>
  <c r="J144" i="12"/>
  <c r="S62" i="4"/>
  <c r="V62" i="4" s="1"/>
  <c r="J140" i="12"/>
  <c r="S57" i="4"/>
  <c r="V57" i="4" s="1"/>
  <c r="J124" i="12"/>
  <c r="S55" i="4"/>
  <c r="V55" i="4" s="1"/>
  <c r="J120" i="12"/>
  <c r="S52" i="4"/>
  <c r="V52" i="4" s="1"/>
  <c r="J112" i="12"/>
  <c r="S47" i="4"/>
  <c r="V47" i="4" s="1"/>
  <c r="J96" i="12"/>
  <c r="S36" i="4"/>
  <c r="V36" i="4" s="1"/>
  <c r="J64" i="12"/>
  <c r="S35" i="4"/>
  <c r="V35" i="4" s="1"/>
  <c r="J60" i="12"/>
  <c r="S33" i="4"/>
  <c r="V33" i="4" s="1"/>
  <c r="J56" i="12"/>
  <c r="S29" i="4"/>
  <c r="V29" i="4" s="1"/>
  <c r="J52" i="12"/>
  <c r="S23" i="4"/>
  <c r="V23" i="4" s="1"/>
  <c r="J36" i="12"/>
  <c r="S17" i="4"/>
  <c r="V17" i="4" s="1"/>
  <c r="J24" i="12"/>
  <c r="S14" i="4"/>
  <c r="V14" i="4" s="1"/>
  <c r="J20" i="12"/>
  <c r="S11" i="4"/>
  <c r="V11" i="4" s="1"/>
  <c r="J16" i="12"/>
  <c r="S7" i="4"/>
  <c r="V7" i="4" s="1"/>
  <c r="J12" i="12"/>
  <c r="S5" i="4"/>
  <c r="V5" i="4" s="1"/>
  <c r="J8" i="12"/>
  <c r="S3" i="4"/>
  <c r="V3" i="4" s="1"/>
  <c r="J4" i="12"/>
  <c r="J658" i="12"/>
  <c r="S191" i="4"/>
  <c r="V191" i="4" s="1"/>
  <c r="J642" i="12"/>
  <c r="S186" i="4"/>
  <c r="V186" i="4" s="1"/>
  <c r="J630" i="12"/>
  <c r="S179" i="4"/>
  <c r="V179" i="4" s="1"/>
  <c r="J610" i="12"/>
  <c r="S158" i="4"/>
  <c r="V158" i="4" s="1"/>
  <c r="J550" i="12"/>
  <c r="S130" i="4"/>
  <c r="V130" i="4" s="1"/>
  <c r="J438" i="12"/>
  <c r="S114" i="4"/>
  <c r="V114" i="4" s="1"/>
  <c r="J334" i="12"/>
  <c r="S98" i="4"/>
  <c r="V98" i="4" s="1"/>
  <c r="J266" i="12"/>
  <c r="S93" i="4"/>
  <c r="V93" i="4" s="1"/>
  <c r="J242" i="12"/>
  <c r="S83" i="4"/>
  <c r="V83" i="4" s="1"/>
  <c r="J194" i="12"/>
  <c r="S76" i="4"/>
  <c r="V76" i="4" s="1"/>
  <c r="J174" i="12"/>
  <c r="S68" i="4"/>
  <c r="V68" i="4" s="1"/>
  <c r="J150" i="12"/>
  <c r="S61" i="4"/>
  <c r="V61" i="4" s="1"/>
  <c r="J138" i="12"/>
  <c r="S59" i="4"/>
  <c r="V59" i="4" s="1"/>
  <c r="J130" i="12"/>
  <c r="S54" i="4"/>
  <c r="V54" i="4" s="1"/>
  <c r="J118" i="12"/>
  <c r="S48" i="4"/>
  <c r="V48" i="4" s="1"/>
  <c r="J98" i="12"/>
  <c r="S27" i="4"/>
  <c r="V27" i="4" s="1"/>
  <c r="J50" i="12"/>
  <c r="S9" i="4"/>
  <c r="V9" i="4" s="1"/>
  <c r="J14" i="12"/>
  <c r="J661" i="12"/>
  <c r="S193" i="4"/>
  <c r="V193" i="4" s="1"/>
  <c r="J649" i="12"/>
  <c r="S154" i="4"/>
  <c r="V154" i="4" s="1"/>
  <c r="J529" i="12"/>
  <c r="S144" i="4"/>
  <c r="V144" i="4" s="1"/>
  <c r="J481" i="12"/>
  <c r="S131" i="4"/>
  <c r="V131" i="4" s="1"/>
  <c r="J445" i="12"/>
  <c r="S127" i="4"/>
  <c r="V127" i="4" s="1"/>
  <c r="J425" i="12"/>
  <c r="S116" i="4"/>
  <c r="V116" i="4" s="1"/>
  <c r="J337" i="12"/>
  <c r="S109" i="4"/>
  <c r="V109" i="4" s="1"/>
  <c r="J317" i="12"/>
  <c r="S105" i="4"/>
  <c r="V105" i="4" s="1"/>
  <c r="J305" i="12"/>
  <c r="S94" i="4"/>
  <c r="V94" i="4" s="1"/>
  <c r="J245" i="12"/>
  <c r="S90" i="4"/>
  <c r="V90" i="4" s="1"/>
  <c r="J233" i="12"/>
  <c r="S88" i="4"/>
  <c r="V88" i="4" s="1"/>
  <c r="J217" i="12"/>
  <c r="S85" i="4"/>
  <c r="V85" i="4" s="1"/>
  <c r="J197" i="12"/>
  <c r="S63" i="4"/>
  <c r="V63" i="4" s="1"/>
  <c r="J141" i="12"/>
  <c r="S43" i="4"/>
  <c r="V43" i="4" s="1"/>
  <c r="J81" i="12"/>
  <c r="S41" i="4"/>
  <c r="V41" i="4" s="1"/>
  <c r="J77" i="12"/>
  <c r="S34" i="4"/>
  <c r="V34" i="4" s="1"/>
  <c r="J57" i="12"/>
  <c r="S2" i="4"/>
  <c r="V2" i="4" s="1"/>
  <c r="E2" i="12"/>
  <c r="AB2" i="12" s="1"/>
  <c r="J655" i="12"/>
  <c r="S194" i="4"/>
  <c r="V194" i="4" s="1"/>
  <c r="J651" i="12"/>
  <c r="S188" i="4"/>
  <c r="V188" i="4" s="1"/>
  <c r="J635" i="12"/>
  <c r="S182" i="4"/>
  <c r="V182" i="4" s="1"/>
  <c r="J619" i="12"/>
  <c r="S181" i="4"/>
  <c r="V181" i="4" s="1"/>
  <c r="J615" i="12"/>
  <c r="S175" i="4"/>
  <c r="V175" i="4" s="1"/>
  <c r="J591" i="12"/>
  <c r="S172" i="4"/>
  <c r="V172" i="4" s="1"/>
  <c r="J583" i="12"/>
  <c r="S163" i="4"/>
  <c r="V163" i="4" s="1"/>
  <c r="J559" i="12"/>
  <c r="S159" i="4"/>
  <c r="V159" i="4" s="1"/>
  <c r="J551" i="12"/>
  <c r="S157" i="4"/>
  <c r="V157" i="4" s="1"/>
  <c r="J547" i="12"/>
  <c r="S150" i="4"/>
  <c r="V150" i="4" s="1"/>
  <c r="J515" i="12"/>
  <c r="S145" i="4"/>
  <c r="V145" i="4" s="1"/>
  <c r="J483" i="12"/>
  <c r="S143" i="4"/>
  <c r="V143" i="4" s="1"/>
  <c r="J479" i="12"/>
  <c r="S141" i="4"/>
  <c r="V141" i="4" s="1"/>
  <c r="J475" i="12"/>
  <c r="S140" i="4"/>
  <c r="V140" i="4" s="1"/>
  <c r="J471" i="12"/>
  <c r="S135" i="4"/>
  <c r="V135" i="4" s="1"/>
  <c r="J455" i="12"/>
  <c r="S133" i="4"/>
  <c r="V133" i="4" s="1"/>
  <c r="J451" i="12"/>
  <c r="S132" i="4"/>
  <c r="V132" i="4" s="1"/>
  <c r="J447" i="12"/>
  <c r="S129" i="4"/>
  <c r="V129" i="4" s="1"/>
  <c r="J435" i="12"/>
  <c r="S121" i="4"/>
  <c r="V121" i="4" s="1"/>
  <c r="J383" i="12"/>
  <c r="S120" i="4"/>
  <c r="V120" i="4" s="1"/>
  <c r="J371" i="12"/>
  <c r="S119" i="4"/>
  <c r="V119" i="4" s="1"/>
  <c r="J355" i="12"/>
  <c r="S115" i="4"/>
  <c r="V115" i="4" s="1"/>
  <c r="J335" i="12"/>
  <c r="S111" i="4"/>
  <c r="V111" i="4" s="1"/>
  <c r="J327" i="12"/>
  <c r="S107" i="4"/>
  <c r="V107" i="4" s="1"/>
  <c r="J315" i="12"/>
  <c r="S101" i="4"/>
  <c r="V101" i="4" s="1"/>
  <c r="J279" i="12"/>
  <c r="S99" i="4"/>
  <c r="V99" i="4" s="1"/>
  <c r="J271" i="12"/>
  <c r="S91" i="4"/>
  <c r="V91" i="4" s="1"/>
  <c r="J235" i="12"/>
  <c r="S81" i="4"/>
  <c r="V81" i="4" s="1"/>
  <c r="J191" i="12"/>
  <c r="S79" i="4"/>
  <c r="V79" i="4" s="1"/>
  <c r="J183" i="12"/>
  <c r="S77" i="4"/>
  <c r="V77" i="4" s="1"/>
  <c r="J175" i="12"/>
  <c r="S73" i="4"/>
  <c r="V73" i="4" s="1"/>
  <c r="J163" i="12"/>
  <c r="S71" i="4"/>
  <c r="V71" i="4" s="1"/>
  <c r="J159" i="12"/>
  <c r="S70" i="4"/>
  <c r="V70" i="4" s="1"/>
  <c r="J155" i="12"/>
  <c r="S69" i="4"/>
  <c r="V69" i="4" s="1"/>
  <c r="J151" i="12"/>
  <c r="S51" i="4"/>
  <c r="V51" i="4" s="1"/>
  <c r="J111" i="12"/>
  <c r="S50" i="4"/>
  <c r="V50" i="4" s="1"/>
  <c r="J103" i="12"/>
  <c r="S46" i="4"/>
  <c r="V46" i="4" s="1"/>
  <c r="J95" i="12"/>
  <c r="S45" i="4"/>
  <c r="V45" i="4" s="1"/>
  <c r="J87" i="12"/>
  <c r="S42" i="4"/>
  <c r="V42" i="4" s="1"/>
  <c r="J79" i="12"/>
  <c r="S40" i="4"/>
  <c r="V40" i="4" s="1"/>
  <c r="J75" i="12"/>
  <c r="S39" i="4"/>
  <c r="V39" i="4" s="1"/>
  <c r="J71" i="12"/>
  <c r="S32" i="4"/>
  <c r="V32" i="4" s="1"/>
  <c r="J55" i="12"/>
  <c r="S28" i="4"/>
  <c r="V28" i="4" s="1"/>
  <c r="J51" i="12"/>
  <c r="S25" i="4"/>
  <c r="V25" i="4" s="1"/>
  <c r="J43" i="12"/>
  <c r="S22" i="4"/>
  <c r="V22" i="4" s="1"/>
  <c r="J35" i="12"/>
  <c r="S20" i="4"/>
  <c r="V20" i="4" s="1"/>
  <c r="J27" i="12"/>
  <c r="S16" i="4"/>
  <c r="V16" i="4" s="1"/>
  <c r="J23" i="12"/>
  <c r="S13" i="4"/>
  <c r="V13" i="4" s="1"/>
  <c r="J19" i="12"/>
  <c r="S10" i="4"/>
  <c r="V10" i="4" s="1"/>
  <c r="J15" i="12"/>
  <c r="H129" i="8"/>
  <c r="D129" i="8"/>
  <c r="E129" i="8" s="1"/>
  <c r="H128" i="8"/>
  <c r="D128" i="8"/>
  <c r="E128" i="8" s="1"/>
  <c r="H127" i="8"/>
  <c r="E127" i="8"/>
  <c r="D127" i="8"/>
  <c r="H126" i="8"/>
  <c r="D126" i="8"/>
  <c r="E126" i="8" s="1"/>
  <c r="H125" i="8"/>
  <c r="D125" i="8"/>
  <c r="E125" i="8" s="1"/>
  <c r="H124" i="8"/>
  <c r="D124" i="8"/>
  <c r="E124" i="8" s="1"/>
  <c r="H123" i="8"/>
  <c r="E123" i="8"/>
  <c r="D123" i="8"/>
  <c r="H122" i="8"/>
  <c r="D122" i="8"/>
  <c r="E122" i="8" s="1"/>
  <c r="H121" i="8"/>
  <c r="D121" i="8"/>
  <c r="E121" i="8" s="1"/>
  <c r="H120" i="8"/>
  <c r="D120" i="8"/>
  <c r="E120" i="8" s="1"/>
  <c r="H119" i="8"/>
  <c r="E119" i="8"/>
  <c r="D119" i="8"/>
  <c r="H118" i="8"/>
  <c r="D118" i="8"/>
  <c r="E118" i="8" s="1"/>
  <c r="H117" i="8"/>
  <c r="D117" i="8"/>
  <c r="E117" i="8" s="1"/>
  <c r="H116" i="8"/>
  <c r="D116" i="8"/>
  <c r="E116" i="8" s="1"/>
  <c r="H115" i="8"/>
  <c r="E115" i="8"/>
  <c r="D115" i="8"/>
  <c r="H114" i="8"/>
  <c r="D114" i="8"/>
  <c r="E114" i="8" s="1"/>
  <c r="H113" i="8"/>
  <c r="D113" i="8"/>
  <c r="E113" i="8" s="1"/>
  <c r="H112" i="8"/>
  <c r="D112" i="8"/>
  <c r="E112" i="8" s="1"/>
  <c r="H111" i="8"/>
  <c r="E111" i="8"/>
  <c r="D111" i="8"/>
  <c r="H110" i="8"/>
  <c r="D110" i="8"/>
  <c r="E110" i="8" s="1"/>
  <c r="H109" i="8"/>
  <c r="D109" i="8"/>
  <c r="E109" i="8" s="1"/>
  <c r="H108" i="8"/>
  <c r="D108" i="8"/>
  <c r="E108" i="8" s="1"/>
  <c r="H107" i="8"/>
  <c r="E107" i="8"/>
  <c r="D107" i="8"/>
  <c r="H106" i="8"/>
  <c r="D106" i="8"/>
  <c r="E106" i="8" s="1"/>
  <c r="H105" i="8"/>
  <c r="D105" i="8"/>
  <c r="E105" i="8" s="1"/>
  <c r="H104" i="8"/>
  <c r="D104" i="8"/>
  <c r="E104" i="8" s="1"/>
  <c r="H103" i="8"/>
  <c r="E103" i="8"/>
  <c r="D103" i="8"/>
  <c r="H102" i="8"/>
  <c r="D102" i="8"/>
  <c r="E102" i="8" s="1"/>
  <c r="H101" i="8"/>
  <c r="D101" i="8"/>
  <c r="E101" i="8" s="1"/>
  <c r="H100" i="8"/>
  <c r="D100" i="8"/>
  <c r="E100" i="8" s="1"/>
  <c r="H99" i="8"/>
  <c r="E99" i="8"/>
  <c r="D99" i="8"/>
  <c r="H98" i="8"/>
  <c r="D98" i="8"/>
  <c r="E98" i="8" s="1"/>
  <c r="H97" i="8"/>
  <c r="D97" i="8"/>
  <c r="E97" i="8" s="1"/>
  <c r="H96" i="8"/>
  <c r="D96" i="8"/>
  <c r="E96" i="8" s="1"/>
  <c r="H95" i="8"/>
  <c r="E95" i="8"/>
  <c r="D95" i="8"/>
  <c r="H94" i="8"/>
  <c r="D94" i="8"/>
  <c r="E94" i="8" s="1"/>
  <c r="H93" i="8"/>
  <c r="D93" i="8"/>
  <c r="E93" i="8" s="1"/>
  <c r="H92" i="8"/>
  <c r="D92" i="8"/>
  <c r="E92" i="8" s="1"/>
  <c r="H91" i="8"/>
  <c r="E91" i="8"/>
  <c r="D91" i="8"/>
  <c r="H90" i="8"/>
  <c r="D90" i="8"/>
  <c r="E90" i="8" s="1"/>
  <c r="H89" i="8"/>
  <c r="D89" i="8"/>
  <c r="E89" i="8" s="1"/>
  <c r="H88" i="8"/>
  <c r="E88" i="8" s="1"/>
  <c r="D88" i="8"/>
  <c r="H87" i="8"/>
  <c r="E87" i="8"/>
  <c r="D87" i="8"/>
  <c r="H86" i="8"/>
  <c r="D86" i="8"/>
  <c r="E86" i="8" s="1"/>
  <c r="H85" i="8"/>
  <c r="D85" i="8"/>
  <c r="E85" i="8" s="1"/>
  <c r="H84" i="8"/>
  <c r="E84" i="8" s="1"/>
  <c r="D84" i="8"/>
  <c r="H83" i="8"/>
  <c r="E83" i="8"/>
  <c r="D83" i="8"/>
  <c r="H82" i="8"/>
  <c r="D82" i="8"/>
  <c r="E82" i="8" s="1"/>
  <c r="H81" i="8"/>
  <c r="D81" i="8"/>
  <c r="E81" i="8" s="1"/>
  <c r="H80" i="8"/>
  <c r="D80" i="8"/>
  <c r="E80" i="8" s="1"/>
  <c r="H79" i="8"/>
  <c r="E79" i="8"/>
  <c r="D79" i="8"/>
  <c r="H78" i="8"/>
  <c r="D78" i="8"/>
  <c r="E78" i="8" s="1"/>
  <c r="H77" i="8"/>
  <c r="D77" i="8"/>
  <c r="E77" i="8" s="1"/>
  <c r="H76" i="8"/>
  <c r="D76" i="8"/>
  <c r="E76" i="8" s="1"/>
  <c r="H75" i="8"/>
  <c r="E75" i="8"/>
  <c r="D75" i="8"/>
  <c r="H74" i="8"/>
  <c r="D74" i="8"/>
  <c r="E74" i="8" s="1"/>
  <c r="H73" i="8"/>
  <c r="D73" i="8"/>
  <c r="E73" i="8" s="1"/>
  <c r="H72" i="8"/>
  <c r="E72" i="8" s="1"/>
  <c r="D72" i="8"/>
  <c r="H71" i="8"/>
  <c r="E71" i="8"/>
  <c r="D71" i="8"/>
  <c r="H70" i="8"/>
  <c r="D70" i="8"/>
  <c r="E70" i="8" s="1"/>
  <c r="H69" i="8"/>
  <c r="D69" i="8"/>
  <c r="E69" i="8" s="1"/>
  <c r="H68" i="8"/>
  <c r="E68" i="8" s="1"/>
  <c r="D68" i="8"/>
  <c r="H67" i="8"/>
  <c r="E67" i="8"/>
  <c r="D67" i="8"/>
  <c r="H66" i="8"/>
  <c r="D66" i="8"/>
  <c r="E66" i="8" s="1"/>
  <c r="H65" i="8"/>
  <c r="D65" i="8"/>
  <c r="E65" i="8" s="1"/>
  <c r="H64" i="8"/>
  <c r="D64" i="8"/>
  <c r="E64" i="8" s="1"/>
  <c r="H63" i="8"/>
  <c r="E63" i="8"/>
  <c r="D63" i="8"/>
  <c r="H62" i="8"/>
  <c r="D62" i="8"/>
  <c r="E62" i="8" s="1"/>
  <c r="H61" i="8"/>
  <c r="D61" i="8"/>
  <c r="E61" i="8" s="1"/>
  <c r="H60" i="8"/>
  <c r="D60" i="8"/>
  <c r="E60" i="8" s="1"/>
  <c r="H59" i="8"/>
  <c r="E59" i="8"/>
  <c r="D59" i="8"/>
  <c r="H58" i="8"/>
  <c r="D58" i="8"/>
  <c r="E58" i="8" s="1"/>
  <c r="H57" i="8"/>
  <c r="D57" i="8"/>
  <c r="E57" i="8" s="1"/>
  <c r="H56" i="8"/>
  <c r="D56" i="8"/>
  <c r="E56" i="8" s="1"/>
  <c r="H55" i="8"/>
  <c r="E55" i="8"/>
  <c r="D55" i="8"/>
  <c r="H54" i="8"/>
  <c r="D54" i="8"/>
  <c r="E54" i="8" s="1"/>
  <c r="H53" i="8"/>
  <c r="D53" i="8"/>
  <c r="E53" i="8" s="1"/>
  <c r="H52" i="8"/>
  <c r="D52" i="8"/>
  <c r="E52" i="8" s="1"/>
  <c r="H51" i="8"/>
  <c r="E51" i="8"/>
  <c r="D51" i="8"/>
  <c r="H50" i="8"/>
  <c r="D50" i="8"/>
  <c r="E50" i="8" s="1"/>
  <c r="H49" i="8"/>
  <c r="D49" i="8"/>
  <c r="E49" i="8" s="1"/>
  <c r="H48" i="8"/>
  <c r="D48" i="8"/>
  <c r="E48" i="8" s="1"/>
  <c r="H47" i="8"/>
  <c r="E47" i="8"/>
  <c r="D47" i="8"/>
  <c r="H46" i="8"/>
  <c r="D46" i="8"/>
  <c r="E46" i="8" s="1"/>
  <c r="H45" i="8"/>
  <c r="D45" i="8"/>
  <c r="E45" i="8" s="1"/>
  <c r="H44" i="8"/>
  <c r="D44" i="8"/>
  <c r="E44" i="8" s="1"/>
  <c r="H43" i="8"/>
  <c r="E43" i="8"/>
  <c r="D43" i="8"/>
  <c r="H42" i="8"/>
  <c r="D42" i="8"/>
  <c r="E42" i="8" s="1"/>
  <c r="H41" i="8"/>
  <c r="D41" i="8"/>
  <c r="E41" i="8" s="1"/>
  <c r="H40" i="8"/>
  <c r="D40" i="8"/>
  <c r="E40" i="8" s="1"/>
  <c r="H39" i="8"/>
  <c r="E39" i="8"/>
  <c r="D39" i="8"/>
  <c r="H38" i="8"/>
  <c r="D38" i="8"/>
  <c r="E38" i="8" s="1"/>
  <c r="H37" i="8"/>
  <c r="D37" i="8"/>
  <c r="E37" i="8" s="1"/>
  <c r="H36" i="8"/>
  <c r="D36" i="8"/>
  <c r="E36" i="8" s="1"/>
  <c r="H35" i="8"/>
  <c r="E35" i="8"/>
  <c r="D35" i="8"/>
  <c r="H34" i="8"/>
  <c r="D34" i="8"/>
  <c r="E34" i="8" s="1"/>
  <c r="H33" i="8"/>
  <c r="D33" i="8"/>
  <c r="E33" i="8" s="1"/>
  <c r="H32" i="8"/>
  <c r="D32" i="8"/>
  <c r="E32" i="8" s="1"/>
  <c r="H31" i="8"/>
  <c r="E31" i="8"/>
  <c r="D31" i="8"/>
  <c r="H30" i="8"/>
  <c r="D30" i="8"/>
  <c r="E30" i="8" s="1"/>
  <c r="H29" i="8"/>
  <c r="D29" i="8"/>
  <c r="E29" i="8" s="1"/>
  <c r="H28" i="8"/>
  <c r="D28" i="8"/>
  <c r="E28" i="8" s="1"/>
  <c r="H27" i="8"/>
  <c r="E27" i="8"/>
  <c r="D27" i="8"/>
  <c r="H26" i="8"/>
  <c r="D26" i="8"/>
  <c r="E26" i="8" s="1"/>
  <c r="H25" i="8"/>
  <c r="D25" i="8"/>
  <c r="E25" i="8" s="1"/>
  <c r="H24" i="8"/>
  <c r="D24" i="8"/>
  <c r="E24" i="8" s="1"/>
  <c r="H23" i="8"/>
  <c r="E23" i="8"/>
  <c r="D23" i="8"/>
  <c r="H22" i="8"/>
  <c r="D22" i="8"/>
  <c r="E22" i="8" s="1"/>
  <c r="H21" i="8"/>
  <c r="D21" i="8"/>
  <c r="E21" i="8" s="1"/>
  <c r="H20" i="8"/>
  <c r="D20" i="8"/>
  <c r="E20" i="8" s="1"/>
  <c r="H19" i="8"/>
  <c r="E19" i="8"/>
  <c r="D19" i="8"/>
  <c r="H18" i="8"/>
  <c r="D18" i="8"/>
  <c r="E18" i="8" s="1"/>
  <c r="H17" i="8"/>
  <c r="D17" i="8"/>
  <c r="E17" i="8" s="1"/>
  <c r="H16" i="8"/>
  <c r="D16" i="8"/>
  <c r="E16" i="8" s="1"/>
  <c r="H15" i="8"/>
  <c r="E15" i="8"/>
  <c r="D15" i="8"/>
  <c r="H14" i="8"/>
  <c r="D14" i="8"/>
  <c r="E14" i="8" s="1"/>
  <c r="H13" i="8"/>
  <c r="D13" i="8"/>
  <c r="E13" i="8" s="1"/>
  <c r="H12" i="8"/>
  <c r="D12" i="8"/>
  <c r="E12" i="8" s="1"/>
  <c r="H11" i="8"/>
  <c r="E11" i="8"/>
  <c r="D11" i="8"/>
  <c r="H10" i="8"/>
  <c r="D10" i="8"/>
  <c r="E10" i="8" s="1"/>
  <c r="H9" i="8"/>
  <c r="D9" i="8"/>
  <c r="E9" i="8" s="1"/>
  <c r="H8" i="8"/>
  <c r="D8" i="8"/>
  <c r="E8" i="8" s="1"/>
  <c r="H7" i="8"/>
  <c r="E7" i="8"/>
  <c r="D7" i="8"/>
  <c r="H6" i="8"/>
  <c r="D6" i="8"/>
  <c r="E6" i="8" s="1"/>
  <c r="H5" i="8"/>
  <c r="D5" i="8"/>
  <c r="E5" i="8" s="1"/>
  <c r="H4" i="8"/>
  <c r="D4" i="8"/>
  <c r="E4" i="8" s="1"/>
  <c r="H3" i="8"/>
  <c r="E3" i="8"/>
  <c r="D3" i="8"/>
  <c r="H2" i="8"/>
  <c r="D2" i="8"/>
  <c r="E2" i="8" s="1"/>
  <c r="J2" i="12" l="1"/>
  <c r="I2" i="12"/>
  <c r="J6" i="4"/>
  <c r="I6" i="4"/>
  <c r="L6" i="4"/>
  <c r="H6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K2" i="6"/>
  <c r="I2" i="6"/>
  <c r="D11" i="6"/>
  <c r="G11" i="6" s="1"/>
  <c r="D12" i="6"/>
  <c r="G12" i="6" s="1"/>
  <c r="D13" i="6"/>
  <c r="G13" i="6" s="1"/>
  <c r="D14" i="6"/>
  <c r="G14" i="6" s="1"/>
  <c r="D15" i="6"/>
  <c r="G15" i="6" s="1"/>
  <c r="D16" i="6"/>
  <c r="G16" i="6" s="1"/>
  <c r="D17" i="6"/>
  <c r="G17" i="6" s="1"/>
  <c r="D18" i="6"/>
  <c r="G18" i="6" s="1"/>
  <c r="D19" i="6"/>
  <c r="G19" i="6" s="1"/>
  <c r="D20" i="6"/>
  <c r="G20" i="6" s="1"/>
  <c r="D21" i="6"/>
  <c r="G21" i="6" s="1"/>
  <c r="D22" i="6"/>
  <c r="G22" i="6" s="1"/>
  <c r="D23" i="6"/>
  <c r="G23" i="6" s="1"/>
  <c r="D24" i="6"/>
  <c r="G24" i="6" s="1"/>
  <c r="D25" i="6"/>
  <c r="G25" i="6" s="1"/>
  <c r="D26" i="6"/>
  <c r="G26" i="6" s="1"/>
  <c r="D27" i="6"/>
  <c r="G27" i="6" s="1"/>
  <c r="D28" i="6"/>
  <c r="G28" i="6" s="1"/>
  <c r="D29" i="6"/>
  <c r="G29" i="6" s="1"/>
  <c r="D30" i="6"/>
  <c r="G30" i="6" s="1"/>
  <c r="D31" i="6"/>
  <c r="G31" i="6" s="1"/>
  <c r="D32" i="6"/>
  <c r="G32" i="6" s="1"/>
  <c r="D33" i="6"/>
  <c r="G33" i="6" s="1"/>
  <c r="D34" i="6"/>
  <c r="G34" i="6" s="1"/>
  <c r="D35" i="6"/>
  <c r="G35" i="6" s="1"/>
  <c r="D36" i="6"/>
  <c r="G36" i="6" s="1"/>
  <c r="D37" i="6"/>
  <c r="G37" i="6" s="1"/>
  <c r="D38" i="6"/>
  <c r="G38" i="6" s="1"/>
  <c r="D39" i="6"/>
  <c r="G39" i="6" s="1"/>
  <c r="D40" i="6"/>
  <c r="G40" i="6" s="1"/>
  <c r="D41" i="6"/>
  <c r="G41" i="6" s="1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G48" i="6" s="1"/>
  <c r="D49" i="6"/>
  <c r="G49" i="6" s="1"/>
  <c r="D50" i="6"/>
  <c r="G50" i="6" s="1"/>
  <c r="D51" i="6"/>
  <c r="G51" i="6" s="1"/>
  <c r="D52" i="6"/>
  <c r="G52" i="6" s="1"/>
  <c r="D53" i="6"/>
  <c r="G53" i="6" s="1"/>
  <c r="D54" i="6"/>
  <c r="G54" i="6" s="1"/>
  <c r="D55" i="6"/>
  <c r="G55" i="6" s="1"/>
  <c r="D56" i="6"/>
  <c r="G56" i="6" s="1"/>
  <c r="D57" i="6"/>
  <c r="G57" i="6" s="1"/>
  <c r="D58" i="6"/>
  <c r="G58" i="6" s="1"/>
  <c r="D59" i="6"/>
  <c r="G59" i="6" s="1"/>
  <c r="D60" i="6"/>
  <c r="G60" i="6" s="1"/>
  <c r="D61" i="6"/>
  <c r="G61" i="6" s="1"/>
  <c r="D62" i="6"/>
  <c r="G62" i="6" s="1"/>
  <c r="D63" i="6"/>
  <c r="G63" i="6" s="1"/>
  <c r="D64" i="6"/>
  <c r="G64" i="6" s="1"/>
  <c r="D65" i="6"/>
  <c r="G65" i="6" s="1"/>
  <c r="D66" i="6"/>
  <c r="G66" i="6" s="1"/>
  <c r="D67" i="6"/>
  <c r="G67" i="6" s="1"/>
  <c r="D68" i="6"/>
  <c r="G68" i="6" s="1"/>
  <c r="D69" i="6"/>
  <c r="G69" i="6" s="1"/>
  <c r="D70" i="6"/>
  <c r="G70" i="6" s="1"/>
  <c r="D71" i="6"/>
  <c r="G71" i="6" s="1"/>
  <c r="D72" i="6"/>
  <c r="G72" i="6" s="1"/>
  <c r="D73" i="6"/>
  <c r="G73" i="6" s="1"/>
  <c r="D74" i="6"/>
  <c r="G74" i="6" s="1"/>
  <c r="D75" i="6"/>
  <c r="G75" i="6" s="1"/>
  <c r="D76" i="6"/>
  <c r="G76" i="6" s="1"/>
  <c r="D77" i="6"/>
  <c r="G77" i="6" s="1"/>
  <c r="D78" i="6"/>
  <c r="G78" i="6" s="1"/>
  <c r="D79" i="6"/>
  <c r="G79" i="6" s="1"/>
  <c r="D80" i="6"/>
  <c r="G80" i="6" s="1"/>
  <c r="D81" i="6"/>
  <c r="G81" i="6" s="1"/>
  <c r="D82" i="6"/>
  <c r="G82" i="6" s="1"/>
  <c r="D83" i="6"/>
  <c r="G83" i="6" s="1"/>
  <c r="D84" i="6"/>
  <c r="G84" i="6" s="1"/>
  <c r="D85" i="6"/>
  <c r="G85" i="6" s="1"/>
  <c r="D86" i="6"/>
  <c r="G86" i="6" s="1"/>
  <c r="D87" i="6"/>
  <c r="G87" i="6" s="1"/>
  <c r="D88" i="6"/>
  <c r="G88" i="6" s="1"/>
  <c r="D89" i="6"/>
  <c r="G89" i="6" s="1"/>
  <c r="D90" i="6"/>
  <c r="G90" i="6" s="1"/>
  <c r="D91" i="6"/>
  <c r="G91" i="6" s="1"/>
  <c r="D92" i="6"/>
  <c r="G92" i="6" s="1"/>
  <c r="D93" i="6"/>
  <c r="G93" i="6" s="1"/>
  <c r="D94" i="6"/>
  <c r="G94" i="6" s="1"/>
  <c r="D95" i="6"/>
  <c r="G95" i="6" s="1"/>
  <c r="D96" i="6"/>
  <c r="G96" i="6" s="1"/>
  <c r="D97" i="6"/>
  <c r="G97" i="6" s="1"/>
  <c r="D98" i="6"/>
  <c r="G98" i="6" s="1"/>
  <c r="D99" i="6"/>
  <c r="G99" i="6" s="1"/>
  <c r="D100" i="6"/>
  <c r="G100" i="6" s="1"/>
  <c r="D101" i="6"/>
  <c r="G101" i="6" s="1"/>
  <c r="D102" i="6"/>
  <c r="G102" i="6" s="1"/>
  <c r="D103" i="6"/>
  <c r="G103" i="6" s="1"/>
  <c r="D104" i="6"/>
  <c r="G104" i="6" s="1"/>
  <c r="D105" i="6"/>
  <c r="G105" i="6" s="1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G111" i="6" s="1"/>
  <c r="D112" i="6"/>
  <c r="G112" i="6" s="1"/>
  <c r="D113" i="6"/>
  <c r="G113" i="6" s="1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G120" i="6" s="1"/>
  <c r="D121" i="6"/>
  <c r="G121" i="6" s="1"/>
  <c r="D122" i="6"/>
  <c r="G122" i="6" s="1"/>
  <c r="D123" i="6"/>
  <c r="G123" i="6" s="1"/>
  <c r="D124" i="6"/>
  <c r="G124" i="6" s="1"/>
  <c r="D125" i="6"/>
  <c r="G125" i="6" s="1"/>
  <c r="D126" i="6"/>
  <c r="G126" i="6" s="1"/>
  <c r="D127" i="6"/>
  <c r="G127" i="6" s="1"/>
  <c r="D128" i="6"/>
  <c r="G128" i="6" s="1"/>
  <c r="D129" i="6"/>
  <c r="G129" i="6" s="1"/>
  <c r="D130" i="6"/>
  <c r="G130" i="6" s="1"/>
  <c r="D131" i="6"/>
  <c r="G131" i="6" s="1"/>
  <c r="D132" i="6"/>
  <c r="G132" i="6" s="1"/>
  <c r="D133" i="6"/>
  <c r="G133" i="6" s="1"/>
  <c r="D134" i="6"/>
  <c r="G134" i="6" s="1"/>
  <c r="D135" i="6"/>
  <c r="G135" i="6" s="1"/>
  <c r="D136" i="6"/>
  <c r="G136" i="6" s="1"/>
  <c r="D137" i="6"/>
  <c r="G137" i="6" s="1"/>
  <c r="D138" i="6"/>
  <c r="G138" i="6" s="1"/>
  <c r="D139" i="6"/>
  <c r="G139" i="6" s="1"/>
  <c r="D140" i="6"/>
  <c r="G140" i="6" s="1"/>
  <c r="D141" i="6"/>
  <c r="G141" i="6" s="1"/>
  <c r="D142" i="6"/>
  <c r="G142" i="6" s="1"/>
  <c r="D143" i="6"/>
  <c r="G143" i="6" s="1"/>
  <c r="D144" i="6"/>
  <c r="G144" i="6" s="1"/>
  <c r="D145" i="6"/>
  <c r="G145" i="6" s="1"/>
  <c r="D146" i="6"/>
  <c r="G146" i="6" s="1"/>
  <c r="D147" i="6"/>
  <c r="G147" i="6" s="1"/>
  <c r="D148" i="6"/>
  <c r="G148" i="6" s="1"/>
  <c r="D149" i="6"/>
  <c r="G149" i="6" s="1"/>
  <c r="D150" i="6"/>
  <c r="G150" i="6" s="1"/>
  <c r="D151" i="6"/>
  <c r="G151" i="6" s="1"/>
  <c r="D152" i="6"/>
  <c r="G152" i="6" s="1"/>
  <c r="D153" i="6"/>
  <c r="G153" i="6" s="1"/>
  <c r="D154" i="6"/>
  <c r="G154" i="6" s="1"/>
  <c r="D155" i="6"/>
  <c r="G155" i="6" s="1"/>
  <c r="D156" i="6"/>
  <c r="G156" i="6" s="1"/>
  <c r="D157" i="6"/>
  <c r="G157" i="6" s="1"/>
  <c r="D158" i="6"/>
  <c r="G158" i="6" s="1"/>
  <c r="D159" i="6"/>
  <c r="G159" i="6" s="1"/>
  <c r="D160" i="6"/>
  <c r="G160" i="6" s="1"/>
  <c r="D161" i="6"/>
  <c r="G161" i="6" s="1"/>
  <c r="D162" i="6"/>
  <c r="G162" i="6" s="1"/>
  <c r="D163" i="6"/>
  <c r="G163" i="6" s="1"/>
  <c r="D164" i="6"/>
  <c r="G164" i="6" s="1"/>
  <c r="D165" i="6"/>
  <c r="G165" i="6" s="1"/>
  <c r="D166" i="6"/>
  <c r="G166" i="6" s="1"/>
  <c r="D167" i="6"/>
  <c r="G167" i="6" s="1"/>
  <c r="D168" i="6"/>
  <c r="G168" i="6" s="1"/>
  <c r="D169" i="6"/>
  <c r="G169" i="6" s="1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G176" i="6" s="1"/>
  <c r="D177" i="6"/>
  <c r="G177" i="6" s="1"/>
  <c r="D178" i="6"/>
  <c r="G178" i="6" s="1"/>
  <c r="D179" i="6"/>
  <c r="G179" i="6" s="1"/>
  <c r="D180" i="6"/>
  <c r="G180" i="6" s="1"/>
  <c r="D181" i="6"/>
  <c r="G181" i="6" s="1"/>
  <c r="D182" i="6"/>
  <c r="G182" i="6" s="1"/>
  <c r="D183" i="6"/>
  <c r="G183" i="6" s="1"/>
  <c r="D184" i="6"/>
  <c r="G184" i="6" s="1"/>
  <c r="D185" i="6"/>
  <c r="G185" i="6" s="1"/>
  <c r="D186" i="6"/>
  <c r="G186" i="6" s="1"/>
  <c r="D187" i="6"/>
  <c r="G187" i="6" s="1"/>
  <c r="D188" i="6"/>
  <c r="G188" i="6" s="1"/>
  <c r="D189" i="6"/>
  <c r="G189" i="6" s="1"/>
  <c r="D190" i="6"/>
  <c r="G190" i="6" s="1"/>
  <c r="D191" i="6"/>
  <c r="G191" i="6" s="1"/>
  <c r="D192" i="6"/>
  <c r="G192" i="6" s="1"/>
  <c r="D193" i="6"/>
  <c r="G193" i="6" s="1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G199" i="6" s="1"/>
  <c r="D200" i="6"/>
  <c r="G200" i="6" s="1"/>
  <c r="D201" i="6"/>
  <c r="G201" i="6" s="1"/>
  <c r="D7" i="6"/>
  <c r="G7" i="6" s="1"/>
  <c r="D8" i="6"/>
  <c r="G8" i="6" s="1"/>
  <c r="D9" i="6"/>
  <c r="G9" i="6" s="1"/>
  <c r="D10" i="6"/>
  <c r="G10" i="6" s="1"/>
  <c r="D4" i="6"/>
  <c r="G4" i="6" s="1"/>
  <c r="D5" i="6"/>
  <c r="G5" i="6" s="1"/>
  <c r="D6" i="6"/>
  <c r="G6" i="6" s="1"/>
  <c r="D3" i="6"/>
  <c r="G3" i="6" s="1"/>
  <c r="D2" i="6"/>
  <c r="G2" i="6" s="1"/>
  <c r="B20" i="4" l="1"/>
  <c r="E20" i="4" s="1"/>
  <c r="B24" i="4"/>
  <c r="E24" i="4" s="1"/>
  <c r="B35" i="4"/>
  <c r="E35" i="4" s="1"/>
  <c r="B36" i="4"/>
  <c r="E36" i="4" s="1"/>
  <c r="B38" i="4"/>
  <c r="E38" i="4" s="1"/>
  <c r="B45" i="4"/>
  <c r="E45" i="4" s="1"/>
  <c r="B46" i="4"/>
  <c r="E46" i="4" s="1"/>
  <c r="B62" i="4"/>
  <c r="E62" i="4" s="1"/>
  <c r="B88" i="4"/>
  <c r="E88" i="4" s="1"/>
  <c r="B92" i="4"/>
  <c r="E92" i="4" s="1"/>
  <c r="B100" i="4"/>
  <c r="E100" i="4" s="1"/>
  <c r="B106" i="4"/>
  <c r="E106" i="4" s="1"/>
  <c r="B109" i="4"/>
  <c r="E109" i="4" s="1"/>
  <c r="B122" i="4"/>
  <c r="E122" i="4" s="1"/>
  <c r="B126" i="4"/>
  <c r="E126" i="4" s="1"/>
  <c r="B129" i="4"/>
  <c r="E129" i="4" s="1"/>
  <c r="B149" i="4"/>
  <c r="E149" i="4" s="1"/>
  <c r="B169" i="4"/>
  <c r="E169" i="4" s="1"/>
  <c r="B187" i="4"/>
  <c r="E187" i="4" s="1"/>
  <c r="B193" i="4" l="1"/>
  <c r="E193" i="4" s="1"/>
  <c r="B172" i="4"/>
  <c r="E172" i="4" s="1"/>
  <c r="B117" i="4"/>
  <c r="E117" i="4" s="1"/>
  <c r="B85" i="4"/>
  <c r="E85" i="4" s="1"/>
  <c r="B188" i="4"/>
  <c r="E188" i="4" s="1"/>
  <c r="B161" i="4"/>
  <c r="E161" i="4" s="1"/>
  <c r="B140" i="4"/>
  <c r="E140" i="4" s="1"/>
  <c r="B77" i="4"/>
  <c r="E77" i="4" s="1"/>
  <c r="B145" i="4"/>
  <c r="E145" i="4" s="1"/>
  <c r="B182" i="4"/>
  <c r="E182" i="4" s="1"/>
  <c r="B156" i="4"/>
  <c r="E156" i="4" s="1"/>
  <c r="B133" i="4"/>
  <c r="E133" i="4" s="1"/>
  <c r="B101" i="4"/>
  <c r="E101" i="4" s="1"/>
  <c r="B69" i="4"/>
  <c r="E69" i="4" s="1"/>
  <c r="B198" i="4"/>
  <c r="E198" i="4" s="1"/>
  <c r="B177" i="4"/>
  <c r="E177" i="4" s="1"/>
  <c r="B150" i="4"/>
  <c r="E150" i="4" s="1"/>
  <c r="B125" i="4"/>
  <c r="E125" i="4" s="1"/>
  <c r="B93" i="4"/>
  <c r="E93" i="4" s="1"/>
  <c r="B54" i="4"/>
  <c r="E54" i="4" s="1"/>
  <c r="B167" i="4"/>
  <c r="E167" i="4" s="1"/>
  <c r="B76" i="4"/>
  <c r="E76" i="4" s="1"/>
  <c r="B51" i="4"/>
  <c r="E51" i="4" s="1"/>
  <c r="B44" i="4"/>
  <c r="E44" i="4" s="1"/>
  <c r="B183" i="4"/>
  <c r="E183" i="4" s="1"/>
  <c r="B179" i="4"/>
  <c r="E179" i="4" s="1"/>
  <c r="B175" i="4"/>
  <c r="E175" i="4" s="1"/>
  <c r="B155" i="4"/>
  <c r="E155" i="4" s="1"/>
  <c r="B151" i="4"/>
  <c r="E151" i="4" s="1"/>
  <c r="B139" i="4"/>
  <c r="E139" i="4" s="1"/>
  <c r="B124" i="4"/>
  <c r="E124" i="4" s="1"/>
  <c r="B120" i="4"/>
  <c r="E120" i="4" s="1"/>
  <c r="B119" i="4"/>
  <c r="E119" i="4" s="1"/>
  <c r="B115" i="4"/>
  <c r="E115" i="4" s="1"/>
  <c r="B104" i="4"/>
  <c r="E104" i="4" s="1"/>
  <c r="B84" i="4"/>
  <c r="E84" i="4" s="1"/>
  <c r="B75" i="4"/>
  <c r="E75" i="4" s="1"/>
  <c r="B71" i="4"/>
  <c r="E71" i="4" s="1"/>
  <c r="B67" i="4"/>
  <c r="E67" i="4" s="1"/>
  <c r="B64" i="4"/>
  <c r="E64" i="4" s="1"/>
  <c r="B60" i="4"/>
  <c r="E60" i="4" s="1"/>
  <c r="B55" i="4"/>
  <c r="E55" i="4" s="1"/>
  <c r="B37" i="4"/>
  <c r="E37" i="4" s="1"/>
  <c r="B32" i="4"/>
  <c r="E32" i="4" s="1"/>
  <c r="B28" i="4"/>
  <c r="E28" i="4" s="1"/>
  <c r="B25" i="4"/>
  <c r="E25" i="4" s="1"/>
  <c r="B21" i="4"/>
  <c r="E21" i="4" s="1"/>
  <c r="B15" i="4"/>
  <c r="E15" i="4" s="1"/>
  <c r="B12" i="4"/>
  <c r="E12" i="4" s="1"/>
  <c r="B8" i="4"/>
  <c r="E8" i="4" s="1"/>
  <c r="B4" i="4"/>
  <c r="E4" i="4" s="1"/>
  <c r="B202" i="4"/>
  <c r="E202" i="4" s="1"/>
  <c r="B197" i="4"/>
  <c r="E197" i="4" s="1"/>
  <c r="B192" i="4"/>
  <c r="E192" i="4" s="1"/>
  <c r="B186" i="4"/>
  <c r="E186" i="4" s="1"/>
  <c r="B181" i="4"/>
  <c r="E181" i="4" s="1"/>
  <c r="B176" i="4"/>
  <c r="E176" i="4" s="1"/>
  <c r="B170" i="4"/>
  <c r="E170" i="4" s="1"/>
  <c r="B165" i="4"/>
  <c r="E165" i="4" s="1"/>
  <c r="B160" i="4"/>
  <c r="E160" i="4" s="1"/>
  <c r="B154" i="4"/>
  <c r="E154" i="4" s="1"/>
  <c r="B144" i="4"/>
  <c r="E144" i="4" s="1"/>
  <c r="B138" i="4"/>
  <c r="E138" i="4" s="1"/>
  <c r="B130" i="4"/>
  <c r="E130" i="4" s="1"/>
  <c r="B114" i="4"/>
  <c r="E114" i="4" s="1"/>
  <c r="B98" i="4"/>
  <c r="E98" i="4" s="1"/>
  <c r="B90" i="4"/>
  <c r="E90" i="4" s="1"/>
  <c r="B82" i="4"/>
  <c r="E82" i="4" s="1"/>
  <c r="B74" i="4"/>
  <c r="E74" i="4" s="1"/>
  <c r="B66" i="4"/>
  <c r="E66" i="4" s="1"/>
  <c r="B50" i="4"/>
  <c r="E50" i="4" s="1"/>
  <c r="B34" i="4"/>
  <c r="E34" i="4" s="1"/>
  <c r="B18" i="4"/>
  <c r="E18" i="4" s="1"/>
  <c r="B143" i="4"/>
  <c r="E143" i="4" s="1"/>
  <c r="B128" i="4"/>
  <c r="E128" i="4" s="1"/>
  <c r="B127" i="4"/>
  <c r="E127" i="4" s="1"/>
  <c r="B72" i="4"/>
  <c r="E72" i="4" s="1"/>
  <c r="B33" i="4"/>
  <c r="E33" i="4" s="1"/>
  <c r="B19" i="4"/>
  <c r="E19" i="4" s="1"/>
  <c r="B9" i="4"/>
  <c r="E9" i="4" s="1"/>
  <c r="B2" i="4"/>
  <c r="E2" i="4" s="1"/>
  <c r="B22" i="4"/>
  <c r="E22" i="4" s="1"/>
  <c r="B191" i="4"/>
  <c r="E191" i="4" s="1"/>
  <c r="B147" i="4"/>
  <c r="E147" i="4" s="1"/>
  <c r="B136" i="4"/>
  <c r="E136" i="4" s="1"/>
  <c r="B132" i="4"/>
  <c r="E132" i="4" s="1"/>
  <c r="B131" i="4"/>
  <c r="E131" i="4" s="1"/>
  <c r="B123" i="4"/>
  <c r="E123" i="4" s="1"/>
  <c r="B112" i="4"/>
  <c r="E112" i="4" s="1"/>
  <c r="B96" i="4"/>
  <c r="E96" i="4" s="1"/>
  <c r="B87" i="4"/>
  <c r="E87" i="4" s="1"/>
  <c r="B83" i="4"/>
  <c r="E83" i="4" s="1"/>
  <c r="B80" i="4"/>
  <c r="E80" i="4" s="1"/>
  <c r="B63" i="4"/>
  <c r="E63" i="4" s="1"/>
  <c r="B59" i="4"/>
  <c r="E59" i="4" s="1"/>
  <c r="B57" i="4"/>
  <c r="E57" i="4" s="1"/>
  <c r="B49" i="4"/>
  <c r="E49" i="4" s="1"/>
  <c r="B43" i="4"/>
  <c r="E43" i="4" s="1"/>
  <c r="B41" i="4"/>
  <c r="E41" i="4" s="1"/>
  <c r="B40" i="4"/>
  <c r="E40" i="4" s="1"/>
  <c r="B31" i="4"/>
  <c r="E31" i="4" s="1"/>
  <c r="B27" i="4"/>
  <c r="E27" i="4" s="1"/>
  <c r="B23" i="4"/>
  <c r="E23" i="4" s="1"/>
  <c r="B17" i="4"/>
  <c r="E17" i="4" s="1"/>
  <c r="B11" i="4"/>
  <c r="E11" i="4" s="1"/>
  <c r="B7" i="4"/>
  <c r="E7" i="4" s="1"/>
  <c r="B5" i="4"/>
  <c r="E5" i="4" s="1"/>
  <c r="B3" i="4"/>
  <c r="E3" i="4" s="1"/>
  <c r="B200" i="4"/>
  <c r="E200" i="4" s="1"/>
  <c r="B196" i="4"/>
  <c r="E196" i="4" s="1"/>
  <c r="B190" i="4"/>
  <c r="E190" i="4" s="1"/>
  <c r="B185" i="4"/>
  <c r="E185" i="4" s="1"/>
  <c r="B180" i="4"/>
  <c r="E180" i="4" s="1"/>
  <c r="B174" i="4"/>
  <c r="E174" i="4" s="1"/>
  <c r="B164" i="4"/>
  <c r="E164" i="4" s="1"/>
  <c r="B158" i="4"/>
  <c r="E158" i="4" s="1"/>
  <c r="B153" i="4"/>
  <c r="E153" i="4" s="1"/>
  <c r="B148" i="4"/>
  <c r="E148" i="4" s="1"/>
  <c r="B142" i="4"/>
  <c r="E142" i="4" s="1"/>
  <c r="B137" i="4"/>
  <c r="E137" i="4" s="1"/>
  <c r="B121" i="4"/>
  <c r="E121" i="4" s="1"/>
  <c r="B113" i="4"/>
  <c r="E113" i="4" s="1"/>
  <c r="B105" i="4"/>
  <c r="E105" i="4" s="1"/>
  <c r="B97" i="4"/>
  <c r="E97" i="4" s="1"/>
  <c r="B89" i="4"/>
  <c r="E89" i="4" s="1"/>
  <c r="B81" i="4"/>
  <c r="E81" i="4" s="1"/>
  <c r="B73" i="4"/>
  <c r="E73" i="4" s="1"/>
  <c r="B30" i="4"/>
  <c r="E30" i="4" s="1"/>
  <c r="B14" i="4"/>
  <c r="E14" i="4" s="1"/>
  <c r="B116" i="4"/>
  <c r="E116" i="4" s="1"/>
  <c r="B99" i="4"/>
  <c r="E99" i="4" s="1"/>
  <c r="B61" i="4"/>
  <c r="E61" i="4" s="1"/>
  <c r="B56" i="4"/>
  <c r="E56" i="4" s="1"/>
  <c r="B29" i="4"/>
  <c r="E29" i="4" s="1"/>
  <c r="B166" i="4"/>
  <c r="E166" i="4" s="1"/>
  <c r="B6" i="4"/>
  <c r="E6" i="4" s="1"/>
  <c r="B195" i="4"/>
  <c r="E195" i="4" s="1"/>
  <c r="B171" i="4"/>
  <c r="E171" i="4" s="1"/>
  <c r="B163" i="4"/>
  <c r="E163" i="4" s="1"/>
  <c r="B159" i="4"/>
  <c r="E159" i="4" s="1"/>
  <c r="B135" i="4"/>
  <c r="E135" i="4" s="1"/>
  <c r="B111" i="4"/>
  <c r="E111" i="4" s="1"/>
  <c r="B108" i="4"/>
  <c r="E108" i="4" s="1"/>
  <c r="B107" i="4"/>
  <c r="E107" i="4" s="1"/>
  <c r="B103" i="4"/>
  <c r="E103" i="4" s="1"/>
  <c r="B95" i="4"/>
  <c r="E95" i="4" s="1"/>
  <c r="B91" i="4"/>
  <c r="E91" i="4" s="1"/>
  <c r="B79" i="4"/>
  <c r="E79" i="4" s="1"/>
  <c r="B68" i="4"/>
  <c r="E68" i="4" s="1"/>
  <c r="B65" i="4"/>
  <c r="E65" i="4" s="1"/>
  <c r="B53" i="4"/>
  <c r="E53" i="4" s="1"/>
  <c r="B52" i="4"/>
  <c r="E52" i="4" s="1"/>
  <c r="B48" i="4"/>
  <c r="E48" i="4" s="1"/>
  <c r="B47" i="4"/>
  <c r="E47" i="4" s="1"/>
  <c r="B39" i="4"/>
  <c r="E39" i="4" s="1"/>
  <c r="B16" i="4"/>
  <c r="E16" i="4" s="1"/>
  <c r="B13" i="4"/>
  <c r="E13" i="4" s="1"/>
  <c r="B199" i="4"/>
  <c r="E199" i="4" s="1"/>
  <c r="B194" i="4"/>
  <c r="E194" i="4" s="1"/>
  <c r="B189" i="4"/>
  <c r="E189" i="4" s="1"/>
  <c r="B184" i="4"/>
  <c r="E184" i="4" s="1"/>
  <c r="B178" i="4"/>
  <c r="E178" i="4" s="1"/>
  <c r="B173" i="4"/>
  <c r="E173" i="4" s="1"/>
  <c r="B168" i="4"/>
  <c r="E168" i="4" s="1"/>
  <c r="B162" i="4"/>
  <c r="E162" i="4" s="1"/>
  <c r="B157" i="4"/>
  <c r="E157" i="4" s="1"/>
  <c r="B152" i="4"/>
  <c r="E152" i="4" s="1"/>
  <c r="B146" i="4"/>
  <c r="E146" i="4" s="1"/>
  <c r="B141" i="4"/>
  <c r="E141" i="4" s="1"/>
  <c r="B134" i="4"/>
  <c r="E134" i="4" s="1"/>
  <c r="B118" i="4"/>
  <c r="E118" i="4" s="1"/>
  <c r="B110" i="4"/>
  <c r="E110" i="4" s="1"/>
  <c r="B102" i="4"/>
  <c r="E102" i="4" s="1"/>
  <c r="B94" i="4"/>
  <c r="E94" i="4" s="1"/>
  <c r="B86" i="4"/>
  <c r="E86" i="4" s="1"/>
  <c r="B78" i="4"/>
  <c r="E78" i="4" s="1"/>
  <c r="B70" i="4"/>
  <c r="E70" i="4" s="1"/>
  <c r="B58" i="4"/>
  <c r="E58" i="4" s="1"/>
  <c r="B42" i="4"/>
  <c r="E42" i="4" s="1"/>
  <c r="B26" i="4"/>
  <c r="E26" i="4" s="1"/>
  <c r="B10" i="4"/>
  <c r="E10" i="4" s="1"/>
  <c r="H2" i="4" l="1"/>
  <c r="L2" i="4"/>
  <c r="J2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2" i="3"/>
  <c r="K2" i="4" l="1"/>
  <c r="M2" i="4" s="1"/>
  <c r="K6" i="4" l="1"/>
  <c r="M6" i="4" s="1"/>
</calcChain>
</file>

<file path=xl/sharedStrings.xml><?xml version="1.0" encoding="utf-8"?>
<sst xmlns="http://schemas.openxmlformats.org/spreadsheetml/2006/main" count="1122" uniqueCount="108">
  <si>
    <t>id</t>
  </si>
  <si>
    <t>qtde_commit_s_fw</t>
  </si>
  <si>
    <t>qtde_commit_c_fw</t>
  </si>
  <si>
    <t>id_repo</t>
  </si>
  <si>
    <t>qtde_merge_branch_c_fw</t>
  </si>
  <si>
    <t>qtde_merge_branch_s_fw</t>
  </si>
  <si>
    <t>total</t>
  </si>
  <si>
    <t># id_repo</t>
  </si>
  <si>
    <t xml:space="preserve"> qtde_merge_s_fw</t>
  </si>
  <si>
    <t xml:space="preserve"> qtde_merge_c_fw</t>
  </si>
  <si>
    <t>maior sem fw</t>
  </si>
  <si>
    <t>merges_s_fw</t>
  </si>
  <si>
    <t>merges_c_fw</t>
  </si>
  <si>
    <t>commit_s_fw</t>
  </si>
  <si>
    <t>commit_c_fw</t>
  </si>
  <si>
    <t>NUM_MERGES_100 COMMITS_SEM_FW</t>
  </si>
  <si>
    <t>NUM_MERGES_100 COMMITS_COM_FW</t>
  </si>
  <si>
    <t>MEDIANA</t>
  </si>
  <si>
    <t>Q1</t>
  </si>
  <si>
    <t>Q3</t>
  </si>
  <si>
    <t>IQR</t>
  </si>
  <si>
    <t>MEDIA</t>
  </si>
  <si>
    <t>OUTLIER</t>
  </si>
  <si>
    <t>Total</t>
  </si>
  <si>
    <t>Commits</t>
  </si>
  <si>
    <t>Proporção Num/Merge</t>
  </si>
  <si>
    <t>commits</t>
  </si>
  <si>
    <t>total_commit_s_fw</t>
  </si>
  <si>
    <t>total_commit_c_fw</t>
  </si>
  <si>
    <t>total_issues_s_fw</t>
  </si>
  <si>
    <t>total_issues_c_fw</t>
  </si>
  <si>
    <t>tempo_total_s_fw</t>
  </si>
  <si>
    <t>tempo_total_c_fw</t>
  </si>
  <si>
    <t>commits/issues</t>
  </si>
  <si>
    <t>media_tempo_s_fw</t>
  </si>
  <si>
    <t>media_tempo_c_fw</t>
  </si>
  <si>
    <t>total_commits</t>
  </si>
  <si>
    <t>issues_c_fw</t>
  </si>
  <si>
    <t>issues_s_fw</t>
  </si>
  <si>
    <t>Ruby</t>
  </si>
  <si>
    <t>Python</t>
  </si>
  <si>
    <t>c#</t>
  </si>
  <si>
    <t>java</t>
  </si>
  <si>
    <t>Javascript</t>
  </si>
  <si>
    <t>python</t>
  </si>
  <si>
    <t>PHP</t>
  </si>
  <si>
    <t>JavaScript</t>
  </si>
  <si>
    <t>Linguagem</t>
  </si>
  <si>
    <t>qtde desenvolvedores</t>
  </si>
  <si>
    <t>C A FW</t>
  </si>
  <si>
    <t>SOM FW</t>
  </si>
  <si>
    <t>T. REP</t>
  </si>
  <si>
    <t>M DESEN</t>
  </si>
  <si>
    <t>M COMMITS</t>
  </si>
  <si>
    <t>merge por branch</t>
  </si>
  <si>
    <t>COMMIT/MERGE</t>
  </si>
  <si>
    <t>merge por branch somente FW</t>
  </si>
  <si>
    <t>Total de commits</t>
  </si>
  <si>
    <t>SOMENTE FW</t>
  </si>
  <si>
    <t>id1</t>
  </si>
  <si>
    <t>id2</t>
  </si>
  <si>
    <t>COMMIT/ISSUES ERRO</t>
  </si>
  <si>
    <t>Qtde desenv</t>
  </si>
  <si>
    <t>merge_branch</t>
  </si>
  <si>
    <t>commits_merge</t>
  </si>
  <si>
    <t>issues</t>
  </si>
  <si>
    <t>total issues</t>
  </si>
  <si>
    <t>SOMENTE COM FW</t>
  </si>
  <si>
    <t>commits_issues</t>
  </si>
  <si>
    <t>commit_s_ft</t>
  </si>
  <si>
    <t>commit_c_ft</t>
  </si>
  <si>
    <t>prop_merges_c_ft</t>
  </si>
  <si>
    <t>prop_merges_s_ft</t>
  </si>
  <si>
    <t>Total Commit</t>
  </si>
  <si>
    <t>Total Merges</t>
  </si>
  <si>
    <t>NUM_COMMITS_MERGES_SEM_FW</t>
  </si>
  <si>
    <t>NUM_COMMITS_MERGES_COM_FW</t>
  </si>
  <si>
    <t>d_sem_fw</t>
  </si>
  <si>
    <t>d_com_fw</t>
  </si>
  <si>
    <t>DEV_SFW</t>
  </si>
  <si>
    <t>DEV_CFW</t>
  </si>
  <si>
    <t>COMMIT_MERGE_DEV_SEM_FW</t>
  </si>
  <si>
    <t>COMMIT_MERGE_DEV_COM_FW</t>
  </si>
  <si>
    <t>ESFORÇO_S_FW</t>
  </si>
  <si>
    <t>ESFORÇO_C_FW</t>
  </si>
  <si>
    <t>esforço_s_fw</t>
  </si>
  <si>
    <t>merge_s_fw</t>
  </si>
  <si>
    <t>merge por branch sem FW</t>
  </si>
  <si>
    <t>esforço_c_fw</t>
  </si>
  <si>
    <t>merge_c_fw</t>
  </si>
  <si>
    <t>merge por branch com FW</t>
  </si>
  <si>
    <t>ESFORÇO MÉDIO S _FW</t>
  </si>
  <si>
    <t>ESFORÇO MÉDIO C _FW</t>
  </si>
  <si>
    <t>NUM_MERGES_100 COMMITS</t>
  </si>
  <si>
    <t>c_fw</t>
  </si>
  <si>
    <t>NÃO TEM MERGE DE FW</t>
  </si>
  <si>
    <t>Commits_Per_Merge</t>
  </si>
  <si>
    <t>ESF_MEDIO_S_FW_100_COMMITS</t>
  </si>
  <si>
    <t>ESF_MEDIO_C_FW_100_COMMITS</t>
  </si>
  <si>
    <t>TOTAL ISSUES</t>
  </si>
  <si>
    <t>NUM_ISSUES_100 COMMITS_SEM_FW</t>
  </si>
  <si>
    <t>NUM_ISSUES_100 COMMITS_COM_FW</t>
  </si>
  <si>
    <t>COMMITS_ISSUES</t>
  </si>
  <si>
    <t>TEMPO_MEDIO_ISSUES_S_FW</t>
  </si>
  <si>
    <t>TEMPO_MEDIO_ISSUES_C_FW</t>
  </si>
  <si>
    <t>TEMPO_MEDIO_ISSUES_S_FW_100_COMMITS</t>
  </si>
  <si>
    <t>TEMPO_MEDIO_ISSUES_C_FW_100_COMMITS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</si>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</sst>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/>
    <xf numFmtId="0" fontId="1" fillId="0" borderId="2" xfId="0" applyFont="1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0"/>
  <sheetViews>
    <sheetView workbookViewId="0"/>
  </sheetViews>
  <sheetFormatPr defaultRowHeight="15" x14ac:dyDescent="0.25"/>
  <cols>
    <col min="1" max="1" width="10" bestFit="1" customWidth="1"/>
    <col min="2" max="3" width="18.28515625" bestFit="1" customWidth="1"/>
    <col min="4" max="4" width="20.5703125" bestFit="1" customWidth="1"/>
    <col min="9" max="9" width="16.28515625" bestFit="1" customWidth="1"/>
  </cols>
  <sheetData>
    <row r="1" spans="1:10" x14ac:dyDescent="0.25">
      <c r="A1" s="1" t="s">
        <v>0</v>
      </c>
      <c r="B1" t="s">
        <v>47</v>
      </c>
      <c r="C1" s="1" t="s">
        <v>1</v>
      </c>
      <c r="D1" s="1" t="s">
        <v>2</v>
      </c>
      <c r="E1" s="5" t="s">
        <v>23</v>
      </c>
      <c r="H1" s="1" t="s">
        <v>0</v>
      </c>
      <c r="I1" s="5" t="s">
        <v>57</v>
      </c>
      <c r="J1" s="10" t="s">
        <v>58</v>
      </c>
    </row>
    <row r="2" spans="1:10" x14ac:dyDescent="0.25">
      <c r="A2" s="2">
        <v>16694</v>
      </c>
      <c r="B2" s="2" t="s">
        <v>39</v>
      </c>
      <c r="C2" s="2">
        <v>239</v>
      </c>
      <c r="D2" s="2">
        <v>77</v>
      </c>
      <c r="E2">
        <f>C2+D2</f>
        <v>316</v>
      </c>
      <c r="H2" s="2">
        <v>313887</v>
      </c>
      <c r="I2" s="2">
        <v>2</v>
      </c>
    </row>
    <row r="3" spans="1:10" x14ac:dyDescent="0.25">
      <c r="A3" s="2">
        <v>239610</v>
      </c>
      <c r="B3" s="2" t="s">
        <v>40</v>
      </c>
      <c r="C3" s="2">
        <v>12</v>
      </c>
      <c r="D3" s="2">
        <v>6</v>
      </c>
      <c r="E3">
        <f t="shared" ref="E3:E66" si="0">C3+D3</f>
        <v>18</v>
      </c>
      <c r="H3" s="2">
        <v>458682</v>
      </c>
      <c r="I3" s="2">
        <v>72</v>
      </c>
    </row>
    <row r="4" spans="1:10" x14ac:dyDescent="0.25">
      <c r="A4" s="2">
        <v>347655</v>
      </c>
      <c r="B4" s="2" t="s">
        <v>40</v>
      </c>
      <c r="C4" s="2">
        <v>5027</v>
      </c>
      <c r="D4" s="2">
        <v>21874</v>
      </c>
      <c r="E4">
        <f t="shared" si="0"/>
        <v>26901</v>
      </c>
      <c r="H4" s="2">
        <v>469502</v>
      </c>
      <c r="I4" s="2">
        <v>74</v>
      </c>
    </row>
    <row r="5" spans="1:10" x14ac:dyDescent="0.25">
      <c r="A5" s="2">
        <v>489645</v>
      </c>
      <c r="B5" s="2" t="s">
        <v>40</v>
      </c>
      <c r="C5" s="2">
        <v>1715</v>
      </c>
      <c r="D5" s="2">
        <v>5017</v>
      </c>
      <c r="E5">
        <f t="shared" si="0"/>
        <v>6732</v>
      </c>
      <c r="H5" s="2">
        <v>472606</v>
      </c>
      <c r="I5" s="2">
        <v>58</v>
      </c>
    </row>
    <row r="6" spans="1:10" x14ac:dyDescent="0.25">
      <c r="A6" s="2">
        <v>552695</v>
      </c>
      <c r="B6" s="2" t="s">
        <v>39</v>
      </c>
      <c r="C6" s="2">
        <v>85</v>
      </c>
      <c r="D6" s="2">
        <v>86</v>
      </c>
      <c r="E6">
        <f t="shared" si="0"/>
        <v>171</v>
      </c>
      <c r="H6" s="2">
        <v>500122</v>
      </c>
      <c r="I6" s="2">
        <v>754</v>
      </c>
    </row>
    <row r="7" spans="1:10" x14ac:dyDescent="0.25">
      <c r="A7" s="2">
        <v>769182</v>
      </c>
      <c r="B7" s="2" t="s">
        <v>40</v>
      </c>
      <c r="C7" s="2">
        <v>21</v>
      </c>
      <c r="D7" s="2">
        <v>366</v>
      </c>
      <c r="E7">
        <f t="shared" si="0"/>
        <v>387</v>
      </c>
      <c r="H7" s="2">
        <v>953803</v>
      </c>
      <c r="I7" s="2">
        <v>9</v>
      </c>
    </row>
    <row r="8" spans="1:10" x14ac:dyDescent="0.25">
      <c r="A8" s="2">
        <v>806511</v>
      </c>
      <c r="B8" s="2" t="s">
        <v>40</v>
      </c>
      <c r="C8" s="2">
        <v>3355</v>
      </c>
      <c r="D8" s="2">
        <v>719</v>
      </c>
      <c r="E8">
        <f t="shared" si="0"/>
        <v>4074</v>
      </c>
      <c r="H8" s="2">
        <v>1238631</v>
      </c>
      <c r="I8" s="2">
        <v>24</v>
      </c>
    </row>
    <row r="9" spans="1:10" x14ac:dyDescent="0.25">
      <c r="A9" s="2">
        <v>813405</v>
      </c>
      <c r="B9" s="2" t="s">
        <v>40</v>
      </c>
      <c r="C9" s="2">
        <v>106</v>
      </c>
      <c r="D9" s="2">
        <v>6</v>
      </c>
      <c r="E9">
        <f t="shared" si="0"/>
        <v>112</v>
      </c>
      <c r="H9" s="2">
        <v>1769294</v>
      </c>
      <c r="I9" s="2">
        <v>153</v>
      </c>
    </row>
    <row r="10" spans="1:10" x14ac:dyDescent="0.25">
      <c r="A10" s="2">
        <v>937116</v>
      </c>
      <c r="B10" s="2" t="s">
        <v>40</v>
      </c>
      <c r="C10" s="2">
        <v>348</v>
      </c>
      <c r="D10" s="2">
        <v>14</v>
      </c>
      <c r="E10">
        <f t="shared" si="0"/>
        <v>362</v>
      </c>
      <c r="H10" s="2">
        <v>2220387</v>
      </c>
      <c r="I10" s="2">
        <v>268</v>
      </c>
    </row>
    <row r="11" spans="1:10" x14ac:dyDescent="0.25">
      <c r="A11" s="2">
        <v>979996</v>
      </c>
      <c r="B11" s="2" t="s">
        <v>41</v>
      </c>
      <c r="C11" s="2">
        <v>9</v>
      </c>
      <c r="D11" s="2">
        <v>21</v>
      </c>
      <c r="E11">
        <f t="shared" si="0"/>
        <v>30</v>
      </c>
      <c r="H11" s="2">
        <v>3086637</v>
      </c>
      <c r="I11" s="2">
        <v>1</v>
      </c>
    </row>
    <row r="12" spans="1:10" x14ac:dyDescent="0.25">
      <c r="A12" s="2">
        <v>1059929</v>
      </c>
      <c r="B12" s="2" t="s">
        <v>42</v>
      </c>
      <c r="C12" s="2">
        <v>1129</v>
      </c>
      <c r="D12" s="2">
        <v>1702</v>
      </c>
      <c r="E12">
        <f t="shared" si="0"/>
        <v>2831</v>
      </c>
      <c r="H12" s="2">
        <v>3143577</v>
      </c>
      <c r="I12" s="2">
        <v>1</v>
      </c>
    </row>
    <row r="13" spans="1:10" x14ac:dyDescent="0.25">
      <c r="A13" s="2">
        <v>1217077</v>
      </c>
      <c r="B13" s="2" t="s">
        <v>40</v>
      </c>
      <c r="C13" s="2">
        <v>3347</v>
      </c>
      <c r="D13" s="2">
        <v>643</v>
      </c>
      <c r="E13">
        <f t="shared" si="0"/>
        <v>3990</v>
      </c>
      <c r="H13" s="2">
        <v>3326136</v>
      </c>
      <c r="I13" s="2">
        <v>4</v>
      </c>
    </row>
    <row r="14" spans="1:10" x14ac:dyDescent="0.25">
      <c r="A14" s="2">
        <v>1338040</v>
      </c>
      <c r="B14" s="2" t="s">
        <v>39</v>
      </c>
      <c r="C14" s="2">
        <v>9773</v>
      </c>
      <c r="D14" s="2">
        <v>4096</v>
      </c>
      <c r="E14">
        <f t="shared" si="0"/>
        <v>13869</v>
      </c>
      <c r="H14" s="2">
        <v>3396053</v>
      </c>
      <c r="I14" s="2">
        <v>1</v>
      </c>
    </row>
    <row r="15" spans="1:10" x14ac:dyDescent="0.25">
      <c r="A15" s="2">
        <v>1352520</v>
      </c>
      <c r="B15" s="2" t="s">
        <v>40</v>
      </c>
      <c r="C15" s="2">
        <v>1974</v>
      </c>
      <c r="D15" s="2">
        <v>11921</v>
      </c>
      <c r="E15">
        <f t="shared" si="0"/>
        <v>13895</v>
      </c>
      <c r="H15" s="2">
        <v>3844382</v>
      </c>
      <c r="I15" s="2">
        <v>2</v>
      </c>
    </row>
    <row r="16" spans="1:10" x14ac:dyDescent="0.25">
      <c r="A16" s="2">
        <v>1365296</v>
      </c>
      <c r="B16" s="2" t="s">
        <v>39</v>
      </c>
      <c r="C16" s="2">
        <v>30</v>
      </c>
      <c r="D16" s="2">
        <v>7</v>
      </c>
      <c r="E16">
        <f t="shared" si="0"/>
        <v>37</v>
      </c>
      <c r="H16" s="2">
        <v>4748615</v>
      </c>
      <c r="I16" s="2">
        <v>23</v>
      </c>
    </row>
    <row r="17" spans="1:9" x14ac:dyDescent="0.25">
      <c r="A17" s="2">
        <v>1430636</v>
      </c>
      <c r="B17" s="2" t="s">
        <v>39</v>
      </c>
      <c r="C17" s="2">
        <v>33</v>
      </c>
      <c r="D17" s="2">
        <v>81</v>
      </c>
      <c r="E17">
        <f t="shared" si="0"/>
        <v>114</v>
      </c>
      <c r="H17" s="2">
        <v>5756583</v>
      </c>
      <c r="I17" s="2">
        <v>2</v>
      </c>
    </row>
    <row r="18" spans="1:9" x14ac:dyDescent="0.25">
      <c r="A18" s="2">
        <v>1622553</v>
      </c>
      <c r="B18" s="2" t="s">
        <v>39</v>
      </c>
      <c r="C18" s="2">
        <v>40</v>
      </c>
      <c r="D18" s="2">
        <v>43</v>
      </c>
      <c r="E18">
        <f t="shared" si="0"/>
        <v>83</v>
      </c>
      <c r="H18" s="2">
        <v>8134853</v>
      </c>
      <c r="I18" s="2">
        <v>13</v>
      </c>
    </row>
    <row r="19" spans="1:9" x14ac:dyDescent="0.25">
      <c r="A19" s="2">
        <v>1722606</v>
      </c>
      <c r="B19" s="2" t="s">
        <v>40</v>
      </c>
      <c r="C19" s="2">
        <v>1403</v>
      </c>
      <c r="D19" s="2">
        <v>209</v>
      </c>
      <c r="E19">
        <f t="shared" si="0"/>
        <v>1612</v>
      </c>
      <c r="H19" s="2">
        <v>8920176</v>
      </c>
      <c r="I19" s="2">
        <v>123</v>
      </c>
    </row>
    <row r="20" spans="1:9" x14ac:dyDescent="0.25">
      <c r="A20" s="2">
        <v>1799884</v>
      </c>
      <c r="B20" s="2" t="s">
        <v>40</v>
      </c>
      <c r="C20" s="2">
        <v>2435</v>
      </c>
      <c r="D20" s="2">
        <v>1692</v>
      </c>
      <c r="E20">
        <f t="shared" si="0"/>
        <v>4127</v>
      </c>
      <c r="H20" s="2">
        <v>9101026</v>
      </c>
      <c r="I20" s="2">
        <v>1</v>
      </c>
    </row>
    <row r="21" spans="1:9" x14ac:dyDescent="0.25">
      <c r="A21" s="2">
        <v>1848736</v>
      </c>
      <c r="B21" s="2" t="s">
        <v>40</v>
      </c>
      <c r="C21" s="2">
        <v>357</v>
      </c>
      <c r="D21" s="2">
        <v>796</v>
      </c>
      <c r="E21">
        <f t="shared" si="0"/>
        <v>1153</v>
      </c>
      <c r="H21" s="2">
        <v>9402716</v>
      </c>
      <c r="I21" s="2">
        <v>22</v>
      </c>
    </row>
    <row r="22" spans="1:9" x14ac:dyDescent="0.25">
      <c r="A22" s="2">
        <v>2227939</v>
      </c>
      <c r="B22" s="2" t="s">
        <v>39</v>
      </c>
      <c r="C22" s="2">
        <v>9</v>
      </c>
      <c r="D22" s="2">
        <v>173</v>
      </c>
      <c r="E22">
        <f t="shared" si="0"/>
        <v>182</v>
      </c>
      <c r="H22" s="2">
        <v>10056182</v>
      </c>
      <c r="I22" s="2">
        <v>55</v>
      </c>
    </row>
    <row r="23" spans="1:9" x14ac:dyDescent="0.25">
      <c r="A23" s="2">
        <v>2263742</v>
      </c>
      <c r="B23" s="2" t="s">
        <v>40</v>
      </c>
      <c r="C23" s="2">
        <v>5956</v>
      </c>
      <c r="D23" s="2">
        <v>4914</v>
      </c>
      <c r="E23">
        <f t="shared" si="0"/>
        <v>10870</v>
      </c>
      <c r="H23" s="2">
        <v>10281099</v>
      </c>
      <c r="I23" s="2">
        <v>2</v>
      </c>
    </row>
    <row r="24" spans="1:9" x14ac:dyDescent="0.25">
      <c r="A24" s="2">
        <v>2386842</v>
      </c>
      <c r="B24" s="2" t="s">
        <v>40</v>
      </c>
      <c r="C24" s="2">
        <v>3349</v>
      </c>
      <c r="D24" s="2">
        <v>628</v>
      </c>
      <c r="E24">
        <f t="shared" si="0"/>
        <v>3977</v>
      </c>
      <c r="H24" s="2">
        <v>10531715</v>
      </c>
      <c r="I24" s="2">
        <v>56</v>
      </c>
    </row>
    <row r="25" spans="1:9" x14ac:dyDescent="0.25">
      <c r="A25" s="2">
        <v>2392358</v>
      </c>
      <c r="B25" s="2" t="s">
        <v>39</v>
      </c>
      <c r="C25" s="2">
        <v>272</v>
      </c>
      <c r="D25" s="2">
        <v>92</v>
      </c>
      <c r="E25">
        <f t="shared" si="0"/>
        <v>364</v>
      </c>
      <c r="H25" s="2">
        <v>10662299</v>
      </c>
      <c r="I25" s="2">
        <v>1</v>
      </c>
    </row>
    <row r="26" spans="1:9" x14ac:dyDescent="0.25">
      <c r="A26" s="2">
        <v>2416064</v>
      </c>
      <c r="B26" s="2" t="s">
        <v>39</v>
      </c>
      <c r="C26" s="2">
        <v>8509</v>
      </c>
      <c r="D26" s="2">
        <v>11338</v>
      </c>
      <c r="E26">
        <f t="shared" si="0"/>
        <v>19847</v>
      </c>
      <c r="H26" s="2">
        <v>11027151</v>
      </c>
      <c r="I26" s="2">
        <v>69</v>
      </c>
    </row>
    <row r="27" spans="1:9" x14ac:dyDescent="0.25">
      <c r="A27" s="2">
        <v>2453389</v>
      </c>
      <c r="B27" s="2" t="s">
        <v>39</v>
      </c>
      <c r="C27" s="2">
        <v>91</v>
      </c>
      <c r="D27" s="2">
        <v>71</v>
      </c>
      <c r="E27">
        <f t="shared" si="0"/>
        <v>162</v>
      </c>
      <c r="H27" s="2">
        <v>12750545</v>
      </c>
      <c r="I27" s="2">
        <v>3</v>
      </c>
    </row>
    <row r="28" spans="1:9" x14ac:dyDescent="0.25">
      <c r="A28" s="2">
        <v>2457595</v>
      </c>
      <c r="B28" s="2" t="s">
        <v>39</v>
      </c>
      <c r="C28" s="2">
        <v>4</v>
      </c>
      <c r="D28" s="2">
        <v>68</v>
      </c>
      <c r="E28">
        <f t="shared" si="0"/>
        <v>72</v>
      </c>
      <c r="H28" s="2">
        <v>13145189</v>
      </c>
      <c r="I28" s="2">
        <v>5</v>
      </c>
    </row>
    <row r="29" spans="1:9" x14ac:dyDescent="0.25">
      <c r="A29" s="2">
        <v>2477696</v>
      </c>
      <c r="B29" s="2" t="s">
        <v>39</v>
      </c>
      <c r="C29" s="2">
        <v>1</v>
      </c>
      <c r="D29" s="2">
        <v>4</v>
      </c>
      <c r="E29">
        <f t="shared" si="0"/>
        <v>5</v>
      </c>
      <c r="H29" s="2">
        <v>13869572</v>
      </c>
      <c r="I29" s="2">
        <v>4</v>
      </c>
    </row>
    <row r="30" spans="1:9" x14ac:dyDescent="0.25">
      <c r="A30" s="2">
        <v>2505328</v>
      </c>
      <c r="B30" s="2" t="s">
        <v>40</v>
      </c>
      <c r="C30" s="2">
        <v>124</v>
      </c>
      <c r="D30" s="2">
        <v>6</v>
      </c>
      <c r="E30">
        <f t="shared" si="0"/>
        <v>130</v>
      </c>
      <c r="H30" s="2">
        <v>14689478</v>
      </c>
      <c r="I30" s="2">
        <v>115</v>
      </c>
    </row>
    <row r="31" spans="1:9" x14ac:dyDescent="0.25">
      <c r="A31" s="2">
        <v>2577146</v>
      </c>
      <c r="B31" s="2" t="s">
        <v>40</v>
      </c>
      <c r="C31" s="2">
        <v>232</v>
      </c>
      <c r="D31" s="2">
        <v>463</v>
      </c>
      <c r="E31">
        <f t="shared" si="0"/>
        <v>695</v>
      </c>
      <c r="H31" s="2">
        <v>14748971</v>
      </c>
      <c r="I31" s="2">
        <v>11</v>
      </c>
    </row>
    <row r="32" spans="1:9" x14ac:dyDescent="0.25">
      <c r="A32" s="2">
        <v>2642594</v>
      </c>
      <c r="B32" s="2" t="s">
        <v>40</v>
      </c>
      <c r="C32" s="2">
        <v>37</v>
      </c>
      <c r="D32" s="2">
        <v>8</v>
      </c>
      <c r="E32">
        <f t="shared" si="0"/>
        <v>45</v>
      </c>
      <c r="H32" s="2">
        <v>14840550</v>
      </c>
      <c r="I32" s="2">
        <v>6</v>
      </c>
    </row>
    <row r="33" spans="1:9" x14ac:dyDescent="0.25">
      <c r="A33" s="2">
        <v>2665228</v>
      </c>
      <c r="B33" s="2" t="s">
        <v>39</v>
      </c>
      <c r="C33" s="2">
        <v>16</v>
      </c>
      <c r="D33" s="2">
        <v>12</v>
      </c>
      <c r="E33">
        <f t="shared" si="0"/>
        <v>28</v>
      </c>
      <c r="H33" s="2">
        <v>14840745</v>
      </c>
      <c r="I33" s="2">
        <v>5</v>
      </c>
    </row>
    <row r="34" spans="1:9" x14ac:dyDescent="0.25">
      <c r="A34" s="2">
        <v>2723436</v>
      </c>
      <c r="B34" s="2" t="s">
        <v>39</v>
      </c>
      <c r="C34" s="2">
        <v>527</v>
      </c>
      <c r="D34" s="2">
        <v>3153</v>
      </c>
      <c r="E34">
        <f t="shared" si="0"/>
        <v>3680</v>
      </c>
      <c r="H34" s="2">
        <v>14840944</v>
      </c>
      <c r="I34" s="2">
        <v>5</v>
      </c>
    </row>
    <row r="35" spans="1:9" x14ac:dyDescent="0.25">
      <c r="A35" s="2">
        <v>2821775</v>
      </c>
      <c r="B35" s="2" t="s">
        <v>40</v>
      </c>
      <c r="C35" s="2">
        <v>3359</v>
      </c>
      <c r="D35" s="2">
        <v>79</v>
      </c>
      <c r="E35">
        <f t="shared" si="0"/>
        <v>3438</v>
      </c>
      <c r="H35" s="2">
        <v>15313960</v>
      </c>
      <c r="I35" s="2">
        <v>5</v>
      </c>
    </row>
    <row r="36" spans="1:9" x14ac:dyDescent="0.25">
      <c r="A36" s="2">
        <v>2987495</v>
      </c>
      <c r="B36" s="2" t="s">
        <v>40</v>
      </c>
      <c r="C36" s="2">
        <v>11255</v>
      </c>
      <c r="D36" s="2">
        <v>874</v>
      </c>
      <c r="E36">
        <f t="shared" si="0"/>
        <v>12129</v>
      </c>
      <c r="H36" s="2">
        <v>15700975</v>
      </c>
      <c r="I36" s="2">
        <v>6</v>
      </c>
    </row>
    <row r="37" spans="1:9" x14ac:dyDescent="0.25">
      <c r="A37" s="2">
        <v>2995765</v>
      </c>
      <c r="B37" s="2" t="s">
        <v>39</v>
      </c>
      <c r="C37" s="2">
        <v>3814</v>
      </c>
      <c r="D37" s="2">
        <v>1108</v>
      </c>
      <c r="E37">
        <f t="shared" si="0"/>
        <v>4922</v>
      </c>
      <c r="H37" s="2">
        <v>17581811</v>
      </c>
      <c r="I37" s="2">
        <v>96</v>
      </c>
    </row>
    <row r="38" spans="1:9" x14ac:dyDescent="0.25">
      <c r="A38" s="2">
        <v>3011763</v>
      </c>
      <c r="B38" s="2" t="s">
        <v>40</v>
      </c>
      <c r="C38" s="2">
        <v>17</v>
      </c>
      <c r="D38" s="2">
        <v>92</v>
      </c>
      <c r="E38">
        <f t="shared" si="0"/>
        <v>109</v>
      </c>
      <c r="H38" s="2">
        <v>21175143</v>
      </c>
      <c r="I38" s="2">
        <v>1</v>
      </c>
    </row>
    <row r="39" spans="1:9" x14ac:dyDescent="0.25">
      <c r="A39" s="2">
        <v>3062767</v>
      </c>
      <c r="B39" s="2" t="s">
        <v>42</v>
      </c>
      <c r="C39" s="2">
        <v>2</v>
      </c>
      <c r="D39" s="2">
        <v>10</v>
      </c>
      <c r="E39">
        <f t="shared" si="0"/>
        <v>12</v>
      </c>
      <c r="H39" s="2">
        <v>21584386</v>
      </c>
      <c r="I39" s="2">
        <v>1</v>
      </c>
    </row>
    <row r="40" spans="1:9" x14ac:dyDescent="0.25">
      <c r="A40" s="2">
        <v>3148994</v>
      </c>
      <c r="B40" s="2" t="s">
        <v>40</v>
      </c>
      <c r="C40" s="2">
        <v>865</v>
      </c>
      <c r="D40" s="2">
        <v>74</v>
      </c>
      <c r="E40">
        <f t="shared" si="0"/>
        <v>939</v>
      </c>
      <c r="H40" s="2">
        <v>21957261</v>
      </c>
      <c r="I40" s="2">
        <v>1</v>
      </c>
    </row>
    <row r="41" spans="1:9" x14ac:dyDescent="0.25">
      <c r="A41" s="2">
        <v>3300312</v>
      </c>
      <c r="B41" s="2" t="s">
        <v>39</v>
      </c>
      <c r="C41" s="2">
        <v>3</v>
      </c>
      <c r="D41" s="2">
        <v>11</v>
      </c>
      <c r="E41">
        <f t="shared" si="0"/>
        <v>14</v>
      </c>
      <c r="H41" s="2">
        <v>22742000</v>
      </c>
      <c r="I41" s="2">
        <v>1</v>
      </c>
    </row>
    <row r="42" spans="1:9" x14ac:dyDescent="0.25">
      <c r="A42" s="2">
        <v>3491226</v>
      </c>
      <c r="B42" s="2" t="s">
        <v>39</v>
      </c>
      <c r="C42" s="2">
        <v>3</v>
      </c>
      <c r="D42" s="2">
        <v>15</v>
      </c>
      <c r="E42">
        <f t="shared" si="0"/>
        <v>18</v>
      </c>
      <c r="H42" s="2">
        <v>22768039</v>
      </c>
      <c r="I42" s="2">
        <v>3</v>
      </c>
    </row>
    <row r="43" spans="1:9" x14ac:dyDescent="0.25">
      <c r="A43" s="2">
        <v>3614046</v>
      </c>
      <c r="B43" s="2" t="s">
        <v>39</v>
      </c>
      <c r="C43" s="2">
        <v>68</v>
      </c>
      <c r="D43" s="2">
        <v>1003</v>
      </c>
      <c r="E43">
        <f t="shared" si="0"/>
        <v>1071</v>
      </c>
      <c r="H43" s="2">
        <v>23112219</v>
      </c>
      <c r="I43" s="2">
        <v>41</v>
      </c>
    </row>
    <row r="44" spans="1:9" x14ac:dyDescent="0.25">
      <c r="A44" s="2">
        <v>3698922</v>
      </c>
      <c r="B44" s="2" t="s">
        <v>39</v>
      </c>
      <c r="C44" s="2">
        <v>2</v>
      </c>
      <c r="D44" s="2">
        <v>5</v>
      </c>
      <c r="E44">
        <f t="shared" si="0"/>
        <v>7</v>
      </c>
      <c r="H44" s="2">
        <v>23359201</v>
      </c>
      <c r="I44" s="2">
        <v>69</v>
      </c>
    </row>
    <row r="45" spans="1:9" x14ac:dyDescent="0.25">
      <c r="A45" s="2">
        <v>3835063</v>
      </c>
      <c r="B45" s="2" t="s">
        <v>39</v>
      </c>
      <c r="C45" s="2">
        <v>1</v>
      </c>
      <c r="D45" s="2">
        <v>12</v>
      </c>
      <c r="E45">
        <f t="shared" si="0"/>
        <v>13</v>
      </c>
      <c r="H45" s="2">
        <v>23657117</v>
      </c>
      <c r="I45" s="2">
        <v>60</v>
      </c>
    </row>
    <row r="46" spans="1:9" x14ac:dyDescent="0.25">
      <c r="A46" s="2">
        <v>4077804</v>
      </c>
      <c r="B46" s="2" t="s">
        <v>42</v>
      </c>
      <c r="C46" s="2">
        <v>36</v>
      </c>
      <c r="D46" s="2">
        <v>16</v>
      </c>
      <c r="E46">
        <f t="shared" si="0"/>
        <v>52</v>
      </c>
      <c r="H46" s="2">
        <v>24289782</v>
      </c>
      <c r="I46" s="2">
        <v>1</v>
      </c>
    </row>
    <row r="47" spans="1:9" x14ac:dyDescent="0.25">
      <c r="A47" s="2">
        <v>4295237</v>
      </c>
      <c r="B47" s="2" t="s">
        <v>42</v>
      </c>
      <c r="C47" s="2">
        <v>110</v>
      </c>
      <c r="D47" s="2">
        <v>8</v>
      </c>
      <c r="E47">
        <f t="shared" si="0"/>
        <v>118</v>
      </c>
      <c r="H47" s="2">
        <v>26510259</v>
      </c>
      <c r="I47" s="2">
        <v>18</v>
      </c>
    </row>
    <row r="48" spans="1:9" x14ac:dyDescent="0.25">
      <c r="A48" s="2">
        <v>4340365</v>
      </c>
      <c r="B48" s="2" t="s">
        <v>39</v>
      </c>
      <c r="C48" s="2">
        <v>12</v>
      </c>
      <c r="D48" s="2">
        <v>58</v>
      </c>
      <c r="E48">
        <f t="shared" si="0"/>
        <v>70</v>
      </c>
      <c r="H48" s="2">
        <v>27462309</v>
      </c>
      <c r="I48" s="2">
        <v>2</v>
      </c>
    </row>
    <row r="49" spans="1:9" x14ac:dyDescent="0.25">
      <c r="A49" s="2">
        <v>4494078</v>
      </c>
      <c r="B49" s="2" t="s">
        <v>39</v>
      </c>
      <c r="C49" s="2">
        <v>560</v>
      </c>
      <c r="D49" s="2">
        <v>141</v>
      </c>
      <c r="E49">
        <f t="shared" si="0"/>
        <v>701</v>
      </c>
      <c r="H49" s="2">
        <v>29163083</v>
      </c>
      <c r="I49" s="2">
        <v>569</v>
      </c>
    </row>
    <row r="50" spans="1:9" x14ac:dyDescent="0.25">
      <c r="A50" s="2">
        <v>4693087</v>
      </c>
      <c r="B50" s="2" t="s">
        <v>43</v>
      </c>
      <c r="C50" s="2">
        <v>4555</v>
      </c>
      <c r="D50" s="2">
        <v>2446</v>
      </c>
      <c r="E50">
        <f t="shared" si="0"/>
        <v>7001</v>
      </c>
      <c r="H50" s="2">
        <v>29887628</v>
      </c>
      <c r="I50" s="2">
        <v>1</v>
      </c>
    </row>
    <row r="51" spans="1:9" x14ac:dyDescent="0.25">
      <c r="A51" s="2">
        <v>5021616</v>
      </c>
      <c r="B51" s="2" t="s">
        <v>40</v>
      </c>
      <c r="C51" s="2">
        <v>3342</v>
      </c>
      <c r="D51" s="2">
        <v>717</v>
      </c>
      <c r="E51">
        <f t="shared" si="0"/>
        <v>4059</v>
      </c>
      <c r="H51" s="2">
        <v>29936500</v>
      </c>
      <c r="I51" s="2">
        <v>150</v>
      </c>
    </row>
    <row r="52" spans="1:9" x14ac:dyDescent="0.25">
      <c r="A52" s="2">
        <v>5144181</v>
      </c>
      <c r="B52" s="2" t="s">
        <v>39</v>
      </c>
      <c r="C52" s="2">
        <v>1549</v>
      </c>
      <c r="D52" s="2">
        <v>191</v>
      </c>
      <c r="E52">
        <f t="shared" si="0"/>
        <v>1740</v>
      </c>
      <c r="H52" s="2">
        <v>33293816</v>
      </c>
      <c r="I52" s="2">
        <v>3</v>
      </c>
    </row>
    <row r="53" spans="1:9" x14ac:dyDescent="0.25">
      <c r="A53" s="2">
        <v>5197539</v>
      </c>
      <c r="B53" s="2" t="s">
        <v>40</v>
      </c>
      <c r="C53" s="2">
        <v>1138</v>
      </c>
      <c r="D53" s="2">
        <v>712</v>
      </c>
      <c r="E53">
        <f t="shared" si="0"/>
        <v>1850</v>
      </c>
      <c r="H53" s="2">
        <v>33920295</v>
      </c>
      <c r="I53" s="2">
        <v>1</v>
      </c>
    </row>
    <row r="54" spans="1:9" x14ac:dyDescent="0.25">
      <c r="A54" s="2">
        <v>5203368</v>
      </c>
      <c r="B54" s="2" t="s">
        <v>39</v>
      </c>
      <c r="C54" s="2">
        <v>329</v>
      </c>
      <c r="D54" s="2">
        <v>934</v>
      </c>
      <c r="E54">
        <f t="shared" si="0"/>
        <v>1263</v>
      </c>
      <c r="H54" s="2">
        <v>34612194</v>
      </c>
      <c r="I54" s="2">
        <v>1</v>
      </c>
    </row>
    <row r="55" spans="1:9" x14ac:dyDescent="0.25">
      <c r="A55" s="2">
        <v>5287954</v>
      </c>
      <c r="B55" s="2" t="s">
        <v>40</v>
      </c>
      <c r="C55" s="2">
        <v>3355</v>
      </c>
      <c r="D55" s="2">
        <v>706</v>
      </c>
      <c r="E55">
        <f t="shared" si="0"/>
        <v>4061</v>
      </c>
      <c r="H55" s="2">
        <v>35948482</v>
      </c>
      <c r="I55" s="2">
        <v>33</v>
      </c>
    </row>
    <row r="56" spans="1:9" x14ac:dyDescent="0.25">
      <c r="A56" s="2">
        <v>5421677</v>
      </c>
      <c r="B56" s="2" t="s">
        <v>40</v>
      </c>
      <c r="C56" s="2">
        <v>514</v>
      </c>
      <c r="D56" s="2">
        <v>130</v>
      </c>
      <c r="E56">
        <f t="shared" si="0"/>
        <v>644</v>
      </c>
      <c r="H56" s="2">
        <v>37075177</v>
      </c>
      <c r="I56" s="2">
        <v>3</v>
      </c>
    </row>
    <row r="57" spans="1:9" x14ac:dyDescent="0.25">
      <c r="A57" s="2">
        <v>5541660</v>
      </c>
      <c r="B57" s="2" t="s">
        <v>41</v>
      </c>
      <c r="C57" s="2">
        <v>1714</v>
      </c>
      <c r="D57" s="2">
        <v>196</v>
      </c>
      <c r="E57">
        <f t="shared" si="0"/>
        <v>1910</v>
      </c>
      <c r="H57" s="2">
        <v>37232597</v>
      </c>
      <c r="I57" s="2">
        <v>1</v>
      </c>
    </row>
    <row r="58" spans="1:9" x14ac:dyDescent="0.25">
      <c r="A58" s="2">
        <v>5614312</v>
      </c>
      <c r="B58" s="2" t="s">
        <v>39</v>
      </c>
      <c r="C58" s="2">
        <v>119</v>
      </c>
      <c r="D58" s="2">
        <v>187</v>
      </c>
      <c r="E58">
        <f t="shared" si="0"/>
        <v>306</v>
      </c>
      <c r="H58" s="2">
        <v>37656460</v>
      </c>
      <c r="I58" s="2">
        <v>2</v>
      </c>
    </row>
    <row r="59" spans="1:9" x14ac:dyDescent="0.25">
      <c r="A59" s="2">
        <v>6127047</v>
      </c>
      <c r="B59" s="2" t="s">
        <v>40</v>
      </c>
      <c r="C59" s="2">
        <v>1438</v>
      </c>
      <c r="D59" s="2">
        <v>224</v>
      </c>
      <c r="E59">
        <f t="shared" si="0"/>
        <v>1662</v>
      </c>
      <c r="H59" s="2">
        <v>37848631</v>
      </c>
      <c r="I59" s="2">
        <v>1</v>
      </c>
    </row>
    <row r="60" spans="1:9" x14ac:dyDescent="0.25">
      <c r="A60" s="2">
        <v>6388572</v>
      </c>
      <c r="B60" s="2" t="s">
        <v>39</v>
      </c>
      <c r="C60" s="2">
        <v>149</v>
      </c>
      <c r="D60" s="2">
        <v>406</v>
      </c>
      <c r="E60">
        <f t="shared" si="0"/>
        <v>555</v>
      </c>
      <c r="H60" s="2">
        <v>37859681</v>
      </c>
      <c r="I60" s="2">
        <v>613</v>
      </c>
    </row>
    <row r="61" spans="1:9" x14ac:dyDescent="0.25">
      <c r="A61" s="2">
        <v>6686371</v>
      </c>
      <c r="B61" s="2" t="s">
        <v>40</v>
      </c>
      <c r="C61" s="2">
        <v>2</v>
      </c>
      <c r="D61" s="2">
        <v>1</v>
      </c>
      <c r="E61">
        <f t="shared" si="0"/>
        <v>3</v>
      </c>
      <c r="H61" s="2">
        <v>37937452</v>
      </c>
      <c r="I61" s="2">
        <v>252</v>
      </c>
    </row>
    <row r="62" spans="1:9" x14ac:dyDescent="0.25">
      <c r="A62" s="2">
        <v>7031510</v>
      </c>
      <c r="B62" s="2" t="s">
        <v>43</v>
      </c>
      <c r="C62" s="2">
        <v>2740</v>
      </c>
      <c r="D62" s="2">
        <v>85</v>
      </c>
      <c r="E62">
        <f t="shared" si="0"/>
        <v>2825</v>
      </c>
      <c r="H62" s="2">
        <v>38167173</v>
      </c>
      <c r="I62" s="2">
        <v>1</v>
      </c>
    </row>
    <row r="63" spans="1:9" x14ac:dyDescent="0.25">
      <c r="A63" s="2">
        <v>7121796</v>
      </c>
      <c r="B63" s="2" t="s">
        <v>39</v>
      </c>
      <c r="C63" s="2">
        <v>200</v>
      </c>
      <c r="D63" s="2">
        <v>29</v>
      </c>
      <c r="E63">
        <f t="shared" si="0"/>
        <v>229</v>
      </c>
      <c r="H63" s="2">
        <v>39062034</v>
      </c>
      <c r="I63" s="2">
        <v>1</v>
      </c>
    </row>
    <row r="64" spans="1:9" x14ac:dyDescent="0.25">
      <c r="A64" s="2">
        <v>7358191</v>
      </c>
      <c r="B64" s="2" t="s">
        <v>40</v>
      </c>
      <c r="C64" s="2">
        <v>287</v>
      </c>
      <c r="D64" s="2">
        <v>117</v>
      </c>
      <c r="E64">
        <f t="shared" si="0"/>
        <v>404</v>
      </c>
      <c r="H64" s="2">
        <v>39262662</v>
      </c>
      <c r="I64" s="2">
        <v>3</v>
      </c>
    </row>
    <row r="65" spans="1:9" x14ac:dyDescent="0.25">
      <c r="A65" s="2">
        <v>8125302</v>
      </c>
      <c r="B65" s="2" t="s">
        <v>40</v>
      </c>
      <c r="C65" s="2">
        <v>58</v>
      </c>
      <c r="D65" s="2">
        <v>11</v>
      </c>
      <c r="E65">
        <f t="shared" si="0"/>
        <v>69</v>
      </c>
      <c r="H65" s="2">
        <v>39777201</v>
      </c>
      <c r="I65" s="2">
        <v>2</v>
      </c>
    </row>
    <row r="66" spans="1:9" x14ac:dyDescent="0.25">
      <c r="A66" s="2">
        <v>8242853</v>
      </c>
      <c r="B66" s="2" t="s">
        <v>39</v>
      </c>
      <c r="C66" s="2">
        <v>1</v>
      </c>
      <c r="D66" s="2">
        <v>1</v>
      </c>
      <c r="E66">
        <f t="shared" si="0"/>
        <v>2</v>
      </c>
      <c r="H66" s="2">
        <v>39882269</v>
      </c>
      <c r="I66" s="2">
        <v>1</v>
      </c>
    </row>
    <row r="67" spans="1:9" x14ac:dyDescent="0.25">
      <c r="A67" s="2">
        <v>8357807</v>
      </c>
      <c r="B67" s="2" t="s">
        <v>39</v>
      </c>
      <c r="C67" s="2">
        <v>1</v>
      </c>
      <c r="D67" s="2">
        <v>2</v>
      </c>
      <c r="E67">
        <f t="shared" ref="E67:E130" si="1">C67+D67</f>
        <v>3</v>
      </c>
      <c r="H67" s="2">
        <v>39891885</v>
      </c>
      <c r="I67" s="2">
        <v>1</v>
      </c>
    </row>
    <row r="68" spans="1:9" x14ac:dyDescent="0.25">
      <c r="A68" s="2">
        <v>8458565</v>
      </c>
      <c r="B68" s="2" t="s">
        <v>42</v>
      </c>
      <c r="C68" s="2">
        <v>42</v>
      </c>
      <c r="D68" s="2">
        <v>4</v>
      </c>
      <c r="E68">
        <f t="shared" si="1"/>
        <v>46</v>
      </c>
      <c r="H68" s="2">
        <v>40004984</v>
      </c>
      <c r="I68" s="2">
        <v>2</v>
      </c>
    </row>
    <row r="69" spans="1:9" x14ac:dyDescent="0.25">
      <c r="A69" s="2">
        <v>8484604</v>
      </c>
      <c r="B69" s="2" t="s">
        <v>42</v>
      </c>
      <c r="C69" s="2">
        <v>15791</v>
      </c>
      <c r="D69" s="2">
        <v>2244</v>
      </c>
      <c r="E69">
        <f t="shared" si="1"/>
        <v>18035</v>
      </c>
      <c r="H69" s="2">
        <v>40065222</v>
      </c>
      <c r="I69" s="2">
        <v>11</v>
      </c>
    </row>
    <row r="70" spans="1:9" x14ac:dyDescent="0.25">
      <c r="A70" s="2">
        <v>8884773</v>
      </c>
      <c r="B70" s="2" t="s">
        <v>40</v>
      </c>
      <c r="C70" s="2">
        <v>745</v>
      </c>
      <c r="D70" s="2">
        <v>1407</v>
      </c>
      <c r="E70">
        <f t="shared" si="1"/>
        <v>2152</v>
      </c>
      <c r="H70" s="2">
        <v>41006985</v>
      </c>
      <c r="I70" s="2">
        <v>7</v>
      </c>
    </row>
    <row r="71" spans="1:9" x14ac:dyDescent="0.25">
      <c r="A71" s="2">
        <v>9063331</v>
      </c>
      <c r="B71" s="2" t="s">
        <v>40</v>
      </c>
      <c r="C71" s="2">
        <v>69</v>
      </c>
      <c r="D71" s="2">
        <v>40</v>
      </c>
      <c r="E71">
        <f t="shared" si="1"/>
        <v>109</v>
      </c>
      <c r="H71" s="2">
        <v>41194464</v>
      </c>
      <c r="I71" s="2">
        <v>47</v>
      </c>
    </row>
    <row r="72" spans="1:9" x14ac:dyDescent="0.25">
      <c r="A72" s="2">
        <v>9422376</v>
      </c>
      <c r="B72" s="2" t="s">
        <v>39</v>
      </c>
      <c r="C72" s="2">
        <v>1</v>
      </c>
      <c r="D72" s="2">
        <v>5</v>
      </c>
      <c r="E72">
        <f t="shared" si="1"/>
        <v>6</v>
      </c>
      <c r="H72" s="2">
        <v>41329545</v>
      </c>
      <c r="I72" s="2">
        <v>3</v>
      </c>
    </row>
    <row r="73" spans="1:9" x14ac:dyDescent="0.25">
      <c r="A73" s="2">
        <v>9565345</v>
      </c>
      <c r="B73" s="2" t="s">
        <v>40</v>
      </c>
      <c r="C73" s="2">
        <v>1</v>
      </c>
      <c r="D73" s="2">
        <v>33</v>
      </c>
      <c r="E73">
        <f t="shared" si="1"/>
        <v>34</v>
      </c>
      <c r="H73" s="2">
        <v>41953580</v>
      </c>
      <c r="I73" s="2">
        <v>17</v>
      </c>
    </row>
    <row r="74" spans="1:9" x14ac:dyDescent="0.25">
      <c r="A74" s="2">
        <v>9568712</v>
      </c>
      <c r="B74" s="2" t="s">
        <v>39</v>
      </c>
      <c r="C74" s="2">
        <v>3</v>
      </c>
      <c r="D74" s="2">
        <v>6</v>
      </c>
      <c r="E74">
        <f t="shared" si="1"/>
        <v>9</v>
      </c>
      <c r="H74" s="2">
        <v>42029468</v>
      </c>
      <c r="I74" s="2">
        <v>1</v>
      </c>
    </row>
    <row r="75" spans="1:9" x14ac:dyDescent="0.25">
      <c r="A75" s="2">
        <v>10199599</v>
      </c>
      <c r="B75" s="2" t="s">
        <v>40</v>
      </c>
      <c r="C75" s="2">
        <v>49634</v>
      </c>
      <c r="D75" s="2">
        <v>827</v>
      </c>
      <c r="E75">
        <f t="shared" si="1"/>
        <v>50461</v>
      </c>
      <c r="H75" s="2">
        <v>42108260</v>
      </c>
      <c r="I75" s="2">
        <v>1</v>
      </c>
    </row>
    <row r="76" spans="1:9" x14ac:dyDescent="0.25">
      <c r="A76" s="2">
        <v>10389747</v>
      </c>
      <c r="B76" s="2" t="s">
        <v>41</v>
      </c>
      <c r="C76" s="2">
        <v>12</v>
      </c>
      <c r="D76" s="2">
        <v>38</v>
      </c>
      <c r="E76">
        <f t="shared" si="1"/>
        <v>50</v>
      </c>
      <c r="H76" s="2">
        <v>42123394</v>
      </c>
      <c r="I76" s="2">
        <v>22</v>
      </c>
    </row>
    <row r="77" spans="1:9" x14ac:dyDescent="0.25">
      <c r="A77" s="2">
        <v>10391073</v>
      </c>
      <c r="B77" s="2" t="s">
        <v>40</v>
      </c>
      <c r="C77" s="2">
        <v>52487</v>
      </c>
      <c r="D77" s="2">
        <v>7225</v>
      </c>
      <c r="E77">
        <f t="shared" si="1"/>
        <v>59712</v>
      </c>
      <c r="H77" s="2">
        <v>42177751</v>
      </c>
      <c r="I77" s="2">
        <v>3</v>
      </c>
    </row>
    <row r="78" spans="1:9" x14ac:dyDescent="0.25">
      <c r="A78" s="2">
        <v>10666966</v>
      </c>
      <c r="B78" s="2" t="s">
        <v>42</v>
      </c>
      <c r="C78" s="2">
        <v>1</v>
      </c>
      <c r="D78" s="2">
        <v>32</v>
      </c>
      <c r="E78">
        <f t="shared" si="1"/>
        <v>33</v>
      </c>
      <c r="H78" s="2">
        <v>42181459</v>
      </c>
      <c r="I78" s="2">
        <v>4</v>
      </c>
    </row>
    <row r="79" spans="1:9" x14ac:dyDescent="0.25">
      <c r="A79" s="2">
        <v>10934610</v>
      </c>
      <c r="B79" s="2" t="s">
        <v>39</v>
      </c>
      <c r="C79" s="2">
        <v>138</v>
      </c>
      <c r="D79" s="2">
        <v>1134</v>
      </c>
      <c r="E79">
        <f t="shared" si="1"/>
        <v>1272</v>
      </c>
      <c r="H79" s="2">
        <v>42441658</v>
      </c>
      <c r="I79" s="2">
        <v>13</v>
      </c>
    </row>
    <row r="80" spans="1:9" x14ac:dyDescent="0.25">
      <c r="A80" s="2">
        <v>11079487</v>
      </c>
      <c r="B80" s="2" t="s">
        <v>44</v>
      </c>
      <c r="C80" s="2">
        <v>2</v>
      </c>
      <c r="D80" s="2">
        <v>19</v>
      </c>
      <c r="E80">
        <f t="shared" si="1"/>
        <v>21</v>
      </c>
      <c r="H80" s="2">
        <v>42875428</v>
      </c>
      <c r="I80" s="2">
        <v>485</v>
      </c>
    </row>
    <row r="81" spans="1:9" x14ac:dyDescent="0.25">
      <c r="A81" s="2">
        <v>11246402</v>
      </c>
      <c r="B81" s="2" t="s">
        <v>39</v>
      </c>
      <c r="C81" s="2">
        <v>340</v>
      </c>
      <c r="D81" s="2">
        <v>167</v>
      </c>
      <c r="E81">
        <f t="shared" si="1"/>
        <v>507</v>
      </c>
      <c r="H81" s="2">
        <v>42903050</v>
      </c>
      <c r="I81" s="2">
        <v>2</v>
      </c>
    </row>
    <row r="82" spans="1:9" x14ac:dyDescent="0.25">
      <c r="A82" s="2">
        <v>11671912</v>
      </c>
      <c r="B82" s="2" t="s">
        <v>39</v>
      </c>
      <c r="C82" s="2">
        <v>1556</v>
      </c>
      <c r="D82" s="2">
        <v>481</v>
      </c>
      <c r="E82">
        <f t="shared" si="1"/>
        <v>2037</v>
      </c>
      <c r="H82" s="2">
        <v>43055360</v>
      </c>
      <c r="I82" s="2">
        <v>53</v>
      </c>
    </row>
    <row r="83" spans="1:9" x14ac:dyDescent="0.25">
      <c r="A83" s="2">
        <v>11764528</v>
      </c>
      <c r="B83" s="2" t="s">
        <v>39</v>
      </c>
      <c r="C83" s="2">
        <v>46</v>
      </c>
      <c r="D83" s="2">
        <v>10</v>
      </c>
      <c r="E83">
        <f t="shared" si="1"/>
        <v>56</v>
      </c>
      <c r="H83" s="2">
        <v>43329472</v>
      </c>
      <c r="I83" s="2">
        <v>35</v>
      </c>
    </row>
    <row r="84" spans="1:9" x14ac:dyDescent="0.25">
      <c r="A84" s="2">
        <v>12153870</v>
      </c>
      <c r="B84" s="2" t="s">
        <v>39</v>
      </c>
      <c r="C84" s="2">
        <v>28</v>
      </c>
      <c r="D84" s="2">
        <v>13</v>
      </c>
      <c r="E84">
        <f t="shared" si="1"/>
        <v>41</v>
      </c>
      <c r="H84" s="2">
        <v>44443176</v>
      </c>
      <c r="I84" s="2">
        <v>37</v>
      </c>
    </row>
    <row r="85" spans="1:9" x14ac:dyDescent="0.25">
      <c r="A85" s="2">
        <v>12333065</v>
      </c>
      <c r="B85" s="2" t="s">
        <v>39</v>
      </c>
      <c r="C85" s="2">
        <v>808</v>
      </c>
      <c r="D85" s="2">
        <v>19</v>
      </c>
      <c r="E85">
        <f t="shared" si="1"/>
        <v>827</v>
      </c>
      <c r="H85" s="2">
        <v>44641591</v>
      </c>
      <c r="I85" s="2">
        <v>1</v>
      </c>
    </row>
    <row r="86" spans="1:9" x14ac:dyDescent="0.25">
      <c r="A86" s="2">
        <v>12736575</v>
      </c>
      <c r="B86" s="2" t="s">
        <v>40</v>
      </c>
      <c r="C86" s="2">
        <v>92</v>
      </c>
      <c r="D86" s="2">
        <v>1789</v>
      </c>
      <c r="E86">
        <f t="shared" si="1"/>
        <v>1881</v>
      </c>
      <c r="H86" s="2">
        <v>44690768</v>
      </c>
      <c r="I86" s="2">
        <v>6</v>
      </c>
    </row>
    <row r="87" spans="1:9" x14ac:dyDescent="0.25">
      <c r="A87" s="2">
        <v>13633443</v>
      </c>
      <c r="B87" s="2" t="s">
        <v>39</v>
      </c>
      <c r="C87" s="2">
        <v>3174</v>
      </c>
      <c r="D87" s="2">
        <v>255</v>
      </c>
      <c r="E87">
        <f t="shared" si="1"/>
        <v>3429</v>
      </c>
      <c r="H87" s="2">
        <v>45790476</v>
      </c>
      <c r="I87" s="2">
        <v>1</v>
      </c>
    </row>
    <row r="88" spans="1:9" x14ac:dyDescent="0.25">
      <c r="A88" s="2">
        <v>14045222</v>
      </c>
      <c r="B88" s="2" t="s">
        <v>42</v>
      </c>
      <c r="C88" s="2">
        <v>28</v>
      </c>
      <c r="D88" s="2">
        <v>74</v>
      </c>
      <c r="E88">
        <f t="shared" si="1"/>
        <v>102</v>
      </c>
      <c r="H88" s="2">
        <v>45859239</v>
      </c>
      <c r="I88" s="2">
        <v>95</v>
      </c>
    </row>
    <row r="89" spans="1:9" x14ac:dyDescent="0.25">
      <c r="A89" s="2">
        <v>14252909</v>
      </c>
      <c r="B89" s="2" t="s">
        <v>39</v>
      </c>
      <c r="C89" s="2">
        <v>114</v>
      </c>
      <c r="D89" s="2">
        <v>9</v>
      </c>
      <c r="E89">
        <f t="shared" si="1"/>
        <v>123</v>
      </c>
      <c r="H89" s="2">
        <v>46108232</v>
      </c>
      <c r="I89" s="2">
        <v>1</v>
      </c>
    </row>
    <row r="90" spans="1:9" x14ac:dyDescent="0.25">
      <c r="A90" s="2">
        <v>14357889</v>
      </c>
      <c r="B90" s="2" t="s">
        <v>39</v>
      </c>
      <c r="C90" s="2">
        <v>1</v>
      </c>
      <c r="D90" s="2">
        <v>51</v>
      </c>
      <c r="E90">
        <f t="shared" si="1"/>
        <v>52</v>
      </c>
      <c r="H90" s="2">
        <v>46724921</v>
      </c>
      <c r="I90" s="2">
        <v>5</v>
      </c>
    </row>
    <row r="91" spans="1:9" x14ac:dyDescent="0.25">
      <c r="A91" s="2">
        <v>14364087</v>
      </c>
      <c r="B91" s="2" t="s">
        <v>39</v>
      </c>
      <c r="C91" s="2">
        <v>266</v>
      </c>
      <c r="D91" s="2">
        <v>11</v>
      </c>
      <c r="E91">
        <f t="shared" si="1"/>
        <v>277</v>
      </c>
      <c r="H91" s="2">
        <v>46856098</v>
      </c>
      <c r="I91" s="2">
        <v>2</v>
      </c>
    </row>
    <row r="92" spans="1:9" x14ac:dyDescent="0.25">
      <c r="A92" s="2">
        <v>14365340</v>
      </c>
      <c r="B92" s="2" t="s">
        <v>40</v>
      </c>
      <c r="C92" s="2">
        <v>1</v>
      </c>
      <c r="D92" s="2">
        <v>2</v>
      </c>
      <c r="E92">
        <f t="shared" si="1"/>
        <v>3</v>
      </c>
      <c r="H92" s="2">
        <v>47126714</v>
      </c>
      <c r="I92" s="2">
        <v>21</v>
      </c>
    </row>
    <row r="93" spans="1:9" x14ac:dyDescent="0.25">
      <c r="A93" s="2">
        <v>14628316</v>
      </c>
      <c r="B93" s="2" t="s">
        <v>42</v>
      </c>
      <c r="C93" s="2">
        <v>2</v>
      </c>
      <c r="D93" s="2">
        <v>100</v>
      </c>
      <c r="E93">
        <f t="shared" si="1"/>
        <v>102</v>
      </c>
      <c r="H93" s="2">
        <v>47130424</v>
      </c>
      <c r="I93" s="2">
        <v>3</v>
      </c>
    </row>
    <row r="94" spans="1:9" x14ac:dyDescent="0.25">
      <c r="A94" s="2">
        <v>14865823</v>
      </c>
      <c r="B94" s="2" t="s">
        <v>41</v>
      </c>
      <c r="C94" s="2">
        <v>1</v>
      </c>
      <c r="D94" s="2">
        <v>2</v>
      </c>
      <c r="E94">
        <f t="shared" si="1"/>
        <v>3</v>
      </c>
      <c r="H94" s="2">
        <v>47151996</v>
      </c>
      <c r="I94" s="2">
        <v>11</v>
      </c>
    </row>
    <row r="95" spans="1:9" x14ac:dyDescent="0.25">
      <c r="A95" s="2">
        <v>15008139</v>
      </c>
      <c r="B95" s="2" t="s">
        <v>39</v>
      </c>
      <c r="C95" s="2">
        <v>153</v>
      </c>
      <c r="D95" s="2">
        <v>1804</v>
      </c>
      <c r="E95">
        <f t="shared" si="1"/>
        <v>1957</v>
      </c>
      <c r="H95" s="2">
        <v>47175358</v>
      </c>
      <c r="I95" s="2">
        <v>5</v>
      </c>
    </row>
    <row r="96" spans="1:9" x14ac:dyDescent="0.25">
      <c r="A96" s="2">
        <v>15344614</v>
      </c>
      <c r="B96" s="2" t="s">
        <v>39</v>
      </c>
      <c r="C96" s="2">
        <v>2236</v>
      </c>
      <c r="D96" s="2">
        <v>254</v>
      </c>
      <c r="E96">
        <f t="shared" si="1"/>
        <v>2490</v>
      </c>
      <c r="H96" s="2">
        <v>47181287</v>
      </c>
      <c r="I96" s="2">
        <v>28</v>
      </c>
    </row>
    <row r="97" spans="1:9" x14ac:dyDescent="0.25">
      <c r="A97" s="2">
        <v>15884519</v>
      </c>
      <c r="B97" s="2" t="s">
        <v>41</v>
      </c>
      <c r="C97" s="2">
        <v>11</v>
      </c>
      <c r="D97" s="2">
        <v>72</v>
      </c>
      <c r="E97">
        <f t="shared" si="1"/>
        <v>83</v>
      </c>
      <c r="H97" s="2">
        <v>47378347</v>
      </c>
      <c r="I97" s="2">
        <v>1</v>
      </c>
    </row>
    <row r="98" spans="1:9" x14ac:dyDescent="0.25">
      <c r="A98" s="2">
        <v>16416867</v>
      </c>
      <c r="B98" s="2" t="s">
        <v>40</v>
      </c>
      <c r="C98" s="2">
        <v>5027</v>
      </c>
      <c r="D98" s="2">
        <v>29030</v>
      </c>
      <c r="E98">
        <f t="shared" si="1"/>
        <v>34057</v>
      </c>
      <c r="H98" s="2">
        <v>47400073</v>
      </c>
      <c r="I98" s="2">
        <v>11</v>
      </c>
    </row>
    <row r="99" spans="1:9" x14ac:dyDescent="0.25">
      <c r="A99" s="2">
        <v>16567843</v>
      </c>
      <c r="B99" s="2" t="s">
        <v>40</v>
      </c>
      <c r="C99" s="2">
        <v>2</v>
      </c>
      <c r="D99" s="2">
        <v>894</v>
      </c>
      <c r="E99">
        <f t="shared" si="1"/>
        <v>896</v>
      </c>
      <c r="H99" s="2">
        <v>47428078</v>
      </c>
      <c r="I99" s="2">
        <v>1</v>
      </c>
    </row>
    <row r="100" spans="1:9" x14ac:dyDescent="0.25">
      <c r="A100" s="2">
        <v>16619668</v>
      </c>
      <c r="B100" s="2" t="s">
        <v>39</v>
      </c>
      <c r="C100" s="2">
        <v>636</v>
      </c>
      <c r="D100" s="2">
        <v>1106</v>
      </c>
      <c r="E100">
        <f t="shared" si="1"/>
        <v>1742</v>
      </c>
      <c r="H100" s="2">
        <v>47428102</v>
      </c>
      <c r="I100" s="2">
        <v>8</v>
      </c>
    </row>
    <row r="101" spans="1:9" x14ac:dyDescent="0.25">
      <c r="A101" s="2">
        <v>16629169</v>
      </c>
      <c r="B101" s="2" t="s">
        <v>39</v>
      </c>
      <c r="C101" s="2">
        <v>1</v>
      </c>
      <c r="D101" s="2">
        <v>59</v>
      </c>
      <c r="E101">
        <f t="shared" si="1"/>
        <v>60</v>
      </c>
      <c r="H101" s="2">
        <v>47616758</v>
      </c>
      <c r="I101" s="2">
        <v>1</v>
      </c>
    </row>
    <row r="102" spans="1:9" x14ac:dyDescent="0.25">
      <c r="A102" s="2">
        <v>16827151</v>
      </c>
      <c r="B102" s="2" t="s">
        <v>40</v>
      </c>
      <c r="C102" s="2">
        <v>302</v>
      </c>
      <c r="D102" s="2">
        <v>1565</v>
      </c>
      <c r="E102">
        <f t="shared" si="1"/>
        <v>1867</v>
      </c>
      <c r="H102" s="2">
        <v>47822578</v>
      </c>
      <c r="I102" s="2">
        <v>2</v>
      </c>
    </row>
    <row r="103" spans="1:9" x14ac:dyDescent="0.25">
      <c r="A103" s="2">
        <v>17164513</v>
      </c>
      <c r="B103" s="2" t="s">
        <v>39</v>
      </c>
      <c r="C103" s="2">
        <v>1758</v>
      </c>
      <c r="D103" s="2">
        <v>175</v>
      </c>
      <c r="E103">
        <f t="shared" si="1"/>
        <v>1933</v>
      </c>
      <c r="H103" s="2">
        <v>47847235</v>
      </c>
      <c r="I103" s="2">
        <v>5</v>
      </c>
    </row>
    <row r="104" spans="1:9" x14ac:dyDescent="0.25">
      <c r="A104" s="2">
        <v>17509624</v>
      </c>
      <c r="B104" s="2" t="s">
        <v>40</v>
      </c>
      <c r="C104" s="2">
        <v>15</v>
      </c>
      <c r="D104" s="2">
        <v>29</v>
      </c>
      <c r="E104">
        <f t="shared" si="1"/>
        <v>44</v>
      </c>
      <c r="H104" s="2">
        <v>47932726</v>
      </c>
      <c r="I104" s="2">
        <v>16</v>
      </c>
    </row>
    <row r="105" spans="1:9" x14ac:dyDescent="0.25">
      <c r="A105" s="2">
        <v>17512409</v>
      </c>
      <c r="B105" s="2" t="s">
        <v>40</v>
      </c>
      <c r="C105" s="2">
        <v>2</v>
      </c>
      <c r="D105" s="2">
        <v>41</v>
      </c>
      <c r="E105">
        <f t="shared" si="1"/>
        <v>43</v>
      </c>
      <c r="H105" s="2">
        <v>48043789</v>
      </c>
      <c r="I105" s="2">
        <v>1</v>
      </c>
    </row>
    <row r="106" spans="1:9" x14ac:dyDescent="0.25">
      <c r="A106" s="2">
        <v>17754098</v>
      </c>
      <c r="B106" s="2" t="s">
        <v>42</v>
      </c>
      <c r="C106" s="2">
        <v>1</v>
      </c>
      <c r="D106" s="2">
        <v>3</v>
      </c>
      <c r="E106">
        <f t="shared" si="1"/>
        <v>4</v>
      </c>
      <c r="H106" s="2">
        <v>48447990</v>
      </c>
      <c r="I106" s="2">
        <v>7</v>
      </c>
    </row>
    <row r="107" spans="1:9" x14ac:dyDescent="0.25">
      <c r="A107" s="2">
        <v>17887306</v>
      </c>
      <c r="B107" s="2" t="s">
        <v>42</v>
      </c>
      <c r="C107" s="2">
        <v>15</v>
      </c>
      <c r="D107" s="2">
        <v>8</v>
      </c>
      <c r="E107">
        <f t="shared" si="1"/>
        <v>23</v>
      </c>
      <c r="H107" s="2">
        <v>48448272</v>
      </c>
      <c r="I107" s="2">
        <v>11</v>
      </c>
    </row>
    <row r="108" spans="1:9" x14ac:dyDescent="0.25">
      <c r="A108" s="2">
        <v>17958695</v>
      </c>
      <c r="B108" s="2" t="s">
        <v>39</v>
      </c>
      <c r="C108" s="2">
        <v>1</v>
      </c>
      <c r="D108" s="2">
        <v>9</v>
      </c>
      <c r="E108">
        <f t="shared" si="1"/>
        <v>10</v>
      </c>
      <c r="H108" s="2">
        <v>48566090</v>
      </c>
      <c r="I108" s="2">
        <v>1</v>
      </c>
    </row>
    <row r="109" spans="1:9" x14ac:dyDescent="0.25">
      <c r="A109" s="2">
        <v>18299706</v>
      </c>
      <c r="B109" s="2" t="s">
        <v>39</v>
      </c>
      <c r="C109" s="2">
        <v>42</v>
      </c>
      <c r="D109" s="2">
        <v>96</v>
      </c>
      <c r="E109">
        <f t="shared" si="1"/>
        <v>138</v>
      </c>
      <c r="H109" s="2">
        <v>48761213</v>
      </c>
      <c r="I109" s="2">
        <v>1</v>
      </c>
    </row>
    <row r="110" spans="1:9" x14ac:dyDescent="0.25">
      <c r="A110" s="2">
        <v>18355156</v>
      </c>
      <c r="B110" s="2" t="s">
        <v>42</v>
      </c>
      <c r="C110" s="2">
        <v>193</v>
      </c>
      <c r="D110" s="2">
        <v>108</v>
      </c>
      <c r="E110">
        <f t="shared" si="1"/>
        <v>301</v>
      </c>
      <c r="H110" s="2">
        <v>49247811</v>
      </c>
      <c r="I110" s="2">
        <v>2</v>
      </c>
    </row>
    <row r="111" spans="1:9" x14ac:dyDescent="0.25">
      <c r="A111" s="2">
        <v>18382741</v>
      </c>
      <c r="B111" s="2" t="s">
        <v>41</v>
      </c>
      <c r="C111" s="2">
        <v>225</v>
      </c>
      <c r="D111" s="2">
        <v>16</v>
      </c>
      <c r="E111">
        <f t="shared" si="1"/>
        <v>241</v>
      </c>
      <c r="H111" s="2">
        <v>49468921</v>
      </c>
      <c r="I111" s="2">
        <v>29</v>
      </c>
    </row>
    <row r="112" spans="1:9" x14ac:dyDescent="0.25">
      <c r="A112" s="2">
        <v>18625008</v>
      </c>
      <c r="B112" s="2" t="s">
        <v>40</v>
      </c>
      <c r="C112" s="2">
        <v>1278</v>
      </c>
      <c r="D112" s="2">
        <v>326</v>
      </c>
      <c r="E112">
        <f t="shared" si="1"/>
        <v>1604</v>
      </c>
      <c r="H112" s="2">
        <v>49515078</v>
      </c>
      <c r="I112" s="2">
        <v>14</v>
      </c>
    </row>
    <row r="113" spans="1:9" x14ac:dyDescent="0.25">
      <c r="A113" s="2">
        <v>18772002</v>
      </c>
      <c r="B113" s="2" t="s">
        <v>40</v>
      </c>
      <c r="C113" s="2">
        <v>29</v>
      </c>
      <c r="D113" s="2">
        <v>88</v>
      </c>
      <c r="E113">
        <f t="shared" si="1"/>
        <v>117</v>
      </c>
      <c r="H113" s="2">
        <v>50174112</v>
      </c>
      <c r="I113" s="2">
        <v>6</v>
      </c>
    </row>
    <row r="114" spans="1:9" x14ac:dyDescent="0.25">
      <c r="A114" s="2">
        <v>18810181</v>
      </c>
      <c r="B114" s="2" t="s">
        <v>42</v>
      </c>
      <c r="C114" s="2">
        <v>892</v>
      </c>
      <c r="D114" s="2">
        <v>155</v>
      </c>
      <c r="E114">
        <f t="shared" si="1"/>
        <v>1047</v>
      </c>
      <c r="H114" s="2">
        <v>50299727</v>
      </c>
      <c r="I114" s="2">
        <v>8</v>
      </c>
    </row>
    <row r="115" spans="1:9" x14ac:dyDescent="0.25">
      <c r="A115" s="2">
        <v>19104393</v>
      </c>
      <c r="B115" s="2" t="s">
        <v>42</v>
      </c>
      <c r="C115" s="2">
        <v>96</v>
      </c>
      <c r="D115" s="2">
        <v>12</v>
      </c>
      <c r="E115">
        <f t="shared" si="1"/>
        <v>108</v>
      </c>
      <c r="H115" s="2">
        <v>50743462</v>
      </c>
      <c r="I115" s="2">
        <v>1</v>
      </c>
    </row>
    <row r="116" spans="1:9" x14ac:dyDescent="0.25">
      <c r="A116" s="2">
        <v>19148603</v>
      </c>
      <c r="B116" s="2" t="s">
        <v>39</v>
      </c>
      <c r="C116" s="2">
        <v>4</v>
      </c>
      <c r="D116" s="2">
        <v>5</v>
      </c>
      <c r="E116">
        <f t="shared" si="1"/>
        <v>9</v>
      </c>
      <c r="H116" s="2">
        <v>52061687</v>
      </c>
      <c r="I116" s="2">
        <v>1</v>
      </c>
    </row>
    <row r="117" spans="1:9" x14ac:dyDescent="0.25">
      <c r="A117" s="2">
        <v>19272646</v>
      </c>
      <c r="B117" s="2" t="s">
        <v>41</v>
      </c>
      <c r="C117" s="2">
        <v>2412</v>
      </c>
      <c r="D117" s="2">
        <v>1141</v>
      </c>
      <c r="E117">
        <f t="shared" si="1"/>
        <v>3553</v>
      </c>
      <c r="H117" s="2">
        <v>52100680</v>
      </c>
      <c r="I117" s="2">
        <v>11</v>
      </c>
    </row>
    <row r="118" spans="1:9" x14ac:dyDescent="0.25">
      <c r="A118" s="2">
        <v>19695722</v>
      </c>
      <c r="B118" s="2" t="s">
        <v>40</v>
      </c>
      <c r="C118" s="2">
        <v>1179</v>
      </c>
      <c r="D118" s="2">
        <v>867</v>
      </c>
      <c r="E118">
        <f t="shared" si="1"/>
        <v>2046</v>
      </c>
      <c r="H118" s="2">
        <v>52884127</v>
      </c>
      <c r="I118" s="2">
        <v>30</v>
      </c>
    </row>
    <row r="119" spans="1:9" x14ac:dyDescent="0.25">
      <c r="A119" s="2">
        <v>19769089</v>
      </c>
      <c r="B119" s="2" t="s">
        <v>40</v>
      </c>
      <c r="C119" s="2">
        <v>493</v>
      </c>
      <c r="D119" s="2">
        <v>52</v>
      </c>
      <c r="E119">
        <f t="shared" si="1"/>
        <v>545</v>
      </c>
      <c r="H119" s="2">
        <v>53073936</v>
      </c>
      <c r="I119" s="2">
        <v>124</v>
      </c>
    </row>
    <row r="120" spans="1:9" x14ac:dyDescent="0.25">
      <c r="A120" s="2">
        <v>20538228</v>
      </c>
      <c r="B120" s="2" t="s">
        <v>40</v>
      </c>
      <c r="C120" s="2">
        <v>379</v>
      </c>
      <c r="D120" s="2">
        <v>3314</v>
      </c>
      <c r="E120">
        <f t="shared" si="1"/>
        <v>3693</v>
      </c>
      <c r="H120" s="2">
        <v>54498583</v>
      </c>
      <c r="I120" s="2">
        <v>216</v>
      </c>
    </row>
    <row r="121" spans="1:9" x14ac:dyDescent="0.25">
      <c r="A121" s="2">
        <v>20566013</v>
      </c>
      <c r="B121" s="2" t="s">
        <v>41</v>
      </c>
      <c r="C121" s="2">
        <v>8</v>
      </c>
      <c r="D121" s="2">
        <v>24</v>
      </c>
      <c r="E121">
        <f t="shared" si="1"/>
        <v>32</v>
      </c>
      <c r="H121" s="2">
        <v>54501096</v>
      </c>
      <c r="I121" s="2">
        <v>39</v>
      </c>
    </row>
    <row r="122" spans="1:9" x14ac:dyDescent="0.25">
      <c r="A122" s="2">
        <v>20767408</v>
      </c>
      <c r="B122" s="2" t="s">
        <v>39</v>
      </c>
      <c r="C122" s="2">
        <v>118</v>
      </c>
      <c r="D122" s="2">
        <v>178</v>
      </c>
      <c r="E122">
        <f t="shared" si="1"/>
        <v>296</v>
      </c>
      <c r="H122" s="2">
        <v>55050750</v>
      </c>
      <c r="I122" s="2">
        <v>1</v>
      </c>
    </row>
    <row r="123" spans="1:9" x14ac:dyDescent="0.25">
      <c r="A123" s="2">
        <v>20896743</v>
      </c>
      <c r="B123" s="2" t="s">
        <v>43</v>
      </c>
      <c r="C123" s="2">
        <v>12</v>
      </c>
      <c r="D123" s="2">
        <v>3</v>
      </c>
      <c r="E123">
        <f t="shared" si="1"/>
        <v>15</v>
      </c>
      <c r="H123" s="2">
        <v>55208796</v>
      </c>
      <c r="I123" s="2">
        <v>37</v>
      </c>
    </row>
    <row r="124" spans="1:9" x14ac:dyDescent="0.25">
      <c r="A124" s="2">
        <v>20941273</v>
      </c>
      <c r="B124" s="2" t="s">
        <v>40</v>
      </c>
      <c r="C124" s="2">
        <v>57</v>
      </c>
      <c r="D124" s="2">
        <v>1634</v>
      </c>
      <c r="E124">
        <f t="shared" si="1"/>
        <v>1691</v>
      </c>
      <c r="H124" s="2">
        <v>55592541</v>
      </c>
      <c r="I124" s="2">
        <v>1</v>
      </c>
    </row>
    <row r="125" spans="1:9" x14ac:dyDescent="0.25">
      <c r="A125" s="2">
        <v>21123000</v>
      </c>
      <c r="B125" s="2" t="s">
        <v>43</v>
      </c>
      <c r="C125" s="2">
        <v>360</v>
      </c>
      <c r="D125" s="2">
        <v>164</v>
      </c>
      <c r="E125">
        <f t="shared" si="1"/>
        <v>524</v>
      </c>
      <c r="H125" s="2">
        <v>55677053</v>
      </c>
      <c r="I125" s="2">
        <v>257</v>
      </c>
    </row>
    <row r="126" spans="1:9" x14ac:dyDescent="0.25">
      <c r="A126" s="2">
        <v>21130146</v>
      </c>
      <c r="B126" s="2" t="s">
        <v>39</v>
      </c>
      <c r="C126" s="2">
        <v>19</v>
      </c>
      <c r="D126" s="2">
        <v>23</v>
      </c>
      <c r="E126">
        <f t="shared" si="1"/>
        <v>42</v>
      </c>
      <c r="H126" s="2">
        <v>55773603</v>
      </c>
      <c r="I126" s="2">
        <v>209</v>
      </c>
    </row>
    <row r="127" spans="1:9" x14ac:dyDescent="0.25">
      <c r="A127" s="2">
        <v>21427488</v>
      </c>
      <c r="B127" s="2" t="s">
        <v>39</v>
      </c>
      <c r="C127" s="2">
        <v>83</v>
      </c>
      <c r="D127" s="2">
        <v>204</v>
      </c>
      <c r="E127">
        <f t="shared" si="1"/>
        <v>287</v>
      </c>
      <c r="H127" s="2">
        <v>55820267</v>
      </c>
      <c r="I127" s="2">
        <v>2</v>
      </c>
    </row>
    <row r="128" spans="1:9" x14ac:dyDescent="0.25">
      <c r="A128" s="2">
        <v>21674470</v>
      </c>
      <c r="B128" s="2" t="s">
        <v>43</v>
      </c>
      <c r="C128" s="2">
        <v>124</v>
      </c>
      <c r="D128" s="2">
        <v>125</v>
      </c>
      <c r="E128">
        <f t="shared" si="1"/>
        <v>249</v>
      </c>
      <c r="H128" s="2">
        <v>56030952</v>
      </c>
      <c r="I128" s="2">
        <v>2</v>
      </c>
    </row>
    <row r="129" spans="1:9" x14ac:dyDescent="0.25">
      <c r="A129" s="2">
        <v>22128680</v>
      </c>
      <c r="B129" s="2" t="s">
        <v>39</v>
      </c>
      <c r="C129" s="2">
        <v>566</v>
      </c>
      <c r="D129" s="2">
        <v>122</v>
      </c>
      <c r="E129">
        <f t="shared" si="1"/>
        <v>688</v>
      </c>
      <c r="H129" s="2">
        <v>56805962</v>
      </c>
      <c r="I129" s="2">
        <v>2</v>
      </c>
    </row>
    <row r="130" spans="1:9" x14ac:dyDescent="0.25">
      <c r="A130" s="2">
        <v>22321097</v>
      </c>
      <c r="B130" s="2" t="s">
        <v>39</v>
      </c>
      <c r="C130" s="2">
        <v>53</v>
      </c>
      <c r="D130" s="2">
        <v>143</v>
      </c>
      <c r="E130">
        <f t="shared" si="1"/>
        <v>196</v>
      </c>
      <c r="H130" s="2">
        <v>57090916</v>
      </c>
      <c r="I130" s="2">
        <v>6</v>
      </c>
    </row>
    <row r="131" spans="1:9" x14ac:dyDescent="0.25">
      <c r="A131" s="2">
        <v>22878046</v>
      </c>
      <c r="B131" s="2" t="s">
        <v>39</v>
      </c>
      <c r="C131" s="2">
        <v>291</v>
      </c>
      <c r="D131" s="2">
        <v>53</v>
      </c>
      <c r="E131">
        <f t="shared" ref="E131:E194" si="2">C131+D131</f>
        <v>344</v>
      </c>
      <c r="H131" s="2">
        <v>57119626</v>
      </c>
      <c r="I131" s="2">
        <v>1</v>
      </c>
    </row>
    <row r="132" spans="1:9" x14ac:dyDescent="0.25">
      <c r="A132" s="2">
        <v>23075373</v>
      </c>
      <c r="B132" s="2" t="s">
        <v>43</v>
      </c>
      <c r="C132" s="2">
        <v>764</v>
      </c>
      <c r="D132" s="2">
        <v>70</v>
      </c>
      <c r="E132">
        <f t="shared" si="2"/>
        <v>834</v>
      </c>
      <c r="H132" s="2">
        <v>57274190</v>
      </c>
      <c r="I132" s="2">
        <v>7</v>
      </c>
    </row>
    <row r="133" spans="1:9" x14ac:dyDescent="0.25">
      <c r="A133" s="2">
        <v>23399487</v>
      </c>
      <c r="B133" s="2" t="s">
        <v>43</v>
      </c>
      <c r="C133" s="2">
        <v>26</v>
      </c>
      <c r="D133" s="2">
        <v>95</v>
      </c>
      <c r="E133">
        <f t="shared" si="2"/>
        <v>121</v>
      </c>
      <c r="H133" s="2">
        <v>57878309</v>
      </c>
      <c r="I133" s="2">
        <v>1</v>
      </c>
    </row>
    <row r="134" spans="1:9" x14ac:dyDescent="0.25">
      <c r="A134" s="2">
        <v>23700996</v>
      </c>
      <c r="B134" s="2" t="s">
        <v>39</v>
      </c>
      <c r="C134" s="2">
        <v>772</v>
      </c>
      <c r="D134" s="2">
        <v>670</v>
      </c>
      <c r="E134">
        <f t="shared" si="2"/>
        <v>1442</v>
      </c>
      <c r="H134" s="2">
        <v>58114056</v>
      </c>
      <c r="I134" s="2">
        <v>1</v>
      </c>
    </row>
    <row r="135" spans="1:9" x14ac:dyDescent="0.25">
      <c r="A135" s="2">
        <v>23722245</v>
      </c>
      <c r="B135" s="2" t="s">
        <v>40</v>
      </c>
      <c r="C135" s="2">
        <v>371</v>
      </c>
      <c r="D135" s="2">
        <v>154</v>
      </c>
      <c r="E135">
        <f t="shared" si="2"/>
        <v>525</v>
      </c>
      <c r="H135" s="2">
        <v>58187543</v>
      </c>
      <c r="I135" s="2">
        <v>1</v>
      </c>
    </row>
    <row r="136" spans="1:9" x14ac:dyDescent="0.25">
      <c r="A136" s="2">
        <v>23996209</v>
      </c>
      <c r="B136" s="2" t="s">
        <v>43</v>
      </c>
      <c r="C136" s="2">
        <v>419</v>
      </c>
      <c r="D136" s="2">
        <v>286</v>
      </c>
      <c r="E136">
        <f t="shared" si="2"/>
        <v>705</v>
      </c>
      <c r="H136" s="2">
        <v>58320391</v>
      </c>
      <c r="I136" s="2">
        <v>1</v>
      </c>
    </row>
    <row r="137" spans="1:9" x14ac:dyDescent="0.25">
      <c r="A137" s="2">
        <v>24676571</v>
      </c>
      <c r="B137" s="2" t="s">
        <v>43</v>
      </c>
      <c r="C137" s="2">
        <v>389</v>
      </c>
      <c r="D137" s="2">
        <v>323</v>
      </c>
      <c r="E137">
        <f t="shared" si="2"/>
        <v>712</v>
      </c>
      <c r="H137" s="2">
        <v>59022111</v>
      </c>
      <c r="I137" s="2">
        <v>4</v>
      </c>
    </row>
    <row r="138" spans="1:9" x14ac:dyDescent="0.25">
      <c r="A138" s="2">
        <v>24728203</v>
      </c>
      <c r="B138" s="2" t="s">
        <v>39</v>
      </c>
      <c r="C138" s="2">
        <v>2551</v>
      </c>
      <c r="D138" s="2">
        <v>2729</v>
      </c>
      <c r="E138">
        <f t="shared" si="2"/>
        <v>5280</v>
      </c>
      <c r="H138" s="2">
        <v>59460487</v>
      </c>
      <c r="I138" s="2">
        <v>2</v>
      </c>
    </row>
    <row r="139" spans="1:9" x14ac:dyDescent="0.25">
      <c r="A139" s="2">
        <v>24797743</v>
      </c>
      <c r="B139" s="2" t="s">
        <v>39</v>
      </c>
      <c r="C139" s="2">
        <v>21</v>
      </c>
      <c r="D139" s="2">
        <v>28</v>
      </c>
      <c r="E139">
        <f t="shared" si="2"/>
        <v>49</v>
      </c>
      <c r="H139" s="2">
        <v>60463788</v>
      </c>
      <c r="I139" s="2">
        <v>1</v>
      </c>
    </row>
    <row r="140" spans="1:9" x14ac:dyDescent="0.25">
      <c r="A140" s="2">
        <v>24850244</v>
      </c>
      <c r="B140" s="2" t="s">
        <v>40</v>
      </c>
      <c r="C140" s="2">
        <v>518</v>
      </c>
      <c r="D140" s="2">
        <v>227</v>
      </c>
      <c r="E140">
        <f t="shared" si="2"/>
        <v>745</v>
      </c>
      <c r="H140" s="2">
        <v>60691091</v>
      </c>
      <c r="I140" s="2">
        <v>6</v>
      </c>
    </row>
    <row r="141" spans="1:9" x14ac:dyDescent="0.25">
      <c r="A141" s="2">
        <v>24998407</v>
      </c>
      <c r="B141" s="2" t="s">
        <v>40</v>
      </c>
      <c r="C141" s="2">
        <v>1019</v>
      </c>
      <c r="D141" s="2">
        <v>1479</v>
      </c>
      <c r="E141">
        <f t="shared" si="2"/>
        <v>2498</v>
      </c>
      <c r="H141" s="2">
        <v>60894874</v>
      </c>
      <c r="I141" s="2">
        <v>13</v>
      </c>
    </row>
    <row r="142" spans="1:9" x14ac:dyDescent="0.25">
      <c r="A142" s="2">
        <v>25266940</v>
      </c>
      <c r="B142" s="2" t="s">
        <v>42</v>
      </c>
      <c r="C142" s="2">
        <v>14</v>
      </c>
      <c r="D142" s="2">
        <v>1134</v>
      </c>
      <c r="E142">
        <f t="shared" si="2"/>
        <v>1148</v>
      </c>
      <c r="H142" s="2">
        <v>61139181</v>
      </c>
      <c r="I142" s="2">
        <v>4</v>
      </c>
    </row>
    <row r="143" spans="1:9" x14ac:dyDescent="0.25">
      <c r="A143" s="2">
        <v>25706995</v>
      </c>
      <c r="B143" s="2" t="s">
        <v>41</v>
      </c>
      <c r="C143" s="2">
        <v>22</v>
      </c>
      <c r="D143" s="2">
        <v>50</v>
      </c>
      <c r="E143">
        <f t="shared" si="2"/>
        <v>72</v>
      </c>
      <c r="H143" s="2">
        <v>62399861</v>
      </c>
      <c r="I143" s="2">
        <v>2</v>
      </c>
    </row>
    <row r="144" spans="1:9" x14ac:dyDescent="0.25">
      <c r="A144" s="2">
        <v>25745061</v>
      </c>
      <c r="B144" s="2" t="s">
        <v>42</v>
      </c>
      <c r="C144" s="2">
        <v>1523</v>
      </c>
      <c r="D144" s="2">
        <v>2128</v>
      </c>
      <c r="E144">
        <f t="shared" si="2"/>
        <v>3651</v>
      </c>
      <c r="H144" s="2">
        <v>62495953</v>
      </c>
      <c r="I144" s="2">
        <v>2</v>
      </c>
    </row>
    <row r="145" spans="1:9" x14ac:dyDescent="0.25">
      <c r="A145" s="2">
        <v>25854277</v>
      </c>
      <c r="B145" s="2" t="s">
        <v>39</v>
      </c>
      <c r="C145" s="2">
        <v>1</v>
      </c>
      <c r="D145" s="2">
        <v>163</v>
      </c>
      <c r="E145">
        <f t="shared" si="2"/>
        <v>164</v>
      </c>
      <c r="H145" s="2">
        <v>63055631</v>
      </c>
      <c r="I145" s="2">
        <v>2</v>
      </c>
    </row>
    <row r="146" spans="1:9" x14ac:dyDescent="0.25">
      <c r="A146" s="2">
        <v>26113177</v>
      </c>
      <c r="B146" s="2" t="s">
        <v>43</v>
      </c>
      <c r="C146" s="2">
        <v>118</v>
      </c>
      <c r="D146" s="2">
        <v>120</v>
      </c>
      <c r="E146">
        <f t="shared" si="2"/>
        <v>238</v>
      </c>
      <c r="H146" s="2">
        <v>63129879</v>
      </c>
      <c r="I146" s="2">
        <v>1</v>
      </c>
    </row>
    <row r="147" spans="1:9" x14ac:dyDescent="0.25">
      <c r="A147" s="2">
        <v>26246085</v>
      </c>
      <c r="B147" s="2" t="s">
        <v>43</v>
      </c>
      <c r="C147" s="2">
        <v>61</v>
      </c>
      <c r="D147" s="2">
        <v>23</v>
      </c>
      <c r="E147">
        <f t="shared" si="2"/>
        <v>84</v>
      </c>
      <c r="H147" s="2">
        <v>63632052</v>
      </c>
      <c r="I147" s="2">
        <v>98</v>
      </c>
    </row>
    <row r="148" spans="1:9" x14ac:dyDescent="0.25">
      <c r="A148" s="2">
        <v>26767408</v>
      </c>
      <c r="B148" s="2" t="s">
        <v>43</v>
      </c>
      <c r="C148" s="2">
        <v>1800</v>
      </c>
      <c r="D148" s="2">
        <v>377</v>
      </c>
      <c r="E148">
        <f t="shared" si="2"/>
        <v>2177</v>
      </c>
      <c r="H148" s="2">
        <v>64546822</v>
      </c>
      <c r="I148" s="2">
        <v>1</v>
      </c>
    </row>
    <row r="149" spans="1:9" x14ac:dyDescent="0.25">
      <c r="A149" s="2">
        <v>26851672</v>
      </c>
      <c r="B149" s="2" t="s">
        <v>43</v>
      </c>
      <c r="C149" s="2">
        <v>35</v>
      </c>
      <c r="D149" s="2">
        <v>22</v>
      </c>
      <c r="E149">
        <f t="shared" si="2"/>
        <v>57</v>
      </c>
      <c r="H149" s="2">
        <v>64619837</v>
      </c>
      <c r="I149" s="2">
        <v>18</v>
      </c>
    </row>
    <row r="150" spans="1:9" x14ac:dyDescent="0.25">
      <c r="A150" s="2">
        <v>27058591</v>
      </c>
      <c r="B150" s="2" t="s">
        <v>40</v>
      </c>
      <c r="C150" s="2">
        <v>1715</v>
      </c>
      <c r="D150" s="2">
        <v>3467</v>
      </c>
      <c r="E150">
        <f t="shared" si="2"/>
        <v>5182</v>
      </c>
      <c r="H150" s="2">
        <v>64986471</v>
      </c>
      <c r="I150" s="2">
        <v>124</v>
      </c>
    </row>
    <row r="151" spans="1:9" x14ac:dyDescent="0.25">
      <c r="A151" s="2">
        <v>27121444</v>
      </c>
      <c r="B151" s="2" t="s">
        <v>39</v>
      </c>
      <c r="C151" s="2">
        <v>24</v>
      </c>
      <c r="D151" s="2">
        <v>15</v>
      </c>
      <c r="E151">
        <f t="shared" si="2"/>
        <v>39</v>
      </c>
      <c r="H151" s="2">
        <v>65203529</v>
      </c>
      <c r="I151" s="2">
        <v>1</v>
      </c>
    </row>
    <row r="152" spans="1:9" x14ac:dyDescent="0.25">
      <c r="A152" s="2">
        <v>27121503</v>
      </c>
      <c r="B152" s="2" t="s">
        <v>39</v>
      </c>
      <c r="C152" s="2">
        <v>20</v>
      </c>
      <c r="D152" s="2">
        <v>74</v>
      </c>
      <c r="E152">
        <f t="shared" si="2"/>
        <v>94</v>
      </c>
      <c r="H152" s="2">
        <v>65259480</v>
      </c>
      <c r="I152" s="2">
        <v>3</v>
      </c>
    </row>
    <row r="153" spans="1:9" x14ac:dyDescent="0.25">
      <c r="A153" s="2">
        <v>27288669</v>
      </c>
      <c r="B153" s="2" t="s">
        <v>43</v>
      </c>
      <c r="C153" s="2">
        <v>90</v>
      </c>
      <c r="D153" s="2">
        <v>96</v>
      </c>
      <c r="E153">
        <f t="shared" si="2"/>
        <v>186</v>
      </c>
      <c r="H153" s="2">
        <v>65511517</v>
      </c>
      <c r="I153" s="2">
        <v>8</v>
      </c>
    </row>
    <row r="154" spans="1:9" x14ac:dyDescent="0.25">
      <c r="A154" s="2">
        <v>27963475</v>
      </c>
      <c r="B154" s="2" t="s">
        <v>43</v>
      </c>
      <c r="C154" s="2">
        <v>1495</v>
      </c>
      <c r="D154" s="2">
        <v>301</v>
      </c>
      <c r="E154">
        <f t="shared" si="2"/>
        <v>1796</v>
      </c>
      <c r="H154" s="2">
        <v>65742156</v>
      </c>
      <c r="I154" s="2">
        <v>7</v>
      </c>
    </row>
    <row r="155" spans="1:9" x14ac:dyDescent="0.25">
      <c r="A155" s="2">
        <v>28054380</v>
      </c>
      <c r="B155" s="2" t="s">
        <v>40</v>
      </c>
      <c r="C155" s="2">
        <v>992</v>
      </c>
      <c r="D155" s="2">
        <v>1214</v>
      </c>
      <c r="E155">
        <f t="shared" si="2"/>
        <v>2206</v>
      </c>
      <c r="H155" s="2">
        <v>65746827</v>
      </c>
      <c r="I155" s="2">
        <v>13</v>
      </c>
    </row>
    <row r="156" spans="1:9" x14ac:dyDescent="0.25">
      <c r="A156" s="2">
        <v>28299787</v>
      </c>
      <c r="B156" s="2" t="s">
        <v>39</v>
      </c>
      <c r="C156" s="2">
        <v>11</v>
      </c>
      <c r="D156" s="2">
        <v>2</v>
      </c>
      <c r="E156">
        <f t="shared" si="2"/>
        <v>13</v>
      </c>
      <c r="H156" s="2">
        <v>66043468</v>
      </c>
      <c r="I156" s="2">
        <v>4</v>
      </c>
    </row>
    <row r="157" spans="1:9" x14ac:dyDescent="0.25">
      <c r="A157" s="2">
        <v>28898308</v>
      </c>
      <c r="B157" s="2" t="s">
        <v>40</v>
      </c>
      <c r="C157" s="2">
        <v>3</v>
      </c>
      <c r="D157" s="2">
        <v>5</v>
      </c>
      <c r="E157">
        <f t="shared" si="2"/>
        <v>8</v>
      </c>
      <c r="H157" s="2">
        <v>66151976</v>
      </c>
      <c r="I157" s="2">
        <v>1</v>
      </c>
    </row>
    <row r="158" spans="1:9" x14ac:dyDescent="0.25">
      <c r="A158" s="2">
        <v>28958186</v>
      </c>
      <c r="B158" s="2" t="s">
        <v>40</v>
      </c>
      <c r="C158" s="2">
        <v>1</v>
      </c>
      <c r="D158" s="2">
        <v>229</v>
      </c>
      <c r="E158">
        <f t="shared" si="2"/>
        <v>230</v>
      </c>
      <c r="H158" s="2">
        <v>66402047</v>
      </c>
      <c r="I158" s="2">
        <v>1</v>
      </c>
    </row>
    <row r="159" spans="1:9" x14ac:dyDescent="0.25">
      <c r="A159" s="2">
        <v>29340261</v>
      </c>
      <c r="B159" s="2" t="s">
        <v>45</v>
      </c>
      <c r="C159" s="2">
        <v>617</v>
      </c>
      <c r="D159" s="2">
        <v>1420</v>
      </c>
      <c r="E159">
        <f t="shared" si="2"/>
        <v>2037</v>
      </c>
      <c r="H159" s="2">
        <v>67291988</v>
      </c>
      <c r="I159" s="2">
        <v>4</v>
      </c>
    </row>
    <row r="160" spans="1:9" x14ac:dyDescent="0.25">
      <c r="A160" s="2">
        <v>29364795</v>
      </c>
      <c r="B160" s="2" t="s">
        <v>40</v>
      </c>
      <c r="C160" s="2">
        <v>1715</v>
      </c>
      <c r="D160" s="2">
        <v>3529</v>
      </c>
      <c r="E160">
        <f t="shared" si="2"/>
        <v>5244</v>
      </c>
      <c r="H160" s="2">
        <v>67443996</v>
      </c>
      <c r="I160" s="2">
        <v>2</v>
      </c>
    </row>
    <row r="161" spans="1:9" x14ac:dyDescent="0.25">
      <c r="A161" s="2">
        <v>29596209</v>
      </c>
      <c r="B161" s="2" t="s">
        <v>42</v>
      </c>
      <c r="C161" s="2">
        <v>2</v>
      </c>
      <c r="D161" s="2">
        <v>1</v>
      </c>
      <c r="E161">
        <f t="shared" si="2"/>
        <v>3</v>
      </c>
      <c r="H161" s="2">
        <v>67520182</v>
      </c>
      <c r="I161" s="2">
        <v>5</v>
      </c>
    </row>
    <row r="162" spans="1:9" x14ac:dyDescent="0.25">
      <c r="A162" s="2">
        <v>29641957</v>
      </c>
      <c r="B162" s="2" t="s">
        <v>39</v>
      </c>
      <c r="C162" s="2">
        <v>95</v>
      </c>
      <c r="D162" s="2">
        <v>90</v>
      </c>
      <c r="E162">
        <f t="shared" si="2"/>
        <v>185</v>
      </c>
      <c r="H162" s="2">
        <v>67642074</v>
      </c>
      <c r="I162" s="2">
        <v>62</v>
      </c>
    </row>
    <row r="163" spans="1:9" x14ac:dyDescent="0.25">
      <c r="A163" s="2">
        <v>30023801</v>
      </c>
      <c r="B163" s="2" t="s">
        <v>41</v>
      </c>
      <c r="C163" s="2">
        <v>69</v>
      </c>
      <c r="D163" s="2">
        <v>22</v>
      </c>
      <c r="E163">
        <f t="shared" si="2"/>
        <v>91</v>
      </c>
      <c r="H163" s="2">
        <v>67744378</v>
      </c>
      <c r="I163" s="2">
        <v>1</v>
      </c>
    </row>
    <row r="164" spans="1:9" x14ac:dyDescent="0.25">
      <c r="A164" s="2">
        <v>30058260</v>
      </c>
      <c r="B164" s="2" t="s">
        <v>42</v>
      </c>
      <c r="C164" s="2">
        <v>138</v>
      </c>
      <c r="D164" s="2">
        <v>44</v>
      </c>
      <c r="E164">
        <f t="shared" si="2"/>
        <v>182</v>
      </c>
      <c r="H164" s="2">
        <v>67923925</v>
      </c>
      <c r="I164" s="2">
        <v>77</v>
      </c>
    </row>
    <row r="165" spans="1:9" x14ac:dyDescent="0.25">
      <c r="A165" s="2">
        <v>30109437</v>
      </c>
      <c r="B165" s="2" t="s">
        <v>43</v>
      </c>
      <c r="C165" s="2">
        <v>1</v>
      </c>
      <c r="D165" s="2">
        <v>12</v>
      </c>
      <c r="E165">
        <f t="shared" si="2"/>
        <v>13</v>
      </c>
      <c r="H165" s="2">
        <v>68782946</v>
      </c>
      <c r="I165" s="2">
        <v>9</v>
      </c>
    </row>
    <row r="166" spans="1:9" x14ac:dyDescent="0.25">
      <c r="A166" s="2">
        <v>30175039</v>
      </c>
      <c r="B166" s="2" t="s">
        <v>40</v>
      </c>
      <c r="C166" s="2">
        <v>330</v>
      </c>
      <c r="D166" s="2">
        <v>1995</v>
      </c>
      <c r="E166">
        <f t="shared" si="2"/>
        <v>2325</v>
      </c>
      <c r="H166" s="2">
        <v>68818228</v>
      </c>
      <c r="I166" s="2">
        <v>1</v>
      </c>
    </row>
    <row r="167" spans="1:9" x14ac:dyDescent="0.25">
      <c r="A167" s="2">
        <v>30402136</v>
      </c>
      <c r="B167" s="2" t="s">
        <v>39</v>
      </c>
      <c r="C167" s="2">
        <v>1</v>
      </c>
      <c r="D167" s="2">
        <v>1</v>
      </c>
      <c r="E167">
        <f t="shared" si="2"/>
        <v>2</v>
      </c>
      <c r="H167" s="2">
        <v>68868629</v>
      </c>
      <c r="I167" s="2">
        <v>1</v>
      </c>
    </row>
    <row r="168" spans="1:9" x14ac:dyDescent="0.25">
      <c r="A168" s="2">
        <v>30410496</v>
      </c>
      <c r="B168" s="2" t="s">
        <v>43</v>
      </c>
      <c r="C168" s="2">
        <v>15</v>
      </c>
      <c r="D168" s="2">
        <v>134</v>
      </c>
      <c r="E168">
        <f t="shared" si="2"/>
        <v>149</v>
      </c>
      <c r="H168" s="2">
        <v>69305635</v>
      </c>
      <c r="I168" s="2">
        <v>3</v>
      </c>
    </row>
    <row r="169" spans="1:9" x14ac:dyDescent="0.25">
      <c r="A169" s="2">
        <v>30677339</v>
      </c>
      <c r="B169" s="2" t="s">
        <v>43</v>
      </c>
      <c r="C169" s="2">
        <v>4</v>
      </c>
      <c r="D169" s="2">
        <v>94</v>
      </c>
      <c r="E169">
        <f t="shared" si="2"/>
        <v>98</v>
      </c>
      <c r="H169" s="2">
        <v>69881215</v>
      </c>
      <c r="I169" s="2">
        <v>11</v>
      </c>
    </row>
    <row r="170" spans="1:9" x14ac:dyDescent="0.25">
      <c r="A170" s="2">
        <v>30702818</v>
      </c>
      <c r="B170" s="2" t="s">
        <v>42</v>
      </c>
      <c r="C170" s="2">
        <v>108</v>
      </c>
      <c r="D170" s="2">
        <v>898</v>
      </c>
      <c r="E170">
        <f t="shared" si="2"/>
        <v>1006</v>
      </c>
      <c r="H170" s="2">
        <v>71223761</v>
      </c>
      <c r="I170" s="2">
        <v>6</v>
      </c>
    </row>
    <row r="171" spans="1:9" x14ac:dyDescent="0.25">
      <c r="A171" s="2">
        <v>31059602</v>
      </c>
      <c r="B171" s="2" t="s">
        <v>42</v>
      </c>
      <c r="C171" s="2">
        <v>1</v>
      </c>
      <c r="D171" s="2">
        <v>3</v>
      </c>
      <c r="E171">
        <f t="shared" si="2"/>
        <v>4</v>
      </c>
      <c r="H171" s="2">
        <v>71777910</v>
      </c>
      <c r="I171" s="2">
        <v>1</v>
      </c>
    </row>
    <row r="172" spans="1:9" x14ac:dyDescent="0.25">
      <c r="A172" s="2">
        <v>31209450</v>
      </c>
      <c r="B172" s="2" t="s">
        <v>41</v>
      </c>
      <c r="C172" s="2">
        <v>2</v>
      </c>
      <c r="D172" s="2">
        <v>22</v>
      </c>
      <c r="E172">
        <f t="shared" si="2"/>
        <v>24</v>
      </c>
      <c r="H172" s="2">
        <v>72352773</v>
      </c>
      <c r="I172" s="2">
        <v>1</v>
      </c>
    </row>
    <row r="173" spans="1:9" x14ac:dyDescent="0.25">
      <c r="A173" s="2">
        <v>31235766</v>
      </c>
      <c r="B173" s="2" t="s">
        <v>43</v>
      </c>
      <c r="C173" s="2">
        <v>19</v>
      </c>
      <c r="D173" s="2">
        <v>160</v>
      </c>
      <c r="E173">
        <f t="shared" si="2"/>
        <v>179</v>
      </c>
      <c r="H173" s="2">
        <v>72365538</v>
      </c>
      <c r="I173" s="2">
        <v>1</v>
      </c>
    </row>
    <row r="174" spans="1:9" x14ac:dyDescent="0.25">
      <c r="A174" s="2">
        <v>31377627</v>
      </c>
      <c r="B174" s="2" t="s">
        <v>41</v>
      </c>
      <c r="C174" s="2">
        <v>2391</v>
      </c>
      <c r="D174" s="2">
        <v>1119</v>
      </c>
      <c r="E174">
        <f t="shared" si="2"/>
        <v>3510</v>
      </c>
      <c r="H174" s="2">
        <v>72940114</v>
      </c>
      <c r="I174" s="2">
        <v>31</v>
      </c>
    </row>
    <row r="175" spans="1:9" x14ac:dyDescent="0.25">
      <c r="A175" s="2">
        <v>31466422</v>
      </c>
      <c r="B175" s="2" t="s">
        <v>43</v>
      </c>
      <c r="C175" s="2">
        <v>24</v>
      </c>
      <c r="D175" s="2">
        <v>99</v>
      </c>
      <c r="E175">
        <f t="shared" si="2"/>
        <v>123</v>
      </c>
      <c r="H175" s="2">
        <v>73401636</v>
      </c>
      <c r="I175" s="2">
        <v>1</v>
      </c>
    </row>
    <row r="176" spans="1:9" x14ac:dyDescent="0.25">
      <c r="A176" s="2">
        <v>31597135</v>
      </c>
      <c r="B176" s="2" t="s">
        <v>41</v>
      </c>
      <c r="C176" s="2">
        <v>35</v>
      </c>
      <c r="D176" s="2">
        <v>24</v>
      </c>
      <c r="E176">
        <f t="shared" si="2"/>
        <v>59</v>
      </c>
      <c r="H176" s="2">
        <v>73402961</v>
      </c>
      <c r="I176" s="2">
        <v>62</v>
      </c>
    </row>
    <row r="177" spans="1:9" x14ac:dyDescent="0.25">
      <c r="A177" s="2">
        <v>31747744</v>
      </c>
      <c r="B177" s="2" t="s">
        <v>42</v>
      </c>
      <c r="C177" s="2">
        <v>1</v>
      </c>
      <c r="D177" s="2">
        <v>1</v>
      </c>
      <c r="E177">
        <f t="shared" si="2"/>
        <v>2</v>
      </c>
      <c r="H177" s="2">
        <v>74041946</v>
      </c>
      <c r="I177" s="2">
        <v>1</v>
      </c>
    </row>
    <row r="178" spans="1:9" x14ac:dyDescent="0.25">
      <c r="A178" s="2">
        <v>31747915</v>
      </c>
      <c r="B178" s="2" t="s">
        <v>42</v>
      </c>
      <c r="C178" s="2">
        <v>1</v>
      </c>
      <c r="D178" s="2">
        <v>1</v>
      </c>
      <c r="E178">
        <f t="shared" si="2"/>
        <v>2</v>
      </c>
      <c r="H178" s="2">
        <v>74284391</v>
      </c>
      <c r="I178" s="2">
        <v>1</v>
      </c>
    </row>
    <row r="179" spans="1:9" x14ac:dyDescent="0.25">
      <c r="A179" s="2">
        <v>31748205</v>
      </c>
      <c r="B179" s="2" t="s">
        <v>42</v>
      </c>
      <c r="C179" s="2">
        <v>1</v>
      </c>
      <c r="D179" s="2">
        <v>1</v>
      </c>
      <c r="E179">
        <f t="shared" si="2"/>
        <v>2</v>
      </c>
      <c r="H179" s="2">
        <v>74492844</v>
      </c>
      <c r="I179" s="2">
        <v>34</v>
      </c>
    </row>
    <row r="180" spans="1:9" x14ac:dyDescent="0.25">
      <c r="A180" s="2">
        <v>31748395</v>
      </c>
      <c r="B180" s="2" t="s">
        <v>42</v>
      </c>
      <c r="C180" s="2">
        <v>1</v>
      </c>
      <c r="D180" s="2">
        <v>1</v>
      </c>
      <c r="E180">
        <f t="shared" si="2"/>
        <v>2</v>
      </c>
      <c r="H180" s="2">
        <v>74696240</v>
      </c>
      <c r="I180" s="2">
        <v>67</v>
      </c>
    </row>
    <row r="181" spans="1:9" x14ac:dyDescent="0.25">
      <c r="A181" s="2">
        <v>31867984</v>
      </c>
      <c r="B181" s="2" t="s">
        <v>42</v>
      </c>
      <c r="C181" s="2">
        <v>1</v>
      </c>
      <c r="D181" s="2">
        <v>3</v>
      </c>
      <c r="E181">
        <f t="shared" si="2"/>
        <v>4</v>
      </c>
      <c r="H181" s="2">
        <v>74815417</v>
      </c>
      <c r="I181" s="2">
        <v>25</v>
      </c>
    </row>
    <row r="182" spans="1:9" x14ac:dyDescent="0.25">
      <c r="A182" s="2">
        <v>32138950</v>
      </c>
      <c r="B182" s="2" t="s">
        <v>42</v>
      </c>
      <c r="C182" s="2">
        <v>59</v>
      </c>
      <c r="D182" s="2">
        <v>1</v>
      </c>
      <c r="E182">
        <f t="shared" si="2"/>
        <v>60</v>
      </c>
      <c r="H182" s="2">
        <v>75029886</v>
      </c>
      <c r="I182" s="2">
        <v>1</v>
      </c>
    </row>
    <row r="183" spans="1:9" x14ac:dyDescent="0.25">
      <c r="A183" s="2">
        <v>32157000</v>
      </c>
      <c r="B183" s="2" t="s">
        <v>41</v>
      </c>
      <c r="C183" s="2">
        <v>89</v>
      </c>
      <c r="D183" s="2">
        <v>72</v>
      </c>
      <c r="E183">
        <f t="shared" si="2"/>
        <v>161</v>
      </c>
      <c r="H183" s="2">
        <v>75458247</v>
      </c>
      <c r="I183" s="2">
        <v>190</v>
      </c>
    </row>
    <row r="184" spans="1:9" x14ac:dyDescent="0.25">
      <c r="A184" s="2">
        <v>32340528</v>
      </c>
      <c r="B184" s="2" t="s">
        <v>43</v>
      </c>
      <c r="C184" s="2">
        <v>152</v>
      </c>
      <c r="D184" s="2">
        <v>113</v>
      </c>
      <c r="E184">
        <f t="shared" si="2"/>
        <v>265</v>
      </c>
      <c r="H184" s="2">
        <v>75686392</v>
      </c>
      <c r="I184" s="2">
        <v>2</v>
      </c>
    </row>
    <row r="185" spans="1:9" x14ac:dyDescent="0.25">
      <c r="A185" s="2">
        <v>32413517</v>
      </c>
      <c r="B185" s="2" t="s">
        <v>39</v>
      </c>
      <c r="C185" s="2">
        <v>1</v>
      </c>
      <c r="D185" s="2">
        <v>1</v>
      </c>
      <c r="E185">
        <f t="shared" si="2"/>
        <v>2</v>
      </c>
      <c r="H185" s="2">
        <v>76117792</v>
      </c>
      <c r="I185" s="2">
        <v>1</v>
      </c>
    </row>
    <row r="186" spans="1:9" x14ac:dyDescent="0.25">
      <c r="A186" s="2">
        <v>32829525</v>
      </c>
      <c r="B186" s="2" t="s">
        <v>42</v>
      </c>
      <c r="C186" s="2">
        <v>2</v>
      </c>
      <c r="D186" s="2">
        <v>7</v>
      </c>
      <c r="E186">
        <f t="shared" si="2"/>
        <v>9</v>
      </c>
      <c r="H186" s="2">
        <v>76427818</v>
      </c>
      <c r="I186" s="2">
        <v>4</v>
      </c>
    </row>
    <row r="187" spans="1:9" x14ac:dyDescent="0.25">
      <c r="A187" s="2">
        <v>33273331</v>
      </c>
      <c r="B187" s="2" t="s">
        <v>42</v>
      </c>
      <c r="C187" s="2">
        <v>4</v>
      </c>
      <c r="D187" s="2">
        <v>10</v>
      </c>
      <c r="E187">
        <f t="shared" si="2"/>
        <v>14</v>
      </c>
      <c r="H187" s="2">
        <v>78475062</v>
      </c>
      <c r="I187" s="2">
        <v>2</v>
      </c>
    </row>
    <row r="188" spans="1:9" x14ac:dyDescent="0.25">
      <c r="A188" s="2">
        <v>33893617</v>
      </c>
      <c r="B188" s="2" t="s">
        <v>43</v>
      </c>
      <c r="C188" s="2">
        <v>6</v>
      </c>
      <c r="D188" s="2">
        <v>2</v>
      </c>
      <c r="E188">
        <f t="shared" si="2"/>
        <v>8</v>
      </c>
      <c r="H188" s="2">
        <v>78954268</v>
      </c>
      <c r="I188" s="2">
        <v>1</v>
      </c>
    </row>
    <row r="189" spans="1:9" x14ac:dyDescent="0.25">
      <c r="A189" s="2">
        <v>34085186</v>
      </c>
      <c r="B189" s="2" t="s">
        <v>39</v>
      </c>
      <c r="C189" s="2">
        <v>58</v>
      </c>
      <c r="D189" s="2">
        <v>10</v>
      </c>
      <c r="E189">
        <f t="shared" si="2"/>
        <v>68</v>
      </c>
      <c r="H189" s="2">
        <v>79458915</v>
      </c>
      <c r="I189" s="2">
        <v>61</v>
      </c>
    </row>
    <row r="190" spans="1:9" x14ac:dyDescent="0.25">
      <c r="A190" s="2">
        <v>34261730</v>
      </c>
      <c r="B190" s="2" t="s">
        <v>43</v>
      </c>
      <c r="C190" s="2">
        <v>3</v>
      </c>
      <c r="D190" s="2">
        <v>9</v>
      </c>
      <c r="E190">
        <f t="shared" si="2"/>
        <v>12</v>
      </c>
      <c r="H190" s="2">
        <v>79663974</v>
      </c>
      <c r="I190" s="2">
        <v>1</v>
      </c>
    </row>
    <row r="191" spans="1:9" x14ac:dyDescent="0.25">
      <c r="A191" s="2">
        <v>34396268</v>
      </c>
      <c r="B191" s="2" t="s">
        <v>40</v>
      </c>
      <c r="C191" s="2">
        <v>142</v>
      </c>
      <c r="D191" s="2">
        <v>1166</v>
      </c>
      <c r="E191">
        <f t="shared" si="2"/>
        <v>1308</v>
      </c>
      <c r="H191" s="2">
        <v>80594406</v>
      </c>
      <c r="I191" s="2">
        <v>2</v>
      </c>
    </row>
    <row r="192" spans="1:9" x14ac:dyDescent="0.25">
      <c r="A192" s="2">
        <v>35288086</v>
      </c>
      <c r="B192" s="2" t="s">
        <v>42</v>
      </c>
      <c r="C192" s="2">
        <v>1</v>
      </c>
      <c r="D192" s="2">
        <v>68</v>
      </c>
      <c r="E192">
        <f t="shared" si="2"/>
        <v>69</v>
      </c>
      <c r="H192" s="2">
        <v>80943990</v>
      </c>
      <c r="I192" s="2">
        <v>8</v>
      </c>
    </row>
    <row r="193" spans="1:9" x14ac:dyDescent="0.25">
      <c r="A193" s="2">
        <v>35300278</v>
      </c>
      <c r="B193" s="2" t="s">
        <v>43</v>
      </c>
      <c r="C193" s="2">
        <v>336</v>
      </c>
      <c r="D193" s="2">
        <v>187</v>
      </c>
      <c r="E193">
        <f t="shared" si="2"/>
        <v>523</v>
      </c>
      <c r="H193" s="2">
        <v>81069260</v>
      </c>
      <c r="I193" s="2">
        <v>9</v>
      </c>
    </row>
    <row r="194" spans="1:9" x14ac:dyDescent="0.25">
      <c r="A194" s="2">
        <v>35304323</v>
      </c>
      <c r="B194" s="2" t="s">
        <v>43</v>
      </c>
      <c r="C194" s="2">
        <v>14</v>
      </c>
      <c r="D194" s="2">
        <v>101</v>
      </c>
      <c r="E194">
        <f t="shared" si="2"/>
        <v>115</v>
      </c>
      <c r="H194" s="2">
        <v>81357850</v>
      </c>
      <c r="I194" s="2">
        <v>1</v>
      </c>
    </row>
    <row r="195" spans="1:9" x14ac:dyDescent="0.25">
      <c r="A195" s="2">
        <v>35306929</v>
      </c>
      <c r="B195" s="2" t="s">
        <v>39</v>
      </c>
      <c r="C195" s="2">
        <v>4</v>
      </c>
      <c r="D195" s="2">
        <v>3</v>
      </c>
      <c r="E195">
        <f t="shared" ref="E195:E258" si="3">C195+D195</f>
        <v>7</v>
      </c>
      <c r="H195" s="2">
        <v>81671315</v>
      </c>
      <c r="I195" s="2">
        <v>4</v>
      </c>
    </row>
    <row r="196" spans="1:9" x14ac:dyDescent="0.25">
      <c r="A196" s="2">
        <v>35432863</v>
      </c>
      <c r="B196" s="2" t="s">
        <v>43</v>
      </c>
      <c r="C196" s="2">
        <v>61</v>
      </c>
      <c r="D196" s="2">
        <v>254</v>
      </c>
      <c r="E196">
        <f t="shared" si="3"/>
        <v>315</v>
      </c>
      <c r="H196" s="2">
        <v>81708448</v>
      </c>
      <c r="I196" s="2">
        <v>3</v>
      </c>
    </row>
    <row r="197" spans="1:9" x14ac:dyDescent="0.25">
      <c r="A197" s="2">
        <v>35489525</v>
      </c>
      <c r="B197" s="2" t="s">
        <v>39</v>
      </c>
      <c r="C197" s="2">
        <v>1261</v>
      </c>
      <c r="D197" s="2">
        <v>92</v>
      </c>
      <c r="E197">
        <f t="shared" si="3"/>
        <v>1353</v>
      </c>
      <c r="H197" s="2">
        <v>81821365</v>
      </c>
      <c r="I197" s="2">
        <v>2</v>
      </c>
    </row>
    <row r="198" spans="1:9" x14ac:dyDescent="0.25">
      <c r="A198" s="2">
        <v>35548780</v>
      </c>
      <c r="B198" s="2" t="s">
        <v>43</v>
      </c>
      <c r="C198" s="2">
        <v>12</v>
      </c>
      <c r="D198" s="2">
        <v>47</v>
      </c>
      <c r="E198">
        <f t="shared" si="3"/>
        <v>59</v>
      </c>
      <c r="H198" s="2">
        <v>82169664</v>
      </c>
      <c r="I198" s="2">
        <v>7</v>
      </c>
    </row>
    <row r="199" spans="1:9" x14ac:dyDescent="0.25">
      <c r="A199" s="2">
        <v>35867771</v>
      </c>
      <c r="B199" s="2" t="s">
        <v>43</v>
      </c>
      <c r="C199" s="2">
        <v>1</v>
      </c>
      <c r="D199" s="2">
        <v>4</v>
      </c>
      <c r="E199">
        <f t="shared" si="3"/>
        <v>5</v>
      </c>
      <c r="H199" s="2">
        <v>82517138</v>
      </c>
      <c r="I199" s="2">
        <v>1</v>
      </c>
    </row>
    <row r="200" spans="1:9" x14ac:dyDescent="0.25">
      <c r="A200" s="2">
        <v>35969371</v>
      </c>
      <c r="B200" s="2" t="s">
        <v>41</v>
      </c>
      <c r="C200" s="2">
        <v>1</v>
      </c>
      <c r="D200" s="2">
        <v>6</v>
      </c>
      <c r="E200">
        <f t="shared" si="3"/>
        <v>7</v>
      </c>
      <c r="H200" s="2">
        <v>82694148</v>
      </c>
      <c r="I200" s="2">
        <v>6</v>
      </c>
    </row>
    <row r="201" spans="1:9" x14ac:dyDescent="0.25">
      <c r="A201" s="2">
        <v>35973428</v>
      </c>
      <c r="B201" s="2" t="s">
        <v>43</v>
      </c>
      <c r="C201" s="2">
        <v>4</v>
      </c>
      <c r="D201" s="2">
        <v>127</v>
      </c>
      <c r="E201">
        <f t="shared" si="3"/>
        <v>131</v>
      </c>
      <c r="H201" s="2">
        <v>82824325</v>
      </c>
      <c r="I201" s="2">
        <v>1</v>
      </c>
    </row>
    <row r="202" spans="1:9" x14ac:dyDescent="0.25">
      <c r="A202" s="2">
        <v>36121469</v>
      </c>
      <c r="B202" s="2" t="s">
        <v>42</v>
      </c>
      <c r="C202" s="2">
        <v>4</v>
      </c>
      <c r="D202" s="2">
        <v>17</v>
      </c>
      <c r="E202">
        <f t="shared" si="3"/>
        <v>21</v>
      </c>
      <c r="H202" s="2">
        <v>82995312</v>
      </c>
      <c r="I202" s="2">
        <v>7</v>
      </c>
    </row>
    <row r="203" spans="1:9" x14ac:dyDescent="0.25">
      <c r="A203" s="2">
        <v>36276927</v>
      </c>
      <c r="B203" s="2" t="s">
        <v>43</v>
      </c>
      <c r="C203" s="2">
        <v>111</v>
      </c>
      <c r="D203" s="2">
        <v>21</v>
      </c>
      <c r="E203">
        <f t="shared" si="3"/>
        <v>132</v>
      </c>
      <c r="H203" s="2">
        <v>83409727</v>
      </c>
      <c r="I203" s="2">
        <v>129</v>
      </c>
    </row>
    <row r="204" spans="1:9" x14ac:dyDescent="0.25">
      <c r="A204" s="2">
        <v>36368703</v>
      </c>
      <c r="B204" s="2" t="s">
        <v>42</v>
      </c>
      <c r="C204" s="2">
        <v>1</v>
      </c>
      <c r="D204" s="2">
        <v>33</v>
      </c>
      <c r="E204">
        <f t="shared" si="3"/>
        <v>34</v>
      </c>
      <c r="H204" s="2">
        <v>83795705</v>
      </c>
      <c r="I204" s="2">
        <v>9</v>
      </c>
    </row>
    <row r="205" spans="1:9" x14ac:dyDescent="0.25">
      <c r="A205" s="2">
        <v>36676872</v>
      </c>
      <c r="B205" s="2" t="s">
        <v>44</v>
      </c>
      <c r="C205" s="2">
        <v>1</v>
      </c>
      <c r="D205" s="2">
        <v>4</v>
      </c>
      <c r="E205">
        <f t="shared" si="3"/>
        <v>5</v>
      </c>
      <c r="H205" s="2">
        <v>84358945</v>
      </c>
      <c r="I205" s="2">
        <v>6</v>
      </c>
    </row>
    <row r="206" spans="1:9" x14ac:dyDescent="0.25">
      <c r="A206" s="2">
        <v>36751035</v>
      </c>
      <c r="B206" s="2" t="s">
        <v>43</v>
      </c>
      <c r="C206" s="2">
        <v>19</v>
      </c>
      <c r="D206" s="2">
        <v>16</v>
      </c>
      <c r="E206">
        <f t="shared" si="3"/>
        <v>35</v>
      </c>
      <c r="H206" s="2">
        <v>84416173</v>
      </c>
      <c r="I206" s="2">
        <v>1</v>
      </c>
    </row>
    <row r="207" spans="1:9" x14ac:dyDescent="0.25">
      <c r="A207" s="2">
        <v>37164289</v>
      </c>
      <c r="B207" s="2" t="s">
        <v>43</v>
      </c>
      <c r="C207" s="2">
        <v>1</v>
      </c>
      <c r="D207" s="2">
        <v>287</v>
      </c>
      <c r="E207">
        <f t="shared" si="3"/>
        <v>288</v>
      </c>
      <c r="H207" s="2">
        <v>84494468</v>
      </c>
      <c r="I207" s="2">
        <v>3</v>
      </c>
    </row>
    <row r="208" spans="1:9" x14ac:dyDescent="0.25">
      <c r="A208" s="2">
        <v>37511426</v>
      </c>
      <c r="B208" s="2" t="s">
        <v>42</v>
      </c>
      <c r="C208" s="2">
        <v>1</v>
      </c>
      <c r="D208" s="2">
        <v>2</v>
      </c>
      <c r="E208">
        <f t="shared" si="3"/>
        <v>3</v>
      </c>
      <c r="H208" s="2">
        <v>84499042</v>
      </c>
      <c r="I208" s="2">
        <v>12</v>
      </c>
    </row>
    <row r="209" spans="1:9" x14ac:dyDescent="0.25">
      <c r="A209" s="2">
        <v>38181019</v>
      </c>
      <c r="B209" s="2" t="s">
        <v>43</v>
      </c>
      <c r="C209" s="2">
        <v>1</v>
      </c>
      <c r="D209" s="2">
        <v>1</v>
      </c>
      <c r="E209">
        <f t="shared" si="3"/>
        <v>2</v>
      </c>
      <c r="H209" s="2">
        <v>85337580</v>
      </c>
      <c r="I209" s="2">
        <v>1</v>
      </c>
    </row>
    <row r="210" spans="1:9" x14ac:dyDescent="0.25">
      <c r="A210" s="2">
        <v>38250814</v>
      </c>
      <c r="B210" s="2" t="s">
        <v>43</v>
      </c>
      <c r="C210" s="2">
        <v>1</v>
      </c>
      <c r="D210" s="2">
        <v>1</v>
      </c>
      <c r="E210">
        <f t="shared" si="3"/>
        <v>2</v>
      </c>
      <c r="H210" s="2">
        <v>86079701</v>
      </c>
      <c r="I210" s="2">
        <v>1</v>
      </c>
    </row>
    <row r="211" spans="1:9" x14ac:dyDescent="0.25">
      <c r="A211" s="2">
        <v>38268629</v>
      </c>
      <c r="B211" s="2" t="s">
        <v>43</v>
      </c>
      <c r="C211" s="2">
        <v>14</v>
      </c>
      <c r="D211" s="2">
        <v>2</v>
      </c>
      <c r="E211">
        <f t="shared" si="3"/>
        <v>16</v>
      </c>
      <c r="H211" s="2">
        <v>86091828</v>
      </c>
      <c r="I211" s="2">
        <v>1</v>
      </c>
    </row>
    <row r="212" spans="1:9" x14ac:dyDescent="0.25">
      <c r="A212" s="2">
        <v>38515336</v>
      </c>
      <c r="B212" s="2" t="s">
        <v>43</v>
      </c>
      <c r="C212" s="2">
        <v>220</v>
      </c>
      <c r="D212" s="2">
        <v>72</v>
      </c>
      <c r="E212">
        <f t="shared" si="3"/>
        <v>292</v>
      </c>
      <c r="H212" s="2">
        <v>86929066</v>
      </c>
      <c r="I212" s="2">
        <v>1</v>
      </c>
    </row>
    <row r="213" spans="1:9" x14ac:dyDescent="0.25">
      <c r="A213" s="2">
        <v>38531167</v>
      </c>
      <c r="B213" s="2" t="s">
        <v>40</v>
      </c>
      <c r="C213" s="2">
        <v>94</v>
      </c>
      <c r="D213" s="2">
        <v>67</v>
      </c>
      <c r="E213">
        <f t="shared" si="3"/>
        <v>161</v>
      </c>
      <c r="H213" s="2">
        <v>87860628</v>
      </c>
      <c r="I213" s="2">
        <v>35</v>
      </c>
    </row>
    <row r="214" spans="1:9" x14ac:dyDescent="0.25">
      <c r="A214" s="2">
        <v>38693347</v>
      </c>
      <c r="B214" s="2" t="s">
        <v>43</v>
      </c>
      <c r="C214" s="2">
        <v>4</v>
      </c>
      <c r="D214" s="2">
        <v>17</v>
      </c>
      <c r="E214">
        <f t="shared" si="3"/>
        <v>21</v>
      </c>
      <c r="H214" s="2">
        <v>88105983</v>
      </c>
      <c r="I214" s="2">
        <v>9</v>
      </c>
    </row>
    <row r="215" spans="1:9" x14ac:dyDescent="0.25">
      <c r="A215" s="2">
        <v>39142380</v>
      </c>
      <c r="B215" s="2" t="s">
        <v>42</v>
      </c>
      <c r="C215" s="2">
        <v>7</v>
      </c>
      <c r="D215" s="2">
        <v>1</v>
      </c>
      <c r="E215">
        <f t="shared" si="3"/>
        <v>8</v>
      </c>
      <c r="H215" s="2">
        <v>88864400</v>
      </c>
      <c r="I215" s="2">
        <v>1</v>
      </c>
    </row>
    <row r="216" spans="1:9" x14ac:dyDescent="0.25">
      <c r="A216" s="2">
        <v>39219229</v>
      </c>
      <c r="B216" s="2" t="s">
        <v>41</v>
      </c>
      <c r="C216" s="2">
        <v>2</v>
      </c>
      <c r="D216" s="2">
        <v>14</v>
      </c>
      <c r="E216">
        <f t="shared" si="3"/>
        <v>16</v>
      </c>
      <c r="H216" s="2">
        <v>88866103</v>
      </c>
      <c r="I216" s="2">
        <v>6</v>
      </c>
    </row>
    <row r="217" spans="1:9" x14ac:dyDescent="0.25">
      <c r="A217" s="2">
        <v>39432256</v>
      </c>
      <c r="B217" s="2" t="s">
        <v>43</v>
      </c>
      <c r="C217" s="2">
        <v>21</v>
      </c>
      <c r="D217" s="2">
        <v>10</v>
      </c>
      <c r="E217">
        <f t="shared" si="3"/>
        <v>31</v>
      </c>
      <c r="H217" s="2">
        <v>90068555</v>
      </c>
      <c r="I217" s="2">
        <v>11</v>
      </c>
    </row>
    <row r="218" spans="1:9" x14ac:dyDescent="0.25">
      <c r="A218" s="2">
        <v>39521291</v>
      </c>
      <c r="B218" s="2" t="s">
        <v>39</v>
      </c>
      <c r="C218" s="2">
        <v>20</v>
      </c>
      <c r="D218" s="2">
        <v>523</v>
      </c>
      <c r="E218">
        <f t="shared" si="3"/>
        <v>543</v>
      </c>
      <c r="H218" s="2">
        <v>90301930</v>
      </c>
      <c r="I218" s="2">
        <v>1</v>
      </c>
    </row>
    <row r="219" spans="1:9" x14ac:dyDescent="0.25">
      <c r="A219" s="2">
        <v>39563292</v>
      </c>
      <c r="B219" s="2" t="s">
        <v>43</v>
      </c>
      <c r="C219" s="2">
        <v>2</v>
      </c>
      <c r="D219" s="2">
        <v>84</v>
      </c>
      <c r="E219">
        <f t="shared" si="3"/>
        <v>86</v>
      </c>
      <c r="H219" s="2">
        <v>90670747</v>
      </c>
      <c r="I219" s="2">
        <v>2</v>
      </c>
    </row>
    <row r="220" spans="1:9" x14ac:dyDescent="0.25">
      <c r="A220" s="2">
        <v>39612866</v>
      </c>
      <c r="B220" s="2" t="s">
        <v>42</v>
      </c>
      <c r="C220" s="2">
        <v>1</v>
      </c>
      <c r="D220" s="2">
        <v>1</v>
      </c>
      <c r="E220">
        <f t="shared" si="3"/>
        <v>2</v>
      </c>
      <c r="H220" s="2">
        <v>91553181</v>
      </c>
      <c r="I220" s="2">
        <v>1</v>
      </c>
    </row>
    <row r="221" spans="1:9" x14ac:dyDescent="0.25">
      <c r="A221" s="2">
        <v>39788762</v>
      </c>
      <c r="B221" s="2" t="s">
        <v>43</v>
      </c>
      <c r="C221" s="2">
        <v>1233</v>
      </c>
      <c r="D221" s="2">
        <v>925</v>
      </c>
      <c r="E221">
        <f t="shared" si="3"/>
        <v>2158</v>
      </c>
      <c r="H221" s="2">
        <v>91890025</v>
      </c>
      <c r="I221" s="2">
        <v>7</v>
      </c>
    </row>
    <row r="222" spans="1:9" x14ac:dyDescent="0.25">
      <c r="A222" s="2">
        <v>39869020</v>
      </c>
      <c r="B222" s="2" t="s">
        <v>43</v>
      </c>
      <c r="C222" s="2">
        <v>1</v>
      </c>
      <c r="D222" s="2">
        <v>1</v>
      </c>
      <c r="E222">
        <f t="shared" si="3"/>
        <v>2</v>
      </c>
      <c r="H222" s="2">
        <v>91987455</v>
      </c>
      <c r="I222" s="2">
        <v>1</v>
      </c>
    </row>
    <row r="223" spans="1:9" x14ac:dyDescent="0.25">
      <c r="A223" s="2">
        <v>40073408</v>
      </c>
      <c r="B223" s="2" t="s">
        <v>40</v>
      </c>
      <c r="C223" s="2">
        <v>5</v>
      </c>
      <c r="D223" s="2">
        <v>8</v>
      </c>
      <c r="E223">
        <f t="shared" si="3"/>
        <v>13</v>
      </c>
      <c r="H223" s="2">
        <v>92916399</v>
      </c>
      <c r="I223" s="2">
        <v>3</v>
      </c>
    </row>
    <row r="224" spans="1:9" x14ac:dyDescent="0.25">
      <c r="A224" s="2">
        <v>40126762</v>
      </c>
      <c r="B224" s="2" t="s">
        <v>43</v>
      </c>
      <c r="C224" s="2">
        <v>1</v>
      </c>
      <c r="D224" s="2">
        <v>3</v>
      </c>
      <c r="E224">
        <f t="shared" si="3"/>
        <v>4</v>
      </c>
      <c r="H224" s="2">
        <v>94702255</v>
      </c>
      <c r="I224" s="2">
        <v>2</v>
      </c>
    </row>
    <row r="225" spans="1:9" x14ac:dyDescent="0.25">
      <c r="A225" s="2">
        <v>40248148</v>
      </c>
      <c r="B225" s="2" t="s">
        <v>43</v>
      </c>
      <c r="C225" s="2">
        <v>11</v>
      </c>
      <c r="D225" s="2">
        <v>110</v>
      </c>
      <c r="E225">
        <f t="shared" si="3"/>
        <v>121</v>
      </c>
      <c r="H225" s="2">
        <v>94754584</v>
      </c>
      <c r="I225" s="2">
        <v>13</v>
      </c>
    </row>
    <row r="226" spans="1:9" x14ac:dyDescent="0.25">
      <c r="A226" s="2">
        <v>40276276</v>
      </c>
      <c r="B226" s="2" t="s">
        <v>42</v>
      </c>
      <c r="C226" s="2">
        <v>5</v>
      </c>
      <c r="D226" s="2">
        <v>1</v>
      </c>
      <c r="E226">
        <f t="shared" si="3"/>
        <v>6</v>
      </c>
      <c r="H226" s="2">
        <v>95142941</v>
      </c>
      <c r="I226" s="2">
        <v>1</v>
      </c>
    </row>
    <row r="227" spans="1:9" x14ac:dyDescent="0.25">
      <c r="A227" s="2">
        <v>40311531</v>
      </c>
      <c r="B227" s="2" t="s">
        <v>42</v>
      </c>
      <c r="C227" s="2">
        <v>1</v>
      </c>
      <c r="D227" s="2">
        <v>3</v>
      </c>
      <c r="E227">
        <f t="shared" si="3"/>
        <v>4</v>
      </c>
      <c r="H227" s="2">
        <v>95866344</v>
      </c>
      <c r="I227" s="2">
        <v>1</v>
      </c>
    </row>
    <row r="228" spans="1:9" x14ac:dyDescent="0.25">
      <c r="A228" s="2">
        <v>40397476</v>
      </c>
      <c r="B228" s="2" t="s">
        <v>43</v>
      </c>
      <c r="C228" s="2">
        <v>1</v>
      </c>
      <c r="D228" s="2">
        <v>2</v>
      </c>
      <c r="E228">
        <f t="shared" si="3"/>
        <v>3</v>
      </c>
      <c r="H228" s="2">
        <v>95980339</v>
      </c>
      <c r="I228" s="2">
        <v>1</v>
      </c>
    </row>
    <row r="229" spans="1:9" x14ac:dyDescent="0.25">
      <c r="A229" s="2">
        <v>41042138</v>
      </c>
      <c r="B229" s="2" t="s">
        <v>43</v>
      </c>
      <c r="C229" s="2">
        <v>5</v>
      </c>
      <c r="D229" s="2">
        <v>55</v>
      </c>
      <c r="E229">
        <f t="shared" si="3"/>
        <v>60</v>
      </c>
      <c r="H229" s="2">
        <v>96295201</v>
      </c>
      <c r="I229" s="2">
        <v>14</v>
      </c>
    </row>
    <row r="230" spans="1:9" x14ac:dyDescent="0.25">
      <c r="A230" s="2">
        <v>41285763</v>
      </c>
      <c r="B230" s="2" t="s">
        <v>43</v>
      </c>
      <c r="C230" s="2">
        <v>1</v>
      </c>
      <c r="D230" s="2">
        <v>7</v>
      </c>
      <c r="E230">
        <f t="shared" si="3"/>
        <v>8</v>
      </c>
      <c r="H230" s="2">
        <v>96681153</v>
      </c>
      <c r="I230" s="2">
        <v>1</v>
      </c>
    </row>
    <row r="231" spans="1:9" x14ac:dyDescent="0.25">
      <c r="A231" s="2">
        <v>41607639</v>
      </c>
      <c r="B231" s="2" t="s">
        <v>43</v>
      </c>
      <c r="C231" s="2">
        <v>466</v>
      </c>
      <c r="D231" s="2">
        <v>173</v>
      </c>
      <c r="E231">
        <f t="shared" si="3"/>
        <v>639</v>
      </c>
      <c r="H231" s="2">
        <v>97209617</v>
      </c>
      <c r="I231" s="2">
        <v>1</v>
      </c>
    </row>
    <row r="232" spans="1:9" x14ac:dyDescent="0.25">
      <c r="A232" s="2">
        <v>41637991</v>
      </c>
      <c r="B232" s="2" t="s">
        <v>43</v>
      </c>
      <c r="C232" s="2">
        <v>10</v>
      </c>
      <c r="D232" s="2">
        <v>120</v>
      </c>
      <c r="E232">
        <f t="shared" si="3"/>
        <v>130</v>
      </c>
      <c r="H232" s="2">
        <v>97696892</v>
      </c>
      <c r="I232" s="2">
        <v>10</v>
      </c>
    </row>
    <row r="233" spans="1:9" x14ac:dyDescent="0.25">
      <c r="A233" s="2">
        <v>41660176</v>
      </c>
      <c r="B233" s="2" t="s">
        <v>43</v>
      </c>
      <c r="C233" s="2">
        <v>115</v>
      </c>
      <c r="D233" s="2">
        <v>8</v>
      </c>
      <c r="E233">
        <f t="shared" si="3"/>
        <v>123</v>
      </c>
      <c r="H233" s="2">
        <v>97703198</v>
      </c>
      <c r="I233" s="2">
        <v>1</v>
      </c>
    </row>
    <row r="234" spans="1:9" x14ac:dyDescent="0.25">
      <c r="A234" s="2">
        <v>41799418</v>
      </c>
      <c r="B234" s="2" t="s">
        <v>43</v>
      </c>
      <c r="C234" s="2">
        <v>8</v>
      </c>
      <c r="D234" s="2">
        <v>100</v>
      </c>
      <c r="E234">
        <f t="shared" si="3"/>
        <v>108</v>
      </c>
      <c r="H234" s="2">
        <v>98755888</v>
      </c>
      <c r="I234" s="2">
        <v>1</v>
      </c>
    </row>
    <row r="235" spans="1:9" x14ac:dyDescent="0.25">
      <c r="A235" s="2">
        <v>41830983</v>
      </c>
      <c r="B235" s="2" t="s">
        <v>43</v>
      </c>
      <c r="C235" s="2">
        <v>27</v>
      </c>
      <c r="D235" s="2">
        <v>3</v>
      </c>
      <c r="E235">
        <f t="shared" si="3"/>
        <v>30</v>
      </c>
      <c r="H235" s="2">
        <v>99073407</v>
      </c>
      <c r="I235" s="2">
        <v>2</v>
      </c>
    </row>
    <row r="236" spans="1:9" x14ac:dyDescent="0.25">
      <c r="A236" s="2">
        <v>41926668</v>
      </c>
      <c r="B236" s="2" t="s">
        <v>43</v>
      </c>
      <c r="C236" s="2">
        <v>69</v>
      </c>
      <c r="D236" s="2">
        <v>1</v>
      </c>
      <c r="E236">
        <f t="shared" si="3"/>
        <v>70</v>
      </c>
      <c r="H236" s="2">
        <v>99932152</v>
      </c>
      <c r="I236" s="2">
        <v>1</v>
      </c>
    </row>
    <row r="237" spans="1:9" x14ac:dyDescent="0.25">
      <c r="A237" s="2">
        <v>42043242</v>
      </c>
      <c r="B237" s="2" t="s">
        <v>42</v>
      </c>
      <c r="C237" s="2">
        <v>1</v>
      </c>
      <c r="D237" s="2">
        <v>1</v>
      </c>
      <c r="E237">
        <f t="shared" si="3"/>
        <v>2</v>
      </c>
      <c r="H237" s="2">
        <v>100225581</v>
      </c>
      <c r="I237" s="2">
        <v>1</v>
      </c>
    </row>
    <row r="238" spans="1:9" x14ac:dyDescent="0.25">
      <c r="A238" s="2">
        <v>42172197</v>
      </c>
      <c r="B238" s="2" t="s">
        <v>42</v>
      </c>
      <c r="C238" s="2">
        <v>6</v>
      </c>
      <c r="D238" s="2">
        <v>44</v>
      </c>
      <c r="E238">
        <f t="shared" si="3"/>
        <v>50</v>
      </c>
      <c r="H238" s="2">
        <v>100366080</v>
      </c>
      <c r="I238" s="2">
        <v>9</v>
      </c>
    </row>
    <row r="239" spans="1:9" x14ac:dyDescent="0.25">
      <c r="A239" s="2">
        <v>42290444</v>
      </c>
      <c r="B239" s="2" t="s">
        <v>43</v>
      </c>
      <c r="C239" s="2">
        <v>1179</v>
      </c>
      <c r="D239" s="2">
        <v>2</v>
      </c>
      <c r="E239">
        <f t="shared" si="3"/>
        <v>1181</v>
      </c>
      <c r="H239" s="2">
        <v>100636581</v>
      </c>
      <c r="I239" s="2">
        <v>303</v>
      </c>
    </row>
    <row r="240" spans="1:9" x14ac:dyDescent="0.25">
      <c r="A240" s="2">
        <v>42376372</v>
      </c>
      <c r="B240" s="2" t="s">
        <v>43</v>
      </c>
      <c r="C240" s="2">
        <v>12</v>
      </c>
      <c r="D240" s="2">
        <v>20</v>
      </c>
      <c r="E240">
        <f t="shared" si="3"/>
        <v>32</v>
      </c>
      <c r="H240" s="2">
        <v>102541671</v>
      </c>
      <c r="I240" s="2">
        <v>1</v>
      </c>
    </row>
    <row r="241" spans="1:9" x14ac:dyDescent="0.25">
      <c r="A241" s="2">
        <v>42480983</v>
      </c>
      <c r="B241" s="2" t="s">
        <v>43</v>
      </c>
      <c r="C241" s="2">
        <v>1728</v>
      </c>
      <c r="D241" s="2">
        <v>1405</v>
      </c>
      <c r="E241">
        <f t="shared" si="3"/>
        <v>3133</v>
      </c>
      <c r="H241" s="2">
        <v>103375381</v>
      </c>
      <c r="I241" s="2">
        <v>1</v>
      </c>
    </row>
    <row r="242" spans="1:9" x14ac:dyDescent="0.25">
      <c r="A242" s="2">
        <v>42585709</v>
      </c>
      <c r="B242" s="2" t="s">
        <v>43</v>
      </c>
      <c r="C242" s="2">
        <v>137</v>
      </c>
      <c r="D242" s="2">
        <v>190</v>
      </c>
      <c r="E242">
        <f t="shared" si="3"/>
        <v>327</v>
      </c>
      <c r="H242" s="2">
        <v>103722070</v>
      </c>
      <c r="I242" s="2">
        <v>4</v>
      </c>
    </row>
    <row r="243" spans="1:9" x14ac:dyDescent="0.25">
      <c r="A243" s="2">
        <v>42644830</v>
      </c>
      <c r="B243" s="2" t="s">
        <v>46</v>
      </c>
      <c r="C243" s="2">
        <v>5</v>
      </c>
      <c r="D243" s="2">
        <v>4</v>
      </c>
      <c r="E243">
        <f t="shared" si="3"/>
        <v>9</v>
      </c>
      <c r="H243" s="2">
        <v>105115436</v>
      </c>
      <c r="I243" s="2">
        <v>1</v>
      </c>
    </row>
    <row r="244" spans="1:9" x14ac:dyDescent="0.25">
      <c r="A244" s="2">
        <v>42645078</v>
      </c>
      <c r="B244" s="2" t="s">
        <v>46</v>
      </c>
      <c r="C244" s="2">
        <v>1</v>
      </c>
      <c r="D244" s="2">
        <v>7</v>
      </c>
      <c r="E244">
        <f t="shared" si="3"/>
        <v>8</v>
      </c>
      <c r="H244" s="2">
        <v>106755542</v>
      </c>
      <c r="I244" s="2">
        <v>1</v>
      </c>
    </row>
    <row r="245" spans="1:9" x14ac:dyDescent="0.25">
      <c r="A245" s="2">
        <v>42682761</v>
      </c>
      <c r="B245" s="2" t="s">
        <v>43</v>
      </c>
      <c r="C245" s="2">
        <v>394</v>
      </c>
      <c r="D245" s="2">
        <v>124</v>
      </c>
      <c r="E245">
        <f t="shared" si="3"/>
        <v>518</v>
      </c>
      <c r="H245" s="2">
        <v>107253811</v>
      </c>
      <c r="I245" s="2">
        <v>3</v>
      </c>
    </row>
    <row r="246" spans="1:9" x14ac:dyDescent="0.25">
      <c r="A246" s="2">
        <v>42992940</v>
      </c>
      <c r="B246" s="2" t="s">
        <v>43</v>
      </c>
      <c r="C246" s="2">
        <v>1</v>
      </c>
      <c r="D246" s="2">
        <v>141</v>
      </c>
      <c r="E246">
        <f t="shared" si="3"/>
        <v>142</v>
      </c>
      <c r="H246" s="2">
        <v>107542678</v>
      </c>
      <c r="I246" s="2">
        <v>47</v>
      </c>
    </row>
    <row r="247" spans="1:9" x14ac:dyDescent="0.25">
      <c r="A247" s="2">
        <v>43092867</v>
      </c>
      <c r="B247" s="2" t="s">
        <v>43</v>
      </c>
      <c r="C247" s="2">
        <v>1</v>
      </c>
      <c r="D247" s="2">
        <v>119</v>
      </c>
      <c r="E247">
        <f t="shared" si="3"/>
        <v>120</v>
      </c>
      <c r="H247" s="2">
        <v>108957299</v>
      </c>
      <c r="I247" s="2">
        <v>3</v>
      </c>
    </row>
    <row r="248" spans="1:9" x14ac:dyDescent="0.25">
      <c r="A248" s="2">
        <v>43135296</v>
      </c>
      <c r="B248" s="2" t="s">
        <v>43</v>
      </c>
      <c r="C248" s="2">
        <v>4</v>
      </c>
      <c r="D248" s="2">
        <v>110</v>
      </c>
      <c r="E248">
        <f t="shared" si="3"/>
        <v>114</v>
      </c>
      <c r="H248" s="2">
        <v>109056285</v>
      </c>
      <c r="I248" s="2">
        <v>1</v>
      </c>
    </row>
    <row r="249" spans="1:9" x14ac:dyDescent="0.25">
      <c r="A249" s="2">
        <v>43232872</v>
      </c>
      <c r="B249" s="2" t="s">
        <v>42</v>
      </c>
      <c r="C249" s="2">
        <v>57</v>
      </c>
      <c r="D249" s="2">
        <v>5</v>
      </c>
      <c r="E249">
        <f t="shared" si="3"/>
        <v>62</v>
      </c>
      <c r="H249" s="2">
        <v>109175311</v>
      </c>
      <c r="I249" s="2">
        <v>1156</v>
      </c>
    </row>
    <row r="250" spans="1:9" x14ac:dyDescent="0.25">
      <c r="A250" s="2">
        <v>43480103</v>
      </c>
      <c r="B250" s="2" t="s">
        <v>43</v>
      </c>
      <c r="C250" s="2">
        <v>1</v>
      </c>
      <c r="D250" s="2">
        <v>31</v>
      </c>
      <c r="E250">
        <f t="shared" si="3"/>
        <v>32</v>
      </c>
      <c r="H250" s="2">
        <v>109588301</v>
      </c>
      <c r="I250" s="2">
        <v>1</v>
      </c>
    </row>
    <row r="251" spans="1:9" x14ac:dyDescent="0.25">
      <c r="A251" s="2">
        <v>43715318</v>
      </c>
      <c r="B251" s="2" t="s">
        <v>43</v>
      </c>
      <c r="C251" s="2">
        <v>20</v>
      </c>
      <c r="D251" s="2">
        <v>70</v>
      </c>
      <c r="E251">
        <f t="shared" si="3"/>
        <v>90</v>
      </c>
      <c r="H251" s="2">
        <v>109705342</v>
      </c>
      <c r="I251" s="2">
        <v>1</v>
      </c>
    </row>
    <row r="252" spans="1:9" x14ac:dyDescent="0.25">
      <c r="A252" s="2">
        <v>44005187</v>
      </c>
      <c r="B252" s="2" t="s">
        <v>43</v>
      </c>
      <c r="C252" s="2">
        <v>1</v>
      </c>
      <c r="D252" s="2">
        <v>55</v>
      </c>
      <c r="E252">
        <f t="shared" si="3"/>
        <v>56</v>
      </c>
      <c r="H252" s="2">
        <v>110009792</v>
      </c>
      <c r="I252" s="2">
        <v>2</v>
      </c>
    </row>
    <row r="253" spans="1:9" x14ac:dyDescent="0.25">
      <c r="A253" s="2">
        <v>44432650</v>
      </c>
      <c r="B253" s="2" t="s">
        <v>42</v>
      </c>
      <c r="C253" s="2">
        <v>33</v>
      </c>
      <c r="D253" s="2">
        <v>15</v>
      </c>
      <c r="E253">
        <f t="shared" si="3"/>
        <v>48</v>
      </c>
      <c r="H253" s="2">
        <v>110588359</v>
      </c>
      <c r="I253" s="2">
        <v>1</v>
      </c>
    </row>
    <row r="254" spans="1:9" x14ac:dyDescent="0.25">
      <c r="A254" s="2">
        <v>44708636</v>
      </c>
      <c r="B254" s="2" t="s">
        <v>43</v>
      </c>
      <c r="C254" s="2">
        <v>3</v>
      </c>
      <c r="D254" s="2">
        <v>1</v>
      </c>
      <c r="E254">
        <f t="shared" si="3"/>
        <v>4</v>
      </c>
      <c r="H254" s="2">
        <v>111766481</v>
      </c>
      <c r="I254" s="2">
        <v>3</v>
      </c>
    </row>
    <row r="255" spans="1:9" x14ac:dyDescent="0.25">
      <c r="A255" s="2">
        <v>44779847</v>
      </c>
      <c r="B255" s="2" t="s">
        <v>39</v>
      </c>
      <c r="C255" s="2">
        <v>1</v>
      </c>
      <c r="D255" s="2">
        <v>1</v>
      </c>
      <c r="E255">
        <f t="shared" si="3"/>
        <v>2</v>
      </c>
      <c r="H255" s="2">
        <v>112557227</v>
      </c>
      <c r="I255" s="2">
        <v>15</v>
      </c>
    </row>
    <row r="256" spans="1:9" x14ac:dyDescent="0.25">
      <c r="A256" s="2">
        <v>44833042</v>
      </c>
      <c r="B256" s="2" t="s">
        <v>43</v>
      </c>
      <c r="C256" s="2">
        <v>74</v>
      </c>
      <c r="D256" s="2">
        <v>21</v>
      </c>
      <c r="E256">
        <f t="shared" si="3"/>
        <v>95</v>
      </c>
      <c r="H256" s="2">
        <v>112724540</v>
      </c>
      <c r="I256" s="2">
        <v>1</v>
      </c>
    </row>
    <row r="257" spans="1:9" x14ac:dyDescent="0.25">
      <c r="A257" s="2">
        <v>45253868</v>
      </c>
      <c r="B257" s="2" t="s">
        <v>40</v>
      </c>
      <c r="C257" s="2">
        <v>231</v>
      </c>
      <c r="D257" s="2">
        <v>60</v>
      </c>
      <c r="E257">
        <f t="shared" si="3"/>
        <v>291</v>
      </c>
      <c r="H257" s="2">
        <v>113833070</v>
      </c>
      <c r="I257" s="2">
        <v>8</v>
      </c>
    </row>
    <row r="258" spans="1:9" x14ac:dyDescent="0.25">
      <c r="A258" s="2">
        <v>45260412</v>
      </c>
      <c r="B258" s="2" t="s">
        <v>40</v>
      </c>
      <c r="C258" s="2">
        <v>387</v>
      </c>
      <c r="D258" s="2">
        <v>349</v>
      </c>
      <c r="E258">
        <f t="shared" si="3"/>
        <v>736</v>
      </c>
      <c r="H258" s="2">
        <v>115422673</v>
      </c>
      <c r="I258" s="2">
        <v>63</v>
      </c>
    </row>
    <row r="259" spans="1:9" x14ac:dyDescent="0.25">
      <c r="A259" s="2">
        <v>45326008</v>
      </c>
      <c r="B259" s="2" t="s">
        <v>42</v>
      </c>
      <c r="C259" s="2">
        <v>70</v>
      </c>
      <c r="D259" s="2">
        <v>98</v>
      </c>
      <c r="E259">
        <f t="shared" ref="E259:E322" si="4">C259+D259</f>
        <v>168</v>
      </c>
      <c r="H259" s="2">
        <v>115556412</v>
      </c>
      <c r="I259" s="2">
        <v>8</v>
      </c>
    </row>
    <row r="260" spans="1:9" x14ac:dyDescent="0.25">
      <c r="A260" s="2">
        <v>45332556</v>
      </c>
      <c r="B260" s="2" t="s">
        <v>42</v>
      </c>
      <c r="C260" s="2">
        <v>43</v>
      </c>
      <c r="D260" s="2">
        <v>2</v>
      </c>
      <c r="E260">
        <f t="shared" si="4"/>
        <v>45</v>
      </c>
      <c r="H260" s="2">
        <v>115682085</v>
      </c>
      <c r="I260" s="2">
        <v>1</v>
      </c>
    </row>
    <row r="261" spans="1:9" x14ac:dyDescent="0.25">
      <c r="A261" s="2">
        <v>45634105</v>
      </c>
      <c r="B261" s="2" t="s">
        <v>43</v>
      </c>
      <c r="C261" s="2">
        <v>2</v>
      </c>
      <c r="D261" s="2">
        <v>46</v>
      </c>
      <c r="E261">
        <f t="shared" si="4"/>
        <v>48</v>
      </c>
      <c r="H261" s="2">
        <v>115997292</v>
      </c>
      <c r="I261" s="2">
        <v>1</v>
      </c>
    </row>
    <row r="262" spans="1:9" x14ac:dyDescent="0.25">
      <c r="A262" s="2">
        <v>45716421</v>
      </c>
      <c r="B262" s="2" t="s">
        <v>43</v>
      </c>
      <c r="C262" s="2">
        <v>15</v>
      </c>
      <c r="D262" s="2">
        <v>33</v>
      </c>
      <c r="E262">
        <f t="shared" si="4"/>
        <v>48</v>
      </c>
      <c r="H262" s="2">
        <v>116239425</v>
      </c>
      <c r="I262" s="2">
        <v>6</v>
      </c>
    </row>
    <row r="263" spans="1:9" x14ac:dyDescent="0.25">
      <c r="A263" s="2">
        <v>45728723</v>
      </c>
      <c r="B263" s="2" t="s">
        <v>43</v>
      </c>
      <c r="C263" s="2">
        <v>9</v>
      </c>
      <c r="D263" s="2">
        <v>60</v>
      </c>
      <c r="E263">
        <f t="shared" si="4"/>
        <v>69</v>
      </c>
      <c r="H263" s="2">
        <v>116277356</v>
      </c>
      <c r="I263" s="2">
        <v>1</v>
      </c>
    </row>
    <row r="264" spans="1:9" x14ac:dyDescent="0.25">
      <c r="A264" s="2">
        <v>45866355</v>
      </c>
      <c r="B264" s="2" t="s">
        <v>40</v>
      </c>
      <c r="C264" s="2">
        <v>547</v>
      </c>
      <c r="D264" s="2">
        <v>1026</v>
      </c>
      <c r="E264">
        <f t="shared" si="4"/>
        <v>1573</v>
      </c>
      <c r="H264" s="2">
        <v>116509313</v>
      </c>
      <c r="I264" s="2">
        <v>1</v>
      </c>
    </row>
    <row r="265" spans="1:9" x14ac:dyDescent="0.25">
      <c r="A265" s="2">
        <v>45884557</v>
      </c>
      <c r="B265" s="2" t="s">
        <v>43</v>
      </c>
      <c r="C265" s="2">
        <v>27</v>
      </c>
      <c r="D265" s="2">
        <v>1519</v>
      </c>
      <c r="E265">
        <f t="shared" si="4"/>
        <v>1546</v>
      </c>
      <c r="H265" s="2">
        <v>116522233</v>
      </c>
      <c r="I265" s="2">
        <v>16</v>
      </c>
    </row>
    <row r="266" spans="1:9" x14ac:dyDescent="0.25">
      <c r="A266" s="2">
        <v>45931203</v>
      </c>
      <c r="B266" s="2" t="s">
        <v>40</v>
      </c>
      <c r="C266" s="2">
        <v>1715</v>
      </c>
      <c r="D266" s="2">
        <v>4529</v>
      </c>
      <c r="E266">
        <f t="shared" si="4"/>
        <v>6244</v>
      </c>
      <c r="H266" s="2">
        <v>117102099</v>
      </c>
      <c r="I266" s="2">
        <v>1</v>
      </c>
    </row>
    <row r="267" spans="1:9" x14ac:dyDescent="0.25">
      <c r="A267" s="2">
        <v>46121448</v>
      </c>
      <c r="B267" s="2" t="s">
        <v>43</v>
      </c>
      <c r="C267" s="2">
        <v>4</v>
      </c>
      <c r="D267" s="2">
        <v>11</v>
      </c>
      <c r="E267">
        <f t="shared" si="4"/>
        <v>15</v>
      </c>
      <c r="H267" s="2">
        <v>117391559</v>
      </c>
      <c r="I267" s="2">
        <v>1</v>
      </c>
    </row>
    <row r="268" spans="1:9" x14ac:dyDescent="0.25">
      <c r="A268" s="2">
        <v>46203483</v>
      </c>
      <c r="B268" s="2" t="s">
        <v>41</v>
      </c>
      <c r="C268" s="2">
        <v>2</v>
      </c>
      <c r="D268" s="2">
        <v>3</v>
      </c>
      <c r="E268">
        <f t="shared" si="4"/>
        <v>5</v>
      </c>
      <c r="H268" s="2">
        <v>118012601</v>
      </c>
      <c r="I268" s="2">
        <v>1</v>
      </c>
    </row>
    <row r="269" spans="1:9" x14ac:dyDescent="0.25">
      <c r="A269" s="2">
        <v>46288099</v>
      </c>
      <c r="B269" s="2" t="s">
        <v>42</v>
      </c>
      <c r="C269" s="2">
        <v>25</v>
      </c>
      <c r="D269" s="2">
        <v>6</v>
      </c>
      <c r="E269">
        <f t="shared" si="4"/>
        <v>31</v>
      </c>
      <c r="H269" s="2">
        <v>118640234</v>
      </c>
      <c r="I269" s="2">
        <v>1</v>
      </c>
    </row>
    <row r="270" spans="1:9" x14ac:dyDescent="0.25">
      <c r="A270" s="2">
        <v>46470450</v>
      </c>
      <c r="B270" s="2" t="s">
        <v>43</v>
      </c>
      <c r="C270" s="2">
        <v>5</v>
      </c>
      <c r="D270" s="2">
        <v>18</v>
      </c>
      <c r="E270">
        <f t="shared" si="4"/>
        <v>23</v>
      </c>
      <c r="H270" s="2">
        <v>119617843</v>
      </c>
      <c r="I270" s="2">
        <v>3</v>
      </c>
    </row>
    <row r="271" spans="1:9" x14ac:dyDescent="0.25">
      <c r="A271" s="2">
        <v>47052953</v>
      </c>
      <c r="B271" s="2" t="s">
        <v>39</v>
      </c>
      <c r="C271" s="2">
        <v>71</v>
      </c>
      <c r="D271" s="2">
        <v>122</v>
      </c>
      <c r="E271">
        <f t="shared" si="4"/>
        <v>193</v>
      </c>
      <c r="H271" s="2">
        <v>120047392</v>
      </c>
      <c r="I271" s="2">
        <v>7</v>
      </c>
    </row>
    <row r="272" spans="1:9" x14ac:dyDescent="0.25">
      <c r="A272" s="2">
        <v>47061014</v>
      </c>
      <c r="B272" s="2" t="s">
        <v>43</v>
      </c>
      <c r="C272" s="2">
        <v>1</v>
      </c>
      <c r="D272" s="2">
        <v>2</v>
      </c>
      <c r="E272">
        <f t="shared" si="4"/>
        <v>3</v>
      </c>
      <c r="H272" s="2">
        <v>120195279</v>
      </c>
      <c r="I272" s="2">
        <v>1</v>
      </c>
    </row>
    <row r="273" spans="1:9" x14ac:dyDescent="0.25">
      <c r="A273" s="2">
        <v>47159067</v>
      </c>
      <c r="B273" s="2" t="s">
        <v>43</v>
      </c>
      <c r="C273" s="2">
        <v>32</v>
      </c>
      <c r="D273" s="2">
        <v>166</v>
      </c>
      <c r="E273">
        <f t="shared" si="4"/>
        <v>198</v>
      </c>
      <c r="H273" s="2">
        <v>121038918</v>
      </c>
      <c r="I273" s="2">
        <v>1</v>
      </c>
    </row>
    <row r="274" spans="1:9" x14ac:dyDescent="0.25">
      <c r="A274" s="2">
        <v>47219076</v>
      </c>
      <c r="B274" s="2" t="s">
        <v>42</v>
      </c>
      <c r="C274" s="2">
        <v>2</v>
      </c>
      <c r="D274" s="2">
        <v>1</v>
      </c>
      <c r="E274">
        <f t="shared" si="4"/>
        <v>3</v>
      </c>
      <c r="H274" s="2">
        <v>123148405</v>
      </c>
      <c r="I274" s="2">
        <v>20</v>
      </c>
    </row>
    <row r="275" spans="1:9" x14ac:dyDescent="0.25">
      <c r="A275" s="2">
        <v>47280476</v>
      </c>
      <c r="B275" s="2" t="s">
        <v>39</v>
      </c>
      <c r="C275" s="2">
        <v>6</v>
      </c>
      <c r="D275" s="2">
        <v>3</v>
      </c>
      <c r="E275">
        <f t="shared" si="4"/>
        <v>9</v>
      </c>
      <c r="H275" s="2">
        <v>123826042</v>
      </c>
      <c r="I275" s="2">
        <v>1</v>
      </c>
    </row>
    <row r="276" spans="1:9" x14ac:dyDescent="0.25">
      <c r="A276" s="2">
        <v>47290135</v>
      </c>
      <c r="B276" s="2" t="s">
        <v>43</v>
      </c>
      <c r="C276" s="2">
        <v>1</v>
      </c>
      <c r="D276" s="2">
        <v>1</v>
      </c>
      <c r="E276">
        <f t="shared" si="4"/>
        <v>2</v>
      </c>
      <c r="H276" s="2">
        <v>124501156</v>
      </c>
      <c r="I276" s="2">
        <v>2</v>
      </c>
    </row>
    <row r="277" spans="1:9" x14ac:dyDescent="0.25">
      <c r="A277" s="2">
        <v>47398246</v>
      </c>
      <c r="B277" s="2" t="s">
        <v>42</v>
      </c>
      <c r="C277" s="2">
        <v>41</v>
      </c>
      <c r="D277" s="2">
        <v>35</v>
      </c>
      <c r="E277">
        <f t="shared" si="4"/>
        <v>76</v>
      </c>
      <c r="H277" s="2">
        <v>124848927</v>
      </c>
      <c r="I277" s="2">
        <v>4</v>
      </c>
    </row>
    <row r="278" spans="1:9" x14ac:dyDescent="0.25">
      <c r="A278" s="2">
        <v>47400445</v>
      </c>
      <c r="B278" s="2" t="s">
        <v>43</v>
      </c>
      <c r="C278" s="2">
        <v>4</v>
      </c>
      <c r="D278" s="2">
        <v>1</v>
      </c>
      <c r="E278">
        <f t="shared" si="4"/>
        <v>5</v>
      </c>
      <c r="H278" s="2">
        <v>125395935</v>
      </c>
      <c r="I278" s="2">
        <v>46</v>
      </c>
    </row>
    <row r="279" spans="1:9" x14ac:dyDescent="0.25">
      <c r="A279" s="2">
        <v>47632133</v>
      </c>
      <c r="B279" s="2" t="s">
        <v>41</v>
      </c>
      <c r="C279" s="2">
        <v>2100</v>
      </c>
      <c r="D279" s="2">
        <v>1114</v>
      </c>
      <c r="E279">
        <f t="shared" si="4"/>
        <v>3214</v>
      </c>
      <c r="H279" s="2">
        <v>125732892</v>
      </c>
      <c r="I279" s="2">
        <v>1</v>
      </c>
    </row>
    <row r="280" spans="1:9" x14ac:dyDescent="0.25">
      <c r="A280" s="2">
        <v>47686179</v>
      </c>
      <c r="B280" s="2" t="s">
        <v>40</v>
      </c>
      <c r="C280" s="2">
        <v>15</v>
      </c>
      <c r="D280" s="2">
        <v>24</v>
      </c>
      <c r="E280">
        <f t="shared" si="4"/>
        <v>39</v>
      </c>
      <c r="H280" s="2">
        <v>126585195</v>
      </c>
      <c r="I280" s="2">
        <v>1</v>
      </c>
    </row>
    <row r="281" spans="1:9" x14ac:dyDescent="0.25">
      <c r="A281" s="2">
        <v>47846192</v>
      </c>
      <c r="B281" s="2" t="s">
        <v>43</v>
      </c>
      <c r="C281" s="2">
        <v>8</v>
      </c>
      <c r="D281" s="2">
        <v>65</v>
      </c>
      <c r="E281">
        <f t="shared" si="4"/>
        <v>73</v>
      </c>
      <c r="H281" s="2">
        <v>126748057</v>
      </c>
      <c r="I281" s="2">
        <v>2</v>
      </c>
    </row>
    <row r="282" spans="1:9" x14ac:dyDescent="0.25">
      <c r="A282" s="2">
        <v>48385767</v>
      </c>
      <c r="B282" s="2" t="s">
        <v>43</v>
      </c>
      <c r="C282" s="2">
        <v>147</v>
      </c>
      <c r="D282" s="2">
        <v>27</v>
      </c>
      <c r="E282">
        <f t="shared" si="4"/>
        <v>174</v>
      </c>
      <c r="H282" s="2">
        <v>126955945</v>
      </c>
      <c r="I282" s="2">
        <v>1</v>
      </c>
    </row>
    <row r="283" spans="1:9" x14ac:dyDescent="0.25">
      <c r="A283" s="2">
        <v>48576690</v>
      </c>
      <c r="B283" s="2" t="s">
        <v>43</v>
      </c>
      <c r="C283" s="2">
        <v>88</v>
      </c>
      <c r="D283" s="2">
        <v>51</v>
      </c>
      <c r="E283">
        <f t="shared" si="4"/>
        <v>139</v>
      </c>
      <c r="H283" s="2">
        <v>128587752</v>
      </c>
      <c r="I283" s="2">
        <v>33</v>
      </c>
    </row>
    <row r="284" spans="1:9" x14ac:dyDescent="0.25">
      <c r="A284" s="2">
        <v>48665353</v>
      </c>
      <c r="B284" s="2" t="s">
        <v>43</v>
      </c>
      <c r="C284" s="2">
        <v>427</v>
      </c>
      <c r="D284" s="2">
        <v>14</v>
      </c>
      <c r="E284">
        <f t="shared" si="4"/>
        <v>441</v>
      </c>
    </row>
    <row r="285" spans="1:9" x14ac:dyDescent="0.25">
      <c r="A285" s="2">
        <v>48748121</v>
      </c>
      <c r="B285" s="2" t="s">
        <v>41</v>
      </c>
      <c r="C285" s="2">
        <v>1</v>
      </c>
      <c r="D285" s="2">
        <v>20</v>
      </c>
      <c r="E285">
        <f t="shared" si="4"/>
        <v>21</v>
      </c>
    </row>
    <row r="286" spans="1:9" x14ac:dyDescent="0.25">
      <c r="A286" s="2">
        <v>48861486</v>
      </c>
      <c r="B286" s="2" t="s">
        <v>43</v>
      </c>
      <c r="C286" s="2">
        <v>21</v>
      </c>
      <c r="D286" s="2">
        <v>78</v>
      </c>
      <c r="E286">
        <f t="shared" si="4"/>
        <v>99</v>
      </c>
    </row>
    <row r="287" spans="1:9" x14ac:dyDescent="0.25">
      <c r="A287" s="2">
        <v>49176484</v>
      </c>
      <c r="B287" s="2" t="s">
        <v>40</v>
      </c>
      <c r="C287" s="2">
        <v>25</v>
      </c>
      <c r="D287" s="2">
        <v>7</v>
      </c>
      <c r="E287">
        <f t="shared" si="4"/>
        <v>32</v>
      </c>
    </row>
    <row r="288" spans="1:9" x14ac:dyDescent="0.25">
      <c r="A288" s="2">
        <v>49297359</v>
      </c>
      <c r="B288" s="2" t="s">
        <v>41</v>
      </c>
      <c r="C288" s="2">
        <v>1</v>
      </c>
      <c r="D288" s="2">
        <v>30</v>
      </c>
      <c r="E288">
        <f t="shared" si="4"/>
        <v>31</v>
      </c>
    </row>
    <row r="289" spans="1:5" x14ac:dyDescent="0.25">
      <c r="A289" s="2">
        <v>49336228</v>
      </c>
      <c r="B289" s="2" t="s">
        <v>43</v>
      </c>
      <c r="C289" s="2">
        <v>1</v>
      </c>
      <c r="D289" s="2">
        <v>10</v>
      </c>
      <c r="E289">
        <f t="shared" si="4"/>
        <v>11</v>
      </c>
    </row>
    <row r="290" spans="1:5" x14ac:dyDescent="0.25">
      <c r="A290" s="2">
        <v>49434099</v>
      </c>
      <c r="B290" s="2" t="s">
        <v>43</v>
      </c>
      <c r="C290" s="2">
        <v>1</v>
      </c>
      <c r="D290" s="2">
        <v>15</v>
      </c>
      <c r="E290">
        <f t="shared" si="4"/>
        <v>16</v>
      </c>
    </row>
    <row r="291" spans="1:5" x14ac:dyDescent="0.25">
      <c r="A291" s="2">
        <v>49488740</v>
      </c>
      <c r="B291" s="2" t="s">
        <v>45</v>
      </c>
      <c r="C291" s="2">
        <v>1</v>
      </c>
      <c r="D291" s="2">
        <v>8</v>
      </c>
      <c r="E291">
        <f t="shared" si="4"/>
        <v>9</v>
      </c>
    </row>
    <row r="292" spans="1:5" x14ac:dyDescent="0.25">
      <c r="A292" s="2">
        <v>49498736</v>
      </c>
      <c r="B292" s="2" t="s">
        <v>43</v>
      </c>
      <c r="C292" s="2">
        <v>4</v>
      </c>
      <c r="D292" s="2">
        <v>22</v>
      </c>
      <c r="E292">
        <f t="shared" si="4"/>
        <v>26</v>
      </c>
    </row>
    <row r="293" spans="1:5" x14ac:dyDescent="0.25">
      <c r="A293" s="2">
        <v>49636115</v>
      </c>
      <c r="B293" s="2" t="s">
        <v>43</v>
      </c>
      <c r="C293" s="2">
        <v>102</v>
      </c>
      <c r="D293" s="2">
        <v>26</v>
      </c>
      <c r="E293">
        <f t="shared" si="4"/>
        <v>128</v>
      </c>
    </row>
    <row r="294" spans="1:5" x14ac:dyDescent="0.25">
      <c r="A294" s="2">
        <v>49672463</v>
      </c>
      <c r="B294" s="2" t="s">
        <v>43</v>
      </c>
      <c r="C294" s="2">
        <v>18</v>
      </c>
      <c r="D294" s="2">
        <v>82</v>
      </c>
      <c r="E294">
        <f t="shared" si="4"/>
        <v>100</v>
      </c>
    </row>
    <row r="295" spans="1:5" x14ac:dyDescent="0.25">
      <c r="A295" s="2">
        <v>49742114</v>
      </c>
      <c r="B295" s="2" t="s">
        <v>43</v>
      </c>
      <c r="C295" s="2">
        <v>1</v>
      </c>
      <c r="D295" s="2">
        <v>82</v>
      </c>
      <c r="E295">
        <f t="shared" si="4"/>
        <v>83</v>
      </c>
    </row>
    <row r="296" spans="1:5" x14ac:dyDescent="0.25">
      <c r="A296" s="2">
        <v>49880511</v>
      </c>
      <c r="B296" s="2" t="s">
        <v>43</v>
      </c>
      <c r="C296" s="2">
        <v>295</v>
      </c>
      <c r="D296" s="2">
        <v>2</v>
      </c>
      <c r="E296">
        <f t="shared" si="4"/>
        <v>297</v>
      </c>
    </row>
    <row r="297" spans="1:5" x14ac:dyDescent="0.25">
      <c r="A297" s="2">
        <v>49892996</v>
      </c>
      <c r="B297" s="2" t="s">
        <v>39</v>
      </c>
      <c r="C297" s="2">
        <v>303</v>
      </c>
      <c r="D297" s="2">
        <v>522</v>
      </c>
      <c r="E297">
        <f t="shared" si="4"/>
        <v>825</v>
      </c>
    </row>
    <row r="298" spans="1:5" x14ac:dyDescent="0.25">
      <c r="A298" s="2">
        <v>50178266</v>
      </c>
      <c r="B298" s="2" t="s">
        <v>41</v>
      </c>
      <c r="C298" s="2">
        <v>1</v>
      </c>
      <c r="D298" s="2">
        <v>38</v>
      </c>
      <c r="E298">
        <f t="shared" si="4"/>
        <v>39</v>
      </c>
    </row>
    <row r="299" spans="1:5" x14ac:dyDescent="0.25">
      <c r="A299" s="2">
        <v>50223678</v>
      </c>
      <c r="B299" s="2" t="s">
        <v>43</v>
      </c>
      <c r="C299" s="2">
        <v>1</v>
      </c>
      <c r="D299" s="2">
        <v>2</v>
      </c>
      <c r="E299">
        <f t="shared" si="4"/>
        <v>3</v>
      </c>
    </row>
    <row r="300" spans="1:5" x14ac:dyDescent="0.25">
      <c r="A300" s="2">
        <v>50306176</v>
      </c>
      <c r="B300" s="2" t="s">
        <v>42</v>
      </c>
      <c r="C300" s="2">
        <v>2</v>
      </c>
      <c r="D300" s="2">
        <v>47</v>
      </c>
      <c r="E300">
        <f t="shared" si="4"/>
        <v>49</v>
      </c>
    </row>
    <row r="301" spans="1:5" x14ac:dyDescent="0.25">
      <c r="A301" s="2">
        <v>50365703</v>
      </c>
      <c r="B301" s="2" t="s">
        <v>43</v>
      </c>
      <c r="C301" s="2">
        <v>409</v>
      </c>
      <c r="D301" s="2">
        <v>509</v>
      </c>
      <c r="E301">
        <f t="shared" si="4"/>
        <v>918</v>
      </c>
    </row>
    <row r="302" spans="1:5" x14ac:dyDescent="0.25">
      <c r="A302" s="2">
        <v>50374140</v>
      </c>
      <c r="B302" s="2" t="s">
        <v>43</v>
      </c>
      <c r="C302" s="2">
        <v>23</v>
      </c>
      <c r="D302" s="2">
        <v>44</v>
      </c>
      <c r="E302">
        <f t="shared" si="4"/>
        <v>67</v>
      </c>
    </row>
    <row r="303" spans="1:5" x14ac:dyDescent="0.25">
      <c r="A303" s="2">
        <v>50528374</v>
      </c>
      <c r="B303" s="2" t="s">
        <v>41</v>
      </c>
      <c r="C303" s="2">
        <v>1</v>
      </c>
      <c r="D303" s="2">
        <v>5</v>
      </c>
      <c r="E303">
        <f t="shared" si="4"/>
        <v>6</v>
      </c>
    </row>
    <row r="304" spans="1:5" x14ac:dyDescent="0.25">
      <c r="A304" s="2">
        <v>50582931</v>
      </c>
      <c r="B304" s="2" t="s">
        <v>39</v>
      </c>
      <c r="C304" s="2">
        <v>233</v>
      </c>
      <c r="D304" s="2">
        <v>13</v>
      </c>
      <c r="E304">
        <f t="shared" si="4"/>
        <v>246</v>
      </c>
    </row>
    <row r="305" spans="1:5" x14ac:dyDescent="0.25">
      <c r="A305" s="2">
        <v>50665628</v>
      </c>
      <c r="B305" s="2" t="s">
        <v>43</v>
      </c>
      <c r="C305" s="2">
        <v>8</v>
      </c>
      <c r="D305" s="2">
        <v>12</v>
      </c>
      <c r="E305">
        <f t="shared" si="4"/>
        <v>20</v>
      </c>
    </row>
    <row r="306" spans="1:5" x14ac:dyDescent="0.25">
      <c r="A306" s="2">
        <v>50667950</v>
      </c>
      <c r="B306" s="2" t="s">
        <v>43</v>
      </c>
      <c r="C306" s="2">
        <v>980</v>
      </c>
      <c r="D306" s="2">
        <v>399</v>
      </c>
      <c r="E306">
        <f t="shared" si="4"/>
        <v>1379</v>
      </c>
    </row>
    <row r="307" spans="1:5" x14ac:dyDescent="0.25">
      <c r="A307" s="2">
        <v>50942846</v>
      </c>
      <c r="B307" s="2" t="s">
        <v>43</v>
      </c>
      <c r="C307" s="2">
        <v>1</v>
      </c>
      <c r="D307" s="2">
        <v>20</v>
      </c>
      <c r="E307">
        <f t="shared" si="4"/>
        <v>21</v>
      </c>
    </row>
    <row r="308" spans="1:5" x14ac:dyDescent="0.25">
      <c r="A308" s="2">
        <v>51078158</v>
      </c>
      <c r="B308" s="2" t="s">
        <v>43</v>
      </c>
      <c r="C308" s="2">
        <v>14</v>
      </c>
      <c r="D308" s="2">
        <v>15</v>
      </c>
      <c r="E308">
        <f t="shared" si="4"/>
        <v>29</v>
      </c>
    </row>
    <row r="309" spans="1:5" x14ac:dyDescent="0.25">
      <c r="A309" s="2">
        <v>51100860</v>
      </c>
      <c r="B309" s="2" t="s">
        <v>45</v>
      </c>
      <c r="C309" s="2">
        <v>1</v>
      </c>
      <c r="D309" s="2">
        <v>61</v>
      </c>
      <c r="E309">
        <f t="shared" si="4"/>
        <v>62</v>
      </c>
    </row>
    <row r="310" spans="1:5" x14ac:dyDescent="0.25">
      <c r="A310" s="2">
        <v>51125043</v>
      </c>
      <c r="B310" s="2" t="s">
        <v>46</v>
      </c>
      <c r="C310" s="2">
        <v>13</v>
      </c>
      <c r="D310" s="2">
        <v>14</v>
      </c>
      <c r="E310">
        <f t="shared" si="4"/>
        <v>27</v>
      </c>
    </row>
    <row r="311" spans="1:5" x14ac:dyDescent="0.25">
      <c r="A311" s="2">
        <v>51284328</v>
      </c>
      <c r="B311" s="2" t="s">
        <v>43</v>
      </c>
      <c r="C311" s="2">
        <v>1</v>
      </c>
      <c r="D311" s="2">
        <v>28</v>
      </c>
      <c r="E311">
        <f t="shared" si="4"/>
        <v>29</v>
      </c>
    </row>
    <row r="312" spans="1:5" x14ac:dyDescent="0.25">
      <c r="A312" s="2">
        <v>51571384</v>
      </c>
      <c r="B312" s="2" t="s">
        <v>42</v>
      </c>
      <c r="C312" s="2">
        <v>1</v>
      </c>
      <c r="D312" s="2">
        <v>13</v>
      </c>
      <c r="E312">
        <f t="shared" si="4"/>
        <v>14</v>
      </c>
    </row>
    <row r="313" spans="1:5" x14ac:dyDescent="0.25">
      <c r="A313" s="2">
        <v>51581382</v>
      </c>
      <c r="B313" s="2" t="s">
        <v>42</v>
      </c>
      <c r="C313" s="2">
        <v>40</v>
      </c>
      <c r="D313" s="2">
        <v>20</v>
      </c>
      <c r="E313">
        <f t="shared" si="4"/>
        <v>60</v>
      </c>
    </row>
    <row r="314" spans="1:5" x14ac:dyDescent="0.25">
      <c r="A314" s="2">
        <v>51590622</v>
      </c>
      <c r="B314" s="2" t="s">
        <v>41</v>
      </c>
      <c r="C314" s="2">
        <v>3</v>
      </c>
      <c r="D314" s="2">
        <v>28</v>
      </c>
      <c r="E314">
        <f t="shared" si="4"/>
        <v>31</v>
      </c>
    </row>
    <row r="315" spans="1:5" x14ac:dyDescent="0.25">
      <c r="A315" s="2">
        <v>51774067</v>
      </c>
      <c r="B315" s="2" t="s">
        <v>43</v>
      </c>
      <c r="C315" s="2">
        <v>104</v>
      </c>
      <c r="D315" s="2">
        <v>136</v>
      </c>
      <c r="E315">
        <f t="shared" si="4"/>
        <v>240</v>
      </c>
    </row>
    <row r="316" spans="1:5" x14ac:dyDescent="0.25">
      <c r="A316" s="2">
        <v>51844107</v>
      </c>
      <c r="B316" s="2" t="s">
        <v>43</v>
      </c>
      <c r="C316" s="2">
        <v>108</v>
      </c>
      <c r="D316" s="2">
        <v>62</v>
      </c>
      <c r="E316">
        <f t="shared" si="4"/>
        <v>170</v>
      </c>
    </row>
    <row r="317" spans="1:5" x14ac:dyDescent="0.25">
      <c r="A317" s="2">
        <v>51862096</v>
      </c>
      <c r="B317" s="2" t="s">
        <v>41</v>
      </c>
      <c r="C317" s="2">
        <v>68</v>
      </c>
      <c r="D317" s="2">
        <v>20</v>
      </c>
      <c r="E317">
        <f t="shared" si="4"/>
        <v>88</v>
      </c>
    </row>
    <row r="318" spans="1:5" x14ac:dyDescent="0.25">
      <c r="A318" s="2">
        <v>51905063</v>
      </c>
      <c r="B318" s="2" t="s">
        <v>43</v>
      </c>
      <c r="C318" s="2">
        <v>14</v>
      </c>
      <c r="D318" s="2">
        <v>11</v>
      </c>
      <c r="E318">
        <f t="shared" si="4"/>
        <v>25</v>
      </c>
    </row>
    <row r="319" spans="1:5" x14ac:dyDescent="0.25">
      <c r="A319" s="2">
        <v>51929671</v>
      </c>
      <c r="B319" s="2" t="s">
        <v>43</v>
      </c>
      <c r="C319" s="2">
        <v>2</v>
      </c>
      <c r="D319" s="2">
        <v>1</v>
      </c>
      <c r="E319">
        <f t="shared" si="4"/>
        <v>3</v>
      </c>
    </row>
    <row r="320" spans="1:5" x14ac:dyDescent="0.25">
      <c r="A320" s="2">
        <v>52187093</v>
      </c>
      <c r="B320" s="2" t="s">
        <v>43</v>
      </c>
      <c r="C320" s="2">
        <v>1</v>
      </c>
      <c r="D320" s="2">
        <v>226</v>
      </c>
      <c r="E320">
        <f t="shared" si="4"/>
        <v>227</v>
      </c>
    </row>
    <row r="321" spans="1:5" x14ac:dyDescent="0.25">
      <c r="A321" s="2">
        <v>52188033</v>
      </c>
      <c r="B321" s="2" t="s">
        <v>43</v>
      </c>
      <c r="C321" s="2">
        <v>48</v>
      </c>
      <c r="D321" s="2">
        <v>2</v>
      </c>
      <c r="E321">
        <f t="shared" si="4"/>
        <v>50</v>
      </c>
    </row>
    <row r="322" spans="1:5" x14ac:dyDescent="0.25">
      <c r="A322" s="2">
        <v>52296735</v>
      </c>
      <c r="B322" s="2" t="s">
        <v>43</v>
      </c>
      <c r="C322" s="2">
        <v>16</v>
      </c>
      <c r="D322" s="2">
        <v>12</v>
      </c>
      <c r="E322">
        <f t="shared" si="4"/>
        <v>28</v>
      </c>
    </row>
    <row r="323" spans="1:5" x14ac:dyDescent="0.25">
      <c r="A323" s="2">
        <v>52782163</v>
      </c>
      <c r="B323" s="2" t="s">
        <v>42</v>
      </c>
      <c r="C323" s="2">
        <v>51</v>
      </c>
      <c r="D323" s="2">
        <v>27</v>
      </c>
      <c r="E323">
        <f t="shared" ref="E323:E386" si="5">C323+D323</f>
        <v>78</v>
      </c>
    </row>
    <row r="324" spans="1:5" x14ac:dyDescent="0.25">
      <c r="A324" s="2">
        <v>52959888</v>
      </c>
      <c r="B324" s="2" t="s">
        <v>42</v>
      </c>
      <c r="C324" s="2">
        <v>4</v>
      </c>
      <c r="D324" s="2">
        <v>11</v>
      </c>
      <c r="E324">
        <f t="shared" si="5"/>
        <v>15</v>
      </c>
    </row>
    <row r="325" spans="1:5" x14ac:dyDescent="0.25">
      <c r="A325" s="2">
        <v>52983649</v>
      </c>
      <c r="B325" s="2" t="s">
        <v>43</v>
      </c>
      <c r="C325" s="2">
        <v>10</v>
      </c>
      <c r="D325" s="2">
        <v>3</v>
      </c>
      <c r="E325">
        <f t="shared" si="5"/>
        <v>13</v>
      </c>
    </row>
    <row r="326" spans="1:5" x14ac:dyDescent="0.25">
      <c r="A326" s="2">
        <v>53135203</v>
      </c>
      <c r="B326" s="2" t="s">
        <v>42</v>
      </c>
      <c r="C326" s="2">
        <v>1139</v>
      </c>
      <c r="D326" s="2">
        <v>361</v>
      </c>
      <c r="E326">
        <f t="shared" si="5"/>
        <v>1500</v>
      </c>
    </row>
    <row r="327" spans="1:5" x14ac:dyDescent="0.25">
      <c r="A327" s="2">
        <v>53534987</v>
      </c>
      <c r="B327" s="2" t="s">
        <v>43</v>
      </c>
      <c r="C327" s="2">
        <v>250</v>
      </c>
      <c r="D327" s="2">
        <v>104</v>
      </c>
      <c r="E327">
        <f t="shared" si="5"/>
        <v>354</v>
      </c>
    </row>
    <row r="328" spans="1:5" x14ac:dyDescent="0.25">
      <c r="A328" s="2">
        <v>53661072</v>
      </c>
      <c r="B328" s="2" t="s">
        <v>40</v>
      </c>
      <c r="C328" s="2">
        <v>59</v>
      </c>
      <c r="D328" s="2">
        <v>84</v>
      </c>
      <c r="E328">
        <f t="shared" si="5"/>
        <v>143</v>
      </c>
    </row>
    <row r="329" spans="1:5" x14ac:dyDescent="0.25">
      <c r="A329" s="2">
        <v>53742460</v>
      </c>
      <c r="B329" s="2" t="s">
        <v>43</v>
      </c>
      <c r="C329" s="2">
        <v>181</v>
      </c>
      <c r="D329" s="2">
        <v>55</v>
      </c>
      <c r="E329">
        <f t="shared" si="5"/>
        <v>236</v>
      </c>
    </row>
    <row r="330" spans="1:5" x14ac:dyDescent="0.25">
      <c r="A330" s="2">
        <v>53972690</v>
      </c>
      <c r="B330" s="2" t="s">
        <v>41</v>
      </c>
      <c r="C330" s="2">
        <v>1</v>
      </c>
      <c r="D330" s="2">
        <v>1</v>
      </c>
      <c r="E330">
        <f t="shared" si="5"/>
        <v>2</v>
      </c>
    </row>
    <row r="331" spans="1:5" x14ac:dyDescent="0.25">
      <c r="A331" s="2">
        <v>54071047</v>
      </c>
      <c r="B331" s="2" t="s">
        <v>43</v>
      </c>
      <c r="C331" s="2">
        <v>4</v>
      </c>
      <c r="D331" s="2">
        <v>23</v>
      </c>
      <c r="E331">
        <f t="shared" si="5"/>
        <v>27</v>
      </c>
    </row>
    <row r="332" spans="1:5" x14ac:dyDescent="0.25">
      <c r="A332" s="2">
        <v>54196297</v>
      </c>
      <c r="B332" s="2" t="s">
        <v>43</v>
      </c>
      <c r="C332" s="2">
        <v>1</v>
      </c>
      <c r="D332" s="2">
        <v>7</v>
      </c>
      <c r="E332">
        <f t="shared" si="5"/>
        <v>8</v>
      </c>
    </row>
    <row r="333" spans="1:5" x14ac:dyDescent="0.25">
      <c r="A333" s="2">
        <v>54289907</v>
      </c>
      <c r="B333" s="2" t="s">
        <v>43</v>
      </c>
      <c r="C333" s="2">
        <v>1</v>
      </c>
      <c r="D333" s="2">
        <v>3</v>
      </c>
      <c r="E333">
        <f t="shared" si="5"/>
        <v>4</v>
      </c>
    </row>
    <row r="334" spans="1:5" x14ac:dyDescent="0.25">
      <c r="A334" s="2">
        <v>54638619</v>
      </c>
      <c r="B334" s="2" t="s">
        <v>40</v>
      </c>
      <c r="C334" s="2">
        <v>59</v>
      </c>
      <c r="D334" s="2">
        <v>97</v>
      </c>
      <c r="E334">
        <f t="shared" si="5"/>
        <v>156</v>
      </c>
    </row>
    <row r="335" spans="1:5" x14ac:dyDescent="0.25">
      <c r="A335" s="2">
        <v>54648215</v>
      </c>
      <c r="B335" s="2" t="s">
        <v>40</v>
      </c>
      <c r="C335" s="2">
        <v>8535</v>
      </c>
      <c r="D335" s="2">
        <v>2182</v>
      </c>
      <c r="E335">
        <f t="shared" si="5"/>
        <v>10717</v>
      </c>
    </row>
    <row r="336" spans="1:5" x14ac:dyDescent="0.25">
      <c r="A336" s="2">
        <v>54654579</v>
      </c>
      <c r="B336" s="2" t="s">
        <v>40</v>
      </c>
      <c r="C336" s="2">
        <v>98</v>
      </c>
      <c r="D336" s="2">
        <v>25</v>
      </c>
      <c r="E336">
        <f t="shared" si="5"/>
        <v>123</v>
      </c>
    </row>
    <row r="337" spans="1:5" x14ac:dyDescent="0.25">
      <c r="A337" s="2">
        <v>54706263</v>
      </c>
      <c r="B337" s="2" t="s">
        <v>43</v>
      </c>
      <c r="C337" s="2">
        <v>78</v>
      </c>
      <c r="D337" s="2">
        <v>1060</v>
      </c>
      <c r="E337">
        <f t="shared" si="5"/>
        <v>1138</v>
      </c>
    </row>
    <row r="338" spans="1:5" x14ac:dyDescent="0.25">
      <c r="A338" s="2">
        <v>54706782</v>
      </c>
      <c r="B338" s="2" t="s">
        <v>43</v>
      </c>
      <c r="C338" s="2">
        <v>78</v>
      </c>
      <c r="D338" s="2">
        <v>1443</v>
      </c>
      <c r="E338">
        <f t="shared" si="5"/>
        <v>1521</v>
      </c>
    </row>
    <row r="339" spans="1:5" x14ac:dyDescent="0.25">
      <c r="A339" s="2">
        <v>54912103</v>
      </c>
      <c r="B339" s="2" t="s">
        <v>43</v>
      </c>
      <c r="C339" s="2">
        <v>2</v>
      </c>
      <c r="D339" s="2">
        <v>11</v>
      </c>
      <c r="E339">
        <f t="shared" si="5"/>
        <v>13</v>
      </c>
    </row>
    <row r="340" spans="1:5" x14ac:dyDescent="0.25">
      <c r="A340" s="2">
        <v>54965961</v>
      </c>
      <c r="B340" s="2" t="s">
        <v>43</v>
      </c>
      <c r="C340" s="2">
        <v>8</v>
      </c>
      <c r="D340" s="2">
        <v>11</v>
      </c>
      <c r="E340">
        <f t="shared" si="5"/>
        <v>19</v>
      </c>
    </row>
    <row r="341" spans="1:5" x14ac:dyDescent="0.25">
      <c r="A341" s="2">
        <v>55016036</v>
      </c>
      <c r="B341" s="2" t="s">
        <v>43</v>
      </c>
      <c r="C341" s="2">
        <v>7</v>
      </c>
      <c r="D341" s="2">
        <v>25</v>
      </c>
      <c r="E341">
        <f t="shared" si="5"/>
        <v>32</v>
      </c>
    </row>
    <row r="342" spans="1:5" x14ac:dyDescent="0.25">
      <c r="A342" s="2">
        <v>55046960</v>
      </c>
      <c r="B342" s="2" t="s">
        <v>40</v>
      </c>
      <c r="C342" s="2">
        <v>3</v>
      </c>
      <c r="D342" s="2">
        <v>1</v>
      </c>
      <c r="E342">
        <f t="shared" si="5"/>
        <v>4</v>
      </c>
    </row>
    <row r="343" spans="1:5" x14ac:dyDescent="0.25">
      <c r="A343" s="2">
        <v>55123746</v>
      </c>
      <c r="B343" s="2" t="s">
        <v>42</v>
      </c>
      <c r="C343" s="2">
        <v>6</v>
      </c>
      <c r="D343" s="2">
        <v>76</v>
      </c>
      <c r="E343">
        <f t="shared" si="5"/>
        <v>82</v>
      </c>
    </row>
    <row r="344" spans="1:5" x14ac:dyDescent="0.25">
      <c r="A344" s="2">
        <v>55126874</v>
      </c>
      <c r="B344" s="2" t="s">
        <v>43</v>
      </c>
      <c r="C344" s="2">
        <v>1</v>
      </c>
      <c r="D344" s="2">
        <v>44</v>
      </c>
      <c r="E344">
        <f t="shared" si="5"/>
        <v>45</v>
      </c>
    </row>
    <row r="345" spans="1:5" x14ac:dyDescent="0.25">
      <c r="A345" s="2">
        <v>55227113</v>
      </c>
      <c r="B345" s="2" t="s">
        <v>43</v>
      </c>
      <c r="C345" s="2">
        <v>1</v>
      </c>
      <c r="D345" s="2">
        <v>13</v>
      </c>
      <c r="E345">
        <f t="shared" si="5"/>
        <v>14</v>
      </c>
    </row>
    <row r="346" spans="1:5" x14ac:dyDescent="0.25">
      <c r="A346" s="2">
        <v>55277364</v>
      </c>
      <c r="B346" s="2" t="s">
        <v>42</v>
      </c>
      <c r="C346" s="2">
        <v>1</v>
      </c>
      <c r="D346" s="2">
        <v>4</v>
      </c>
      <c r="E346">
        <f t="shared" si="5"/>
        <v>5</v>
      </c>
    </row>
    <row r="347" spans="1:5" x14ac:dyDescent="0.25">
      <c r="A347" s="2">
        <v>55278149</v>
      </c>
      <c r="B347" s="2" t="s">
        <v>42</v>
      </c>
      <c r="C347" s="2">
        <v>1</v>
      </c>
      <c r="D347" s="2">
        <v>3</v>
      </c>
      <c r="E347">
        <f t="shared" si="5"/>
        <v>4</v>
      </c>
    </row>
    <row r="348" spans="1:5" x14ac:dyDescent="0.25">
      <c r="A348" s="2">
        <v>55708844</v>
      </c>
      <c r="B348" s="2" t="s">
        <v>43</v>
      </c>
      <c r="C348" s="2">
        <v>1</v>
      </c>
      <c r="D348" s="2">
        <v>19</v>
      </c>
      <c r="E348">
        <f t="shared" si="5"/>
        <v>20</v>
      </c>
    </row>
    <row r="349" spans="1:5" x14ac:dyDescent="0.25">
      <c r="A349" s="2">
        <v>55849330</v>
      </c>
      <c r="B349" s="2" t="s">
        <v>43</v>
      </c>
      <c r="C349" s="2">
        <v>1</v>
      </c>
      <c r="D349" s="2">
        <v>1</v>
      </c>
      <c r="E349">
        <f t="shared" si="5"/>
        <v>2</v>
      </c>
    </row>
    <row r="350" spans="1:5" x14ac:dyDescent="0.25">
      <c r="A350" s="2">
        <v>55912925</v>
      </c>
      <c r="B350" s="2" t="s">
        <v>40</v>
      </c>
      <c r="C350" s="2">
        <v>3</v>
      </c>
      <c r="D350" s="2">
        <v>100</v>
      </c>
      <c r="E350">
        <f t="shared" si="5"/>
        <v>103</v>
      </c>
    </row>
    <row r="351" spans="1:5" x14ac:dyDescent="0.25">
      <c r="A351" s="2">
        <v>56017863</v>
      </c>
      <c r="B351" s="2" t="s">
        <v>43</v>
      </c>
      <c r="C351" s="2">
        <v>11</v>
      </c>
      <c r="D351" s="2">
        <v>6</v>
      </c>
      <c r="E351">
        <f t="shared" si="5"/>
        <v>17</v>
      </c>
    </row>
    <row r="352" spans="1:5" x14ac:dyDescent="0.25">
      <c r="A352" s="2">
        <v>56406733</v>
      </c>
      <c r="B352" s="2" t="s">
        <v>43</v>
      </c>
      <c r="C352" s="2">
        <v>1</v>
      </c>
      <c r="D352" s="2">
        <v>10</v>
      </c>
      <c r="E352">
        <f t="shared" si="5"/>
        <v>11</v>
      </c>
    </row>
    <row r="353" spans="1:5" x14ac:dyDescent="0.25">
      <c r="A353" s="2">
        <v>56452928</v>
      </c>
      <c r="B353" s="2" t="s">
        <v>43</v>
      </c>
      <c r="C353" s="2">
        <v>27</v>
      </c>
      <c r="D353" s="2">
        <v>245</v>
      </c>
      <c r="E353">
        <f t="shared" si="5"/>
        <v>272</v>
      </c>
    </row>
    <row r="354" spans="1:5" x14ac:dyDescent="0.25">
      <c r="A354" s="2">
        <v>56485702</v>
      </c>
      <c r="B354" s="2" t="s">
        <v>43</v>
      </c>
      <c r="C354" s="2">
        <v>2</v>
      </c>
      <c r="D354" s="2">
        <v>1</v>
      </c>
      <c r="E354">
        <f t="shared" si="5"/>
        <v>3</v>
      </c>
    </row>
    <row r="355" spans="1:5" x14ac:dyDescent="0.25">
      <c r="A355" s="2">
        <v>56541727</v>
      </c>
      <c r="B355" s="2" t="s">
        <v>42</v>
      </c>
      <c r="C355" s="2">
        <v>51</v>
      </c>
      <c r="D355" s="2">
        <v>20</v>
      </c>
      <c r="E355">
        <f t="shared" si="5"/>
        <v>71</v>
      </c>
    </row>
    <row r="356" spans="1:5" x14ac:dyDescent="0.25">
      <c r="A356" s="2">
        <v>56549750</v>
      </c>
      <c r="B356" s="2" t="s">
        <v>43</v>
      </c>
      <c r="C356" s="2">
        <v>19</v>
      </c>
      <c r="D356" s="2">
        <v>46</v>
      </c>
      <c r="E356">
        <f t="shared" si="5"/>
        <v>65</v>
      </c>
    </row>
    <row r="357" spans="1:5" x14ac:dyDescent="0.25">
      <c r="A357" s="2">
        <v>56578571</v>
      </c>
      <c r="B357" s="2" t="s">
        <v>43</v>
      </c>
      <c r="C357" s="2">
        <v>1</v>
      </c>
      <c r="D357" s="2">
        <v>4</v>
      </c>
      <c r="E357">
        <f t="shared" si="5"/>
        <v>5</v>
      </c>
    </row>
    <row r="358" spans="1:5" x14ac:dyDescent="0.25">
      <c r="A358" s="2">
        <v>56740418</v>
      </c>
      <c r="B358" s="2" t="s">
        <v>41</v>
      </c>
      <c r="C358" s="2">
        <v>11</v>
      </c>
      <c r="D358" s="2">
        <v>15</v>
      </c>
      <c r="E358">
        <f t="shared" si="5"/>
        <v>26</v>
      </c>
    </row>
    <row r="359" spans="1:5" x14ac:dyDescent="0.25">
      <c r="A359" s="2">
        <v>56995137</v>
      </c>
      <c r="B359" s="2" t="s">
        <v>42</v>
      </c>
      <c r="C359" s="2">
        <v>1</v>
      </c>
      <c r="D359" s="2">
        <v>7</v>
      </c>
      <c r="E359">
        <f t="shared" si="5"/>
        <v>8</v>
      </c>
    </row>
    <row r="360" spans="1:5" x14ac:dyDescent="0.25">
      <c r="A360" s="2">
        <v>57079362</v>
      </c>
      <c r="B360" s="2" t="s">
        <v>43</v>
      </c>
      <c r="C360" s="2">
        <v>1</v>
      </c>
      <c r="D360" s="2">
        <v>98</v>
      </c>
      <c r="E360">
        <f t="shared" si="5"/>
        <v>99</v>
      </c>
    </row>
    <row r="361" spans="1:5" x14ac:dyDescent="0.25">
      <c r="A361" s="2">
        <v>57087349</v>
      </c>
      <c r="B361" s="2" t="s">
        <v>43</v>
      </c>
      <c r="C361" s="2">
        <v>1</v>
      </c>
      <c r="D361" s="2">
        <v>1</v>
      </c>
      <c r="E361">
        <f t="shared" si="5"/>
        <v>2</v>
      </c>
    </row>
    <row r="362" spans="1:5" x14ac:dyDescent="0.25">
      <c r="A362" s="2">
        <v>57174398</v>
      </c>
      <c r="B362" s="2" t="s">
        <v>43</v>
      </c>
      <c r="C362" s="2">
        <v>4</v>
      </c>
      <c r="D362" s="2">
        <v>1</v>
      </c>
      <c r="E362">
        <f t="shared" si="5"/>
        <v>5</v>
      </c>
    </row>
    <row r="363" spans="1:5" x14ac:dyDescent="0.25">
      <c r="A363" s="2">
        <v>57211860</v>
      </c>
      <c r="B363" s="2" t="s">
        <v>41</v>
      </c>
      <c r="C363" s="2">
        <v>1</v>
      </c>
      <c r="D363" s="2">
        <v>1</v>
      </c>
      <c r="E363">
        <f t="shared" si="5"/>
        <v>2</v>
      </c>
    </row>
    <row r="364" spans="1:5" x14ac:dyDescent="0.25">
      <c r="A364" s="2">
        <v>57470712</v>
      </c>
      <c r="B364" s="2" t="s">
        <v>40</v>
      </c>
      <c r="C364" s="2">
        <v>21</v>
      </c>
      <c r="D364" s="2">
        <v>4</v>
      </c>
      <c r="E364">
        <f t="shared" si="5"/>
        <v>25</v>
      </c>
    </row>
    <row r="365" spans="1:5" x14ac:dyDescent="0.25">
      <c r="A365" s="2">
        <v>57619717</v>
      </c>
      <c r="B365" s="2" t="s">
        <v>43</v>
      </c>
      <c r="C365" s="2">
        <v>3</v>
      </c>
      <c r="D365" s="2">
        <v>8</v>
      </c>
      <c r="E365">
        <f t="shared" si="5"/>
        <v>11</v>
      </c>
    </row>
    <row r="366" spans="1:5" x14ac:dyDescent="0.25">
      <c r="A366" s="2">
        <v>57875510</v>
      </c>
      <c r="B366" s="2" t="s">
        <v>43</v>
      </c>
      <c r="C366" s="2">
        <v>1</v>
      </c>
      <c r="D366" s="2">
        <v>11</v>
      </c>
      <c r="E366">
        <f t="shared" si="5"/>
        <v>12</v>
      </c>
    </row>
    <row r="367" spans="1:5" x14ac:dyDescent="0.25">
      <c r="A367" s="2">
        <v>58273705</v>
      </c>
      <c r="B367" s="2" t="s">
        <v>43</v>
      </c>
      <c r="C367" s="2">
        <v>5</v>
      </c>
      <c r="D367" s="2">
        <v>5</v>
      </c>
      <c r="E367">
        <f t="shared" si="5"/>
        <v>10</v>
      </c>
    </row>
    <row r="368" spans="1:5" x14ac:dyDescent="0.25">
      <c r="A368" s="2">
        <v>58299056</v>
      </c>
      <c r="B368" s="2" t="s">
        <v>43</v>
      </c>
      <c r="C368" s="2">
        <v>4</v>
      </c>
      <c r="D368" s="2">
        <v>94</v>
      </c>
      <c r="E368">
        <f t="shared" si="5"/>
        <v>98</v>
      </c>
    </row>
    <row r="369" spans="1:5" x14ac:dyDescent="0.25">
      <c r="A369" s="2">
        <v>58523216</v>
      </c>
      <c r="B369" s="2" t="s">
        <v>43</v>
      </c>
      <c r="C369" s="2">
        <v>1</v>
      </c>
      <c r="D369" s="2">
        <v>1</v>
      </c>
      <c r="E369">
        <f t="shared" si="5"/>
        <v>2</v>
      </c>
    </row>
    <row r="370" spans="1:5" x14ac:dyDescent="0.25">
      <c r="A370" s="2">
        <v>58547907</v>
      </c>
      <c r="B370" s="2" t="s">
        <v>40</v>
      </c>
      <c r="C370" s="2">
        <v>15</v>
      </c>
      <c r="D370" s="2">
        <v>4</v>
      </c>
      <c r="E370">
        <f t="shared" si="5"/>
        <v>19</v>
      </c>
    </row>
    <row r="371" spans="1:5" x14ac:dyDescent="0.25">
      <c r="A371" s="2">
        <v>58819895</v>
      </c>
      <c r="B371" s="2" t="s">
        <v>42</v>
      </c>
      <c r="C371" s="2">
        <v>13</v>
      </c>
      <c r="D371" s="2">
        <v>28</v>
      </c>
      <c r="E371">
        <f t="shared" si="5"/>
        <v>41</v>
      </c>
    </row>
    <row r="372" spans="1:5" x14ac:dyDescent="0.25">
      <c r="A372" s="2">
        <v>58853998</v>
      </c>
      <c r="B372" s="2" t="s">
        <v>43</v>
      </c>
      <c r="C372" s="2">
        <v>1</v>
      </c>
      <c r="D372" s="2">
        <v>1</v>
      </c>
      <c r="E372">
        <f t="shared" si="5"/>
        <v>2</v>
      </c>
    </row>
    <row r="373" spans="1:5" x14ac:dyDescent="0.25">
      <c r="A373" s="2">
        <v>58870758</v>
      </c>
      <c r="B373" s="2" t="s">
        <v>43</v>
      </c>
      <c r="C373" s="2">
        <v>5</v>
      </c>
      <c r="D373" s="2">
        <v>34</v>
      </c>
      <c r="E373">
        <f t="shared" si="5"/>
        <v>39</v>
      </c>
    </row>
    <row r="374" spans="1:5" x14ac:dyDescent="0.25">
      <c r="A374" s="2">
        <v>59106998</v>
      </c>
      <c r="B374" s="2" t="s">
        <v>43</v>
      </c>
      <c r="C374" s="2">
        <v>8</v>
      </c>
      <c r="D374" s="2">
        <v>4</v>
      </c>
      <c r="E374">
        <f t="shared" si="5"/>
        <v>12</v>
      </c>
    </row>
    <row r="375" spans="1:5" x14ac:dyDescent="0.25">
      <c r="A375" s="2">
        <v>59388859</v>
      </c>
      <c r="B375" s="2" t="s">
        <v>42</v>
      </c>
      <c r="C375" s="2">
        <v>1</v>
      </c>
      <c r="D375" s="2">
        <v>4</v>
      </c>
      <c r="E375">
        <f t="shared" si="5"/>
        <v>5</v>
      </c>
    </row>
    <row r="376" spans="1:5" x14ac:dyDescent="0.25">
      <c r="A376" s="2">
        <v>59600584</v>
      </c>
      <c r="B376" s="2" t="s">
        <v>43</v>
      </c>
      <c r="C376" s="2">
        <v>1</v>
      </c>
      <c r="D376" s="2">
        <v>38</v>
      </c>
      <c r="E376">
        <f t="shared" si="5"/>
        <v>39</v>
      </c>
    </row>
    <row r="377" spans="1:5" x14ac:dyDescent="0.25">
      <c r="A377" s="2">
        <v>59766613</v>
      </c>
      <c r="B377" s="2" t="s">
        <v>43</v>
      </c>
      <c r="C377" s="2">
        <v>30</v>
      </c>
      <c r="D377" s="2">
        <v>13</v>
      </c>
      <c r="E377">
        <f t="shared" si="5"/>
        <v>43</v>
      </c>
    </row>
    <row r="378" spans="1:5" x14ac:dyDescent="0.25">
      <c r="A378" s="2">
        <v>59791768</v>
      </c>
      <c r="B378" s="2" t="s">
        <v>46</v>
      </c>
      <c r="C378" s="2">
        <v>1</v>
      </c>
      <c r="D378" s="2">
        <v>16</v>
      </c>
      <c r="E378">
        <f t="shared" si="5"/>
        <v>17</v>
      </c>
    </row>
    <row r="379" spans="1:5" x14ac:dyDescent="0.25">
      <c r="A379" s="2">
        <v>60132409</v>
      </c>
      <c r="B379" s="2" t="s">
        <v>43</v>
      </c>
      <c r="C379" s="2">
        <v>1</v>
      </c>
      <c r="D379" s="2">
        <v>28</v>
      </c>
      <c r="E379">
        <f t="shared" si="5"/>
        <v>29</v>
      </c>
    </row>
    <row r="380" spans="1:5" x14ac:dyDescent="0.25">
      <c r="A380" s="2">
        <v>60183680</v>
      </c>
      <c r="B380" s="2" t="s">
        <v>43</v>
      </c>
      <c r="C380" s="2">
        <v>1</v>
      </c>
      <c r="D380" s="2">
        <v>7</v>
      </c>
      <c r="E380">
        <f t="shared" si="5"/>
        <v>8</v>
      </c>
    </row>
    <row r="381" spans="1:5" x14ac:dyDescent="0.25">
      <c r="A381" s="2">
        <v>60312270</v>
      </c>
      <c r="B381" s="2" t="s">
        <v>40</v>
      </c>
      <c r="C381" s="2">
        <v>3</v>
      </c>
      <c r="D381" s="2">
        <v>8</v>
      </c>
      <c r="E381">
        <f t="shared" si="5"/>
        <v>11</v>
      </c>
    </row>
    <row r="382" spans="1:5" x14ac:dyDescent="0.25">
      <c r="A382" s="2">
        <v>60469926</v>
      </c>
      <c r="B382" s="2" t="s">
        <v>43</v>
      </c>
      <c r="C382" s="2">
        <v>49</v>
      </c>
      <c r="D382" s="2">
        <v>19</v>
      </c>
      <c r="E382">
        <f t="shared" si="5"/>
        <v>68</v>
      </c>
    </row>
    <row r="383" spans="1:5" x14ac:dyDescent="0.25">
      <c r="A383" s="2">
        <v>60479576</v>
      </c>
      <c r="B383" s="2" t="s">
        <v>43</v>
      </c>
      <c r="C383" s="2">
        <v>12</v>
      </c>
      <c r="D383" s="2">
        <v>13</v>
      </c>
      <c r="E383">
        <f t="shared" si="5"/>
        <v>25</v>
      </c>
    </row>
    <row r="384" spans="1:5" x14ac:dyDescent="0.25">
      <c r="A384" s="2">
        <v>60531828</v>
      </c>
      <c r="B384" s="2" t="s">
        <v>41</v>
      </c>
      <c r="C384" s="2">
        <v>15</v>
      </c>
      <c r="D384" s="2">
        <v>7</v>
      </c>
      <c r="E384">
        <f t="shared" si="5"/>
        <v>22</v>
      </c>
    </row>
    <row r="385" spans="1:5" x14ac:dyDescent="0.25">
      <c r="A385" s="2">
        <v>60666285</v>
      </c>
      <c r="B385" s="2" t="s">
        <v>43</v>
      </c>
      <c r="C385" s="2">
        <v>16</v>
      </c>
      <c r="D385" s="2">
        <v>1</v>
      </c>
      <c r="E385">
        <f t="shared" si="5"/>
        <v>17</v>
      </c>
    </row>
    <row r="386" spans="1:5" x14ac:dyDescent="0.25">
      <c r="A386" s="2">
        <v>60671631</v>
      </c>
      <c r="B386" s="2" t="s">
        <v>43</v>
      </c>
      <c r="C386" s="2">
        <v>64</v>
      </c>
      <c r="D386" s="2">
        <v>173</v>
      </c>
      <c r="E386">
        <f t="shared" si="5"/>
        <v>237</v>
      </c>
    </row>
    <row r="387" spans="1:5" x14ac:dyDescent="0.25">
      <c r="A387" s="2">
        <v>60721349</v>
      </c>
      <c r="B387" s="2" t="s">
        <v>43</v>
      </c>
      <c r="C387" s="2">
        <v>1</v>
      </c>
      <c r="D387" s="2">
        <v>6</v>
      </c>
      <c r="E387">
        <f t="shared" ref="E387:E450" si="6">C387+D387</f>
        <v>7</v>
      </c>
    </row>
    <row r="388" spans="1:5" x14ac:dyDescent="0.25">
      <c r="A388" s="2">
        <v>61040630</v>
      </c>
      <c r="B388" s="2" t="s">
        <v>42</v>
      </c>
      <c r="C388" s="2">
        <v>1</v>
      </c>
      <c r="D388" s="2">
        <v>2</v>
      </c>
      <c r="E388">
        <f t="shared" si="6"/>
        <v>3</v>
      </c>
    </row>
    <row r="389" spans="1:5" x14ac:dyDescent="0.25">
      <c r="A389" s="2">
        <v>61046672</v>
      </c>
      <c r="B389" s="2" t="s">
        <v>42</v>
      </c>
      <c r="C389" s="2">
        <v>15</v>
      </c>
      <c r="D389" s="2">
        <v>76</v>
      </c>
      <c r="E389">
        <f t="shared" si="6"/>
        <v>91</v>
      </c>
    </row>
    <row r="390" spans="1:5" x14ac:dyDescent="0.25">
      <c r="A390" s="2">
        <v>61315721</v>
      </c>
      <c r="B390" s="2" t="s">
        <v>43</v>
      </c>
      <c r="C390" s="2">
        <v>40</v>
      </c>
      <c r="D390" s="2">
        <v>6</v>
      </c>
      <c r="E390">
        <f t="shared" si="6"/>
        <v>46</v>
      </c>
    </row>
    <row r="391" spans="1:5" x14ac:dyDescent="0.25">
      <c r="A391" s="2">
        <v>61695461</v>
      </c>
      <c r="B391" s="2" t="s">
        <v>43</v>
      </c>
      <c r="C391" s="2">
        <v>5</v>
      </c>
      <c r="D391" s="2">
        <v>236</v>
      </c>
      <c r="E391">
        <f t="shared" si="6"/>
        <v>241</v>
      </c>
    </row>
    <row r="392" spans="1:5" x14ac:dyDescent="0.25">
      <c r="A392" s="2">
        <v>61724081</v>
      </c>
      <c r="B392" s="2" t="s">
        <v>40</v>
      </c>
      <c r="C392" s="2">
        <v>3</v>
      </c>
      <c r="D392" s="2">
        <v>1</v>
      </c>
      <c r="E392">
        <f t="shared" si="6"/>
        <v>4</v>
      </c>
    </row>
    <row r="393" spans="1:5" x14ac:dyDescent="0.25">
      <c r="A393" s="2">
        <v>62050791</v>
      </c>
      <c r="B393" s="2" t="s">
        <v>43</v>
      </c>
      <c r="C393" s="2">
        <v>1</v>
      </c>
      <c r="D393" s="2">
        <v>200</v>
      </c>
      <c r="E393">
        <f t="shared" si="6"/>
        <v>201</v>
      </c>
    </row>
    <row r="394" spans="1:5" x14ac:dyDescent="0.25">
      <c r="A394" s="2">
        <v>62129589</v>
      </c>
      <c r="B394" s="2" t="s">
        <v>42</v>
      </c>
      <c r="C394" s="2">
        <v>252</v>
      </c>
      <c r="D394" s="2">
        <v>284</v>
      </c>
      <c r="E394">
        <f t="shared" si="6"/>
        <v>536</v>
      </c>
    </row>
    <row r="395" spans="1:5" x14ac:dyDescent="0.25">
      <c r="A395" s="2">
        <v>62250845</v>
      </c>
      <c r="B395" s="2" t="s">
        <v>43</v>
      </c>
      <c r="C395" s="2">
        <v>12</v>
      </c>
      <c r="D395" s="2">
        <v>1</v>
      </c>
      <c r="E395">
        <f t="shared" si="6"/>
        <v>13</v>
      </c>
    </row>
    <row r="396" spans="1:5" x14ac:dyDescent="0.25">
      <c r="A396" s="2">
        <v>62516848</v>
      </c>
      <c r="B396" s="2" t="s">
        <v>42</v>
      </c>
      <c r="C396" s="2">
        <v>3</v>
      </c>
      <c r="D396" s="2">
        <v>31</v>
      </c>
      <c r="E396">
        <f t="shared" si="6"/>
        <v>34</v>
      </c>
    </row>
    <row r="397" spans="1:5" x14ac:dyDescent="0.25">
      <c r="A397" s="2">
        <v>62585278</v>
      </c>
      <c r="B397" s="2" t="s">
        <v>43</v>
      </c>
      <c r="C397" s="2">
        <v>22</v>
      </c>
      <c r="D397" s="2">
        <v>23</v>
      </c>
      <c r="E397">
        <f t="shared" si="6"/>
        <v>45</v>
      </c>
    </row>
    <row r="398" spans="1:5" x14ac:dyDescent="0.25">
      <c r="A398" s="2">
        <v>63627648</v>
      </c>
      <c r="B398" s="2" t="s">
        <v>42</v>
      </c>
      <c r="C398" s="2">
        <v>20</v>
      </c>
      <c r="D398" s="2">
        <v>24</v>
      </c>
      <c r="E398">
        <f t="shared" si="6"/>
        <v>44</v>
      </c>
    </row>
    <row r="399" spans="1:5" x14ac:dyDescent="0.25">
      <c r="A399" s="2">
        <v>64056222</v>
      </c>
      <c r="B399" s="2" t="s">
        <v>43</v>
      </c>
      <c r="C399" s="2">
        <v>7</v>
      </c>
      <c r="D399" s="2">
        <v>40</v>
      </c>
      <c r="E399">
        <f t="shared" si="6"/>
        <v>47</v>
      </c>
    </row>
    <row r="400" spans="1:5" x14ac:dyDescent="0.25">
      <c r="A400" s="2">
        <v>64844054</v>
      </c>
      <c r="B400" s="2" t="s">
        <v>43</v>
      </c>
      <c r="C400" s="2">
        <v>1</v>
      </c>
      <c r="D400" s="2">
        <v>6</v>
      </c>
      <c r="E400">
        <f t="shared" si="6"/>
        <v>7</v>
      </c>
    </row>
    <row r="401" spans="1:5" x14ac:dyDescent="0.25">
      <c r="A401" s="2">
        <v>64882721</v>
      </c>
      <c r="B401" s="2" t="s">
        <v>43</v>
      </c>
      <c r="C401" s="2">
        <v>1</v>
      </c>
      <c r="D401" s="2">
        <v>1</v>
      </c>
      <c r="E401">
        <f t="shared" si="6"/>
        <v>2</v>
      </c>
    </row>
    <row r="402" spans="1:5" x14ac:dyDescent="0.25">
      <c r="A402" s="2">
        <v>64985356</v>
      </c>
      <c r="B402" s="2" t="s">
        <v>43</v>
      </c>
      <c r="C402" s="2">
        <v>3</v>
      </c>
      <c r="D402" s="2">
        <v>1</v>
      </c>
      <c r="E402">
        <f t="shared" si="6"/>
        <v>4</v>
      </c>
    </row>
    <row r="403" spans="1:5" x14ac:dyDescent="0.25">
      <c r="A403" s="2">
        <v>65144688</v>
      </c>
      <c r="B403" s="2" t="s">
        <v>41</v>
      </c>
      <c r="C403" s="2">
        <v>1</v>
      </c>
      <c r="D403" s="2">
        <v>6</v>
      </c>
      <c r="E403">
        <f t="shared" si="6"/>
        <v>7</v>
      </c>
    </row>
    <row r="404" spans="1:5" x14ac:dyDescent="0.25">
      <c r="A404" s="2">
        <v>65630989</v>
      </c>
      <c r="B404" s="2" t="s">
        <v>43</v>
      </c>
      <c r="C404" s="2">
        <v>3</v>
      </c>
      <c r="D404" s="2">
        <v>40</v>
      </c>
      <c r="E404">
        <f t="shared" si="6"/>
        <v>43</v>
      </c>
    </row>
    <row r="405" spans="1:5" x14ac:dyDescent="0.25">
      <c r="A405" s="2">
        <v>66184250</v>
      </c>
      <c r="B405" s="2" t="s">
        <v>43</v>
      </c>
      <c r="C405" s="2">
        <v>3</v>
      </c>
      <c r="D405" s="2">
        <v>4</v>
      </c>
      <c r="E405">
        <f t="shared" si="6"/>
        <v>7</v>
      </c>
    </row>
    <row r="406" spans="1:5" x14ac:dyDescent="0.25">
      <c r="A406" s="2">
        <v>66357329</v>
      </c>
      <c r="B406" s="2" t="s">
        <v>43</v>
      </c>
      <c r="C406" s="2">
        <v>48</v>
      </c>
      <c r="D406" s="2">
        <v>2</v>
      </c>
      <c r="E406">
        <f t="shared" si="6"/>
        <v>50</v>
      </c>
    </row>
    <row r="407" spans="1:5" x14ac:dyDescent="0.25">
      <c r="A407" s="2">
        <v>66509596</v>
      </c>
      <c r="B407" s="2" t="s">
        <v>40</v>
      </c>
      <c r="C407" s="2">
        <v>2</v>
      </c>
      <c r="D407" s="2">
        <v>4</v>
      </c>
      <c r="E407">
        <f t="shared" si="6"/>
        <v>6</v>
      </c>
    </row>
    <row r="408" spans="1:5" x14ac:dyDescent="0.25">
      <c r="A408" s="2">
        <v>66538160</v>
      </c>
      <c r="B408" s="2" t="s">
        <v>42</v>
      </c>
      <c r="C408" s="2">
        <v>6</v>
      </c>
      <c r="D408" s="2">
        <v>6</v>
      </c>
      <c r="E408">
        <f t="shared" si="6"/>
        <v>12</v>
      </c>
    </row>
    <row r="409" spans="1:5" x14ac:dyDescent="0.25">
      <c r="A409" s="2">
        <v>66822007</v>
      </c>
      <c r="B409" s="2" t="s">
        <v>43</v>
      </c>
      <c r="C409" s="2">
        <v>111</v>
      </c>
      <c r="D409" s="2">
        <v>34</v>
      </c>
      <c r="E409">
        <f t="shared" si="6"/>
        <v>145</v>
      </c>
    </row>
    <row r="410" spans="1:5" x14ac:dyDescent="0.25">
      <c r="A410" s="2">
        <v>66834347</v>
      </c>
      <c r="B410" s="2" t="s">
        <v>43</v>
      </c>
      <c r="C410" s="2">
        <v>1</v>
      </c>
      <c r="D410" s="2">
        <v>29</v>
      </c>
      <c r="E410">
        <f t="shared" si="6"/>
        <v>30</v>
      </c>
    </row>
    <row r="411" spans="1:5" x14ac:dyDescent="0.25">
      <c r="A411" s="2">
        <v>66883866</v>
      </c>
      <c r="B411" s="2" t="s">
        <v>43</v>
      </c>
      <c r="C411" s="2">
        <v>1</v>
      </c>
      <c r="D411" s="2">
        <v>1</v>
      </c>
      <c r="E411">
        <f t="shared" si="6"/>
        <v>2</v>
      </c>
    </row>
    <row r="412" spans="1:5" x14ac:dyDescent="0.25">
      <c r="A412" s="2">
        <v>67122925</v>
      </c>
      <c r="B412" s="2" t="s">
        <v>43</v>
      </c>
      <c r="C412" s="2">
        <v>52</v>
      </c>
      <c r="D412" s="2">
        <v>1547</v>
      </c>
      <c r="E412">
        <f t="shared" si="6"/>
        <v>1599</v>
      </c>
    </row>
    <row r="413" spans="1:5" x14ac:dyDescent="0.25">
      <c r="A413" s="2">
        <v>67223659</v>
      </c>
      <c r="B413" s="2" t="s">
        <v>43</v>
      </c>
      <c r="C413" s="2">
        <v>3</v>
      </c>
      <c r="D413" s="2">
        <v>15</v>
      </c>
      <c r="E413">
        <f t="shared" si="6"/>
        <v>18</v>
      </c>
    </row>
    <row r="414" spans="1:5" x14ac:dyDescent="0.25">
      <c r="A414" s="2">
        <v>67301871</v>
      </c>
      <c r="B414" s="2" t="s">
        <v>43</v>
      </c>
      <c r="C414" s="2">
        <v>2</v>
      </c>
      <c r="D414" s="2">
        <v>27</v>
      </c>
      <c r="E414">
        <f t="shared" si="6"/>
        <v>29</v>
      </c>
    </row>
    <row r="415" spans="1:5" x14ac:dyDescent="0.25">
      <c r="A415" s="2">
        <v>67746970</v>
      </c>
      <c r="B415" s="2" t="s">
        <v>43</v>
      </c>
      <c r="C415" s="2">
        <v>1</v>
      </c>
      <c r="D415" s="2">
        <v>57</v>
      </c>
      <c r="E415">
        <f t="shared" si="6"/>
        <v>58</v>
      </c>
    </row>
    <row r="416" spans="1:5" x14ac:dyDescent="0.25">
      <c r="A416" s="2">
        <v>67809495</v>
      </c>
      <c r="B416" s="2" t="s">
        <v>41</v>
      </c>
      <c r="C416" s="2">
        <v>3</v>
      </c>
      <c r="D416" s="2">
        <v>28</v>
      </c>
      <c r="E416">
        <f t="shared" si="6"/>
        <v>31</v>
      </c>
    </row>
    <row r="417" spans="1:5" x14ac:dyDescent="0.25">
      <c r="A417" s="2">
        <v>68092281</v>
      </c>
      <c r="B417" s="2" t="s">
        <v>43</v>
      </c>
      <c r="C417" s="2">
        <v>47</v>
      </c>
      <c r="D417" s="2">
        <v>4</v>
      </c>
      <c r="E417">
        <f t="shared" si="6"/>
        <v>51</v>
      </c>
    </row>
    <row r="418" spans="1:5" x14ac:dyDescent="0.25">
      <c r="A418" s="2">
        <v>68276327</v>
      </c>
      <c r="B418" s="2" t="s">
        <v>40</v>
      </c>
      <c r="C418" s="2">
        <v>2</v>
      </c>
      <c r="D418" s="2">
        <v>2</v>
      </c>
      <c r="E418">
        <f t="shared" si="6"/>
        <v>4</v>
      </c>
    </row>
    <row r="419" spans="1:5" x14ac:dyDescent="0.25">
      <c r="A419" s="2">
        <v>68350354</v>
      </c>
      <c r="B419" s="2" t="s">
        <v>41</v>
      </c>
      <c r="C419" s="2">
        <v>1</v>
      </c>
      <c r="D419" s="2">
        <v>7</v>
      </c>
      <c r="E419">
        <f t="shared" si="6"/>
        <v>8</v>
      </c>
    </row>
    <row r="420" spans="1:5" x14ac:dyDescent="0.25">
      <c r="A420" s="2">
        <v>68407220</v>
      </c>
      <c r="B420" s="2" t="s">
        <v>40</v>
      </c>
      <c r="C420" s="2">
        <v>2052</v>
      </c>
      <c r="D420" s="2">
        <v>1316</v>
      </c>
      <c r="E420">
        <f t="shared" si="6"/>
        <v>3368</v>
      </c>
    </row>
    <row r="421" spans="1:5" x14ac:dyDescent="0.25">
      <c r="A421" s="2">
        <v>68464903</v>
      </c>
      <c r="B421" s="2" t="s">
        <v>39</v>
      </c>
      <c r="C421" s="2">
        <v>9773</v>
      </c>
      <c r="D421" s="2">
        <v>3102</v>
      </c>
      <c r="E421">
        <f t="shared" si="6"/>
        <v>12875</v>
      </c>
    </row>
    <row r="422" spans="1:5" x14ac:dyDescent="0.25">
      <c r="A422" s="2">
        <v>68533377</v>
      </c>
      <c r="B422" s="2" t="s">
        <v>42</v>
      </c>
      <c r="C422" s="2">
        <v>1</v>
      </c>
      <c r="D422" s="2">
        <v>21</v>
      </c>
      <c r="E422">
        <f t="shared" si="6"/>
        <v>22</v>
      </c>
    </row>
    <row r="423" spans="1:5" x14ac:dyDescent="0.25">
      <c r="A423" s="2">
        <v>68828635</v>
      </c>
      <c r="B423" s="2" t="s">
        <v>42</v>
      </c>
      <c r="C423" s="2">
        <v>7</v>
      </c>
      <c r="D423" s="2">
        <v>180</v>
      </c>
      <c r="E423">
        <f t="shared" si="6"/>
        <v>187</v>
      </c>
    </row>
    <row r="424" spans="1:5" x14ac:dyDescent="0.25">
      <c r="A424" s="2">
        <v>69093907</v>
      </c>
      <c r="B424" s="2" t="s">
        <v>42</v>
      </c>
      <c r="C424" s="2">
        <v>8</v>
      </c>
      <c r="D424" s="2">
        <v>22</v>
      </c>
      <c r="E424">
        <f t="shared" si="6"/>
        <v>30</v>
      </c>
    </row>
    <row r="425" spans="1:5" x14ac:dyDescent="0.25">
      <c r="A425" s="2">
        <v>69359362</v>
      </c>
      <c r="B425" s="2" t="s">
        <v>39</v>
      </c>
      <c r="C425" s="2">
        <v>1981</v>
      </c>
      <c r="D425" s="2">
        <v>247</v>
      </c>
      <c r="E425">
        <f t="shared" si="6"/>
        <v>2228</v>
      </c>
    </row>
    <row r="426" spans="1:5" x14ac:dyDescent="0.25">
      <c r="A426" s="2">
        <v>69547415</v>
      </c>
      <c r="B426" s="2" t="s">
        <v>43</v>
      </c>
      <c r="C426" s="2">
        <v>1</v>
      </c>
      <c r="D426" s="2">
        <v>10</v>
      </c>
      <c r="E426">
        <f t="shared" si="6"/>
        <v>11</v>
      </c>
    </row>
    <row r="427" spans="1:5" x14ac:dyDescent="0.25">
      <c r="A427" s="2">
        <v>69872561</v>
      </c>
      <c r="B427" s="2" t="s">
        <v>42</v>
      </c>
      <c r="C427" s="2">
        <v>1</v>
      </c>
      <c r="D427" s="2">
        <v>3</v>
      </c>
      <c r="E427">
        <f t="shared" si="6"/>
        <v>4</v>
      </c>
    </row>
    <row r="428" spans="1:5" x14ac:dyDescent="0.25">
      <c r="A428" s="2">
        <v>70324149</v>
      </c>
      <c r="B428" s="2" t="s">
        <v>42</v>
      </c>
      <c r="C428" s="2">
        <v>15</v>
      </c>
      <c r="D428" s="2">
        <v>104</v>
      </c>
      <c r="E428">
        <f t="shared" si="6"/>
        <v>119</v>
      </c>
    </row>
    <row r="429" spans="1:5" x14ac:dyDescent="0.25">
      <c r="A429" s="2">
        <v>70492012</v>
      </c>
      <c r="B429" s="2" t="s">
        <v>43</v>
      </c>
      <c r="C429" s="2">
        <v>47</v>
      </c>
      <c r="D429" s="2">
        <v>9</v>
      </c>
      <c r="E429">
        <f t="shared" si="6"/>
        <v>56</v>
      </c>
    </row>
    <row r="430" spans="1:5" x14ac:dyDescent="0.25">
      <c r="A430" s="2">
        <v>70767282</v>
      </c>
      <c r="B430" s="2" t="s">
        <v>41</v>
      </c>
      <c r="C430" s="2">
        <v>1</v>
      </c>
      <c r="D430" s="2">
        <v>17</v>
      </c>
      <c r="E430">
        <f t="shared" si="6"/>
        <v>18</v>
      </c>
    </row>
    <row r="431" spans="1:5" x14ac:dyDescent="0.25">
      <c r="A431" s="2">
        <v>70910445</v>
      </c>
      <c r="B431" s="2" t="s">
        <v>42</v>
      </c>
      <c r="C431" s="2">
        <v>1</v>
      </c>
      <c r="D431" s="2">
        <v>1</v>
      </c>
      <c r="E431">
        <f t="shared" si="6"/>
        <v>2</v>
      </c>
    </row>
    <row r="432" spans="1:5" x14ac:dyDescent="0.25">
      <c r="A432" s="2">
        <v>71187431</v>
      </c>
      <c r="B432" s="2" t="s">
        <v>43</v>
      </c>
      <c r="C432" s="2">
        <v>87</v>
      </c>
      <c r="D432" s="2">
        <v>394</v>
      </c>
      <c r="E432">
        <f t="shared" si="6"/>
        <v>481</v>
      </c>
    </row>
    <row r="433" spans="1:5" x14ac:dyDescent="0.25">
      <c r="A433" s="2">
        <v>71284838</v>
      </c>
      <c r="B433" s="2" t="s">
        <v>43</v>
      </c>
      <c r="C433" s="2">
        <v>2</v>
      </c>
      <c r="D433" s="2">
        <v>78</v>
      </c>
      <c r="E433">
        <f t="shared" si="6"/>
        <v>80</v>
      </c>
    </row>
    <row r="434" spans="1:5" x14ac:dyDescent="0.25">
      <c r="A434" s="2">
        <v>71301957</v>
      </c>
      <c r="B434" s="2" t="s">
        <v>42</v>
      </c>
      <c r="C434" s="2">
        <v>1</v>
      </c>
      <c r="D434" s="2">
        <v>46</v>
      </c>
      <c r="E434">
        <f t="shared" si="6"/>
        <v>47</v>
      </c>
    </row>
    <row r="435" spans="1:5" x14ac:dyDescent="0.25">
      <c r="A435" s="2">
        <v>71376869</v>
      </c>
      <c r="B435" s="2" t="s">
        <v>41</v>
      </c>
      <c r="C435" s="2">
        <v>245</v>
      </c>
      <c r="D435" s="2">
        <v>170</v>
      </c>
      <c r="E435">
        <f t="shared" si="6"/>
        <v>415</v>
      </c>
    </row>
    <row r="436" spans="1:5" x14ac:dyDescent="0.25">
      <c r="A436" s="2">
        <v>71430779</v>
      </c>
      <c r="B436" s="2" t="s">
        <v>43</v>
      </c>
      <c r="C436" s="2">
        <v>13</v>
      </c>
      <c r="D436" s="2">
        <v>13</v>
      </c>
      <c r="E436">
        <f t="shared" si="6"/>
        <v>26</v>
      </c>
    </row>
    <row r="437" spans="1:5" x14ac:dyDescent="0.25">
      <c r="A437" s="2">
        <v>71465284</v>
      </c>
      <c r="B437" s="2" t="s">
        <v>43</v>
      </c>
      <c r="C437" s="2">
        <v>3</v>
      </c>
      <c r="D437" s="2">
        <v>44</v>
      </c>
      <c r="E437">
        <f t="shared" si="6"/>
        <v>47</v>
      </c>
    </row>
    <row r="438" spans="1:5" x14ac:dyDescent="0.25">
      <c r="A438" s="2">
        <v>71501855</v>
      </c>
      <c r="B438" s="2" t="s">
        <v>40</v>
      </c>
      <c r="C438" s="2">
        <v>644</v>
      </c>
      <c r="D438" s="2">
        <v>3765</v>
      </c>
      <c r="E438">
        <f t="shared" si="6"/>
        <v>4409</v>
      </c>
    </row>
    <row r="439" spans="1:5" x14ac:dyDescent="0.25">
      <c r="A439" s="2">
        <v>71674157</v>
      </c>
      <c r="B439" s="2" t="s">
        <v>39</v>
      </c>
      <c r="C439" s="2">
        <v>3</v>
      </c>
      <c r="D439" s="2">
        <v>31</v>
      </c>
      <c r="E439">
        <f t="shared" si="6"/>
        <v>34</v>
      </c>
    </row>
    <row r="440" spans="1:5" x14ac:dyDescent="0.25">
      <c r="A440" s="2">
        <v>71675872</v>
      </c>
      <c r="B440" s="2" t="s">
        <v>43</v>
      </c>
      <c r="C440" s="2">
        <v>1</v>
      </c>
      <c r="D440" s="2">
        <v>1</v>
      </c>
      <c r="E440">
        <f t="shared" si="6"/>
        <v>2</v>
      </c>
    </row>
    <row r="441" spans="1:5" x14ac:dyDescent="0.25">
      <c r="A441" s="2">
        <v>71932797</v>
      </c>
      <c r="B441" s="2" t="s">
        <v>42</v>
      </c>
      <c r="C441" s="2">
        <v>7</v>
      </c>
      <c r="D441" s="2">
        <v>7</v>
      </c>
      <c r="E441">
        <f t="shared" si="6"/>
        <v>14</v>
      </c>
    </row>
    <row r="442" spans="1:5" x14ac:dyDescent="0.25">
      <c r="A442" s="2">
        <v>71980177</v>
      </c>
      <c r="B442" s="2" t="s">
        <v>43</v>
      </c>
      <c r="C442" s="2">
        <v>9</v>
      </c>
      <c r="D442" s="2">
        <v>18</v>
      </c>
      <c r="E442">
        <f t="shared" si="6"/>
        <v>27</v>
      </c>
    </row>
    <row r="443" spans="1:5" x14ac:dyDescent="0.25">
      <c r="A443" s="2">
        <v>72017763</v>
      </c>
      <c r="B443" s="2" t="s">
        <v>43</v>
      </c>
      <c r="C443" s="2">
        <v>4</v>
      </c>
      <c r="D443" s="2">
        <v>21</v>
      </c>
      <c r="E443">
        <f t="shared" si="6"/>
        <v>25</v>
      </c>
    </row>
    <row r="444" spans="1:5" x14ac:dyDescent="0.25">
      <c r="A444" s="2">
        <v>72096910</v>
      </c>
      <c r="B444" s="2" t="s">
        <v>43</v>
      </c>
      <c r="C444" s="2">
        <v>2</v>
      </c>
      <c r="D444" s="2">
        <v>1</v>
      </c>
      <c r="E444">
        <f t="shared" si="6"/>
        <v>3</v>
      </c>
    </row>
    <row r="445" spans="1:5" x14ac:dyDescent="0.25">
      <c r="A445" s="2">
        <v>72233269</v>
      </c>
      <c r="B445" s="2" t="s">
        <v>45</v>
      </c>
      <c r="C445" s="2">
        <v>962</v>
      </c>
      <c r="D445" s="2">
        <v>124</v>
      </c>
      <c r="E445">
        <f t="shared" si="6"/>
        <v>1086</v>
      </c>
    </row>
    <row r="446" spans="1:5" x14ac:dyDescent="0.25">
      <c r="A446" s="2">
        <v>72347527</v>
      </c>
      <c r="B446" s="2" t="s">
        <v>43</v>
      </c>
      <c r="C446" s="2">
        <v>1</v>
      </c>
      <c r="D446" s="2">
        <v>2</v>
      </c>
      <c r="E446">
        <f t="shared" si="6"/>
        <v>3</v>
      </c>
    </row>
    <row r="447" spans="1:5" x14ac:dyDescent="0.25">
      <c r="A447" s="2">
        <v>72479761</v>
      </c>
      <c r="B447" s="2" t="s">
        <v>43</v>
      </c>
      <c r="C447" s="2">
        <v>340</v>
      </c>
      <c r="D447" s="2">
        <v>4758</v>
      </c>
      <c r="E447">
        <f t="shared" si="6"/>
        <v>5098</v>
      </c>
    </row>
    <row r="448" spans="1:5" x14ac:dyDescent="0.25">
      <c r="A448" s="2">
        <v>72934806</v>
      </c>
      <c r="B448" s="2" t="s">
        <v>43</v>
      </c>
      <c r="C448" s="2">
        <v>1</v>
      </c>
      <c r="D448" s="2">
        <v>45</v>
      </c>
      <c r="E448">
        <f t="shared" si="6"/>
        <v>46</v>
      </c>
    </row>
    <row r="449" spans="1:5" x14ac:dyDescent="0.25">
      <c r="A449" s="2">
        <v>73037598</v>
      </c>
      <c r="B449" s="2" t="s">
        <v>43</v>
      </c>
      <c r="C449" s="2">
        <v>1</v>
      </c>
      <c r="D449" s="2">
        <v>17</v>
      </c>
      <c r="E449">
        <f t="shared" si="6"/>
        <v>18</v>
      </c>
    </row>
    <row r="450" spans="1:5" x14ac:dyDescent="0.25">
      <c r="A450" s="2">
        <v>73052475</v>
      </c>
      <c r="B450" s="2" t="s">
        <v>40</v>
      </c>
      <c r="C450" s="2">
        <v>2</v>
      </c>
      <c r="D450" s="2">
        <v>18</v>
      </c>
      <c r="E450">
        <f t="shared" si="6"/>
        <v>20</v>
      </c>
    </row>
    <row r="451" spans="1:5" x14ac:dyDescent="0.25">
      <c r="A451" s="2">
        <v>73205358</v>
      </c>
      <c r="B451" s="2" t="s">
        <v>41</v>
      </c>
      <c r="C451" s="2">
        <v>1032</v>
      </c>
      <c r="D451" s="2">
        <v>3277</v>
      </c>
      <c r="E451">
        <f t="shared" ref="E451:E514" si="7">C451+D451</f>
        <v>4309</v>
      </c>
    </row>
    <row r="452" spans="1:5" x14ac:dyDescent="0.25">
      <c r="A452" s="2">
        <v>73379415</v>
      </c>
      <c r="B452" s="2" t="s">
        <v>41</v>
      </c>
      <c r="C452" s="2">
        <v>15</v>
      </c>
      <c r="D452" s="2">
        <v>2</v>
      </c>
      <c r="E452">
        <f t="shared" si="7"/>
        <v>17</v>
      </c>
    </row>
    <row r="453" spans="1:5" x14ac:dyDescent="0.25">
      <c r="A453" s="2">
        <v>73569062</v>
      </c>
      <c r="B453" s="2" t="s">
        <v>43</v>
      </c>
      <c r="C453" s="2">
        <v>1</v>
      </c>
      <c r="D453" s="2">
        <v>1</v>
      </c>
      <c r="E453">
        <f t="shared" si="7"/>
        <v>2</v>
      </c>
    </row>
    <row r="454" spans="1:5" x14ac:dyDescent="0.25">
      <c r="A454" s="2">
        <v>73685532</v>
      </c>
      <c r="B454" s="2" t="s">
        <v>40</v>
      </c>
      <c r="C454" s="2">
        <v>69</v>
      </c>
      <c r="D454" s="2">
        <v>18</v>
      </c>
      <c r="E454">
        <f t="shared" si="7"/>
        <v>87</v>
      </c>
    </row>
    <row r="455" spans="1:5" x14ac:dyDescent="0.25">
      <c r="A455" s="2">
        <v>73714491</v>
      </c>
      <c r="B455" s="2" t="s">
        <v>40</v>
      </c>
      <c r="C455" s="2">
        <v>330</v>
      </c>
      <c r="D455" s="2">
        <v>1400</v>
      </c>
      <c r="E455">
        <f t="shared" si="7"/>
        <v>1730</v>
      </c>
    </row>
    <row r="456" spans="1:5" x14ac:dyDescent="0.25">
      <c r="A456" s="2">
        <v>74074978</v>
      </c>
      <c r="B456" s="2" t="s">
        <v>40</v>
      </c>
      <c r="C456" s="2">
        <v>330</v>
      </c>
      <c r="D456" s="2">
        <v>1578</v>
      </c>
      <c r="E456">
        <f t="shared" si="7"/>
        <v>1908</v>
      </c>
    </row>
    <row r="457" spans="1:5" x14ac:dyDescent="0.25">
      <c r="A457" s="2">
        <v>74275100</v>
      </c>
      <c r="B457" s="2" t="s">
        <v>42</v>
      </c>
      <c r="C457" s="2">
        <v>211</v>
      </c>
      <c r="D457" s="2">
        <v>85</v>
      </c>
      <c r="E457">
        <f t="shared" si="7"/>
        <v>296</v>
      </c>
    </row>
    <row r="458" spans="1:5" x14ac:dyDescent="0.25">
      <c r="A458" s="2">
        <v>74506349</v>
      </c>
      <c r="B458" s="2" t="s">
        <v>43</v>
      </c>
      <c r="C458" s="2">
        <v>23</v>
      </c>
      <c r="D458" s="2">
        <v>140</v>
      </c>
      <c r="E458">
        <f t="shared" si="7"/>
        <v>163</v>
      </c>
    </row>
    <row r="459" spans="1:5" x14ac:dyDescent="0.25">
      <c r="A459" s="2">
        <v>74510248</v>
      </c>
      <c r="B459" s="2" t="s">
        <v>41</v>
      </c>
      <c r="C459" s="2">
        <v>1</v>
      </c>
      <c r="D459" s="2">
        <v>10</v>
      </c>
      <c r="E459">
        <f t="shared" si="7"/>
        <v>11</v>
      </c>
    </row>
    <row r="460" spans="1:5" x14ac:dyDescent="0.25">
      <c r="A460" s="2">
        <v>74512542</v>
      </c>
      <c r="B460" s="2" t="s">
        <v>42</v>
      </c>
      <c r="C460" s="2">
        <v>11</v>
      </c>
      <c r="D460" s="2">
        <v>6</v>
      </c>
      <c r="E460">
        <f t="shared" si="7"/>
        <v>17</v>
      </c>
    </row>
    <row r="461" spans="1:5" x14ac:dyDescent="0.25">
      <c r="A461" s="2">
        <v>74578740</v>
      </c>
      <c r="B461" s="2" t="s">
        <v>43</v>
      </c>
      <c r="C461" s="2">
        <v>2</v>
      </c>
      <c r="D461" s="2">
        <v>3</v>
      </c>
      <c r="E461">
        <f t="shared" si="7"/>
        <v>5</v>
      </c>
    </row>
    <row r="462" spans="1:5" x14ac:dyDescent="0.25">
      <c r="A462" s="2">
        <v>74909082</v>
      </c>
      <c r="B462" s="2" t="s">
        <v>43</v>
      </c>
      <c r="C462" s="2">
        <v>2</v>
      </c>
      <c r="D462" s="2">
        <v>94</v>
      </c>
      <c r="E462">
        <f t="shared" si="7"/>
        <v>96</v>
      </c>
    </row>
    <row r="463" spans="1:5" x14ac:dyDescent="0.25">
      <c r="A463" s="2">
        <v>75031649</v>
      </c>
      <c r="B463" s="2" t="s">
        <v>43</v>
      </c>
      <c r="C463" s="2">
        <v>2</v>
      </c>
      <c r="D463" s="2">
        <v>3</v>
      </c>
      <c r="E463">
        <f t="shared" si="7"/>
        <v>5</v>
      </c>
    </row>
    <row r="464" spans="1:5" x14ac:dyDescent="0.25">
      <c r="A464" s="2">
        <v>75049829</v>
      </c>
      <c r="B464" s="2" t="s">
        <v>41</v>
      </c>
      <c r="C464" s="2">
        <v>26</v>
      </c>
      <c r="D464" s="2">
        <v>6</v>
      </c>
      <c r="E464">
        <f t="shared" si="7"/>
        <v>32</v>
      </c>
    </row>
    <row r="465" spans="1:5" x14ac:dyDescent="0.25">
      <c r="A465" s="2">
        <v>75758799</v>
      </c>
      <c r="B465" s="2" t="s">
        <v>43</v>
      </c>
      <c r="C465" s="2">
        <v>4380</v>
      </c>
      <c r="D465" s="2">
        <v>982</v>
      </c>
      <c r="E465">
        <f t="shared" si="7"/>
        <v>5362</v>
      </c>
    </row>
    <row r="466" spans="1:5" x14ac:dyDescent="0.25">
      <c r="A466" s="2">
        <v>75952675</v>
      </c>
      <c r="B466" s="2" t="s">
        <v>40</v>
      </c>
      <c r="C466" s="2">
        <v>1</v>
      </c>
      <c r="D466" s="2">
        <v>15</v>
      </c>
      <c r="E466">
        <f t="shared" si="7"/>
        <v>16</v>
      </c>
    </row>
    <row r="467" spans="1:5" x14ac:dyDescent="0.25">
      <c r="A467" s="2">
        <v>76048216</v>
      </c>
      <c r="B467" s="2" t="s">
        <v>40</v>
      </c>
      <c r="C467" s="2">
        <v>1438</v>
      </c>
      <c r="D467" s="2">
        <v>45</v>
      </c>
      <c r="E467">
        <f t="shared" si="7"/>
        <v>1483</v>
      </c>
    </row>
    <row r="468" spans="1:5" x14ac:dyDescent="0.25">
      <c r="A468" s="2">
        <v>76426537</v>
      </c>
      <c r="B468" s="2" t="s">
        <v>42</v>
      </c>
      <c r="C468" s="2">
        <v>2</v>
      </c>
      <c r="D468" s="2">
        <v>19</v>
      </c>
      <c r="E468">
        <f t="shared" si="7"/>
        <v>21</v>
      </c>
    </row>
    <row r="469" spans="1:5" x14ac:dyDescent="0.25">
      <c r="A469" s="2">
        <v>76746103</v>
      </c>
      <c r="B469" s="2" t="s">
        <v>43</v>
      </c>
      <c r="C469" s="2">
        <v>1</v>
      </c>
      <c r="D469" s="2">
        <v>1</v>
      </c>
      <c r="E469">
        <f t="shared" si="7"/>
        <v>2</v>
      </c>
    </row>
    <row r="470" spans="1:5" x14ac:dyDescent="0.25">
      <c r="A470" s="2">
        <v>76807099</v>
      </c>
      <c r="B470" s="2" t="s">
        <v>43</v>
      </c>
      <c r="C470" s="2">
        <v>37</v>
      </c>
      <c r="D470" s="2">
        <v>274</v>
      </c>
      <c r="E470">
        <f t="shared" si="7"/>
        <v>311</v>
      </c>
    </row>
    <row r="471" spans="1:5" x14ac:dyDescent="0.25">
      <c r="A471" s="2">
        <v>76819000</v>
      </c>
      <c r="B471" s="2" t="s">
        <v>40</v>
      </c>
      <c r="C471" s="2">
        <v>1715</v>
      </c>
      <c r="D471" s="2">
        <v>4948</v>
      </c>
      <c r="E471">
        <f t="shared" si="7"/>
        <v>6663</v>
      </c>
    </row>
    <row r="472" spans="1:5" x14ac:dyDescent="0.25">
      <c r="A472" s="2">
        <v>76946396</v>
      </c>
      <c r="B472" s="2" t="s">
        <v>43</v>
      </c>
      <c r="C472" s="2">
        <v>1</v>
      </c>
      <c r="D472" s="2">
        <v>4</v>
      </c>
      <c r="E472">
        <f t="shared" si="7"/>
        <v>5</v>
      </c>
    </row>
    <row r="473" spans="1:5" x14ac:dyDescent="0.25">
      <c r="A473" s="2">
        <v>77328340</v>
      </c>
      <c r="B473" s="2" t="s">
        <v>40</v>
      </c>
      <c r="C473" s="2">
        <v>4</v>
      </c>
      <c r="D473" s="2">
        <v>6</v>
      </c>
      <c r="E473">
        <f t="shared" si="7"/>
        <v>10</v>
      </c>
    </row>
    <row r="474" spans="1:5" x14ac:dyDescent="0.25">
      <c r="A474" s="2">
        <v>77395878</v>
      </c>
      <c r="B474" s="2" t="s">
        <v>42</v>
      </c>
      <c r="C474" s="2">
        <v>160</v>
      </c>
      <c r="D474" s="2">
        <v>26</v>
      </c>
      <c r="E474">
        <f t="shared" si="7"/>
        <v>186</v>
      </c>
    </row>
    <row r="475" spans="1:5" x14ac:dyDescent="0.25">
      <c r="A475" s="2">
        <v>78210355</v>
      </c>
      <c r="B475" s="2" t="s">
        <v>45</v>
      </c>
      <c r="C475" s="2">
        <v>248</v>
      </c>
      <c r="D475" s="2">
        <v>10</v>
      </c>
      <c r="E475">
        <f t="shared" si="7"/>
        <v>258</v>
      </c>
    </row>
    <row r="476" spans="1:5" x14ac:dyDescent="0.25">
      <c r="A476" s="2">
        <v>78469943</v>
      </c>
      <c r="B476" s="2" t="s">
        <v>39</v>
      </c>
      <c r="C476" s="2">
        <v>4</v>
      </c>
      <c r="D476" s="2">
        <v>12</v>
      </c>
      <c r="E476">
        <f t="shared" si="7"/>
        <v>16</v>
      </c>
    </row>
    <row r="477" spans="1:5" x14ac:dyDescent="0.25">
      <c r="A477" s="2">
        <v>78471377</v>
      </c>
      <c r="B477" s="2" t="s">
        <v>42</v>
      </c>
      <c r="C477" s="2">
        <v>990</v>
      </c>
      <c r="D477" s="2">
        <v>134</v>
      </c>
      <c r="E477">
        <f t="shared" si="7"/>
        <v>1124</v>
      </c>
    </row>
    <row r="478" spans="1:5" x14ac:dyDescent="0.25">
      <c r="A478" s="2">
        <v>78644365</v>
      </c>
      <c r="B478" s="2" t="s">
        <v>42</v>
      </c>
      <c r="C478" s="2">
        <v>44</v>
      </c>
      <c r="D478" s="2">
        <v>49</v>
      </c>
      <c r="E478">
        <f t="shared" si="7"/>
        <v>93</v>
      </c>
    </row>
    <row r="479" spans="1:5" x14ac:dyDescent="0.25">
      <c r="A479" s="2">
        <v>78912017</v>
      </c>
      <c r="B479" s="2" t="s">
        <v>41</v>
      </c>
      <c r="C479" s="2">
        <v>9</v>
      </c>
      <c r="D479" s="2">
        <v>82</v>
      </c>
      <c r="E479">
        <f t="shared" si="7"/>
        <v>91</v>
      </c>
    </row>
    <row r="480" spans="1:5" x14ac:dyDescent="0.25">
      <c r="A480" s="2">
        <v>79121812</v>
      </c>
      <c r="B480" s="2" t="s">
        <v>43</v>
      </c>
      <c r="C480" s="2">
        <v>1</v>
      </c>
      <c r="D480" s="2">
        <v>6</v>
      </c>
      <c r="E480">
        <f t="shared" si="7"/>
        <v>7</v>
      </c>
    </row>
    <row r="481" spans="1:5" x14ac:dyDescent="0.25">
      <c r="A481" s="2">
        <v>79148749</v>
      </c>
      <c r="B481" s="2" t="s">
        <v>42</v>
      </c>
      <c r="C481" s="2">
        <v>227</v>
      </c>
      <c r="D481" s="2">
        <v>256</v>
      </c>
      <c r="E481">
        <f t="shared" si="7"/>
        <v>483</v>
      </c>
    </row>
    <row r="482" spans="1:5" x14ac:dyDescent="0.25">
      <c r="A482" s="2">
        <v>79432422</v>
      </c>
      <c r="B482" s="2" t="s">
        <v>43</v>
      </c>
      <c r="C482" s="2">
        <v>1</v>
      </c>
      <c r="D482" s="2">
        <v>2</v>
      </c>
      <c r="E482">
        <f t="shared" si="7"/>
        <v>3</v>
      </c>
    </row>
    <row r="483" spans="1:5" x14ac:dyDescent="0.25">
      <c r="A483" s="2">
        <v>79465598</v>
      </c>
      <c r="B483" s="2" t="s">
        <v>40</v>
      </c>
      <c r="C483" s="2">
        <v>270</v>
      </c>
      <c r="D483" s="2">
        <v>826</v>
      </c>
      <c r="E483">
        <f t="shared" si="7"/>
        <v>1096</v>
      </c>
    </row>
    <row r="484" spans="1:5" x14ac:dyDescent="0.25">
      <c r="A484" s="2">
        <v>79559592</v>
      </c>
      <c r="B484" s="2" t="s">
        <v>43</v>
      </c>
      <c r="C484" s="2">
        <v>1</v>
      </c>
      <c r="D484" s="2">
        <v>1</v>
      </c>
      <c r="E484">
        <f t="shared" si="7"/>
        <v>2</v>
      </c>
    </row>
    <row r="485" spans="1:5" x14ac:dyDescent="0.25">
      <c r="A485" s="2">
        <v>79580739</v>
      </c>
      <c r="B485" s="2" t="s">
        <v>42</v>
      </c>
      <c r="C485" s="2">
        <v>6</v>
      </c>
      <c r="D485" s="2">
        <v>2</v>
      </c>
      <c r="E485">
        <f t="shared" si="7"/>
        <v>8</v>
      </c>
    </row>
    <row r="486" spans="1:5" x14ac:dyDescent="0.25">
      <c r="A486" s="2">
        <v>79707682</v>
      </c>
      <c r="B486" s="2" t="s">
        <v>43</v>
      </c>
      <c r="C486" s="2">
        <v>302</v>
      </c>
      <c r="D486" s="2">
        <v>22</v>
      </c>
      <c r="E486">
        <f t="shared" si="7"/>
        <v>324</v>
      </c>
    </row>
    <row r="487" spans="1:5" x14ac:dyDescent="0.25">
      <c r="A487" s="2">
        <v>79924625</v>
      </c>
      <c r="B487" s="2" t="s">
        <v>43</v>
      </c>
      <c r="C487" s="2">
        <v>1</v>
      </c>
      <c r="D487" s="2">
        <v>4</v>
      </c>
      <c r="E487">
        <f t="shared" si="7"/>
        <v>5</v>
      </c>
    </row>
    <row r="488" spans="1:5" x14ac:dyDescent="0.25">
      <c r="A488" s="2">
        <v>80055274</v>
      </c>
      <c r="B488" s="2" t="s">
        <v>43</v>
      </c>
      <c r="C488" s="2">
        <v>1</v>
      </c>
      <c r="D488" s="2">
        <v>12</v>
      </c>
      <c r="E488">
        <f t="shared" si="7"/>
        <v>13</v>
      </c>
    </row>
    <row r="489" spans="1:5" x14ac:dyDescent="0.25">
      <c r="A489" s="2">
        <v>80075516</v>
      </c>
      <c r="B489" s="2" t="s">
        <v>43</v>
      </c>
      <c r="C489" s="2">
        <v>1</v>
      </c>
      <c r="D489" s="2">
        <v>174</v>
      </c>
      <c r="E489">
        <f t="shared" si="7"/>
        <v>175</v>
      </c>
    </row>
    <row r="490" spans="1:5" x14ac:dyDescent="0.25">
      <c r="A490" s="2">
        <v>80376407</v>
      </c>
      <c r="B490" s="2" t="s">
        <v>43</v>
      </c>
      <c r="C490" s="2">
        <v>1</v>
      </c>
      <c r="D490" s="2">
        <v>4</v>
      </c>
      <c r="E490">
        <f t="shared" si="7"/>
        <v>5</v>
      </c>
    </row>
    <row r="491" spans="1:5" x14ac:dyDescent="0.25">
      <c r="A491" s="2">
        <v>80384894</v>
      </c>
      <c r="B491" s="2" t="s">
        <v>41</v>
      </c>
      <c r="C491" s="2">
        <v>3</v>
      </c>
      <c r="D491" s="2">
        <v>23</v>
      </c>
      <c r="E491">
        <f t="shared" si="7"/>
        <v>26</v>
      </c>
    </row>
    <row r="492" spans="1:5" x14ac:dyDescent="0.25">
      <c r="A492" s="2">
        <v>80599980</v>
      </c>
      <c r="B492" s="2" t="s">
        <v>43</v>
      </c>
      <c r="C492" s="2">
        <v>1</v>
      </c>
      <c r="D492" s="2">
        <v>2</v>
      </c>
      <c r="E492">
        <f t="shared" si="7"/>
        <v>3</v>
      </c>
    </row>
    <row r="493" spans="1:5" x14ac:dyDescent="0.25">
      <c r="A493" s="2">
        <v>80600548</v>
      </c>
      <c r="B493" s="2" t="s">
        <v>43</v>
      </c>
      <c r="C493" s="2">
        <v>1</v>
      </c>
      <c r="D493" s="2">
        <v>1</v>
      </c>
      <c r="E493">
        <f t="shared" si="7"/>
        <v>2</v>
      </c>
    </row>
    <row r="494" spans="1:5" x14ac:dyDescent="0.25">
      <c r="A494" s="2">
        <v>80777592</v>
      </c>
      <c r="B494" s="2" t="s">
        <v>42</v>
      </c>
      <c r="C494" s="2">
        <v>73</v>
      </c>
      <c r="D494" s="2">
        <v>143</v>
      </c>
      <c r="E494">
        <f t="shared" si="7"/>
        <v>216</v>
      </c>
    </row>
    <row r="495" spans="1:5" x14ac:dyDescent="0.25">
      <c r="A495" s="2">
        <v>81348052</v>
      </c>
      <c r="B495" s="2" t="s">
        <v>41</v>
      </c>
      <c r="C495" s="2">
        <v>20</v>
      </c>
      <c r="D495" s="2">
        <v>162</v>
      </c>
      <c r="E495">
        <f t="shared" si="7"/>
        <v>182</v>
      </c>
    </row>
    <row r="496" spans="1:5" x14ac:dyDescent="0.25">
      <c r="A496" s="2">
        <v>81536550</v>
      </c>
      <c r="B496" s="2" t="s">
        <v>40</v>
      </c>
      <c r="C496" s="2">
        <v>54</v>
      </c>
      <c r="D496" s="2">
        <v>18</v>
      </c>
      <c r="E496">
        <f t="shared" si="7"/>
        <v>72</v>
      </c>
    </row>
    <row r="497" spans="1:5" x14ac:dyDescent="0.25">
      <c r="A497" s="2">
        <v>81563476</v>
      </c>
      <c r="B497" s="2" t="s">
        <v>43</v>
      </c>
      <c r="C497" s="2">
        <v>1</v>
      </c>
      <c r="D497" s="2">
        <v>3</v>
      </c>
      <c r="E497">
        <f t="shared" si="7"/>
        <v>4</v>
      </c>
    </row>
    <row r="498" spans="1:5" x14ac:dyDescent="0.25">
      <c r="A498" s="2">
        <v>81680561</v>
      </c>
      <c r="B498" s="2" t="s">
        <v>41</v>
      </c>
      <c r="C498" s="2">
        <v>5</v>
      </c>
      <c r="D498" s="2">
        <v>6</v>
      </c>
      <c r="E498">
        <f t="shared" si="7"/>
        <v>11</v>
      </c>
    </row>
    <row r="499" spans="1:5" x14ac:dyDescent="0.25">
      <c r="A499" s="2">
        <v>81737257</v>
      </c>
      <c r="B499" s="2" t="s">
        <v>39</v>
      </c>
      <c r="C499" s="2">
        <v>37</v>
      </c>
      <c r="D499" s="2">
        <v>53</v>
      </c>
      <c r="E499">
        <f t="shared" si="7"/>
        <v>90</v>
      </c>
    </row>
    <row r="500" spans="1:5" x14ac:dyDescent="0.25">
      <c r="A500" s="2">
        <v>82263853</v>
      </c>
      <c r="B500" s="2" t="s">
        <v>43</v>
      </c>
      <c r="C500" s="2">
        <v>10</v>
      </c>
      <c r="D500" s="2">
        <v>37</v>
      </c>
      <c r="E500">
        <f t="shared" si="7"/>
        <v>47</v>
      </c>
    </row>
    <row r="501" spans="1:5" x14ac:dyDescent="0.25">
      <c r="A501" s="2">
        <v>82497836</v>
      </c>
      <c r="B501" s="2" t="s">
        <v>41</v>
      </c>
      <c r="C501" s="2">
        <v>5</v>
      </c>
      <c r="D501" s="2">
        <v>3</v>
      </c>
      <c r="E501">
        <f t="shared" si="7"/>
        <v>8</v>
      </c>
    </row>
    <row r="502" spans="1:5" x14ac:dyDescent="0.25">
      <c r="A502" s="2">
        <v>83024706</v>
      </c>
      <c r="B502" s="2" t="s">
        <v>43</v>
      </c>
      <c r="C502" s="2">
        <v>18</v>
      </c>
      <c r="D502" s="2">
        <v>111</v>
      </c>
      <c r="E502">
        <f t="shared" si="7"/>
        <v>129</v>
      </c>
    </row>
    <row r="503" spans="1:5" x14ac:dyDescent="0.25">
      <c r="A503" s="2">
        <v>83231357</v>
      </c>
      <c r="B503" s="2" t="s">
        <v>42</v>
      </c>
      <c r="C503" s="2">
        <v>1</v>
      </c>
      <c r="D503" s="2">
        <v>2</v>
      </c>
      <c r="E503">
        <f t="shared" si="7"/>
        <v>3</v>
      </c>
    </row>
    <row r="504" spans="1:5" x14ac:dyDescent="0.25">
      <c r="A504" s="2">
        <v>83249279</v>
      </c>
      <c r="B504" s="2" t="s">
        <v>40</v>
      </c>
      <c r="C504" s="2">
        <v>2</v>
      </c>
      <c r="D504" s="2">
        <v>11</v>
      </c>
      <c r="E504">
        <f t="shared" si="7"/>
        <v>13</v>
      </c>
    </row>
    <row r="505" spans="1:5" x14ac:dyDescent="0.25">
      <c r="A505" s="2">
        <v>83548530</v>
      </c>
      <c r="B505" s="2" t="s">
        <v>40</v>
      </c>
      <c r="C505" s="2">
        <v>1</v>
      </c>
      <c r="D505" s="2">
        <v>3</v>
      </c>
      <c r="E505">
        <f t="shared" si="7"/>
        <v>4</v>
      </c>
    </row>
    <row r="506" spans="1:5" x14ac:dyDescent="0.25">
      <c r="A506" s="2">
        <v>84068379</v>
      </c>
      <c r="B506" s="2" t="s">
        <v>43</v>
      </c>
      <c r="C506" s="2">
        <v>8</v>
      </c>
      <c r="D506" s="2">
        <v>12</v>
      </c>
      <c r="E506">
        <f t="shared" si="7"/>
        <v>20</v>
      </c>
    </row>
    <row r="507" spans="1:5" x14ac:dyDescent="0.25">
      <c r="A507" s="2">
        <v>84251157</v>
      </c>
      <c r="B507" s="2" t="s">
        <v>43</v>
      </c>
      <c r="C507" s="2">
        <v>1</v>
      </c>
      <c r="D507" s="2">
        <v>1</v>
      </c>
      <c r="E507">
        <f t="shared" si="7"/>
        <v>2</v>
      </c>
    </row>
    <row r="508" spans="1:5" x14ac:dyDescent="0.25">
      <c r="A508" s="2">
        <v>84507987</v>
      </c>
      <c r="B508" s="2" t="s">
        <v>40</v>
      </c>
      <c r="C508" s="2">
        <v>248</v>
      </c>
      <c r="D508" s="2">
        <v>722</v>
      </c>
      <c r="E508">
        <f t="shared" si="7"/>
        <v>970</v>
      </c>
    </row>
    <row r="509" spans="1:5" x14ac:dyDescent="0.25">
      <c r="A509" s="2">
        <v>85057381</v>
      </c>
      <c r="B509" s="2" t="s">
        <v>42</v>
      </c>
      <c r="C509" s="2">
        <v>189</v>
      </c>
      <c r="D509" s="2">
        <v>33</v>
      </c>
      <c r="E509">
        <f t="shared" si="7"/>
        <v>222</v>
      </c>
    </row>
    <row r="510" spans="1:5" x14ac:dyDescent="0.25">
      <c r="A510" s="2">
        <v>85526838</v>
      </c>
      <c r="B510" s="2" t="s">
        <v>42</v>
      </c>
      <c r="C510" s="2">
        <v>1</v>
      </c>
      <c r="D510" s="2">
        <v>4</v>
      </c>
      <c r="E510">
        <f t="shared" si="7"/>
        <v>5</v>
      </c>
    </row>
    <row r="511" spans="1:5" x14ac:dyDescent="0.25">
      <c r="A511" s="2">
        <v>85694124</v>
      </c>
      <c r="B511" s="2" t="s">
        <v>43</v>
      </c>
      <c r="C511" s="2">
        <v>1</v>
      </c>
      <c r="D511" s="2">
        <v>1</v>
      </c>
      <c r="E511">
        <f t="shared" si="7"/>
        <v>2</v>
      </c>
    </row>
    <row r="512" spans="1:5" x14ac:dyDescent="0.25">
      <c r="A512" s="2">
        <v>85698070</v>
      </c>
      <c r="B512" s="2" t="s">
        <v>42</v>
      </c>
      <c r="C512" s="2">
        <v>3</v>
      </c>
      <c r="D512" s="2">
        <v>5</v>
      </c>
      <c r="E512">
        <f t="shared" si="7"/>
        <v>8</v>
      </c>
    </row>
    <row r="513" spans="1:5" x14ac:dyDescent="0.25">
      <c r="A513" s="2">
        <v>85946862</v>
      </c>
      <c r="B513" s="2" t="s">
        <v>43</v>
      </c>
      <c r="C513" s="2">
        <v>1</v>
      </c>
      <c r="D513" s="2">
        <v>1</v>
      </c>
      <c r="E513">
        <f t="shared" si="7"/>
        <v>2</v>
      </c>
    </row>
    <row r="514" spans="1:5" x14ac:dyDescent="0.25">
      <c r="A514" s="2">
        <v>86124349</v>
      </c>
      <c r="B514" s="2" t="s">
        <v>40</v>
      </c>
      <c r="C514" s="2">
        <v>248</v>
      </c>
      <c r="D514" s="2">
        <v>752</v>
      </c>
      <c r="E514">
        <f t="shared" si="7"/>
        <v>1000</v>
      </c>
    </row>
    <row r="515" spans="1:5" x14ac:dyDescent="0.25">
      <c r="A515" s="2">
        <v>86282367</v>
      </c>
      <c r="B515" s="2" t="s">
        <v>45</v>
      </c>
      <c r="C515" s="2">
        <v>1885</v>
      </c>
      <c r="D515" s="2">
        <v>186</v>
      </c>
      <c r="E515">
        <f t="shared" ref="E515:E578" si="8">C515+D515</f>
        <v>2071</v>
      </c>
    </row>
    <row r="516" spans="1:5" x14ac:dyDescent="0.25">
      <c r="A516" s="2">
        <v>86769001</v>
      </c>
      <c r="B516" s="2" t="s">
        <v>41</v>
      </c>
      <c r="C516" s="2">
        <v>27</v>
      </c>
      <c r="D516" s="2">
        <v>72</v>
      </c>
      <c r="E516">
        <f t="shared" si="8"/>
        <v>99</v>
      </c>
    </row>
    <row r="517" spans="1:5" x14ac:dyDescent="0.25">
      <c r="A517" s="2">
        <v>86883390</v>
      </c>
      <c r="B517" s="2" t="s">
        <v>39</v>
      </c>
      <c r="C517" s="2">
        <v>26</v>
      </c>
      <c r="D517" s="2">
        <v>25</v>
      </c>
      <c r="E517">
        <f t="shared" si="8"/>
        <v>51</v>
      </c>
    </row>
    <row r="518" spans="1:5" x14ac:dyDescent="0.25">
      <c r="A518" s="2">
        <v>86929078</v>
      </c>
      <c r="B518" s="2" t="s">
        <v>43</v>
      </c>
      <c r="C518" s="2">
        <v>1</v>
      </c>
      <c r="D518" s="2">
        <v>1</v>
      </c>
      <c r="E518">
        <f t="shared" si="8"/>
        <v>2</v>
      </c>
    </row>
    <row r="519" spans="1:5" x14ac:dyDescent="0.25">
      <c r="A519" s="2">
        <v>87059851</v>
      </c>
      <c r="B519" s="2" t="s">
        <v>39</v>
      </c>
      <c r="C519" s="2">
        <v>6</v>
      </c>
      <c r="D519" s="2">
        <v>37</v>
      </c>
      <c r="E519">
        <f t="shared" si="8"/>
        <v>43</v>
      </c>
    </row>
    <row r="520" spans="1:5" x14ac:dyDescent="0.25">
      <c r="A520" s="2">
        <v>87159117</v>
      </c>
      <c r="B520" s="2" t="s">
        <v>43</v>
      </c>
      <c r="C520" s="2">
        <v>18</v>
      </c>
      <c r="D520" s="2">
        <v>150</v>
      </c>
      <c r="E520">
        <f t="shared" si="8"/>
        <v>168</v>
      </c>
    </row>
    <row r="521" spans="1:5" x14ac:dyDescent="0.25">
      <c r="A521" s="2">
        <v>87207085</v>
      </c>
      <c r="B521" s="2" t="s">
        <v>41</v>
      </c>
      <c r="C521" s="2">
        <v>18</v>
      </c>
      <c r="D521" s="2">
        <v>12</v>
      </c>
      <c r="E521">
        <f t="shared" si="8"/>
        <v>30</v>
      </c>
    </row>
    <row r="522" spans="1:5" x14ac:dyDescent="0.25">
      <c r="A522" s="2">
        <v>87493534</v>
      </c>
      <c r="B522" s="2" t="s">
        <v>40</v>
      </c>
      <c r="C522" s="2">
        <v>1</v>
      </c>
      <c r="D522" s="2">
        <v>6</v>
      </c>
      <c r="E522">
        <f t="shared" si="8"/>
        <v>7</v>
      </c>
    </row>
    <row r="523" spans="1:5" x14ac:dyDescent="0.25">
      <c r="A523" s="2">
        <v>87650554</v>
      </c>
      <c r="B523" s="2" t="s">
        <v>46</v>
      </c>
      <c r="C523" s="2">
        <v>1</v>
      </c>
      <c r="D523" s="2">
        <v>12</v>
      </c>
      <c r="E523">
        <f t="shared" si="8"/>
        <v>13</v>
      </c>
    </row>
    <row r="524" spans="1:5" x14ac:dyDescent="0.25">
      <c r="A524" s="2">
        <v>88734877</v>
      </c>
      <c r="B524" s="2" t="s">
        <v>41</v>
      </c>
      <c r="C524" s="2">
        <v>15</v>
      </c>
      <c r="D524" s="2">
        <v>19</v>
      </c>
      <c r="E524">
        <f t="shared" si="8"/>
        <v>34</v>
      </c>
    </row>
    <row r="525" spans="1:5" x14ac:dyDescent="0.25">
      <c r="A525" s="2">
        <v>88914884</v>
      </c>
      <c r="B525" s="2" t="s">
        <v>43</v>
      </c>
      <c r="C525" s="2">
        <v>12</v>
      </c>
      <c r="D525" s="2">
        <v>9</v>
      </c>
      <c r="E525">
        <f t="shared" si="8"/>
        <v>21</v>
      </c>
    </row>
    <row r="526" spans="1:5" x14ac:dyDescent="0.25">
      <c r="A526" s="2">
        <v>89159302</v>
      </c>
      <c r="B526" s="2" t="s">
        <v>43</v>
      </c>
      <c r="C526" s="2">
        <v>1</v>
      </c>
      <c r="D526" s="2">
        <v>9</v>
      </c>
      <c r="E526">
        <f t="shared" si="8"/>
        <v>10</v>
      </c>
    </row>
    <row r="527" spans="1:5" x14ac:dyDescent="0.25">
      <c r="A527" s="2">
        <v>89198960</v>
      </c>
      <c r="B527" s="2" t="s">
        <v>42</v>
      </c>
      <c r="C527" s="2">
        <v>61</v>
      </c>
      <c r="D527" s="2">
        <v>12</v>
      </c>
      <c r="E527">
        <f t="shared" si="8"/>
        <v>73</v>
      </c>
    </row>
    <row r="528" spans="1:5" x14ac:dyDescent="0.25">
      <c r="A528" s="2">
        <v>89386914</v>
      </c>
      <c r="B528" s="2" t="s">
        <v>42</v>
      </c>
      <c r="C528" s="2">
        <v>5258</v>
      </c>
      <c r="D528" s="2">
        <v>2691</v>
      </c>
      <c r="E528">
        <f t="shared" si="8"/>
        <v>7949</v>
      </c>
    </row>
    <row r="529" spans="1:5" x14ac:dyDescent="0.25">
      <c r="A529" s="2">
        <v>89674298</v>
      </c>
      <c r="B529" s="2" t="s">
        <v>41</v>
      </c>
      <c r="C529" s="2">
        <v>160</v>
      </c>
      <c r="D529" s="2">
        <v>2</v>
      </c>
      <c r="E529">
        <f t="shared" si="8"/>
        <v>162</v>
      </c>
    </row>
    <row r="530" spans="1:5" x14ac:dyDescent="0.25">
      <c r="A530" s="2">
        <v>89725434</v>
      </c>
      <c r="B530" s="2" t="s">
        <v>42</v>
      </c>
      <c r="C530" s="2">
        <v>7</v>
      </c>
      <c r="D530" s="2">
        <v>2</v>
      </c>
      <c r="E530">
        <f t="shared" si="8"/>
        <v>9</v>
      </c>
    </row>
    <row r="531" spans="1:5" x14ac:dyDescent="0.25">
      <c r="A531" s="2">
        <v>90416853</v>
      </c>
      <c r="B531" s="2" t="s">
        <v>42</v>
      </c>
      <c r="C531" s="2">
        <v>1</v>
      </c>
      <c r="D531" s="2">
        <v>3</v>
      </c>
      <c r="E531">
        <f t="shared" si="8"/>
        <v>4</v>
      </c>
    </row>
    <row r="532" spans="1:5" x14ac:dyDescent="0.25">
      <c r="A532" s="2">
        <v>90486230</v>
      </c>
      <c r="B532" s="2" t="s">
        <v>42</v>
      </c>
      <c r="C532" s="2">
        <v>1</v>
      </c>
      <c r="D532" s="2">
        <v>1</v>
      </c>
      <c r="E532">
        <f t="shared" si="8"/>
        <v>2</v>
      </c>
    </row>
    <row r="533" spans="1:5" x14ac:dyDescent="0.25">
      <c r="A533" s="2">
        <v>90629571</v>
      </c>
      <c r="B533" s="2" t="s">
        <v>43</v>
      </c>
      <c r="C533" s="2">
        <v>7</v>
      </c>
      <c r="D533" s="2">
        <v>13</v>
      </c>
      <c r="E533">
        <f t="shared" si="8"/>
        <v>20</v>
      </c>
    </row>
    <row r="534" spans="1:5" x14ac:dyDescent="0.25">
      <c r="A534" s="2">
        <v>90966364</v>
      </c>
      <c r="B534" s="2" t="s">
        <v>41</v>
      </c>
      <c r="C534" s="2">
        <v>5</v>
      </c>
      <c r="D534" s="2">
        <v>22</v>
      </c>
      <c r="E534">
        <f t="shared" si="8"/>
        <v>27</v>
      </c>
    </row>
    <row r="535" spans="1:5" x14ac:dyDescent="0.25">
      <c r="A535" s="2">
        <v>91039030</v>
      </c>
      <c r="B535" s="2" t="s">
        <v>42</v>
      </c>
      <c r="C535" s="2">
        <v>10</v>
      </c>
      <c r="D535" s="2">
        <v>4</v>
      </c>
      <c r="E535">
        <f t="shared" si="8"/>
        <v>14</v>
      </c>
    </row>
    <row r="536" spans="1:5" x14ac:dyDescent="0.25">
      <c r="A536" s="2">
        <v>91811507</v>
      </c>
      <c r="B536" s="2" t="s">
        <v>43</v>
      </c>
      <c r="C536" s="2">
        <v>4</v>
      </c>
      <c r="D536" s="2">
        <v>9</v>
      </c>
      <c r="E536">
        <f t="shared" si="8"/>
        <v>13</v>
      </c>
    </row>
    <row r="537" spans="1:5" x14ac:dyDescent="0.25">
      <c r="A537" s="2">
        <v>91835141</v>
      </c>
      <c r="B537" s="2" t="s">
        <v>43</v>
      </c>
      <c r="C537" s="2">
        <v>1</v>
      </c>
      <c r="D537" s="2">
        <v>1</v>
      </c>
      <c r="E537">
        <f t="shared" si="8"/>
        <v>2</v>
      </c>
    </row>
    <row r="538" spans="1:5" x14ac:dyDescent="0.25">
      <c r="A538" s="2">
        <v>91971331</v>
      </c>
      <c r="B538" s="2" t="s">
        <v>43</v>
      </c>
      <c r="C538" s="2">
        <v>3</v>
      </c>
      <c r="D538" s="2">
        <v>6</v>
      </c>
      <c r="E538">
        <f t="shared" si="8"/>
        <v>9</v>
      </c>
    </row>
    <row r="539" spans="1:5" x14ac:dyDescent="0.25">
      <c r="A539" s="2">
        <v>92448707</v>
      </c>
      <c r="B539" s="2" t="s">
        <v>43</v>
      </c>
      <c r="C539" s="2">
        <v>3</v>
      </c>
      <c r="D539" s="2">
        <v>5</v>
      </c>
      <c r="E539">
        <f t="shared" si="8"/>
        <v>8</v>
      </c>
    </row>
    <row r="540" spans="1:5" x14ac:dyDescent="0.25">
      <c r="A540" s="2">
        <v>92938357</v>
      </c>
      <c r="B540" s="2" t="s">
        <v>42</v>
      </c>
      <c r="C540" s="2">
        <v>5257</v>
      </c>
      <c r="D540" s="2">
        <v>243</v>
      </c>
      <c r="E540">
        <f t="shared" si="8"/>
        <v>5500</v>
      </c>
    </row>
    <row r="541" spans="1:5" x14ac:dyDescent="0.25">
      <c r="A541" s="2">
        <v>93225524</v>
      </c>
      <c r="B541" s="2" t="s">
        <v>40</v>
      </c>
      <c r="C541" s="2">
        <v>5</v>
      </c>
      <c r="D541" s="2">
        <v>2</v>
      </c>
      <c r="E541">
        <f t="shared" si="8"/>
        <v>7</v>
      </c>
    </row>
    <row r="542" spans="1:5" x14ac:dyDescent="0.25">
      <c r="A542" s="2">
        <v>93316749</v>
      </c>
      <c r="B542" s="2" t="s">
        <v>42</v>
      </c>
      <c r="C542" s="2">
        <v>3089</v>
      </c>
      <c r="D542" s="2">
        <v>530</v>
      </c>
      <c r="E542">
        <f t="shared" si="8"/>
        <v>3619</v>
      </c>
    </row>
    <row r="543" spans="1:5" x14ac:dyDescent="0.25">
      <c r="A543" s="2">
        <v>93360808</v>
      </c>
      <c r="B543" s="2" t="s">
        <v>40</v>
      </c>
      <c r="C543" s="2">
        <v>2</v>
      </c>
      <c r="D543" s="2">
        <v>10</v>
      </c>
      <c r="E543">
        <f t="shared" si="8"/>
        <v>12</v>
      </c>
    </row>
    <row r="544" spans="1:5" x14ac:dyDescent="0.25">
      <c r="A544" s="2">
        <v>93371536</v>
      </c>
      <c r="B544" s="2" t="s">
        <v>40</v>
      </c>
      <c r="C544" s="2">
        <v>39</v>
      </c>
      <c r="D544" s="2">
        <v>13</v>
      </c>
      <c r="E544">
        <f t="shared" si="8"/>
        <v>52</v>
      </c>
    </row>
    <row r="545" spans="1:5" x14ac:dyDescent="0.25">
      <c r="A545" s="2">
        <v>93964532</v>
      </c>
      <c r="B545" s="2" t="s">
        <v>42</v>
      </c>
      <c r="C545" s="2">
        <v>971</v>
      </c>
      <c r="D545" s="2">
        <v>187</v>
      </c>
      <c r="E545">
        <f t="shared" si="8"/>
        <v>1158</v>
      </c>
    </row>
    <row r="546" spans="1:5" x14ac:dyDescent="0.25">
      <c r="A546" s="2">
        <v>94137547</v>
      </c>
      <c r="B546" s="2" t="s">
        <v>42</v>
      </c>
      <c r="C546" s="2">
        <v>2</v>
      </c>
      <c r="D546" s="2">
        <v>16</v>
      </c>
      <c r="E546">
        <f t="shared" si="8"/>
        <v>18</v>
      </c>
    </row>
    <row r="547" spans="1:5" x14ac:dyDescent="0.25">
      <c r="A547" s="2">
        <v>94167681</v>
      </c>
      <c r="B547" s="2" t="s">
        <v>42</v>
      </c>
      <c r="C547" s="2">
        <v>5257</v>
      </c>
      <c r="D547" s="2">
        <v>323</v>
      </c>
      <c r="E547">
        <f t="shared" si="8"/>
        <v>5580</v>
      </c>
    </row>
    <row r="548" spans="1:5" x14ac:dyDescent="0.25">
      <c r="A548" s="2">
        <v>94255856</v>
      </c>
      <c r="B548" s="2" t="s">
        <v>39</v>
      </c>
      <c r="C548" s="2">
        <v>1</v>
      </c>
      <c r="D548" s="2">
        <v>1</v>
      </c>
      <c r="E548">
        <f t="shared" si="8"/>
        <v>2</v>
      </c>
    </row>
    <row r="549" spans="1:5" x14ac:dyDescent="0.25">
      <c r="A549" s="2">
        <v>94411881</v>
      </c>
      <c r="B549" s="2" t="s">
        <v>46</v>
      </c>
      <c r="C549" s="2">
        <v>2</v>
      </c>
      <c r="D549" s="2">
        <v>5</v>
      </c>
      <c r="E549">
        <f t="shared" si="8"/>
        <v>7</v>
      </c>
    </row>
    <row r="550" spans="1:5" x14ac:dyDescent="0.25">
      <c r="A550" s="2">
        <v>94865966</v>
      </c>
      <c r="B550" s="2" t="s">
        <v>41</v>
      </c>
      <c r="C550" s="2">
        <v>244</v>
      </c>
      <c r="D550" s="2">
        <v>72</v>
      </c>
      <c r="E550">
        <f t="shared" si="8"/>
        <v>316</v>
      </c>
    </row>
    <row r="551" spans="1:5" x14ac:dyDescent="0.25">
      <c r="A551" s="2">
        <v>94866083</v>
      </c>
      <c r="B551" s="2" t="s">
        <v>41</v>
      </c>
      <c r="C551" s="2">
        <v>244</v>
      </c>
      <c r="D551" s="2">
        <v>72</v>
      </c>
      <c r="E551">
        <f t="shared" si="8"/>
        <v>316</v>
      </c>
    </row>
    <row r="552" spans="1:5" x14ac:dyDescent="0.25">
      <c r="A552" s="2">
        <v>95210715</v>
      </c>
      <c r="B552" s="2" t="s">
        <v>42</v>
      </c>
      <c r="C552" s="2">
        <v>5257</v>
      </c>
      <c r="D552" s="2">
        <v>385</v>
      </c>
      <c r="E552">
        <f t="shared" si="8"/>
        <v>5642</v>
      </c>
    </row>
    <row r="553" spans="1:5" x14ac:dyDescent="0.25">
      <c r="A553" s="2">
        <v>95290579</v>
      </c>
      <c r="B553" s="2" t="s">
        <v>45</v>
      </c>
      <c r="C553" s="2">
        <v>6</v>
      </c>
      <c r="D553" s="2">
        <v>5</v>
      </c>
      <c r="E553">
        <f t="shared" si="8"/>
        <v>11</v>
      </c>
    </row>
    <row r="554" spans="1:5" x14ac:dyDescent="0.25">
      <c r="A554" s="2">
        <v>95443579</v>
      </c>
      <c r="B554" s="2" t="s">
        <v>42</v>
      </c>
      <c r="C554" s="2">
        <v>5257</v>
      </c>
      <c r="D554" s="2">
        <v>399</v>
      </c>
      <c r="E554">
        <f t="shared" si="8"/>
        <v>5656</v>
      </c>
    </row>
    <row r="555" spans="1:5" x14ac:dyDescent="0.25">
      <c r="A555" s="2">
        <v>95837371</v>
      </c>
      <c r="B555" s="2" t="s">
        <v>39</v>
      </c>
      <c r="C555" s="2">
        <v>1</v>
      </c>
      <c r="D555" s="2">
        <v>4</v>
      </c>
      <c r="E555">
        <f t="shared" si="8"/>
        <v>5</v>
      </c>
    </row>
    <row r="556" spans="1:5" x14ac:dyDescent="0.25">
      <c r="A556" s="2">
        <v>96006312</v>
      </c>
      <c r="B556" s="2" t="s">
        <v>43</v>
      </c>
      <c r="C556" s="2">
        <v>1</v>
      </c>
      <c r="D556" s="2">
        <v>1</v>
      </c>
      <c r="E556">
        <f t="shared" si="8"/>
        <v>2</v>
      </c>
    </row>
    <row r="557" spans="1:5" x14ac:dyDescent="0.25">
      <c r="A557" s="2">
        <v>96212237</v>
      </c>
      <c r="B557" s="2" t="s">
        <v>43</v>
      </c>
      <c r="C557" s="2">
        <v>27333</v>
      </c>
      <c r="D557" s="2">
        <v>16895</v>
      </c>
      <c r="E557">
        <f t="shared" si="8"/>
        <v>44228</v>
      </c>
    </row>
    <row r="558" spans="1:5" x14ac:dyDescent="0.25">
      <c r="A558" s="2">
        <v>96458638</v>
      </c>
      <c r="B558" s="2" t="s">
        <v>42</v>
      </c>
      <c r="C558" s="2">
        <v>22</v>
      </c>
      <c r="D558" s="2">
        <v>33</v>
      </c>
      <c r="E558">
        <f t="shared" si="8"/>
        <v>55</v>
      </c>
    </row>
    <row r="559" spans="1:5" x14ac:dyDescent="0.25">
      <c r="A559" s="2">
        <v>96530667</v>
      </c>
      <c r="B559" s="2" t="s">
        <v>41</v>
      </c>
      <c r="C559" s="2">
        <v>5018</v>
      </c>
      <c r="D559" s="2">
        <v>178</v>
      </c>
      <c r="E559">
        <f t="shared" si="8"/>
        <v>5196</v>
      </c>
    </row>
    <row r="560" spans="1:5" x14ac:dyDescent="0.25">
      <c r="A560" s="2">
        <v>97128753</v>
      </c>
      <c r="B560" s="2" t="s">
        <v>42</v>
      </c>
      <c r="C560" s="2">
        <v>2039</v>
      </c>
      <c r="D560" s="2">
        <v>405</v>
      </c>
      <c r="E560">
        <f t="shared" si="8"/>
        <v>2444</v>
      </c>
    </row>
    <row r="561" spans="1:5" x14ac:dyDescent="0.25">
      <c r="A561" s="2">
        <v>97385961</v>
      </c>
      <c r="B561" s="2" t="s">
        <v>42</v>
      </c>
      <c r="C561" s="2">
        <v>8</v>
      </c>
      <c r="D561" s="2">
        <v>14</v>
      </c>
      <c r="E561">
        <f t="shared" si="8"/>
        <v>22</v>
      </c>
    </row>
    <row r="562" spans="1:5" x14ac:dyDescent="0.25">
      <c r="A562" s="2">
        <v>97729012</v>
      </c>
      <c r="B562" s="2" t="s">
        <v>43</v>
      </c>
      <c r="C562" s="2">
        <v>3</v>
      </c>
      <c r="D562" s="2">
        <v>10</v>
      </c>
      <c r="E562">
        <f t="shared" si="8"/>
        <v>13</v>
      </c>
    </row>
    <row r="563" spans="1:5" x14ac:dyDescent="0.25">
      <c r="A563" s="2">
        <v>98208593</v>
      </c>
      <c r="B563" s="2" t="s">
        <v>40</v>
      </c>
      <c r="C563" s="2">
        <v>57</v>
      </c>
      <c r="D563" s="2">
        <v>118</v>
      </c>
      <c r="E563">
        <f t="shared" si="8"/>
        <v>175</v>
      </c>
    </row>
    <row r="564" spans="1:5" x14ac:dyDescent="0.25">
      <c r="A564" s="2">
        <v>98348961</v>
      </c>
      <c r="B564" s="2" t="s">
        <v>42</v>
      </c>
      <c r="C564" s="2">
        <v>1</v>
      </c>
      <c r="D564" s="2">
        <v>7</v>
      </c>
      <c r="E564">
        <f t="shared" si="8"/>
        <v>8</v>
      </c>
    </row>
    <row r="565" spans="1:5" x14ac:dyDescent="0.25">
      <c r="A565" s="2">
        <v>98375316</v>
      </c>
      <c r="B565" s="2" t="s">
        <v>40</v>
      </c>
      <c r="C565" s="2">
        <v>40021</v>
      </c>
      <c r="D565" s="2">
        <v>2028</v>
      </c>
      <c r="E565">
        <f t="shared" si="8"/>
        <v>42049</v>
      </c>
    </row>
    <row r="566" spans="1:5" x14ac:dyDescent="0.25">
      <c r="A566" s="2">
        <v>98575487</v>
      </c>
      <c r="B566" s="2" t="s">
        <v>40</v>
      </c>
      <c r="C566" s="2">
        <v>46406</v>
      </c>
      <c r="D566" s="2">
        <v>1400</v>
      </c>
      <c r="E566">
        <f t="shared" si="8"/>
        <v>47806</v>
      </c>
    </row>
    <row r="567" spans="1:5" x14ac:dyDescent="0.25">
      <c r="A567" s="2">
        <v>98974312</v>
      </c>
      <c r="B567" s="2" t="s">
        <v>41</v>
      </c>
      <c r="C567" s="2">
        <v>1</v>
      </c>
      <c r="D567" s="2">
        <v>19</v>
      </c>
      <c r="E567">
        <f t="shared" si="8"/>
        <v>20</v>
      </c>
    </row>
    <row r="568" spans="1:5" x14ac:dyDescent="0.25">
      <c r="A568" s="2">
        <v>99538214</v>
      </c>
      <c r="B568" s="2" t="s">
        <v>39</v>
      </c>
      <c r="C568" s="2">
        <v>1</v>
      </c>
      <c r="D568" s="2">
        <v>1</v>
      </c>
      <c r="E568">
        <f t="shared" si="8"/>
        <v>2</v>
      </c>
    </row>
    <row r="569" spans="1:5" x14ac:dyDescent="0.25">
      <c r="A569" s="2">
        <v>99605395</v>
      </c>
      <c r="B569" s="2" t="s">
        <v>43</v>
      </c>
      <c r="C569" s="2">
        <v>1</v>
      </c>
      <c r="D569" s="2">
        <v>8</v>
      </c>
      <c r="E569">
        <f t="shared" si="8"/>
        <v>9</v>
      </c>
    </row>
    <row r="570" spans="1:5" x14ac:dyDescent="0.25">
      <c r="A570" s="2">
        <v>99975547</v>
      </c>
      <c r="B570" s="2" t="s">
        <v>39</v>
      </c>
      <c r="C570" s="2">
        <v>1</v>
      </c>
      <c r="D570" s="2">
        <v>131</v>
      </c>
      <c r="E570">
        <f t="shared" si="8"/>
        <v>132</v>
      </c>
    </row>
    <row r="571" spans="1:5" x14ac:dyDescent="0.25">
      <c r="A571" s="2">
        <v>100723678</v>
      </c>
      <c r="B571" s="2" t="s">
        <v>43</v>
      </c>
      <c r="C571" s="2">
        <v>1</v>
      </c>
      <c r="D571" s="2">
        <v>8</v>
      </c>
      <c r="E571">
        <f t="shared" si="8"/>
        <v>9</v>
      </c>
    </row>
    <row r="572" spans="1:5" x14ac:dyDescent="0.25">
      <c r="A572" s="2">
        <v>101262862</v>
      </c>
      <c r="B572" s="2" t="s">
        <v>42</v>
      </c>
      <c r="C572" s="2">
        <v>5255</v>
      </c>
      <c r="D572" s="2">
        <v>741</v>
      </c>
      <c r="E572">
        <f t="shared" si="8"/>
        <v>5996</v>
      </c>
    </row>
    <row r="573" spans="1:5" x14ac:dyDescent="0.25">
      <c r="A573" s="2">
        <v>101472507</v>
      </c>
      <c r="B573" s="2" t="s">
        <v>42</v>
      </c>
      <c r="C573" s="2">
        <v>5255</v>
      </c>
      <c r="D573" s="2">
        <v>751</v>
      </c>
      <c r="E573">
        <f t="shared" si="8"/>
        <v>6006</v>
      </c>
    </row>
    <row r="574" spans="1:5" x14ac:dyDescent="0.25">
      <c r="A574" s="2">
        <v>103070502</v>
      </c>
      <c r="B574" s="2" t="s">
        <v>42</v>
      </c>
      <c r="C574" s="2">
        <v>1</v>
      </c>
      <c r="D574" s="2">
        <v>1</v>
      </c>
      <c r="E574">
        <f t="shared" si="8"/>
        <v>2</v>
      </c>
    </row>
    <row r="575" spans="1:5" x14ac:dyDescent="0.25">
      <c r="A575" s="2">
        <v>103559668</v>
      </c>
      <c r="B575" s="2" t="s">
        <v>43</v>
      </c>
      <c r="C575" s="2">
        <v>1</v>
      </c>
      <c r="D575" s="2">
        <v>15</v>
      </c>
      <c r="E575">
        <f t="shared" si="8"/>
        <v>16</v>
      </c>
    </row>
    <row r="576" spans="1:5" x14ac:dyDescent="0.25">
      <c r="A576" s="2">
        <v>103650107</v>
      </c>
      <c r="B576" s="2" t="s">
        <v>42</v>
      </c>
      <c r="C576" s="2">
        <v>1</v>
      </c>
      <c r="D576" s="2">
        <v>1</v>
      </c>
      <c r="E576">
        <f t="shared" si="8"/>
        <v>2</v>
      </c>
    </row>
    <row r="577" spans="1:5" x14ac:dyDescent="0.25">
      <c r="A577" s="2">
        <v>103996987</v>
      </c>
      <c r="B577" s="2" t="s">
        <v>43</v>
      </c>
      <c r="C577" s="2">
        <v>27323</v>
      </c>
      <c r="D577" s="2">
        <v>16877</v>
      </c>
      <c r="E577">
        <f t="shared" si="8"/>
        <v>44200</v>
      </c>
    </row>
    <row r="578" spans="1:5" x14ac:dyDescent="0.25">
      <c r="A578" s="2">
        <v>104265995</v>
      </c>
      <c r="B578" s="2" t="s">
        <v>40</v>
      </c>
      <c r="C578" s="2">
        <v>79</v>
      </c>
      <c r="D578" s="2">
        <v>5</v>
      </c>
      <c r="E578">
        <f t="shared" si="8"/>
        <v>84</v>
      </c>
    </row>
    <row r="579" spans="1:5" x14ac:dyDescent="0.25">
      <c r="A579" s="2">
        <v>104697791</v>
      </c>
      <c r="B579" s="2" t="s">
        <v>43</v>
      </c>
      <c r="C579" s="2">
        <v>1</v>
      </c>
      <c r="D579" s="2">
        <v>1</v>
      </c>
      <c r="E579">
        <f t="shared" ref="E579:E642" si="9">C579+D579</f>
        <v>2</v>
      </c>
    </row>
    <row r="580" spans="1:5" x14ac:dyDescent="0.25">
      <c r="A580" s="2">
        <v>104817465</v>
      </c>
      <c r="B580" s="2" t="s">
        <v>42</v>
      </c>
      <c r="C580" s="2">
        <v>21</v>
      </c>
      <c r="D580" s="2">
        <v>2</v>
      </c>
      <c r="E580">
        <f t="shared" si="9"/>
        <v>23</v>
      </c>
    </row>
    <row r="581" spans="1:5" x14ac:dyDescent="0.25">
      <c r="A581" s="2">
        <v>105359284</v>
      </c>
      <c r="B581" s="2" t="s">
        <v>42</v>
      </c>
      <c r="C581" s="2">
        <v>5255</v>
      </c>
      <c r="D581" s="2">
        <v>906</v>
      </c>
      <c r="E581">
        <f t="shared" si="9"/>
        <v>6161</v>
      </c>
    </row>
    <row r="582" spans="1:5" x14ac:dyDescent="0.25">
      <c r="A582" s="2">
        <v>105523534</v>
      </c>
      <c r="B582" s="2" t="s">
        <v>42</v>
      </c>
      <c r="C582" s="2">
        <v>28</v>
      </c>
      <c r="D582" s="2">
        <v>17</v>
      </c>
      <c r="E582">
        <f t="shared" si="9"/>
        <v>45</v>
      </c>
    </row>
    <row r="583" spans="1:5" x14ac:dyDescent="0.25">
      <c r="A583" s="2">
        <v>105595611</v>
      </c>
      <c r="B583" s="2" t="s">
        <v>40</v>
      </c>
      <c r="C583" s="2">
        <v>8</v>
      </c>
      <c r="D583" s="2">
        <v>25</v>
      </c>
      <c r="E583">
        <f t="shared" si="9"/>
        <v>33</v>
      </c>
    </row>
    <row r="584" spans="1:5" x14ac:dyDescent="0.25">
      <c r="A584" s="2">
        <v>105611194</v>
      </c>
      <c r="B584" s="2" t="s">
        <v>39</v>
      </c>
      <c r="C584" s="2">
        <v>1</v>
      </c>
      <c r="D584" s="2">
        <v>14</v>
      </c>
      <c r="E584">
        <f t="shared" si="9"/>
        <v>15</v>
      </c>
    </row>
    <row r="585" spans="1:5" x14ac:dyDescent="0.25">
      <c r="A585" s="2">
        <v>105661690</v>
      </c>
      <c r="B585" s="2" t="s">
        <v>40</v>
      </c>
      <c r="C585" s="2">
        <v>2</v>
      </c>
      <c r="D585" s="2">
        <v>9</v>
      </c>
      <c r="E585">
        <f t="shared" si="9"/>
        <v>11</v>
      </c>
    </row>
    <row r="586" spans="1:5" x14ac:dyDescent="0.25">
      <c r="A586" s="2">
        <v>106180797</v>
      </c>
      <c r="B586" s="2" t="s">
        <v>43</v>
      </c>
      <c r="C586" s="2">
        <v>10</v>
      </c>
      <c r="D586" s="2">
        <v>6</v>
      </c>
      <c r="E586">
        <f t="shared" si="9"/>
        <v>16</v>
      </c>
    </row>
    <row r="587" spans="1:5" x14ac:dyDescent="0.25">
      <c r="A587" s="2">
        <v>106247043</v>
      </c>
      <c r="B587" s="2" t="s">
        <v>42</v>
      </c>
      <c r="C587" s="2">
        <v>71</v>
      </c>
      <c r="D587" s="2">
        <v>634</v>
      </c>
      <c r="E587">
        <f t="shared" si="9"/>
        <v>705</v>
      </c>
    </row>
    <row r="588" spans="1:5" x14ac:dyDescent="0.25">
      <c r="A588" s="2">
        <v>106851769</v>
      </c>
      <c r="B588" s="2" t="s">
        <v>42</v>
      </c>
      <c r="C588" s="2">
        <v>1019</v>
      </c>
      <c r="D588" s="2">
        <v>310</v>
      </c>
      <c r="E588">
        <f t="shared" si="9"/>
        <v>1329</v>
      </c>
    </row>
    <row r="589" spans="1:5" x14ac:dyDescent="0.25">
      <c r="A589" s="2">
        <v>107119628</v>
      </c>
      <c r="B589" s="2" t="s">
        <v>40</v>
      </c>
      <c r="C589" s="2">
        <v>46636</v>
      </c>
      <c r="D589" s="2">
        <v>1880</v>
      </c>
      <c r="E589">
        <f t="shared" si="9"/>
        <v>48516</v>
      </c>
    </row>
    <row r="590" spans="1:5" x14ac:dyDescent="0.25">
      <c r="A590" s="2">
        <v>107327935</v>
      </c>
      <c r="B590" s="2" t="s">
        <v>45</v>
      </c>
      <c r="C590" s="2">
        <v>26</v>
      </c>
      <c r="D590" s="2">
        <v>2</v>
      </c>
      <c r="E590">
        <f t="shared" si="9"/>
        <v>28</v>
      </c>
    </row>
    <row r="591" spans="1:5" x14ac:dyDescent="0.25">
      <c r="A591" s="2">
        <v>107367707</v>
      </c>
      <c r="B591" s="2" t="s">
        <v>42</v>
      </c>
      <c r="C591" s="2">
        <v>5255</v>
      </c>
      <c r="D591" s="2">
        <v>872</v>
      </c>
      <c r="E591">
        <f t="shared" si="9"/>
        <v>6127</v>
      </c>
    </row>
    <row r="592" spans="1:5" x14ac:dyDescent="0.25">
      <c r="A592" s="2">
        <v>107553659</v>
      </c>
      <c r="B592" s="2" t="s">
        <v>42</v>
      </c>
      <c r="C592" s="2">
        <v>5254</v>
      </c>
      <c r="D592" s="2">
        <v>992</v>
      </c>
      <c r="E592">
        <f t="shared" si="9"/>
        <v>6246</v>
      </c>
    </row>
    <row r="593" spans="1:5" x14ac:dyDescent="0.25">
      <c r="A593" s="2">
        <v>107561506</v>
      </c>
      <c r="B593" s="2" t="s">
        <v>41</v>
      </c>
      <c r="C593" s="2">
        <v>1</v>
      </c>
      <c r="D593" s="2">
        <v>5</v>
      </c>
      <c r="E593">
        <f t="shared" si="9"/>
        <v>6</v>
      </c>
    </row>
    <row r="594" spans="1:5" x14ac:dyDescent="0.25">
      <c r="A594" s="2">
        <v>107564839</v>
      </c>
      <c r="B594" s="2" t="s">
        <v>42</v>
      </c>
      <c r="C594" s="2">
        <v>1</v>
      </c>
      <c r="D594" s="2">
        <v>118</v>
      </c>
      <c r="E594">
        <f t="shared" si="9"/>
        <v>119</v>
      </c>
    </row>
    <row r="595" spans="1:5" x14ac:dyDescent="0.25">
      <c r="A595" s="2">
        <v>108281196</v>
      </c>
      <c r="B595" s="2" t="s">
        <v>43</v>
      </c>
      <c r="C595" s="2">
        <v>1</v>
      </c>
      <c r="D595" s="2">
        <v>9</v>
      </c>
      <c r="E595">
        <f t="shared" si="9"/>
        <v>10</v>
      </c>
    </row>
    <row r="596" spans="1:5" x14ac:dyDescent="0.25">
      <c r="A596" s="2">
        <v>108414390</v>
      </c>
      <c r="B596" s="2" t="s">
        <v>42</v>
      </c>
      <c r="C596" s="2">
        <v>1139</v>
      </c>
      <c r="D596" s="2">
        <v>477</v>
      </c>
      <c r="E596">
        <f t="shared" si="9"/>
        <v>1616</v>
      </c>
    </row>
    <row r="597" spans="1:5" x14ac:dyDescent="0.25">
      <c r="A597" s="2">
        <v>108781290</v>
      </c>
      <c r="B597" s="2" t="s">
        <v>41</v>
      </c>
      <c r="C597" s="2">
        <v>1</v>
      </c>
      <c r="D597" s="2">
        <v>2</v>
      </c>
      <c r="E597">
        <f t="shared" si="9"/>
        <v>3</v>
      </c>
    </row>
    <row r="598" spans="1:5" x14ac:dyDescent="0.25">
      <c r="A598" s="2">
        <v>109042957</v>
      </c>
      <c r="B598" s="2" t="s">
        <v>43</v>
      </c>
      <c r="C598" s="2">
        <v>1</v>
      </c>
      <c r="D598" s="2">
        <v>7</v>
      </c>
      <c r="E598">
        <f t="shared" si="9"/>
        <v>8</v>
      </c>
    </row>
    <row r="599" spans="1:5" x14ac:dyDescent="0.25">
      <c r="A599" s="2">
        <v>109310961</v>
      </c>
      <c r="B599" s="2" t="s">
        <v>39</v>
      </c>
      <c r="C599" s="2">
        <v>6</v>
      </c>
      <c r="D599" s="2">
        <v>2</v>
      </c>
      <c r="E599">
        <f t="shared" si="9"/>
        <v>8</v>
      </c>
    </row>
    <row r="600" spans="1:5" x14ac:dyDescent="0.25">
      <c r="A600" s="2">
        <v>109400452</v>
      </c>
      <c r="B600" s="2" t="s">
        <v>43</v>
      </c>
      <c r="C600" s="2">
        <v>2</v>
      </c>
      <c r="D600" s="2">
        <v>5</v>
      </c>
      <c r="E600">
        <f t="shared" si="9"/>
        <v>7</v>
      </c>
    </row>
    <row r="601" spans="1:5" x14ac:dyDescent="0.25">
      <c r="A601" s="2">
        <v>110383673</v>
      </c>
      <c r="B601" s="2" t="s">
        <v>40</v>
      </c>
      <c r="C601" s="2">
        <v>10</v>
      </c>
      <c r="D601" s="2">
        <v>4</v>
      </c>
      <c r="E601">
        <f t="shared" si="9"/>
        <v>14</v>
      </c>
    </row>
    <row r="602" spans="1:5" x14ac:dyDescent="0.25">
      <c r="A602" s="2">
        <v>110440194</v>
      </c>
      <c r="B602" s="2" t="s">
        <v>45</v>
      </c>
      <c r="C602" s="2">
        <v>34</v>
      </c>
      <c r="D602" s="2">
        <v>35</v>
      </c>
      <c r="E602">
        <f t="shared" si="9"/>
        <v>69</v>
      </c>
    </row>
    <row r="603" spans="1:5" x14ac:dyDescent="0.25">
      <c r="A603" s="2">
        <v>110570009</v>
      </c>
      <c r="B603" s="2" t="s">
        <v>42</v>
      </c>
      <c r="C603" s="2">
        <v>6</v>
      </c>
      <c r="D603" s="2">
        <v>1</v>
      </c>
      <c r="E603">
        <f t="shared" si="9"/>
        <v>7</v>
      </c>
    </row>
    <row r="604" spans="1:5" x14ac:dyDescent="0.25">
      <c r="A604" s="2">
        <v>110586733</v>
      </c>
      <c r="B604" s="2" t="s">
        <v>42</v>
      </c>
      <c r="C604" s="2">
        <v>1</v>
      </c>
      <c r="D604" s="2">
        <v>7</v>
      </c>
      <c r="E604">
        <f t="shared" si="9"/>
        <v>8</v>
      </c>
    </row>
    <row r="605" spans="1:5" x14ac:dyDescent="0.25">
      <c r="A605" s="2">
        <v>110738701</v>
      </c>
      <c r="B605" s="2" t="s">
        <v>40</v>
      </c>
      <c r="C605" s="2">
        <v>3</v>
      </c>
      <c r="D605" s="2">
        <v>56</v>
      </c>
      <c r="E605">
        <f t="shared" si="9"/>
        <v>59</v>
      </c>
    </row>
    <row r="606" spans="1:5" x14ac:dyDescent="0.25">
      <c r="A606" s="2">
        <v>111040798</v>
      </c>
      <c r="B606" s="2" t="s">
        <v>42</v>
      </c>
      <c r="C606" s="2">
        <v>14</v>
      </c>
      <c r="D606" s="2">
        <v>1</v>
      </c>
      <c r="E606">
        <f t="shared" si="9"/>
        <v>15</v>
      </c>
    </row>
    <row r="607" spans="1:5" x14ac:dyDescent="0.25">
      <c r="A607" s="2">
        <v>111079273</v>
      </c>
      <c r="B607" s="2" t="s">
        <v>41</v>
      </c>
      <c r="C607" s="2">
        <v>2</v>
      </c>
      <c r="D607" s="2">
        <v>2</v>
      </c>
      <c r="E607">
        <f t="shared" si="9"/>
        <v>4</v>
      </c>
    </row>
    <row r="608" spans="1:5" x14ac:dyDescent="0.25">
      <c r="A608" s="2">
        <v>111302009</v>
      </c>
      <c r="B608" s="2" t="s">
        <v>42</v>
      </c>
      <c r="C608" s="2">
        <v>1133</v>
      </c>
      <c r="D608" s="2">
        <v>527</v>
      </c>
      <c r="E608">
        <f t="shared" si="9"/>
        <v>1660</v>
      </c>
    </row>
    <row r="609" spans="1:5" x14ac:dyDescent="0.25">
      <c r="A609" s="2">
        <v>111730818</v>
      </c>
      <c r="B609" s="2" t="s">
        <v>41</v>
      </c>
      <c r="C609" s="2">
        <v>1</v>
      </c>
      <c r="D609" s="2">
        <v>1</v>
      </c>
      <c r="E609">
        <f t="shared" si="9"/>
        <v>2</v>
      </c>
    </row>
    <row r="610" spans="1:5" x14ac:dyDescent="0.25">
      <c r="A610" s="2">
        <v>111772276</v>
      </c>
      <c r="B610" s="2" t="s">
        <v>42</v>
      </c>
      <c r="C610" s="2">
        <v>5254</v>
      </c>
      <c r="D610" s="2">
        <v>1301</v>
      </c>
      <c r="E610">
        <f t="shared" si="9"/>
        <v>6555</v>
      </c>
    </row>
    <row r="611" spans="1:5" x14ac:dyDescent="0.25">
      <c r="A611" s="2">
        <v>112103015</v>
      </c>
      <c r="B611" s="2" t="s">
        <v>42</v>
      </c>
      <c r="C611" s="2">
        <v>1</v>
      </c>
      <c r="D611" s="2">
        <v>1</v>
      </c>
      <c r="E611">
        <f t="shared" si="9"/>
        <v>2</v>
      </c>
    </row>
    <row r="612" spans="1:5" x14ac:dyDescent="0.25">
      <c r="A612" s="2">
        <v>112953456</v>
      </c>
      <c r="B612" s="2" t="s">
        <v>42</v>
      </c>
      <c r="C612" s="2">
        <v>1133</v>
      </c>
      <c r="D612" s="2">
        <v>547</v>
      </c>
      <c r="E612">
        <f t="shared" si="9"/>
        <v>1680</v>
      </c>
    </row>
    <row r="613" spans="1:5" x14ac:dyDescent="0.25">
      <c r="A613" s="2">
        <v>113229156</v>
      </c>
      <c r="B613" s="2" t="s">
        <v>41</v>
      </c>
      <c r="C613" s="2">
        <v>5</v>
      </c>
      <c r="D613" s="2">
        <v>26</v>
      </c>
      <c r="E613">
        <f t="shared" si="9"/>
        <v>31</v>
      </c>
    </row>
    <row r="614" spans="1:5" x14ac:dyDescent="0.25">
      <c r="A614" s="2">
        <v>113237524</v>
      </c>
      <c r="B614" s="2" t="s">
        <v>43</v>
      </c>
      <c r="C614" s="2">
        <v>14</v>
      </c>
      <c r="D614" s="2">
        <v>11</v>
      </c>
      <c r="E614">
        <f t="shared" si="9"/>
        <v>25</v>
      </c>
    </row>
    <row r="615" spans="1:5" x14ac:dyDescent="0.25">
      <c r="A615" s="2">
        <v>113795698</v>
      </c>
      <c r="B615" s="2" t="s">
        <v>42</v>
      </c>
      <c r="C615" s="2">
        <v>1133</v>
      </c>
      <c r="D615" s="2">
        <v>557</v>
      </c>
      <c r="E615">
        <f t="shared" si="9"/>
        <v>1690</v>
      </c>
    </row>
    <row r="616" spans="1:5" x14ac:dyDescent="0.25">
      <c r="A616" s="2">
        <v>114120767</v>
      </c>
      <c r="B616" s="2" t="s">
        <v>41</v>
      </c>
      <c r="C616" s="2">
        <v>2</v>
      </c>
      <c r="D616" s="2">
        <v>1</v>
      </c>
      <c r="E616">
        <f t="shared" si="9"/>
        <v>3</v>
      </c>
    </row>
    <row r="617" spans="1:5" x14ac:dyDescent="0.25">
      <c r="A617" s="2">
        <v>115434016</v>
      </c>
      <c r="B617" s="2" t="s">
        <v>40</v>
      </c>
      <c r="C617" s="2">
        <v>1</v>
      </c>
      <c r="D617" s="2">
        <v>1</v>
      </c>
      <c r="E617">
        <f t="shared" si="9"/>
        <v>2</v>
      </c>
    </row>
    <row r="618" spans="1:5" x14ac:dyDescent="0.25">
      <c r="A618" s="2">
        <v>116174917</v>
      </c>
      <c r="B618" s="2" t="s">
        <v>43</v>
      </c>
      <c r="C618" s="2">
        <v>1</v>
      </c>
      <c r="D618" s="2">
        <v>2726</v>
      </c>
      <c r="E618">
        <f t="shared" si="9"/>
        <v>2727</v>
      </c>
    </row>
    <row r="619" spans="1:5" x14ac:dyDescent="0.25">
      <c r="A619" s="2">
        <v>116361990</v>
      </c>
      <c r="B619" s="2" t="s">
        <v>42</v>
      </c>
      <c r="C619" s="2">
        <v>5228</v>
      </c>
      <c r="D619" s="2">
        <v>1063</v>
      </c>
      <c r="E619">
        <f t="shared" si="9"/>
        <v>6291</v>
      </c>
    </row>
    <row r="620" spans="1:5" x14ac:dyDescent="0.25">
      <c r="A620" s="2">
        <v>116522779</v>
      </c>
      <c r="B620" s="2" t="s">
        <v>42</v>
      </c>
      <c r="C620" s="2">
        <v>1133</v>
      </c>
      <c r="D620" s="2">
        <v>597</v>
      </c>
      <c r="E620">
        <f t="shared" si="9"/>
        <v>1730</v>
      </c>
    </row>
    <row r="621" spans="1:5" x14ac:dyDescent="0.25">
      <c r="A621" s="2">
        <v>116960328</v>
      </c>
      <c r="B621" s="2" t="s">
        <v>43</v>
      </c>
      <c r="C621" s="2">
        <v>1</v>
      </c>
      <c r="D621" s="2">
        <v>90</v>
      </c>
      <c r="E621">
        <f t="shared" si="9"/>
        <v>91</v>
      </c>
    </row>
    <row r="622" spans="1:5" x14ac:dyDescent="0.25">
      <c r="A622" s="2">
        <v>117090643</v>
      </c>
      <c r="B622" s="2" t="s">
        <v>41</v>
      </c>
      <c r="C622" s="2">
        <v>2</v>
      </c>
      <c r="D622" s="2">
        <v>2</v>
      </c>
      <c r="E622">
        <f t="shared" si="9"/>
        <v>4</v>
      </c>
    </row>
    <row r="623" spans="1:5" x14ac:dyDescent="0.25">
      <c r="A623" s="2">
        <v>117668510</v>
      </c>
      <c r="B623" s="2" t="s">
        <v>43</v>
      </c>
      <c r="C623" s="2">
        <v>49</v>
      </c>
      <c r="D623" s="2">
        <v>11</v>
      </c>
      <c r="E623">
        <f t="shared" si="9"/>
        <v>60</v>
      </c>
    </row>
    <row r="624" spans="1:5" x14ac:dyDescent="0.25">
      <c r="A624" s="2">
        <v>117831469</v>
      </c>
      <c r="B624" s="2" t="s">
        <v>41</v>
      </c>
      <c r="C624" s="2">
        <v>2677</v>
      </c>
      <c r="D624" s="2">
        <v>822</v>
      </c>
      <c r="E624">
        <f t="shared" si="9"/>
        <v>3499</v>
      </c>
    </row>
    <row r="625" spans="1:5" x14ac:dyDescent="0.25">
      <c r="A625" s="2">
        <v>117849683</v>
      </c>
      <c r="B625" s="2" t="s">
        <v>43</v>
      </c>
      <c r="C625" s="2">
        <v>1</v>
      </c>
      <c r="D625" s="2">
        <v>29</v>
      </c>
      <c r="E625">
        <f t="shared" si="9"/>
        <v>30</v>
      </c>
    </row>
    <row r="626" spans="1:5" x14ac:dyDescent="0.25">
      <c r="A626" s="2">
        <v>117928513</v>
      </c>
      <c r="B626" s="2" t="s">
        <v>42</v>
      </c>
      <c r="C626" s="2">
        <v>1133</v>
      </c>
      <c r="D626" s="2">
        <v>617</v>
      </c>
      <c r="E626">
        <f t="shared" si="9"/>
        <v>1750</v>
      </c>
    </row>
    <row r="627" spans="1:5" x14ac:dyDescent="0.25">
      <c r="A627" s="2">
        <v>118183247</v>
      </c>
      <c r="B627" s="2" t="s">
        <v>42</v>
      </c>
      <c r="C627" s="2">
        <v>1</v>
      </c>
      <c r="D627" s="2">
        <v>14</v>
      </c>
      <c r="E627">
        <f t="shared" si="9"/>
        <v>15</v>
      </c>
    </row>
    <row r="628" spans="1:5" x14ac:dyDescent="0.25">
      <c r="A628" s="2">
        <v>118593588</v>
      </c>
      <c r="B628" s="2" t="s">
        <v>43</v>
      </c>
      <c r="C628" s="2">
        <v>1</v>
      </c>
      <c r="D628" s="2">
        <v>9</v>
      </c>
      <c r="E628">
        <f t="shared" si="9"/>
        <v>10</v>
      </c>
    </row>
    <row r="629" spans="1:5" x14ac:dyDescent="0.25">
      <c r="A629" s="2">
        <v>118650051</v>
      </c>
      <c r="B629" s="2" t="s">
        <v>43</v>
      </c>
      <c r="C629" s="2">
        <v>132</v>
      </c>
      <c r="D629" s="2">
        <v>6</v>
      </c>
      <c r="E629">
        <f t="shared" si="9"/>
        <v>138</v>
      </c>
    </row>
    <row r="630" spans="1:5" x14ac:dyDescent="0.25">
      <c r="A630" s="2">
        <v>118666777</v>
      </c>
      <c r="B630" s="2" t="s">
        <v>43</v>
      </c>
      <c r="C630" s="2">
        <v>980</v>
      </c>
      <c r="D630" s="2">
        <v>425</v>
      </c>
      <c r="E630">
        <f t="shared" si="9"/>
        <v>1405</v>
      </c>
    </row>
    <row r="631" spans="1:5" x14ac:dyDescent="0.25">
      <c r="A631" s="2">
        <v>118670711</v>
      </c>
      <c r="B631" s="2" t="s">
        <v>40</v>
      </c>
      <c r="C631" s="2">
        <v>2</v>
      </c>
      <c r="D631" s="2">
        <v>5</v>
      </c>
      <c r="E631">
        <f t="shared" si="9"/>
        <v>7</v>
      </c>
    </row>
    <row r="632" spans="1:5" x14ac:dyDescent="0.25">
      <c r="A632" s="2">
        <v>119819922</v>
      </c>
      <c r="B632" s="2" t="s">
        <v>43</v>
      </c>
      <c r="C632" s="2">
        <v>480</v>
      </c>
      <c r="D632" s="2">
        <v>200</v>
      </c>
      <c r="E632">
        <f t="shared" si="9"/>
        <v>680</v>
      </c>
    </row>
    <row r="633" spans="1:5" x14ac:dyDescent="0.25">
      <c r="A633" s="2">
        <v>120099556</v>
      </c>
      <c r="B633" s="2" t="s">
        <v>40</v>
      </c>
      <c r="C633" s="2">
        <v>1</v>
      </c>
      <c r="D633" s="2">
        <v>1</v>
      </c>
      <c r="E633">
        <f t="shared" si="9"/>
        <v>2</v>
      </c>
    </row>
    <row r="634" spans="1:5" x14ac:dyDescent="0.25">
      <c r="A634" s="2">
        <v>120275850</v>
      </c>
      <c r="B634" s="2" t="s">
        <v>43</v>
      </c>
      <c r="C634" s="2">
        <v>1</v>
      </c>
      <c r="D634" s="2">
        <v>2</v>
      </c>
      <c r="E634">
        <f t="shared" si="9"/>
        <v>3</v>
      </c>
    </row>
    <row r="635" spans="1:5" x14ac:dyDescent="0.25">
      <c r="A635" s="2">
        <v>121212966</v>
      </c>
      <c r="B635" s="2" t="s">
        <v>41</v>
      </c>
      <c r="C635" s="2">
        <v>18</v>
      </c>
      <c r="D635" s="2">
        <v>10</v>
      </c>
      <c r="E635">
        <f t="shared" si="9"/>
        <v>28</v>
      </c>
    </row>
    <row r="636" spans="1:5" x14ac:dyDescent="0.25">
      <c r="A636" s="2">
        <v>121213081</v>
      </c>
      <c r="B636" s="2" t="s">
        <v>41</v>
      </c>
      <c r="C636" s="2">
        <v>18</v>
      </c>
      <c r="D636" s="2">
        <v>10</v>
      </c>
      <c r="E636">
        <f t="shared" si="9"/>
        <v>28</v>
      </c>
    </row>
    <row r="637" spans="1:5" x14ac:dyDescent="0.25">
      <c r="A637" s="2">
        <v>121228445</v>
      </c>
      <c r="B637" s="2" t="s">
        <v>41</v>
      </c>
      <c r="C637" s="2">
        <v>18</v>
      </c>
      <c r="D637" s="2">
        <v>10</v>
      </c>
      <c r="E637">
        <f t="shared" si="9"/>
        <v>28</v>
      </c>
    </row>
    <row r="638" spans="1:5" x14ac:dyDescent="0.25">
      <c r="A638" s="2">
        <v>121552656</v>
      </c>
      <c r="B638" s="2" t="s">
        <v>42</v>
      </c>
      <c r="C638" s="2">
        <v>3</v>
      </c>
      <c r="D638" s="2">
        <v>47</v>
      </c>
      <c r="E638">
        <f t="shared" si="9"/>
        <v>50</v>
      </c>
    </row>
    <row r="639" spans="1:5" x14ac:dyDescent="0.25">
      <c r="A639" s="2">
        <v>121644868</v>
      </c>
      <c r="B639" s="2" t="s">
        <v>42</v>
      </c>
      <c r="C639" s="2">
        <v>3</v>
      </c>
      <c r="D639" s="2">
        <v>10</v>
      </c>
      <c r="E639">
        <f t="shared" si="9"/>
        <v>13</v>
      </c>
    </row>
    <row r="640" spans="1:5" x14ac:dyDescent="0.25">
      <c r="A640" s="2">
        <v>122346960</v>
      </c>
      <c r="B640" s="2" t="s">
        <v>43</v>
      </c>
      <c r="C640" s="2">
        <v>1</v>
      </c>
      <c r="D640" s="2">
        <v>4</v>
      </c>
      <c r="E640">
        <f t="shared" si="9"/>
        <v>5</v>
      </c>
    </row>
    <row r="641" spans="1:5" x14ac:dyDescent="0.25">
      <c r="A641" s="2">
        <v>122350789</v>
      </c>
      <c r="B641" s="2" t="s">
        <v>41</v>
      </c>
      <c r="C641" s="2">
        <v>1</v>
      </c>
      <c r="D641" s="2">
        <v>8</v>
      </c>
      <c r="E641">
        <f t="shared" si="9"/>
        <v>9</v>
      </c>
    </row>
    <row r="642" spans="1:5" x14ac:dyDescent="0.25">
      <c r="A642" s="2">
        <v>122414437</v>
      </c>
      <c r="B642" s="2" t="s">
        <v>40</v>
      </c>
      <c r="C642" s="2">
        <v>330</v>
      </c>
      <c r="D642" s="2">
        <v>1182</v>
      </c>
      <c r="E642">
        <f t="shared" si="9"/>
        <v>1512</v>
      </c>
    </row>
    <row r="643" spans="1:5" x14ac:dyDescent="0.25">
      <c r="A643" s="2">
        <v>122897037</v>
      </c>
      <c r="B643" s="2" t="s">
        <v>42</v>
      </c>
      <c r="C643" s="2">
        <v>2</v>
      </c>
      <c r="D643" s="2">
        <v>1</v>
      </c>
      <c r="E643">
        <f t="shared" ref="E643:E706" si="10">C643+D643</f>
        <v>3</v>
      </c>
    </row>
    <row r="644" spans="1:5" x14ac:dyDescent="0.25">
      <c r="A644" s="2">
        <v>122976077</v>
      </c>
      <c r="B644" s="2" t="s">
        <v>39</v>
      </c>
      <c r="C644" s="2">
        <v>2772</v>
      </c>
      <c r="D644" s="2">
        <v>2463</v>
      </c>
      <c r="E644">
        <f t="shared" si="10"/>
        <v>5235</v>
      </c>
    </row>
    <row r="645" spans="1:5" x14ac:dyDescent="0.25">
      <c r="A645" s="2">
        <v>123452846</v>
      </c>
      <c r="B645" s="2" t="s">
        <v>40</v>
      </c>
      <c r="C645" s="2">
        <v>1</v>
      </c>
      <c r="D645" s="2">
        <v>1</v>
      </c>
      <c r="E645">
        <f t="shared" si="10"/>
        <v>2</v>
      </c>
    </row>
    <row r="646" spans="1:5" x14ac:dyDescent="0.25">
      <c r="A646" s="2">
        <v>123528727</v>
      </c>
      <c r="B646" s="2" t="s">
        <v>42</v>
      </c>
      <c r="C646" s="2">
        <v>1</v>
      </c>
      <c r="D646" s="2">
        <v>9</v>
      </c>
      <c r="E646">
        <f t="shared" si="10"/>
        <v>10</v>
      </c>
    </row>
    <row r="647" spans="1:5" x14ac:dyDescent="0.25">
      <c r="A647" s="2">
        <v>123672072</v>
      </c>
      <c r="B647" s="2" t="s">
        <v>43</v>
      </c>
      <c r="C647" s="2">
        <v>1</v>
      </c>
      <c r="D647" s="2">
        <v>17</v>
      </c>
      <c r="E647">
        <f t="shared" si="10"/>
        <v>18</v>
      </c>
    </row>
    <row r="648" spans="1:5" x14ac:dyDescent="0.25">
      <c r="A648" s="2">
        <v>123831435</v>
      </c>
      <c r="B648" s="2" t="s">
        <v>42</v>
      </c>
      <c r="C648" s="2">
        <v>10</v>
      </c>
      <c r="D648" s="2">
        <v>10</v>
      </c>
      <c r="E648">
        <f t="shared" si="10"/>
        <v>20</v>
      </c>
    </row>
    <row r="649" spans="1:5" x14ac:dyDescent="0.25">
      <c r="A649" s="2">
        <v>124034426</v>
      </c>
      <c r="B649" s="2" t="s">
        <v>40</v>
      </c>
      <c r="C649" s="2">
        <v>330</v>
      </c>
      <c r="D649" s="2">
        <v>1181</v>
      </c>
      <c r="E649">
        <f t="shared" si="10"/>
        <v>1511</v>
      </c>
    </row>
    <row r="650" spans="1:5" x14ac:dyDescent="0.25">
      <c r="A650" s="2">
        <v>124219716</v>
      </c>
      <c r="B650" s="2" t="s">
        <v>42</v>
      </c>
      <c r="C650" s="2">
        <v>2</v>
      </c>
      <c r="D650" s="2">
        <v>8</v>
      </c>
      <c r="E650">
        <f t="shared" si="10"/>
        <v>10</v>
      </c>
    </row>
    <row r="651" spans="1:5" x14ac:dyDescent="0.25">
      <c r="A651" s="2">
        <v>124245472</v>
      </c>
      <c r="B651" s="2" t="s">
        <v>42</v>
      </c>
      <c r="C651" s="2">
        <v>5245</v>
      </c>
      <c r="D651" s="2">
        <v>2435</v>
      </c>
      <c r="E651">
        <f t="shared" si="10"/>
        <v>7680</v>
      </c>
    </row>
    <row r="652" spans="1:5" x14ac:dyDescent="0.25">
      <c r="A652" s="2">
        <v>124260744</v>
      </c>
      <c r="B652" s="2" t="s">
        <v>42</v>
      </c>
      <c r="C652" s="2">
        <v>5245</v>
      </c>
      <c r="D652" s="2">
        <v>2436</v>
      </c>
      <c r="E652">
        <f t="shared" si="10"/>
        <v>7681</v>
      </c>
    </row>
    <row r="653" spans="1:5" x14ac:dyDescent="0.25">
      <c r="A653" s="2">
        <v>124541856</v>
      </c>
      <c r="B653" s="2" t="s">
        <v>42</v>
      </c>
      <c r="C653" s="2">
        <v>246</v>
      </c>
      <c r="D653" s="2">
        <v>27</v>
      </c>
      <c r="E653">
        <f t="shared" si="10"/>
        <v>273</v>
      </c>
    </row>
    <row r="654" spans="1:5" x14ac:dyDescent="0.25">
      <c r="A654" s="2">
        <v>124632950</v>
      </c>
      <c r="B654" s="2" t="s">
        <v>43</v>
      </c>
      <c r="C654" s="2">
        <v>1</v>
      </c>
      <c r="D654" s="2">
        <v>1</v>
      </c>
      <c r="E654">
        <f t="shared" si="10"/>
        <v>2</v>
      </c>
    </row>
    <row r="655" spans="1:5" x14ac:dyDescent="0.25">
      <c r="A655" s="2">
        <v>124907477</v>
      </c>
      <c r="B655" s="2" t="s">
        <v>40</v>
      </c>
      <c r="C655" s="2">
        <v>390</v>
      </c>
      <c r="D655" s="2">
        <v>715</v>
      </c>
      <c r="E655">
        <f t="shared" si="10"/>
        <v>1105</v>
      </c>
    </row>
    <row r="656" spans="1:5" x14ac:dyDescent="0.25">
      <c r="A656" s="2">
        <v>125442195</v>
      </c>
      <c r="B656" s="2" t="s">
        <v>41</v>
      </c>
      <c r="C656" s="2">
        <v>2</v>
      </c>
      <c r="D656" s="2">
        <v>3</v>
      </c>
      <c r="E656">
        <f t="shared" si="10"/>
        <v>5</v>
      </c>
    </row>
    <row r="657" spans="1:5" x14ac:dyDescent="0.25">
      <c r="A657" s="2">
        <v>126179754</v>
      </c>
      <c r="B657" s="2" t="s">
        <v>41</v>
      </c>
      <c r="C657" s="2">
        <v>23</v>
      </c>
      <c r="D657" s="2">
        <v>11</v>
      </c>
      <c r="E657">
        <f t="shared" si="10"/>
        <v>34</v>
      </c>
    </row>
    <row r="658" spans="1:5" x14ac:dyDescent="0.25">
      <c r="A658" s="2">
        <v>126279499</v>
      </c>
      <c r="B658" s="2" t="s">
        <v>42</v>
      </c>
      <c r="C658" s="2">
        <v>714</v>
      </c>
      <c r="D658" s="2">
        <v>511</v>
      </c>
      <c r="E658">
        <f t="shared" si="10"/>
        <v>1225</v>
      </c>
    </row>
    <row r="659" spans="1:5" x14ac:dyDescent="0.25">
      <c r="A659" s="2">
        <v>126315663</v>
      </c>
      <c r="B659" s="2" t="s">
        <v>42</v>
      </c>
      <c r="C659" s="2">
        <v>5</v>
      </c>
      <c r="D659" s="2">
        <v>10</v>
      </c>
      <c r="E659">
        <f t="shared" si="10"/>
        <v>15</v>
      </c>
    </row>
    <row r="660" spans="1:5" x14ac:dyDescent="0.25">
      <c r="A660" s="2">
        <v>126342476</v>
      </c>
      <c r="B660" s="2" t="s">
        <v>42</v>
      </c>
      <c r="C660" s="2">
        <v>1</v>
      </c>
      <c r="D660" s="2">
        <v>1</v>
      </c>
      <c r="E660">
        <f t="shared" si="10"/>
        <v>2</v>
      </c>
    </row>
    <row r="661" spans="1:5" x14ac:dyDescent="0.25">
      <c r="A661" s="2">
        <v>126371844</v>
      </c>
      <c r="B661" s="2" t="s">
        <v>42</v>
      </c>
      <c r="C661" s="2">
        <v>5258</v>
      </c>
      <c r="D661" s="2">
        <v>2624</v>
      </c>
      <c r="E661">
        <f t="shared" si="10"/>
        <v>7882</v>
      </c>
    </row>
    <row r="662" spans="1:5" x14ac:dyDescent="0.25">
      <c r="A662" s="2">
        <v>127711906</v>
      </c>
      <c r="B662" s="2" t="s">
        <v>43</v>
      </c>
      <c r="C662" s="2">
        <v>3</v>
      </c>
      <c r="D662" s="2">
        <v>9</v>
      </c>
      <c r="E662">
        <f t="shared" si="10"/>
        <v>12</v>
      </c>
    </row>
    <row r="663" spans="1:5" x14ac:dyDescent="0.25">
      <c r="A663" s="2">
        <v>127807103</v>
      </c>
      <c r="B663" s="2" t="s">
        <v>41</v>
      </c>
      <c r="C663" s="2">
        <v>25</v>
      </c>
      <c r="D663" s="2">
        <v>13</v>
      </c>
      <c r="E663">
        <f t="shared" si="10"/>
        <v>38</v>
      </c>
    </row>
    <row r="664" spans="1:5" x14ac:dyDescent="0.25">
      <c r="A664" s="2">
        <v>127921676</v>
      </c>
      <c r="B664" s="2" t="s">
        <v>43</v>
      </c>
      <c r="C664" s="2">
        <v>4</v>
      </c>
      <c r="D664" s="2">
        <v>81</v>
      </c>
      <c r="E664">
        <f t="shared" si="10"/>
        <v>85</v>
      </c>
    </row>
    <row r="665" spans="1:5" x14ac:dyDescent="0.25">
      <c r="A665" s="2">
        <v>127966163</v>
      </c>
      <c r="B665" s="2" t="s">
        <v>40</v>
      </c>
      <c r="C665" s="2">
        <v>39962</v>
      </c>
      <c r="D665" s="2">
        <v>1917</v>
      </c>
      <c r="E665">
        <f t="shared" si="10"/>
        <v>41879</v>
      </c>
    </row>
    <row r="666" spans="1:5" x14ac:dyDescent="0.25">
      <c r="A666" s="2">
        <v>128623167</v>
      </c>
      <c r="B666" s="2" t="s">
        <v>42</v>
      </c>
      <c r="C666" s="2">
        <v>2</v>
      </c>
      <c r="D666" s="2">
        <v>1</v>
      </c>
      <c r="E666">
        <f t="shared" si="10"/>
        <v>3</v>
      </c>
    </row>
    <row r="667" spans="1:5" x14ac:dyDescent="0.25">
      <c r="A667" s="2">
        <v>313887</v>
      </c>
      <c r="B667" t="str">
        <f>VLOOKUP(A667,só_fw!$K$2:$L$283,2,FALSE)</f>
        <v>Ruby</v>
      </c>
      <c r="C667" s="2">
        <v>0</v>
      </c>
      <c r="D667" s="2">
        <v>2</v>
      </c>
      <c r="E667">
        <f t="shared" si="10"/>
        <v>2</v>
      </c>
    </row>
    <row r="668" spans="1:5" x14ac:dyDescent="0.25">
      <c r="A668" s="2">
        <v>458682</v>
      </c>
      <c r="B668" t="str">
        <f>VLOOKUP(A668,só_fw!$K$2:$L$283,2,FALSE)</f>
        <v>Ruby</v>
      </c>
      <c r="C668" s="2">
        <v>0</v>
      </c>
      <c r="D668" s="2">
        <v>72</v>
      </c>
      <c r="E668">
        <f t="shared" si="10"/>
        <v>72</v>
      </c>
    </row>
    <row r="669" spans="1:5" x14ac:dyDescent="0.25">
      <c r="A669" s="2">
        <v>469502</v>
      </c>
      <c r="B669" t="str">
        <f>VLOOKUP(A669,só_fw!$K$2:$L$283,2,FALSE)</f>
        <v>Ruby</v>
      </c>
      <c r="C669" s="2">
        <v>0</v>
      </c>
      <c r="D669" s="2">
        <v>74</v>
      </c>
      <c r="E669">
        <f t="shared" si="10"/>
        <v>74</v>
      </c>
    </row>
    <row r="670" spans="1:5" x14ac:dyDescent="0.25">
      <c r="A670" s="2">
        <v>472606</v>
      </c>
      <c r="B670" t="str">
        <f>VLOOKUP(A670,só_fw!$K$2:$L$283,2,FALSE)</f>
        <v>Ruby</v>
      </c>
      <c r="C670" s="2">
        <v>0</v>
      </c>
      <c r="D670" s="2">
        <v>58</v>
      </c>
      <c r="E670">
        <f t="shared" si="10"/>
        <v>58</v>
      </c>
    </row>
    <row r="671" spans="1:5" x14ac:dyDescent="0.25">
      <c r="A671" s="2">
        <v>500122</v>
      </c>
      <c r="B671" t="str">
        <f>VLOOKUP(A671,só_fw!$K$2:$L$283,2,FALSE)</f>
        <v>Ruby</v>
      </c>
      <c r="C671" s="2">
        <v>0</v>
      </c>
      <c r="D671" s="2">
        <v>754</v>
      </c>
      <c r="E671">
        <f t="shared" si="10"/>
        <v>754</v>
      </c>
    </row>
    <row r="672" spans="1:5" x14ac:dyDescent="0.25">
      <c r="A672" s="2">
        <v>953803</v>
      </c>
      <c r="B672" t="str">
        <f>VLOOKUP(A672,só_fw!$K$2:$L$283,2,FALSE)</f>
        <v>Ruby</v>
      </c>
      <c r="C672" s="2">
        <v>0</v>
      </c>
      <c r="D672" s="2">
        <v>9</v>
      </c>
      <c r="E672">
        <f t="shared" si="10"/>
        <v>9</v>
      </c>
    </row>
    <row r="673" spans="1:5" x14ac:dyDescent="0.25">
      <c r="A673" s="2">
        <v>1238631</v>
      </c>
      <c r="B673" t="str">
        <f>VLOOKUP(A673,só_fw!$K$2:$L$283,2,FALSE)</f>
        <v>Ruby</v>
      </c>
      <c r="C673" s="2">
        <v>0</v>
      </c>
      <c r="D673" s="2">
        <v>24</v>
      </c>
      <c r="E673">
        <f t="shared" si="10"/>
        <v>24</v>
      </c>
    </row>
    <row r="674" spans="1:5" x14ac:dyDescent="0.25">
      <c r="A674" s="2">
        <v>1769294</v>
      </c>
      <c r="B674" t="str">
        <f>VLOOKUP(A674,só_fw!$K$2:$L$283,2,FALSE)</f>
        <v>Ruby</v>
      </c>
      <c r="C674" s="2">
        <v>0</v>
      </c>
      <c r="D674" s="2">
        <v>153</v>
      </c>
      <c r="E674">
        <f t="shared" si="10"/>
        <v>153</v>
      </c>
    </row>
    <row r="675" spans="1:5" x14ac:dyDescent="0.25">
      <c r="A675" s="2">
        <v>2220387</v>
      </c>
      <c r="B675" t="str">
        <f>VLOOKUP(A675,só_fw!$K$2:$L$283,2,FALSE)</f>
        <v>Ruby</v>
      </c>
      <c r="C675" s="2">
        <v>0</v>
      </c>
      <c r="D675" s="2">
        <v>268</v>
      </c>
      <c r="E675">
        <f t="shared" si="10"/>
        <v>268</v>
      </c>
    </row>
    <row r="676" spans="1:5" x14ac:dyDescent="0.25">
      <c r="A676" s="2">
        <v>3086637</v>
      </c>
      <c r="B676" t="str">
        <f>VLOOKUP(A676,só_fw!$K$2:$L$283,2,FALSE)</f>
        <v>Ruby</v>
      </c>
      <c r="C676" s="2">
        <v>0</v>
      </c>
      <c r="D676" s="2">
        <v>1</v>
      </c>
      <c r="E676">
        <f t="shared" si="10"/>
        <v>1</v>
      </c>
    </row>
    <row r="677" spans="1:5" x14ac:dyDescent="0.25">
      <c r="A677" s="2">
        <v>3143577</v>
      </c>
      <c r="B677" t="str">
        <f>VLOOKUP(A677,só_fw!$K$2:$L$283,2,FALSE)</f>
        <v>Ruby</v>
      </c>
      <c r="C677" s="2">
        <v>0</v>
      </c>
      <c r="D677" s="2">
        <v>1</v>
      </c>
      <c r="E677">
        <f t="shared" si="10"/>
        <v>1</v>
      </c>
    </row>
    <row r="678" spans="1:5" x14ac:dyDescent="0.25">
      <c r="A678" s="2">
        <v>3326136</v>
      </c>
      <c r="B678" t="str">
        <f>VLOOKUP(A678,só_fw!$K$2:$L$283,2,FALSE)</f>
        <v>Ruby</v>
      </c>
      <c r="C678" s="2">
        <v>0</v>
      </c>
      <c r="D678" s="2">
        <v>4</v>
      </c>
      <c r="E678">
        <f t="shared" si="10"/>
        <v>4</v>
      </c>
    </row>
    <row r="679" spans="1:5" x14ac:dyDescent="0.25">
      <c r="A679" s="2">
        <v>3396053</v>
      </c>
      <c r="B679" t="str">
        <f>VLOOKUP(A679,só_fw!$K$2:$L$283,2,FALSE)</f>
        <v>Ruby</v>
      </c>
      <c r="C679" s="2">
        <v>0</v>
      </c>
      <c r="D679" s="2">
        <v>1</v>
      </c>
      <c r="E679">
        <f t="shared" si="10"/>
        <v>1</v>
      </c>
    </row>
    <row r="680" spans="1:5" x14ac:dyDescent="0.25">
      <c r="A680" s="2">
        <v>3844382</v>
      </c>
      <c r="B680" t="str">
        <f>VLOOKUP(A680,só_fw!$K$2:$L$283,2,FALSE)</f>
        <v>Ruby</v>
      </c>
      <c r="C680" s="2">
        <v>0</v>
      </c>
      <c r="D680" s="2">
        <v>2</v>
      </c>
      <c r="E680">
        <f t="shared" si="10"/>
        <v>2</v>
      </c>
    </row>
    <row r="681" spans="1:5" x14ac:dyDescent="0.25">
      <c r="A681" s="2">
        <v>4748615</v>
      </c>
      <c r="B681" t="str">
        <f>VLOOKUP(A681,só_fw!$K$2:$L$283,2,FALSE)</f>
        <v>Python</v>
      </c>
      <c r="C681" s="2">
        <v>0</v>
      </c>
      <c r="D681" s="2">
        <v>23</v>
      </c>
      <c r="E681">
        <f t="shared" si="10"/>
        <v>23</v>
      </c>
    </row>
    <row r="682" spans="1:5" x14ac:dyDescent="0.25">
      <c r="A682" s="2">
        <v>5756583</v>
      </c>
      <c r="B682" t="str">
        <f>VLOOKUP(A682,só_fw!$K$2:$L$283,2,FALSE)</f>
        <v>Ruby</v>
      </c>
      <c r="C682" s="2">
        <v>0</v>
      </c>
      <c r="D682" s="2">
        <v>2</v>
      </c>
      <c r="E682">
        <f t="shared" si="10"/>
        <v>2</v>
      </c>
    </row>
    <row r="683" spans="1:5" x14ac:dyDescent="0.25">
      <c r="A683" s="2">
        <v>8134853</v>
      </c>
      <c r="B683" t="str">
        <f>VLOOKUP(A683,só_fw!$K$2:$L$283,2,FALSE)</f>
        <v>Ruby</v>
      </c>
      <c r="C683" s="2">
        <v>0</v>
      </c>
      <c r="D683" s="2">
        <v>13</v>
      </c>
      <c r="E683">
        <f t="shared" si="10"/>
        <v>13</v>
      </c>
    </row>
    <row r="684" spans="1:5" x14ac:dyDescent="0.25">
      <c r="A684" s="2">
        <v>8920176</v>
      </c>
      <c r="B684" t="str">
        <f>VLOOKUP(A684,só_fw!$K$2:$L$283,2,FALSE)</f>
        <v>Python</v>
      </c>
      <c r="C684" s="2">
        <v>0</v>
      </c>
      <c r="D684" s="2">
        <v>123</v>
      </c>
      <c r="E684">
        <f t="shared" si="10"/>
        <v>123</v>
      </c>
    </row>
    <row r="685" spans="1:5" x14ac:dyDescent="0.25">
      <c r="A685" s="2">
        <v>9101026</v>
      </c>
      <c r="B685" t="str">
        <f>VLOOKUP(A685,só_fw!$K$2:$L$283,2,FALSE)</f>
        <v>Ruby</v>
      </c>
      <c r="C685" s="2">
        <v>0</v>
      </c>
      <c r="D685" s="2">
        <v>1</v>
      </c>
      <c r="E685">
        <f t="shared" si="10"/>
        <v>1</v>
      </c>
    </row>
    <row r="686" spans="1:5" x14ac:dyDescent="0.25">
      <c r="A686" s="2">
        <v>9402716</v>
      </c>
      <c r="B686" t="str">
        <f>VLOOKUP(A686,só_fw!$K$2:$L$283,2,FALSE)</f>
        <v>java</v>
      </c>
      <c r="C686" s="2">
        <v>0</v>
      </c>
      <c r="D686" s="2">
        <v>22</v>
      </c>
      <c r="E686">
        <f t="shared" si="10"/>
        <v>22</v>
      </c>
    </row>
    <row r="687" spans="1:5" x14ac:dyDescent="0.25">
      <c r="A687" s="2">
        <v>10056182</v>
      </c>
      <c r="B687" t="str">
        <f>VLOOKUP(A687,só_fw!$K$2:$L$283,2,FALSE)</f>
        <v>Python</v>
      </c>
      <c r="C687" s="2">
        <v>0</v>
      </c>
      <c r="D687" s="2">
        <v>55</v>
      </c>
      <c r="E687">
        <f t="shared" si="10"/>
        <v>55</v>
      </c>
    </row>
    <row r="688" spans="1:5" x14ac:dyDescent="0.25">
      <c r="A688" s="2">
        <v>10281099</v>
      </c>
      <c r="B688" t="str">
        <f>VLOOKUP(A688,só_fw!$K$2:$L$283,2,FALSE)</f>
        <v>Python</v>
      </c>
      <c r="C688" s="2">
        <v>0</v>
      </c>
      <c r="D688" s="2">
        <v>2</v>
      </c>
      <c r="E688">
        <f t="shared" si="10"/>
        <v>2</v>
      </c>
    </row>
    <row r="689" spans="1:5" x14ac:dyDescent="0.25">
      <c r="A689" s="2">
        <v>10531715</v>
      </c>
      <c r="B689" t="str">
        <f>VLOOKUP(A689,só_fw!$K$2:$L$283,2,FALSE)</f>
        <v>Python</v>
      </c>
      <c r="C689" s="2">
        <v>0</v>
      </c>
      <c r="D689" s="2">
        <v>56</v>
      </c>
      <c r="E689">
        <f t="shared" si="10"/>
        <v>56</v>
      </c>
    </row>
    <row r="690" spans="1:5" x14ac:dyDescent="0.25">
      <c r="A690" s="2">
        <v>10662299</v>
      </c>
      <c r="B690" t="str">
        <f>VLOOKUP(A690,só_fw!$K$2:$L$283,2,FALSE)</f>
        <v>Python</v>
      </c>
      <c r="C690" s="2">
        <v>0</v>
      </c>
      <c r="D690" s="2">
        <v>1</v>
      </c>
      <c r="E690">
        <f t="shared" si="10"/>
        <v>1</v>
      </c>
    </row>
    <row r="691" spans="1:5" x14ac:dyDescent="0.25">
      <c r="A691" s="2">
        <v>11027151</v>
      </c>
      <c r="B691" t="str">
        <f>VLOOKUP(A691,só_fw!$K$2:$L$283,2,FALSE)</f>
        <v>java</v>
      </c>
      <c r="C691" s="2">
        <v>0</v>
      </c>
      <c r="D691" s="2">
        <v>69</v>
      </c>
      <c r="E691">
        <f t="shared" si="10"/>
        <v>69</v>
      </c>
    </row>
    <row r="692" spans="1:5" x14ac:dyDescent="0.25">
      <c r="A692" s="2">
        <v>12750545</v>
      </c>
      <c r="B692" t="str">
        <f>VLOOKUP(A692,só_fw!$K$2:$L$283,2,FALSE)</f>
        <v>java</v>
      </c>
      <c r="C692" s="2">
        <v>0</v>
      </c>
      <c r="D692" s="2">
        <v>3</v>
      </c>
      <c r="E692">
        <f t="shared" si="10"/>
        <v>3</v>
      </c>
    </row>
    <row r="693" spans="1:5" x14ac:dyDescent="0.25">
      <c r="A693" s="2">
        <v>13145189</v>
      </c>
      <c r="B693" t="str">
        <f>VLOOKUP(A693,só_fw!$K$2:$L$283,2,FALSE)</f>
        <v>java</v>
      </c>
      <c r="C693" s="2">
        <v>0</v>
      </c>
      <c r="D693" s="2">
        <v>5</v>
      </c>
      <c r="E693">
        <f t="shared" si="10"/>
        <v>5</v>
      </c>
    </row>
    <row r="694" spans="1:5" x14ac:dyDescent="0.25">
      <c r="A694" s="2">
        <v>13869572</v>
      </c>
      <c r="B694" t="str">
        <f>VLOOKUP(A694,só_fw!$K$2:$L$283,2,FALSE)</f>
        <v>Python</v>
      </c>
      <c r="C694" s="2">
        <v>0</v>
      </c>
      <c r="D694" s="2">
        <v>4</v>
      </c>
      <c r="E694">
        <f t="shared" si="10"/>
        <v>4</v>
      </c>
    </row>
    <row r="695" spans="1:5" x14ac:dyDescent="0.25">
      <c r="A695" s="2">
        <v>14689478</v>
      </c>
      <c r="B695" t="str">
        <f>VLOOKUP(A695,só_fw!$K$2:$L$283,2,FALSE)</f>
        <v>Ruby</v>
      </c>
      <c r="C695" s="2">
        <v>0</v>
      </c>
      <c r="D695" s="2">
        <v>115</v>
      </c>
      <c r="E695">
        <f t="shared" si="10"/>
        <v>115</v>
      </c>
    </row>
    <row r="696" spans="1:5" x14ac:dyDescent="0.25">
      <c r="A696" s="2">
        <v>14748971</v>
      </c>
      <c r="B696" t="str">
        <f>VLOOKUP(A696,só_fw!$K$2:$L$283,2,FALSE)</f>
        <v>c#</v>
      </c>
      <c r="C696" s="2">
        <v>0</v>
      </c>
      <c r="D696" s="2">
        <v>11</v>
      </c>
      <c r="E696">
        <f t="shared" si="10"/>
        <v>11</v>
      </c>
    </row>
    <row r="697" spans="1:5" x14ac:dyDescent="0.25">
      <c r="A697" s="2">
        <v>14840550</v>
      </c>
      <c r="B697" t="str">
        <f>VLOOKUP(A697,só_fw!$K$2:$L$283,2,FALSE)</f>
        <v>c#</v>
      </c>
      <c r="C697" s="2">
        <v>0</v>
      </c>
      <c r="D697" s="2">
        <v>6</v>
      </c>
      <c r="E697">
        <f t="shared" si="10"/>
        <v>6</v>
      </c>
    </row>
    <row r="698" spans="1:5" x14ac:dyDescent="0.25">
      <c r="A698" s="2">
        <v>14840745</v>
      </c>
      <c r="B698" t="str">
        <f>VLOOKUP(A698,só_fw!$K$2:$L$283,2,FALSE)</f>
        <v>c#</v>
      </c>
      <c r="C698" s="2">
        <v>0</v>
      </c>
      <c r="D698" s="2">
        <v>5</v>
      </c>
      <c r="E698">
        <f t="shared" si="10"/>
        <v>5</v>
      </c>
    </row>
    <row r="699" spans="1:5" x14ac:dyDescent="0.25">
      <c r="A699" s="2">
        <v>14840944</v>
      </c>
      <c r="B699" t="str">
        <f>VLOOKUP(A699,só_fw!$K$2:$L$283,2,FALSE)</f>
        <v>c#</v>
      </c>
      <c r="C699" s="2">
        <v>0</v>
      </c>
      <c r="D699" s="2">
        <v>5</v>
      </c>
      <c r="E699">
        <f t="shared" si="10"/>
        <v>5</v>
      </c>
    </row>
    <row r="700" spans="1:5" x14ac:dyDescent="0.25">
      <c r="A700" s="2">
        <v>15313960</v>
      </c>
      <c r="B700" t="str">
        <f>VLOOKUP(A700,só_fw!$K$2:$L$283,2,FALSE)</f>
        <v>java</v>
      </c>
      <c r="C700" s="2">
        <v>0</v>
      </c>
      <c r="D700" s="2">
        <v>5</v>
      </c>
      <c r="E700">
        <f t="shared" si="10"/>
        <v>5</v>
      </c>
    </row>
    <row r="701" spans="1:5" x14ac:dyDescent="0.25">
      <c r="A701" s="2">
        <v>15700975</v>
      </c>
      <c r="B701" t="str">
        <f>VLOOKUP(A701,só_fw!$K$2:$L$283,2,FALSE)</f>
        <v>Python</v>
      </c>
      <c r="C701" s="2">
        <v>0</v>
      </c>
      <c r="D701" s="2">
        <v>6</v>
      </c>
      <c r="E701">
        <f t="shared" si="10"/>
        <v>6</v>
      </c>
    </row>
    <row r="702" spans="1:5" x14ac:dyDescent="0.25">
      <c r="A702" s="2">
        <v>17581811</v>
      </c>
      <c r="B702" t="str">
        <f>VLOOKUP(A702,só_fw!$K$2:$L$283,2,FALSE)</f>
        <v>Python</v>
      </c>
      <c r="C702" s="2">
        <v>0</v>
      </c>
      <c r="D702" s="2">
        <v>96</v>
      </c>
      <c r="E702">
        <f t="shared" si="10"/>
        <v>96</v>
      </c>
    </row>
    <row r="703" spans="1:5" x14ac:dyDescent="0.25">
      <c r="A703" s="2">
        <v>21175143</v>
      </c>
      <c r="B703" t="str">
        <f>VLOOKUP(A703,só_fw!$K$2:$L$283,2,FALSE)</f>
        <v>java</v>
      </c>
      <c r="C703" s="2">
        <v>0</v>
      </c>
      <c r="D703" s="2">
        <v>1</v>
      </c>
      <c r="E703">
        <f t="shared" si="10"/>
        <v>1</v>
      </c>
    </row>
    <row r="704" spans="1:5" x14ac:dyDescent="0.25">
      <c r="A704" s="2">
        <v>21584386</v>
      </c>
      <c r="B704" t="str">
        <f>VLOOKUP(A704,só_fw!$K$2:$L$283,2,FALSE)</f>
        <v>c#</v>
      </c>
      <c r="C704" s="2">
        <v>0</v>
      </c>
      <c r="D704" s="2">
        <v>1</v>
      </c>
      <c r="E704">
        <f t="shared" si="10"/>
        <v>1</v>
      </c>
    </row>
    <row r="705" spans="1:5" x14ac:dyDescent="0.25">
      <c r="A705" s="2">
        <v>21957261</v>
      </c>
      <c r="B705" t="str">
        <f>VLOOKUP(A705,só_fw!$K$2:$L$283,2,FALSE)</f>
        <v>java</v>
      </c>
      <c r="C705" s="2">
        <v>0</v>
      </c>
      <c r="D705" s="2">
        <v>1</v>
      </c>
      <c r="E705">
        <f t="shared" si="10"/>
        <v>1</v>
      </c>
    </row>
    <row r="706" spans="1:5" x14ac:dyDescent="0.25">
      <c r="A706" s="2">
        <v>22742000</v>
      </c>
      <c r="B706" t="str">
        <f>VLOOKUP(A706,só_fw!$K$2:$L$283,2,FALSE)</f>
        <v>Ruby</v>
      </c>
      <c r="C706" s="2">
        <v>0</v>
      </c>
      <c r="D706" s="2">
        <v>1</v>
      </c>
      <c r="E706">
        <f t="shared" si="10"/>
        <v>1</v>
      </c>
    </row>
    <row r="707" spans="1:5" x14ac:dyDescent="0.25">
      <c r="A707" s="2">
        <v>22768039</v>
      </c>
      <c r="B707" t="str">
        <f>VLOOKUP(A707,só_fw!$K$2:$L$283,2,FALSE)</f>
        <v>Python</v>
      </c>
      <c r="C707" s="2">
        <v>0</v>
      </c>
      <c r="D707" s="2">
        <v>3</v>
      </c>
      <c r="E707">
        <f t="shared" ref="E707:E770" si="11">C707+D707</f>
        <v>3</v>
      </c>
    </row>
    <row r="708" spans="1:5" x14ac:dyDescent="0.25">
      <c r="A708" s="2">
        <v>23112219</v>
      </c>
      <c r="B708" t="str">
        <f>VLOOKUP(A708,só_fw!$K$2:$L$283,2,FALSE)</f>
        <v>PHP</v>
      </c>
      <c r="C708" s="2">
        <v>0</v>
      </c>
      <c r="D708" s="2">
        <v>41</v>
      </c>
      <c r="E708">
        <f t="shared" si="11"/>
        <v>41</v>
      </c>
    </row>
    <row r="709" spans="1:5" x14ac:dyDescent="0.25">
      <c r="A709" s="2">
        <v>23359201</v>
      </c>
      <c r="B709" t="str">
        <f>VLOOKUP(A709,só_fw!$K$2:$L$283,2,FALSE)</f>
        <v>Python</v>
      </c>
      <c r="C709" s="2">
        <v>0</v>
      </c>
      <c r="D709" s="2">
        <v>69</v>
      </c>
      <c r="E709">
        <f t="shared" si="11"/>
        <v>69</v>
      </c>
    </row>
    <row r="710" spans="1:5" x14ac:dyDescent="0.25">
      <c r="A710" s="2">
        <v>23657117</v>
      </c>
      <c r="B710" t="str">
        <f>VLOOKUP(A710,só_fw!$K$2:$L$283,2,FALSE)</f>
        <v>PHP</v>
      </c>
      <c r="C710" s="2">
        <v>0</v>
      </c>
      <c r="D710" s="2">
        <v>60</v>
      </c>
      <c r="E710">
        <f t="shared" si="11"/>
        <v>60</v>
      </c>
    </row>
    <row r="711" spans="1:5" x14ac:dyDescent="0.25">
      <c r="A711" s="2">
        <v>24289782</v>
      </c>
      <c r="B711" t="str">
        <f>VLOOKUP(A711,só_fw!$K$2:$L$283,2,FALSE)</f>
        <v>java</v>
      </c>
      <c r="C711" s="2">
        <v>0</v>
      </c>
      <c r="D711" s="2">
        <v>1</v>
      </c>
      <c r="E711">
        <f t="shared" si="11"/>
        <v>1</v>
      </c>
    </row>
    <row r="712" spans="1:5" x14ac:dyDescent="0.25">
      <c r="A712" s="2">
        <v>26510259</v>
      </c>
      <c r="B712" t="str">
        <f>VLOOKUP(A712,só_fw!$K$2:$L$283,2,FALSE)</f>
        <v>Ruby</v>
      </c>
      <c r="C712" s="2">
        <v>0</v>
      </c>
      <c r="D712" s="2">
        <v>18</v>
      </c>
      <c r="E712">
        <f t="shared" si="11"/>
        <v>18</v>
      </c>
    </row>
    <row r="713" spans="1:5" x14ac:dyDescent="0.25">
      <c r="A713" s="2">
        <v>27462309</v>
      </c>
      <c r="B713" t="str">
        <f>VLOOKUP(A713,só_fw!$K$2:$L$283,2,FALSE)</f>
        <v>Python</v>
      </c>
      <c r="C713" s="2">
        <v>0</v>
      </c>
      <c r="D713" s="2">
        <v>2</v>
      </c>
      <c r="E713">
        <f t="shared" si="11"/>
        <v>2</v>
      </c>
    </row>
    <row r="714" spans="1:5" x14ac:dyDescent="0.25">
      <c r="A714" s="2">
        <v>29163083</v>
      </c>
      <c r="B714" t="str">
        <f>VLOOKUP(A714,só_fw!$K$2:$L$283,2,FALSE)</f>
        <v>Python</v>
      </c>
      <c r="C714" s="2">
        <v>0</v>
      </c>
      <c r="D714" s="2">
        <v>569</v>
      </c>
      <c r="E714">
        <f t="shared" si="11"/>
        <v>569</v>
      </c>
    </row>
    <row r="715" spans="1:5" x14ac:dyDescent="0.25">
      <c r="A715" s="2">
        <v>29887628</v>
      </c>
      <c r="B715" t="str">
        <f>VLOOKUP(A715,só_fw!$K$2:$L$283,2,FALSE)</f>
        <v>java</v>
      </c>
      <c r="C715" s="2">
        <v>0</v>
      </c>
      <c r="D715" s="2">
        <v>1</v>
      </c>
      <c r="E715">
        <f t="shared" si="11"/>
        <v>1</v>
      </c>
    </row>
    <row r="716" spans="1:5" x14ac:dyDescent="0.25">
      <c r="A716" s="2">
        <v>29936500</v>
      </c>
      <c r="B716" t="str">
        <f>VLOOKUP(A716,só_fw!$K$2:$L$283,2,FALSE)</f>
        <v>Javascript</v>
      </c>
      <c r="C716" s="2">
        <v>0</v>
      </c>
      <c r="D716" s="2">
        <v>150</v>
      </c>
      <c r="E716">
        <f t="shared" si="11"/>
        <v>150</v>
      </c>
    </row>
    <row r="717" spans="1:5" x14ac:dyDescent="0.25">
      <c r="A717" s="2">
        <v>33293816</v>
      </c>
      <c r="B717" t="str">
        <f>VLOOKUP(A717,só_fw!$K$2:$L$283,2,FALSE)</f>
        <v>Python</v>
      </c>
      <c r="C717" s="2">
        <v>0</v>
      </c>
      <c r="D717" s="2">
        <v>3</v>
      </c>
      <c r="E717">
        <f t="shared" si="11"/>
        <v>3</v>
      </c>
    </row>
    <row r="718" spans="1:5" x14ac:dyDescent="0.25">
      <c r="A718" s="2">
        <v>33920295</v>
      </c>
      <c r="B718" t="str">
        <f>VLOOKUP(A718,só_fw!$K$2:$L$283,2,FALSE)</f>
        <v>Javascript</v>
      </c>
      <c r="C718" s="2">
        <v>0</v>
      </c>
      <c r="D718" s="2">
        <v>1</v>
      </c>
      <c r="E718">
        <f t="shared" si="11"/>
        <v>1</v>
      </c>
    </row>
    <row r="719" spans="1:5" x14ac:dyDescent="0.25">
      <c r="A719" s="2">
        <v>34612194</v>
      </c>
      <c r="B719" t="str">
        <f>VLOOKUP(A719,só_fw!$K$2:$L$283,2,FALSE)</f>
        <v>Javascript</v>
      </c>
      <c r="C719" s="2">
        <v>0</v>
      </c>
      <c r="D719" s="2">
        <v>1</v>
      </c>
      <c r="E719">
        <f t="shared" si="11"/>
        <v>1</v>
      </c>
    </row>
    <row r="720" spans="1:5" x14ac:dyDescent="0.25">
      <c r="A720" s="2">
        <v>35948482</v>
      </c>
      <c r="B720" t="str">
        <f>VLOOKUP(A720,só_fw!$K$2:$L$283,2,FALSE)</f>
        <v>java</v>
      </c>
      <c r="C720" s="2">
        <v>0</v>
      </c>
      <c r="D720" s="2">
        <v>33</v>
      </c>
      <c r="E720">
        <f t="shared" si="11"/>
        <v>33</v>
      </c>
    </row>
    <row r="721" spans="1:5" x14ac:dyDescent="0.25">
      <c r="A721" s="2">
        <v>37075177</v>
      </c>
      <c r="B721" t="str">
        <f>VLOOKUP(A721,só_fw!$K$2:$L$283,2,FALSE)</f>
        <v>Javascript</v>
      </c>
      <c r="C721" s="2">
        <v>0</v>
      </c>
      <c r="D721" s="2">
        <v>3</v>
      </c>
      <c r="E721">
        <f t="shared" si="11"/>
        <v>3</v>
      </c>
    </row>
    <row r="722" spans="1:5" x14ac:dyDescent="0.25">
      <c r="A722" s="2">
        <v>37232597</v>
      </c>
      <c r="B722" t="str">
        <f>VLOOKUP(A722,só_fw!$K$2:$L$283,2,FALSE)</f>
        <v>java</v>
      </c>
      <c r="C722" s="2">
        <v>0</v>
      </c>
      <c r="D722" s="2">
        <v>1</v>
      </c>
      <c r="E722">
        <f t="shared" si="11"/>
        <v>1</v>
      </c>
    </row>
    <row r="723" spans="1:5" x14ac:dyDescent="0.25">
      <c r="A723" s="2">
        <v>37656460</v>
      </c>
      <c r="B723" t="str">
        <f>VLOOKUP(A723,só_fw!$K$2:$L$283,2,FALSE)</f>
        <v>Javascript</v>
      </c>
      <c r="C723" s="2">
        <v>0</v>
      </c>
      <c r="D723" s="2">
        <v>2</v>
      </c>
      <c r="E723">
        <f t="shared" si="11"/>
        <v>2</v>
      </c>
    </row>
    <row r="724" spans="1:5" x14ac:dyDescent="0.25">
      <c r="A724" s="2">
        <v>37848631</v>
      </c>
      <c r="B724" t="str">
        <f>VLOOKUP(A724,só_fw!$K$2:$L$283,2,FALSE)</f>
        <v>c#</v>
      </c>
      <c r="C724" s="2">
        <v>0</v>
      </c>
      <c r="D724" s="2">
        <v>1</v>
      </c>
      <c r="E724">
        <f t="shared" si="11"/>
        <v>1</v>
      </c>
    </row>
    <row r="725" spans="1:5" x14ac:dyDescent="0.25">
      <c r="A725" s="2">
        <v>37859681</v>
      </c>
      <c r="B725" t="str">
        <f>VLOOKUP(A725,só_fw!$K$2:$L$283,2,FALSE)</f>
        <v>java</v>
      </c>
      <c r="C725" s="2">
        <v>0</v>
      </c>
      <c r="D725" s="2">
        <v>613</v>
      </c>
      <c r="E725">
        <f t="shared" si="11"/>
        <v>613</v>
      </c>
    </row>
    <row r="726" spans="1:5" x14ac:dyDescent="0.25">
      <c r="A726" s="2">
        <v>37937452</v>
      </c>
      <c r="B726" t="str">
        <f>VLOOKUP(A726,só_fw!$K$2:$L$283,2,FALSE)</f>
        <v>Ruby</v>
      </c>
      <c r="C726" s="2">
        <v>0</v>
      </c>
      <c r="D726" s="2">
        <v>252</v>
      </c>
      <c r="E726">
        <f t="shared" si="11"/>
        <v>252</v>
      </c>
    </row>
    <row r="727" spans="1:5" x14ac:dyDescent="0.25">
      <c r="A727" s="2">
        <v>38167173</v>
      </c>
      <c r="B727" t="str">
        <f>VLOOKUP(A727,só_fw!$K$2:$L$283,2,FALSE)</f>
        <v>java</v>
      </c>
      <c r="C727" s="2">
        <v>0</v>
      </c>
      <c r="D727" s="2">
        <v>1</v>
      </c>
      <c r="E727">
        <f t="shared" si="11"/>
        <v>1</v>
      </c>
    </row>
    <row r="728" spans="1:5" x14ac:dyDescent="0.25">
      <c r="A728" s="2">
        <v>39062034</v>
      </c>
      <c r="B728" t="str">
        <f>VLOOKUP(A728,só_fw!$K$2:$L$283,2,FALSE)</f>
        <v>Javascript</v>
      </c>
      <c r="C728" s="2">
        <v>0</v>
      </c>
      <c r="D728" s="2">
        <v>1</v>
      </c>
      <c r="E728">
        <f t="shared" si="11"/>
        <v>1</v>
      </c>
    </row>
    <row r="729" spans="1:5" x14ac:dyDescent="0.25">
      <c r="A729" s="2">
        <v>39262662</v>
      </c>
      <c r="B729" t="str">
        <f>VLOOKUP(A729,só_fw!$K$2:$L$283,2,FALSE)</f>
        <v>Javascript</v>
      </c>
      <c r="C729" s="2">
        <v>0</v>
      </c>
      <c r="D729" s="2">
        <v>3</v>
      </c>
      <c r="E729">
        <f t="shared" si="11"/>
        <v>3</v>
      </c>
    </row>
    <row r="730" spans="1:5" x14ac:dyDescent="0.25">
      <c r="A730" s="2">
        <v>39777201</v>
      </c>
      <c r="B730" t="str">
        <f>VLOOKUP(A730,só_fw!$K$2:$L$283,2,FALSE)</f>
        <v>Javascript</v>
      </c>
      <c r="C730" s="2">
        <v>0</v>
      </c>
      <c r="D730" s="2">
        <v>2</v>
      </c>
      <c r="E730">
        <f t="shared" si="11"/>
        <v>2</v>
      </c>
    </row>
    <row r="731" spans="1:5" x14ac:dyDescent="0.25">
      <c r="A731" s="2">
        <v>39882269</v>
      </c>
      <c r="B731" t="str">
        <f>VLOOKUP(A731,só_fw!$K$2:$L$283,2,FALSE)</f>
        <v>Javascript</v>
      </c>
      <c r="C731" s="2">
        <v>0</v>
      </c>
      <c r="D731" s="2">
        <v>1</v>
      </c>
      <c r="E731">
        <f t="shared" si="11"/>
        <v>1</v>
      </c>
    </row>
    <row r="732" spans="1:5" x14ac:dyDescent="0.25">
      <c r="A732" s="2">
        <v>39891885</v>
      </c>
      <c r="B732" t="str">
        <f>VLOOKUP(A732,só_fw!$K$2:$L$283,2,FALSE)</f>
        <v>Javascript</v>
      </c>
      <c r="C732" s="2">
        <v>0</v>
      </c>
      <c r="D732" s="2">
        <v>1</v>
      </c>
      <c r="E732">
        <f t="shared" si="11"/>
        <v>1</v>
      </c>
    </row>
    <row r="733" spans="1:5" x14ac:dyDescent="0.25">
      <c r="A733" s="2">
        <v>40004984</v>
      </c>
      <c r="B733" t="str">
        <f>VLOOKUP(A733,só_fw!$K$2:$L$283,2,FALSE)</f>
        <v>Ruby</v>
      </c>
      <c r="C733" s="2">
        <v>0</v>
      </c>
      <c r="D733" s="2">
        <v>2</v>
      </c>
      <c r="E733">
        <f t="shared" si="11"/>
        <v>2</v>
      </c>
    </row>
    <row r="734" spans="1:5" x14ac:dyDescent="0.25">
      <c r="A734" s="2">
        <v>40065222</v>
      </c>
      <c r="B734" t="str">
        <f>VLOOKUP(A734,só_fw!$K$2:$L$283,2,FALSE)</f>
        <v>c#</v>
      </c>
      <c r="C734" s="2">
        <v>0</v>
      </c>
      <c r="D734" s="2">
        <v>11</v>
      </c>
      <c r="E734">
        <f t="shared" si="11"/>
        <v>11</v>
      </c>
    </row>
    <row r="735" spans="1:5" x14ac:dyDescent="0.25">
      <c r="A735" s="2">
        <v>41006985</v>
      </c>
      <c r="B735" t="str">
        <f>VLOOKUP(A735,só_fw!$K$2:$L$283,2,FALSE)</f>
        <v>Javascript</v>
      </c>
      <c r="C735" s="2">
        <v>0</v>
      </c>
      <c r="D735" s="2">
        <v>7</v>
      </c>
      <c r="E735">
        <f t="shared" si="11"/>
        <v>7</v>
      </c>
    </row>
    <row r="736" spans="1:5" x14ac:dyDescent="0.25">
      <c r="A736" s="2">
        <v>41194464</v>
      </c>
      <c r="B736" t="str">
        <f>VLOOKUP(A736,só_fw!$K$2:$L$283,2,FALSE)</f>
        <v>Javascript</v>
      </c>
      <c r="C736" s="2">
        <v>0</v>
      </c>
      <c r="D736" s="2">
        <v>47</v>
      </c>
      <c r="E736">
        <f t="shared" si="11"/>
        <v>47</v>
      </c>
    </row>
    <row r="737" spans="1:5" x14ac:dyDescent="0.25">
      <c r="A737" s="2">
        <v>41329545</v>
      </c>
      <c r="B737" t="str">
        <f>VLOOKUP(A737,só_fw!$K$2:$L$283,2,FALSE)</f>
        <v>Javascript</v>
      </c>
      <c r="C737" s="2">
        <v>0</v>
      </c>
      <c r="D737" s="2">
        <v>3</v>
      </c>
      <c r="E737">
        <f t="shared" si="11"/>
        <v>3</v>
      </c>
    </row>
    <row r="738" spans="1:5" x14ac:dyDescent="0.25">
      <c r="A738" s="2">
        <v>41953580</v>
      </c>
      <c r="B738" t="str">
        <f>VLOOKUP(A738,só_fw!$K$2:$L$283,2,FALSE)</f>
        <v>Javascript</v>
      </c>
      <c r="C738" s="2">
        <v>0</v>
      </c>
      <c r="D738" s="2">
        <v>17</v>
      </c>
      <c r="E738">
        <f t="shared" si="11"/>
        <v>17</v>
      </c>
    </row>
    <row r="739" spans="1:5" x14ac:dyDescent="0.25">
      <c r="A739" s="2">
        <v>42029468</v>
      </c>
      <c r="B739" t="str">
        <f>VLOOKUP(A739,só_fw!$K$2:$L$283,2,FALSE)</f>
        <v>Javascript</v>
      </c>
      <c r="C739" s="2">
        <v>0</v>
      </c>
      <c r="D739" s="2">
        <v>1</v>
      </c>
      <c r="E739">
        <f t="shared" si="11"/>
        <v>1</v>
      </c>
    </row>
    <row r="740" spans="1:5" x14ac:dyDescent="0.25">
      <c r="A740" s="2">
        <v>42108260</v>
      </c>
      <c r="B740" t="str">
        <f>VLOOKUP(A740,só_fw!$K$2:$L$283,2,FALSE)</f>
        <v>Javascript</v>
      </c>
      <c r="C740" s="2">
        <v>0</v>
      </c>
      <c r="D740" s="2">
        <v>1</v>
      </c>
      <c r="E740">
        <f t="shared" si="11"/>
        <v>1</v>
      </c>
    </row>
    <row r="741" spans="1:5" x14ac:dyDescent="0.25">
      <c r="A741" s="2">
        <v>42123394</v>
      </c>
      <c r="B741" t="str">
        <f>VLOOKUP(A741,só_fw!$K$2:$L$283,2,FALSE)</f>
        <v>Ruby</v>
      </c>
      <c r="C741" s="2">
        <v>0</v>
      </c>
      <c r="D741" s="2">
        <v>22</v>
      </c>
      <c r="E741">
        <f t="shared" si="11"/>
        <v>22</v>
      </c>
    </row>
    <row r="742" spans="1:5" x14ac:dyDescent="0.25">
      <c r="A742" s="2">
        <v>42177751</v>
      </c>
      <c r="B742" t="str">
        <f>VLOOKUP(A742,só_fw!$K$2:$L$283,2,FALSE)</f>
        <v>Ruby</v>
      </c>
      <c r="C742" s="2">
        <v>0</v>
      </c>
      <c r="D742" s="2">
        <v>3</v>
      </c>
      <c r="E742">
        <f t="shared" si="11"/>
        <v>3</v>
      </c>
    </row>
    <row r="743" spans="1:5" x14ac:dyDescent="0.25">
      <c r="A743" s="2">
        <v>42181459</v>
      </c>
      <c r="B743" t="str">
        <f>VLOOKUP(A743,só_fw!$K$2:$L$283,2,FALSE)</f>
        <v>Ruby</v>
      </c>
      <c r="C743" s="2">
        <v>0</v>
      </c>
      <c r="D743" s="2">
        <v>4</v>
      </c>
      <c r="E743">
        <f t="shared" si="11"/>
        <v>4</v>
      </c>
    </row>
    <row r="744" spans="1:5" x14ac:dyDescent="0.25">
      <c r="A744" s="2">
        <v>42441658</v>
      </c>
      <c r="B744" t="str">
        <f>VLOOKUP(A744,só_fw!$K$2:$L$283,2,FALSE)</f>
        <v>Javascript</v>
      </c>
      <c r="C744" s="2">
        <v>0</v>
      </c>
      <c r="D744" s="2">
        <v>13</v>
      </c>
      <c r="E744">
        <f t="shared" si="11"/>
        <v>13</v>
      </c>
    </row>
    <row r="745" spans="1:5" x14ac:dyDescent="0.25">
      <c r="A745" s="2">
        <v>42875428</v>
      </c>
      <c r="B745" t="str">
        <f>VLOOKUP(A745,só_fw!$K$2:$L$283,2,FALSE)</f>
        <v>Javascript</v>
      </c>
      <c r="C745" s="2">
        <v>0</v>
      </c>
      <c r="D745" s="2">
        <v>485</v>
      </c>
      <c r="E745">
        <f t="shared" si="11"/>
        <v>485</v>
      </c>
    </row>
    <row r="746" spans="1:5" x14ac:dyDescent="0.25">
      <c r="A746" s="2">
        <v>42903050</v>
      </c>
      <c r="B746" t="str">
        <f>VLOOKUP(A746,só_fw!$K$2:$L$283,2,FALSE)</f>
        <v>Javascript</v>
      </c>
      <c r="C746" s="2">
        <v>0</v>
      </c>
      <c r="D746" s="2">
        <v>2</v>
      </c>
      <c r="E746">
        <f t="shared" si="11"/>
        <v>2</v>
      </c>
    </row>
    <row r="747" spans="1:5" x14ac:dyDescent="0.25">
      <c r="A747" s="2">
        <v>43055360</v>
      </c>
      <c r="B747" t="str">
        <f>VLOOKUP(A747,só_fw!$K$2:$L$283,2,FALSE)</f>
        <v>Javascript</v>
      </c>
      <c r="C747" s="2">
        <v>0</v>
      </c>
      <c r="D747" s="2">
        <v>53</v>
      </c>
      <c r="E747">
        <f t="shared" si="11"/>
        <v>53</v>
      </c>
    </row>
    <row r="748" spans="1:5" x14ac:dyDescent="0.25">
      <c r="A748" s="2">
        <v>43329472</v>
      </c>
      <c r="B748" t="str">
        <f>VLOOKUP(A748,só_fw!$K$2:$L$283,2,FALSE)</f>
        <v>Python</v>
      </c>
      <c r="C748" s="2">
        <v>0</v>
      </c>
      <c r="D748" s="2">
        <v>35</v>
      </c>
      <c r="E748">
        <f t="shared" si="11"/>
        <v>35</v>
      </c>
    </row>
    <row r="749" spans="1:5" x14ac:dyDescent="0.25">
      <c r="A749" s="2">
        <v>44443176</v>
      </c>
      <c r="B749" t="str">
        <f>VLOOKUP(A749,só_fw!$K$2:$L$283,2,FALSE)</f>
        <v>Javascript</v>
      </c>
      <c r="C749" s="2">
        <v>0</v>
      </c>
      <c r="D749" s="2">
        <v>37</v>
      </c>
      <c r="E749">
        <f t="shared" si="11"/>
        <v>37</v>
      </c>
    </row>
    <row r="750" spans="1:5" x14ac:dyDescent="0.25">
      <c r="A750" s="2">
        <v>44641591</v>
      </c>
      <c r="B750" t="str">
        <f>VLOOKUP(A750,só_fw!$K$2:$L$283,2,FALSE)</f>
        <v>Javascript</v>
      </c>
      <c r="C750" s="2">
        <v>0</v>
      </c>
      <c r="D750" s="2">
        <v>1</v>
      </c>
      <c r="E750">
        <f t="shared" si="11"/>
        <v>1</v>
      </c>
    </row>
    <row r="751" spans="1:5" x14ac:dyDescent="0.25">
      <c r="A751" s="2">
        <v>44690768</v>
      </c>
      <c r="B751" t="str">
        <f>VLOOKUP(A751,só_fw!$K$2:$L$283,2,FALSE)</f>
        <v>java</v>
      </c>
      <c r="C751" s="2">
        <v>0</v>
      </c>
      <c r="D751" s="2">
        <v>6</v>
      </c>
      <c r="E751">
        <f t="shared" si="11"/>
        <v>6</v>
      </c>
    </row>
    <row r="752" spans="1:5" x14ac:dyDescent="0.25">
      <c r="A752" s="2">
        <v>45790476</v>
      </c>
      <c r="B752" t="str">
        <f>VLOOKUP(A752,só_fw!$K$2:$L$283,2,FALSE)</f>
        <v>Javascript</v>
      </c>
      <c r="C752" s="2">
        <v>0</v>
      </c>
      <c r="D752" s="2">
        <v>1</v>
      </c>
      <c r="E752">
        <f t="shared" si="11"/>
        <v>1</v>
      </c>
    </row>
    <row r="753" spans="1:5" x14ac:dyDescent="0.25">
      <c r="A753" s="2">
        <v>45859239</v>
      </c>
      <c r="B753" t="str">
        <f>VLOOKUP(A753,só_fw!$K$2:$L$283,2,FALSE)</f>
        <v>Python</v>
      </c>
      <c r="C753" s="2">
        <v>0</v>
      </c>
      <c r="D753" s="2">
        <v>95</v>
      </c>
      <c r="E753">
        <f t="shared" si="11"/>
        <v>95</v>
      </c>
    </row>
    <row r="754" spans="1:5" x14ac:dyDescent="0.25">
      <c r="A754" s="2">
        <v>46108232</v>
      </c>
      <c r="B754" t="str">
        <f>VLOOKUP(A754,só_fw!$K$2:$L$283,2,FALSE)</f>
        <v>Javascript</v>
      </c>
      <c r="C754" s="2">
        <v>0</v>
      </c>
      <c r="D754" s="2">
        <v>1</v>
      </c>
      <c r="E754">
        <f t="shared" si="11"/>
        <v>1</v>
      </c>
    </row>
    <row r="755" spans="1:5" x14ac:dyDescent="0.25">
      <c r="A755" s="2">
        <v>46724921</v>
      </c>
      <c r="B755" t="str">
        <f>VLOOKUP(A755,só_fw!$K$2:$L$283,2,FALSE)</f>
        <v>java</v>
      </c>
      <c r="C755" s="2">
        <v>0</v>
      </c>
      <c r="D755" s="2">
        <v>5</v>
      </c>
      <c r="E755">
        <f t="shared" si="11"/>
        <v>5</v>
      </c>
    </row>
    <row r="756" spans="1:5" x14ac:dyDescent="0.25">
      <c r="A756" s="2">
        <v>46856098</v>
      </c>
      <c r="B756" t="str">
        <f>VLOOKUP(A756,só_fw!$K$2:$L$283,2,FALSE)</f>
        <v>Javascript</v>
      </c>
      <c r="C756" s="2">
        <v>0</v>
      </c>
      <c r="D756" s="2">
        <v>2</v>
      </c>
      <c r="E756">
        <f t="shared" si="11"/>
        <v>2</v>
      </c>
    </row>
    <row r="757" spans="1:5" x14ac:dyDescent="0.25">
      <c r="A757" s="2">
        <v>47126714</v>
      </c>
      <c r="B757" t="str">
        <f>VLOOKUP(A757,só_fw!$K$2:$L$283,2,FALSE)</f>
        <v>Ruby</v>
      </c>
      <c r="C757" s="2">
        <v>0</v>
      </c>
      <c r="D757" s="2">
        <v>21</v>
      </c>
      <c r="E757">
        <f t="shared" si="11"/>
        <v>21</v>
      </c>
    </row>
    <row r="758" spans="1:5" x14ac:dyDescent="0.25">
      <c r="A758" s="2">
        <v>47130424</v>
      </c>
      <c r="B758" t="str">
        <f>VLOOKUP(A758,só_fw!$K$2:$L$283,2,FALSE)</f>
        <v>Ruby</v>
      </c>
      <c r="C758" s="2">
        <v>0</v>
      </c>
      <c r="D758" s="2">
        <v>3</v>
      </c>
      <c r="E758">
        <f t="shared" si="11"/>
        <v>3</v>
      </c>
    </row>
    <row r="759" spans="1:5" x14ac:dyDescent="0.25">
      <c r="A759" s="2">
        <v>47151996</v>
      </c>
      <c r="B759" t="str">
        <f>VLOOKUP(A759,só_fw!$K$2:$L$283,2,FALSE)</f>
        <v>Javascript</v>
      </c>
      <c r="C759" s="2">
        <v>0</v>
      </c>
      <c r="D759" s="2">
        <v>11</v>
      </c>
      <c r="E759">
        <f t="shared" si="11"/>
        <v>11</v>
      </c>
    </row>
    <row r="760" spans="1:5" x14ac:dyDescent="0.25">
      <c r="A760" s="2">
        <v>47175358</v>
      </c>
      <c r="B760" t="str">
        <f>VLOOKUP(A760,só_fw!$K$2:$L$283,2,FALSE)</f>
        <v>Javascript</v>
      </c>
      <c r="C760" s="2">
        <v>0</v>
      </c>
      <c r="D760" s="2">
        <v>5</v>
      </c>
      <c r="E760">
        <f t="shared" si="11"/>
        <v>5</v>
      </c>
    </row>
    <row r="761" spans="1:5" x14ac:dyDescent="0.25">
      <c r="A761" s="2">
        <v>47181287</v>
      </c>
      <c r="B761" t="str">
        <f>VLOOKUP(A761,só_fw!$K$2:$L$283,2,FALSE)</f>
        <v>Javascript</v>
      </c>
      <c r="C761" s="2">
        <v>0</v>
      </c>
      <c r="D761" s="2">
        <v>28</v>
      </c>
      <c r="E761">
        <f t="shared" si="11"/>
        <v>28</v>
      </c>
    </row>
    <row r="762" spans="1:5" x14ac:dyDescent="0.25">
      <c r="A762" s="2">
        <v>47378347</v>
      </c>
      <c r="B762" t="str">
        <f>VLOOKUP(A762,só_fw!$K$2:$L$283,2,FALSE)</f>
        <v>Javascript</v>
      </c>
      <c r="C762" s="2">
        <v>0</v>
      </c>
      <c r="D762" s="2">
        <v>1</v>
      </c>
      <c r="E762">
        <f t="shared" si="11"/>
        <v>1</v>
      </c>
    </row>
    <row r="763" spans="1:5" x14ac:dyDescent="0.25">
      <c r="A763" s="2">
        <v>47400073</v>
      </c>
      <c r="B763" t="str">
        <f>VLOOKUP(A763,só_fw!$K$2:$L$283,2,FALSE)</f>
        <v>java</v>
      </c>
      <c r="C763" s="2">
        <v>0</v>
      </c>
      <c r="D763" s="2">
        <v>11</v>
      </c>
      <c r="E763">
        <f t="shared" si="11"/>
        <v>11</v>
      </c>
    </row>
    <row r="764" spans="1:5" x14ac:dyDescent="0.25">
      <c r="A764" s="2">
        <v>47428078</v>
      </c>
      <c r="B764" t="str">
        <f>VLOOKUP(A764,só_fw!$K$2:$L$283,2,FALSE)</f>
        <v>Javascript</v>
      </c>
      <c r="C764" s="2">
        <v>0</v>
      </c>
      <c r="D764" s="2">
        <v>1</v>
      </c>
      <c r="E764">
        <f t="shared" si="11"/>
        <v>1</v>
      </c>
    </row>
    <row r="765" spans="1:5" x14ac:dyDescent="0.25">
      <c r="A765" s="2">
        <v>47428102</v>
      </c>
      <c r="B765" t="str">
        <f>VLOOKUP(A765,só_fw!$K$2:$L$283,2,FALSE)</f>
        <v>Javascript</v>
      </c>
      <c r="C765" s="2">
        <v>0</v>
      </c>
      <c r="D765" s="2">
        <v>8</v>
      </c>
      <c r="E765">
        <f t="shared" si="11"/>
        <v>8</v>
      </c>
    </row>
    <row r="766" spans="1:5" x14ac:dyDescent="0.25">
      <c r="A766" s="2">
        <v>47616758</v>
      </c>
      <c r="B766" t="str">
        <f>VLOOKUP(A766,só_fw!$K$2:$L$283,2,FALSE)</f>
        <v>Javascript</v>
      </c>
      <c r="C766" s="2">
        <v>0</v>
      </c>
      <c r="D766" s="2">
        <v>1</v>
      </c>
      <c r="E766">
        <f t="shared" si="11"/>
        <v>1</v>
      </c>
    </row>
    <row r="767" spans="1:5" x14ac:dyDescent="0.25">
      <c r="A767" s="2">
        <v>47822578</v>
      </c>
      <c r="B767" t="str">
        <f>VLOOKUP(A767,só_fw!$K$2:$L$283,2,FALSE)</f>
        <v>Javascript</v>
      </c>
      <c r="C767" s="2">
        <v>0</v>
      </c>
      <c r="D767" s="2">
        <v>2</v>
      </c>
      <c r="E767">
        <f t="shared" si="11"/>
        <v>2</v>
      </c>
    </row>
    <row r="768" spans="1:5" x14ac:dyDescent="0.25">
      <c r="A768" s="2">
        <v>47847235</v>
      </c>
      <c r="B768" t="str">
        <f>VLOOKUP(A768,só_fw!$K$2:$L$283,2,FALSE)</f>
        <v>Javascript</v>
      </c>
      <c r="C768" s="2">
        <v>0</v>
      </c>
      <c r="D768" s="2">
        <v>5</v>
      </c>
      <c r="E768">
        <f t="shared" si="11"/>
        <v>5</v>
      </c>
    </row>
    <row r="769" spans="1:5" x14ac:dyDescent="0.25">
      <c r="A769" s="2">
        <v>47932726</v>
      </c>
      <c r="B769" t="str">
        <f>VLOOKUP(A769,só_fw!$K$2:$L$283,2,FALSE)</f>
        <v>Javascript</v>
      </c>
      <c r="C769" s="2">
        <v>0</v>
      </c>
      <c r="D769" s="2">
        <v>16</v>
      </c>
      <c r="E769">
        <f t="shared" si="11"/>
        <v>16</v>
      </c>
    </row>
    <row r="770" spans="1:5" x14ac:dyDescent="0.25">
      <c r="A770" s="2">
        <v>48043789</v>
      </c>
      <c r="B770" t="str">
        <f>VLOOKUP(A770,só_fw!$K$2:$L$283,2,FALSE)</f>
        <v>PHP</v>
      </c>
      <c r="C770" s="2">
        <v>0</v>
      </c>
      <c r="D770" s="2">
        <v>1</v>
      </c>
      <c r="E770">
        <f t="shared" si="11"/>
        <v>1</v>
      </c>
    </row>
    <row r="771" spans="1:5" x14ac:dyDescent="0.25">
      <c r="A771" s="2">
        <v>48447990</v>
      </c>
      <c r="B771" t="str">
        <f>VLOOKUP(A771,só_fw!$K$2:$L$283,2,FALSE)</f>
        <v>JavaScript</v>
      </c>
      <c r="C771" s="2">
        <v>0</v>
      </c>
      <c r="D771" s="2">
        <v>7</v>
      </c>
      <c r="E771">
        <f t="shared" ref="E771:E834" si="12">C771+D771</f>
        <v>7</v>
      </c>
    </row>
    <row r="772" spans="1:5" x14ac:dyDescent="0.25">
      <c r="A772" s="2">
        <v>48448272</v>
      </c>
      <c r="B772" t="str">
        <f>VLOOKUP(A772,só_fw!$K$2:$L$283,2,FALSE)</f>
        <v>JavaScript</v>
      </c>
      <c r="C772" s="2">
        <v>0</v>
      </c>
      <c r="D772" s="2">
        <v>11</v>
      </c>
      <c r="E772">
        <f t="shared" si="12"/>
        <v>11</v>
      </c>
    </row>
    <row r="773" spans="1:5" x14ac:dyDescent="0.25">
      <c r="A773" s="2">
        <v>48566090</v>
      </c>
      <c r="B773" t="str">
        <f>VLOOKUP(A773,só_fw!$K$2:$L$283,2,FALSE)</f>
        <v>Javascript</v>
      </c>
      <c r="C773" s="2">
        <v>0</v>
      </c>
      <c r="D773" s="2">
        <v>1</v>
      </c>
      <c r="E773">
        <f t="shared" si="12"/>
        <v>1</v>
      </c>
    </row>
    <row r="774" spans="1:5" x14ac:dyDescent="0.25">
      <c r="A774" s="2">
        <v>48761213</v>
      </c>
      <c r="B774" t="str">
        <f>VLOOKUP(A774,só_fw!$K$2:$L$283,2,FALSE)</f>
        <v>java</v>
      </c>
      <c r="C774" s="2">
        <v>0</v>
      </c>
      <c r="D774" s="2">
        <v>1</v>
      </c>
      <c r="E774">
        <f t="shared" si="12"/>
        <v>1</v>
      </c>
    </row>
    <row r="775" spans="1:5" x14ac:dyDescent="0.25">
      <c r="A775" s="2">
        <v>49247811</v>
      </c>
      <c r="B775" t="str">
        <f>VLOOKUP(A775,só_fw!$K$2:$L$283,2,FALSE)</f>
        <v>Javascript</v>
      </c>
      <c r="C775" s="2">
        <v>0</v>
      </c>
      <c r="D775" s="2">
        <v>2</v>
      </c>
      <c r="E775">
        <f t="shared" si="12"/>
        <v>2</v>
      </c>
    </row>
    <row r="776" spans="1:5" x14ac:dyDescent="0.25">
      <c r="A776" s="2">
        <v>49468921</v>
      </c>
      <c r="B776" t="str">
        <f>VLOOKUP(A776,só_fw!$K$2:$L$283,2,FALSE)</f>
        <v>java</v>
      </c>
      <c r="C776" s="2">
        <v>0</v>
      </c>
      <c r="D776" s="2">
        <v>29</v>
      </c>
      <c r="E776">
        <f t="shared" si="12"/>
        <v>29</v>
      </c>
    </row>
    <row r="777" spans="1:5" x14ac:dyDescent="0.25">
      <c r="A777" s="2">
        <v>49515078</v>
      </c>
      <c r="B777" t="str">
        <f>VLOOKUP(A777,só_fw!$K$2:$L$283,2,FALSE)</f>
        <v>PHP</v>
      </c>
      <c r="C777" s="2">
        <v>0</v>
      </c>
      <c r="D777" s="2">
        <v>14</v>
      </c>
      <c r="E777">
        <f t="shared" si="12"/>
        <v>14</v>
      </c>
    </row>
    <row r="778" spans="1:5" x14ac:dyDescent="0.25">
      <c r="A778" s="2">
        <v>50174112</v>
      </c>
      <c r="B778" t="str">
        <f>VLOOKUP(A778,só_fw!$K$2:$L$283,2,FALSE)</f>
        <v>PHP</v>
      </c>
      <c r="C778" s="2">
        <v>0</v>
      </c>
      <c r="D778" s="2">
        <v>6</v>
      </c>
      <c r="E778">
        <f t="shared" si="12"/>
        <v>6</v>
      </c>
    </row>
    <row r="779" spans="1:5" x14ac:dyDescent="0.25">
      <c r="A779" s="2">
        <v>50299727</v>
      </c>
      <c r="B779" t="str">
        <f>VLOOKUP(A779,só_fw!$K$2:$L$283,2,FALSE)</f>
        <v>Javascript</v>
      </c>
      <c r="C779" s="2">
        <v>0</v>
      </c>
      <c r="D779" s="2">
        <v>8</v>
      </c>
      <c r="E779">
        <f t="shared" si="12"/>
        <v>8</v>
      </c>
    </row>
    <row r="780" spans="1:5" x14ac:dyDescent="0.25">
      <c r="A780" s="2">
        <v>50743462</v>
      </c>
      <c r="B780" t="str">
        <f>VLOOKUP(A780,só_fw!$K$2:$L$283,2,FALSE)</f>
        <v>Javascript</v>
      </c>
      <c r="C780" s="2">
        <v>0</v>
      </c>
      <c r="D780" s="2">
        <v>1</v>
      </c>
      <c r="E780">
        <f t="shared" si="12"/>
        <v>1</v>
      </c>
    </row>
    <row r="781" spans="1:5" x14ac:dyDescent="0.25">
      <c r="A781" s="2">
        <v>52061687</v>
      </c>
      <c r="B781" t="str">
        <f>VLOOKUP(A781,só_fw!$K$2:$L$283,2,FALSE)</f>
        <v>Javascript</v>
      </c>
      <c r="C781" s="2">
        <v>0</v>
      </c>
      <c r="D781" s="2">
        <v>1</v>
      </c>
      <c r="E781">
        <f t="shared" si="12"/>
        <v>1</v>
      </c>
    </row>
    <row r="782" spans="1:5" x14ac:dyDescent="0.25">
      <c r="A782" s="2">
        <v>52100680</v>
      </c>
      <c r="B782" t="str">
        <f>VLOOKUP(A782,só_fw!$K$2:$L$283,2,FALSE)</f>
        <v>Ruby</v>
      </c>
      <c r="C782" s="2">
        <v>0</v>
      </c>
      <c r="D782" s="2">
        <v>11</v>
      </c>
      <c r="E782">
        <f t="shared" si="12"/>
        <v>11</v>
      </c>
    </row>
    <row r="783" spans="1:5" x14ac:dyDescent="0.25">
      <c r="A783" s="2">
        <v>52884127</v>
      </c>
      <c r="B783" t="str">
        <f>VLOOKUP(A783,só_fw!$K$2:$L$283,2,FALSE)</f>
        <v>JavaScript</v>
      </c>
      <c r="C783" s="2">
        <v>0</v>
      </c>
      <c r="D783" s="2">
        <v>30</v>
      </c>
      <c r="E783">
        <f t="shared" si="12"/>
        <v>30</v>
      </c>
    </row>
    <row r="784" spans="1:5" x14ac:dyDescent="0.25">
      <c r="A784" s="2">
        <v>53073936</v>
      </c>
      <c r="B784" t="str">
        <f>VLOOKUP(A784,só_fw!$K$2:$L$283,2,FALSE)</f>
        <v>c#</v>
      </c>
      <c r="C784" s="2">
        <v>0</v>
      </c>
      <c r="D784" s="2">
        <v>124</v>
      </c>
      <c r="E784">
        <f t="shared" si="12"/>
        <v>124</v>
      </c>
    </row>
    <row r="785" spans="1:5" x14ac:dyDescent="0.25">
      <c r="A785" s="2">
        <v>54498583</v>
      </c>
      <c r="B785" t="str">
        <f>VLOOKUP(A785,só_fw!$K$2:$L$283,2,FALSE)</f>
        <v>Javascript</v>
      </c>
      <c r="C785" s="2">
        <v>0</v>
      </c>
      <c r="D785" s="2">
        <v>216</v>
      </c>
      <c r="E785">
        <f t="shared" si="12"/>
        <v>216</v>
      </c>
    </row>
    <row r="786" spans="1:5" x14ac:dyDescent="0.25">
      <c r="A786" s="2">
        <v>54501096</v>
      </c>
      <c r="B786" t="str">
        <f>VLOOKUP(A786,só_fw!$K$2:$L$283,2,FALSE)</f>
        <v>Javascript</v>
      </c>
      <c r="C786" s="2">
        <v>0</v>
      </c>
      <c r="D786" s="2">
        <v>39</v>
      </c>
      <c r="E786">
        <f t="shared" si="12"/>
        <v>39</v>
      </c>
    </row>
    <row r="787" spans="1:5" x14ac:dyDescent="0.25">
      <c r="A787" s="2">
        <v>55050750</v>
      </c>
      <c r="B787" t="str">
        <f>VLOOKUP(A787,só_fw!$K$2:$L$283,2,FALSE)</f>
        <v>Javascript</v>
      </c>
      <c r="C787" s="2">
        <v>0</v>
      </c>
      <c r="D787" s="2">
        <v>1</v>
      </c>
      <c r="E787">
        <f t="shared" si="12"/>
        <v>1</v>
      </c>
    </row>
    <row r="788" spans="1:5" x14ac:dyDescent="0.25">
      <c r="A788" s="2">
        <v>55208796</v>
      </c>
      <c r="B788" t="str">
        <f>VLOOKUP(A788,só_fw!$K$2:$L$283,2,FALSE)</f>
        <v>Python</v>
      </c>
      <c r="C788" s="2">
        <v>0</v>
      </c>
      <c r="D788" s="2">
        <v>37</v>
      </c>
      <c r="E788">
        <f t="shared" si="12"/>
        <v>37</v>
      </c>
    </row>
    <row r="789" spans="1:5" x14ac:dyDescent="0.25">
      <c r="A789" s="2">
        <v>55592541</v>
      </c>
      <c r="B789" t="str">
        <f>VLOOKUP(A789,só_fw!$K$2:$L$283,2,FALSE)</f>
        <v>Javascript</v>
      </c>
      <c r="C789" s="2">
        <v>0</v>
      </c>
      <c r="D789" s="2">
        <v>1</v>
      </c>
      <c r="E789">
        <f t="shared" si="12"/>
        <v>1</v>
      </c>
    </row>
    <row r="790" spans="1:5" x14ac:dyDescent="0.25">
      <c r="A790" s="2">
        <v>55677053</v>
      </c>
      <c r="B790" t="str">
        <f>VLOOKUP(A790,só_fw!$K$2:$L$283,2,FALSE)</f>
        <v>Javascript</v>
      </c>
      <c r="C790" s="2">
        <v>0</v>
      </c>
      <c r="D790" s="2">
        <v>257</v>
      </c>
      <c r="E790">
        <f t="shared" si="12"/>
        <v>257</v>
      </c>
    </row>
    <row r="791" spans="1:5" x14ac:dyDescent="0.25">
      <c r="A791" s="2">
        <v>55773603</v>
      </c>
      <c r="B791" t="str">
        <f>VLOOKUP(A791,só_fw!$K$2:$L$283,2,FALSE)</f>
        <v>Javascript</v>
      </c>
      <c r="C791" s="2">
        <v>0</v>
      </c>
      <c r="D791" s="2">
        <v>209</v>
      </c>
      <c r="E791">
        <f t="shared" si="12"/>
        <v>209</v>
      </c>
    </row>
    <row r="792" spans="1:5" x14ac:dyDescent="0.25">
      <c r="A792" s="2">
        <v>55820267</v>
      </c>
      <c r="B792" t="str">
        <f>VLOOKUP(A792,só_fw!$K$2:$L$283,2,FALSE)</f>
        <v>Javascript</v>
      </c>
      <c r="C792" s="2">
        <v>0</v>
      </c>
      <c r="D792" s="2">
        <v>2</v>
      </c>
      <c r="E792">
        <f t="shared" si="12"/>
        <v>2</v>
      </c>
    </row>
    <row r="793" spans="1:5" x14ac:dyDescent="0.25">
      <c r="A793" s="2">
        <v>56030952</v>
      </c>
      <c r="B793" t="str">
        <f>VLOOKUP(A793,só_fw!$K$2:$L$283,2,FALSE)</f>
        <v>Javascript</v>
      </c>
      <c r="C793" s="2">
        <v>0</v>
      </c>
      <c r="D793" s="2">
        <v>2</v>
      </c>
      <c r="E793">
        <f t="shared" si="12"/>
        <v>2</v>
      </c>
    </row>
    <row r="794" spans="1:5" x14ac:dyDescent="0.25">
      <c r="A794" s="2">
        <v>56805962</v>
      </c>
      <c r="B794" t="str">
        <f>VLOOKUP(A794,só_fw!$K$2:$L$283,2,FALSE)</f>
        <v>Javascript</v>
      </c>
      <c r="C794" s="2">
        <v>0</v>
      </c>
      <c r="D794" s="2">
        <v>2</v>
      </c>
      <c r="E794">
        <f t="shared" si="12"/>
        <v>2</v>
      </c>
    </row>
    <row r="795" spans="1:5" x14ac:dyDescent="0.25">
      <c r="A795" s="2">
        <v>57090916</v>
      </c>
      <c r="B795" t="str">
        <f>VLOOKUP(A795,só_fw!$K$2:$L$283,2,FALSE)</f>
        <v>java</v>
      </c>
      <c r="C795" s="2">
        <v>0</v>
      </c>
      <c r="D795" s="2">
        <v>6</v>
      </c>
      <c r="E795">
        <f t="shared" si="12"/>
        <v>6</v>
      </c>
    </row>
    <row r="796" spans="1:5" x14ac:dyDescent="0.25">
      <c r="A796" s="2">
        <v>57119626</v>
      </c>
      <c r="B796" t="str">
        <f>VLOOKUP(A796,só_fw!$K$2:$L$283,2,FALSE)</f>
        <v>Javascript</v>
      </c>
      <c r="C796" s="2">
        <v>0</v>
      </c>
      <c r="D796" s="2">
        <v>1</v>
      </c>
      <c r="E796">
        <f t="shared" si="12"/>
        <v>1</v>
      </c>
    </row>
    <row r="797" spans="1:5" x14ac:dyDescent="0.25">
      <c r="A797" s="2">
        <v>57274190</v>
      </c>
      <c r="B797" t="str">
        <f>VLOOKUP(A797,só_fw!$K$2:$L$283,2,FALSE)</f>
        <v>Javascript</v>
      </c>
      <c r="C797" s="2">
        <v>0</v>
      </c>
      <c r="D797" s="2">
        <v>7</v>
      </c>
      <c r="E797">
        <f t="shared" si="12"/>
        <v>7</v>
      </c>
    </row>
    <row r="798" spans="1:5" x14ac:dyDescent="0.25">
      <c r="A798" s="2">
        <v>57878309</v>
      </c>
      <c r="B798" t="str">
        <f>VLOOKUP(A798,só_fw!$K$2:$L$283,2,FALSE)</f>
        <v>java</v>
      </c>
      <c r="C798" s="2">
        <v>0</v>
      </c>
      <c r="D798" s="2">
        <v>1</v>
      </c>
      <c r="E798">
        <f t="shared" si="12"/>
        <v>1</v>
      </c>
    </row>
    <row r="799" spans="1:5" x14ac:dyDescent="0.25">
      <c r="A799" s="2">
        <v>58114056</v>
      </c>
      <c r="B799" t="str">
        <f>VLOOKUP(A799,só_fw!$K$2:$L$283,2,FALSE)</f>
        <v>Javascript</v>
      </c>
      <c r="C799" s="2">
        <v>0</v>
      </c>
      <c r="D799" s="2">
        <v>1</v>
      </c>
      <c r="E799">
        <f t="shared" si="12"/>
        <v>1</v>
      </c>
    </row>
    <row r="800" spans="1:5" x14ac:dyDescent="0.25">
      <c r="A800" s="2">
        <v>58187543</v>
      </c>
      <c r="B800" t="str">
        <f>VLOOKUP(A800,só_fw!$K$2:$L$283,2,FALSE)</f>
        <v>Javascript</v>
      </c>
      <c r="C800" s="2">
        <v>0</v>
      </c>
      <c r="D800" s="2">
        <v>1</v>
      </c>
      <c r="E800">
        <f t="shared" si="12"/>
        <v>1</v>
      </c>
    </row>
    <row r="801" spans="1:5" x14ac:dyDescent="0.25">
      <c r="A801" s="2">
        <v>58320391</v>
      </c>
      <c r="B801" t="str">
        <f>VLOOKUP(A801,só_fw!$K$2:$L$283,2,FALSE)</f>
        <v>java</v>
      </c>
      <c r="C801" s="2">
        <v>0</v>
      </c>
      <c r="D801" s="2">
        <v>1</v>
      </c>
      <c r="E801">
        <f t="shared" si="12"/>
        <v>1</v>
      </c>
    </row>
    <row r="802" spans="1:5" x14ac:dyDescent="0.25">
      <c r="A802" s="2">
        <v>59022111</v>
      </c>
      <c r="B802" t="str">
        <f>VLOOKUP(A802,só_fw!$K$2:$L$283,2,FALSE)</f>
        <v>Javascript</v>
      </c>
      <c r="C802" s="2">
        <v>0</v>
      </c>
      <c r="D802" s="2">
        <v>4</v>
      </c>
      <c r="E802">
        <f t="shared" si="12"/>
        <v>4</v>
      </c>
    </row>
    <row r="803" spans="1:5" x14ac:dyDescent="0.25">
      <c r="A803" s="2">
        <v>59460487</v>
      </c>
      <c r="B803" t="str">
        <f>VLOOKUP(A803,só_fw!$K$2:$L$283,2,FALSE)</f>
        <v>c#</v>
      </c>
      <c r="C803" s="2">
        <v>0</v>
      </c>
      <c r="D803" s="2">
        <v>2</v>
      </c>
      <c r="E803">
        <f t="shared" si="12"/>
        <v>2</v>
      </c>
    </row>
    <row r="804" spans="1:5" x14ac:dyDescent="0.25">
      <c r="A804" s="2">
        <v>60463788</v>
      </c>
      <c r="B804" t="str">
        <f>VLOOKUP(A804,só_fw!$K$2:$L$283,2,FALSE)</f>
        <v>java</v>
      </c>
      <c r="C804" s="2">
        <v>0</v>
      </c>
      <c r="D804" s="2">
        <v>1</v>
      </c>
      <c r="E804">
        <f t="shared" si="12"/>
        <v>1</v>
      </c>
    </row>
    <row r="805" spans="1:5" x14ac:dyDescent="0.25">
      <c r="A805" s="2">
        <v>60691091</v>
      </c>
      <c r="B805" t="str">
        <f>VLOOKUP(A805,só_fw!$K$2:$L$283,2,FALSE)</f>
        <v>c#</v>
      </c>
      <c r="C805" s="2">
        <v>0</v>
      </c>
      <c r="D805" s="2">
        <v>6</v>
      </c>
      <c r="E805">
        <f t="shared" si="12"/>
        <v>6</v>
      </c>
    </row>
    <row r="806" spans="1:5" x14ac:dyDescent="0.25">
      <c r="A806" s="2">
        <v>60894874</v>
      </c>
      <c r="B806" t="str">
        <f>VLOOKUP(A806,só_fw!$K$2:$L$283,2,FALSE)</f>
        <v>Javascript</v>
      </c>
      <c r="C806" s="2">
        <v>0</v>
      </c>
      <c r="D806" s="2">
        <v>13</v>
      </c>
      <c r="E806">
        <f t="shared" si="12"/>
        <v>13</v>
      </c>
    </row>
    <row r="807" spans="1:5" x14ac:dyDescent="0.25">
      <c r="A807" s="2">
        <v>61139181</v>
      </c>
      <c r="B807" t="str">
        <f>VLOOKUP(A807,só_fw!$K$2:$L$283,2,FALSE)</f>
        <v>Javascript</v>
      </c>
      <c r="C807" s="2">
        <v>0</v>
      </c>
      <c r="D807" s="2">
        <v>4</v>
      </c>
      <c r="E807">
        <f t="shared" si="12"/>
        <v>4</v>
      </c>
    </row>
    <row r="808" spans="1:5" x14ac:dyDescent="0.25">
      <c r="A808" s="2">
        <v>62399861</v>
      </c>
      <c r="B808" t="str">
        <f>VLOOKUP(A808,só_fw!$K$2:$L$283,2,FALSE)</f>
        <v>Javascript</v>
      </c>
      <c r="C808" s="2">
        <v>0</v>
      </c>
      <c r="D808" s="2">
        <v>2</v>
      </c>
      <c r="E808">
        <f t="shared" si="12"/>
        <v>2</v>
      </c>
    </row>
    <row r="809" spans="1:5" x14ac:dyDescent="0.25">
      <c r="A809" s="2">
        <v>62495953</v>
      </c>
      <c r="B809" t="str">
        <f>VLOOKUP(A809,só_fw!$K$2:$L$283,2,FALSE)</f>
        <v>Python</v>
      </c>
      <c r="C809" s="2">
        <v>0</v>
      </c>
      <c r="D809" s="2">
        <v>2</v>
      </c>
      <c r="E809">
        <f t="shared" si="12"/>
        <v>2</v>
      </c>
    </row>
    <row r="810" spans="1:5" x14ac:dyDescent="0.25">
      <c r="A810" s="2">
        <v>63055631</v>
      </c>
      <c r="B810" t="str">
        <f>VLOOKUP(A810,só_fw!$K$2:$L$283,2,FALSE)</f>
        <v>Javascript</v>
      </c>
      <c r="C810" s="2">
        <v>0</v>
      </c>
      <c r="D810" s="2">
        <v>2</v>
      </c>
      <c r="E810">
        <f t="shared" si="12"/>
        <v>2</v>
      </c>
    </row>
    <row r="811" spans="1:5" x14ac:dyDescent="0.25">
      <c r="A811" s="2">
        <v>63129879</v>
      </c>
      <c r="B811" t="str">
        <f>VLOOKUP(A811,só_fw!$K$2:$L$283,2,FALSE)</f>
        <v>Javascript</v>
      </c>
      <c r="C811" s="2">
        <v>0</v>
      </c>
      <c r="D811" s="2">
        <v>1</v>
      </c>
      <c r="E811">
        <f t="shared" si="12"/>
        <v>1</v>
      </c>
    </row>
    <row r="812" spans="1:5" x14ac:dyDescent="0.25">
      <c r="A812" s="2">
        <v>63632052</v>
      </c>
      <c r="B812" t="str">
        <f>VLOOKUP(A812,só_fw!$K$2:$L$283,2,FALSE)</f>
        <v>Javascript</v>
      </c>
      <c r="C812" s="2">
        <v>0</v>
      </c>
      <c r="D812" s="2">
        <v>98</v>
      </c>
      <c r="E812">
        <f t="shared" si="12"/>
        <v>98</v>
      </c>
    </row>
    <row r="813" spans="1:5" x14ac:dyDescent="0.25">
      <c r="A813" s="2">
        <v>64546822</v>
      </c>
      <c r="B813" t="str">
        <f>VLOOKUP(A813,só_fw!$K$2:$L$283,2,FALSE)</f>
        <v>Javascript</v>
      </c>
      <c r="C813" s="2">
        <v>0</v>
      </c>
      <c r="D813" s="2">
        <v>1</v>
      </c>
      <c r="E813">
        <f t="shared" si="12"/>
        <v>1</v>
      </c>
    </row>
    <row r="814" spans="1:5" x14ac:dyDescent="0.25">
      <c r="A814" s="2">
        <v>64619837</v>
      </c>
      <c r="B814" t="str">
        <f>VLOOKUP(A814,só_fw!$K$2:$L$283,2,FALSE)</f>
        <v>Javascript</v>
      </c>
      <c r="C814" s="2">
        <v>0</v>
      </c>
      <c r="D814" s="2">
        <v>18</v>
      </c>
      <c r="E814">
        <f t="shared" si="12"/>
        <v>18</v>
      </c>
    </row>
    <row r="815" spans="1:5" x14ac:dyDescent="0.25">
      <c r="A815" s="2">
        <v>64986471</v>
      </c>
      <c r="B815" t="str">
        <f>VLOOKUP(A815,só_fw!$K$2:$L$283,2,FALSE)</f>
        <v>Ruby</v>
      </c>
      <c r="C815" s="2">
        <v>0</v>
      </c>
      <c r="D815" s="2">
        <v>124</v>
      </c>
      <c r="E815">
        <f t="shared" si="12"/>
        <v>124</v>
      </c>
    </row>
    <row r="816" spans="1:5" x14ac:dyDescent="0.25">
      <c r="A816" s="2">
        <v>65203529</v>
      </c>
      <c r="B816" t="str">
        <f>VLOOKUP(A816,só_fw!$K$2:$L$283,2,FALSE)</f>
        <v>Javascript</v>
      </c>
      <c r="C816" s="2">
        <v>0</v>
      </c>
      <c r="D816" s="2">
        <v>1</v>
      </c>
      <c r="E816">
        <f t="shared" si="12"/>
        <v>1</v>
      </c>
    </row>
    <row r="817" spans="1:5" x14ac:dyDescent="0.25">
      <c r="A817" s="2">
        <v>65259480</v>
      </c>
      <c r="B817" t="str">
        <f>VLOOKUP(A817,só_fw!$K$2:$L$283,2,FALSE)</f>
        <v>Javascript</v>
      </c>
      <c r="C817" s="2">
        <v>0</v>
      </c>
      <c r="D817" s="2">
        <v>3</v>
      </c>
      <c r="E817">
        <f t="shared" si="12"/>
        <v>3</v>
      </c>
    </row>
    <row r="818" spans="1:5" x14ac:dyDescent="0.25">
      <c r="A818" s="2">
        <v>65511517</v>
      </c>
      <c r="B818" t="str">
        <f>VLOOKUP(A818,só_fw!$K$2:$L$283,2,FALSE)</f>
        <v>Javascript</v>
      </c>
      <c r="C818" s="2">
        <v>0</v>
      </c>
      <c r="D818" s="2">
        <v>8</v>
      </c>
      <c r="E818">
        <f t="shared" si="12"/>
        <v>8</v>
      </c>
    </row>
    <row r="819" spans="1:5" x14ac:dyDescent="0.25">
      <c r="A819" s="2">
        <v>65742156</v>
      </c>
      <c r="B819" t="str">
        <f>VLOOKUP(A819,só_fw!$K$2:$L$283,2,FALSE)</f>
        <v>java</v>
      </c>
      <c r="C819" s="2">
        <v>0</v>
      </c>
      <c r="D819" s="2">
        <v>7</v>
      </c>
      <c r="E819">
        <f t="shared" si="12"/>
        <v>7</v>
      </c>
    </row>
    <row r="820" spans="1:5" x14ac:dyDescent="0.25">
      <c r="A820" s="2">
        <v>65746827</v>
      </c>
      <c r="B820" t="str">
        <f>VLOOKUP(A820,só_fw!$K$2:$L$283,2,FALSE)</f>
        <v>Ruby</v>
      </c>
      <c r="C820" s="2">
        <v>0</v>
      </c>
      <c r="D820" s="2">
        <v>13</v>
      </c>
      <c r="E820">
        <f t="shared" si="12"/>
        <v>13</v>
      </c>
    </row>
    <row r="821" spans="1:5" x14ac:dyDescent="0.25">
      <c r="A821" s="2">
        <v>66043468</v>
      </c>
      <c r="B821" t="str">
        <f>VLOOKUP(A821,só_fw!$K$2:$L$283,2,FALSE)</f>
        <v>Javascript</v>
      </c>
      <c r="C821" s="2">
        <v>0</v>
      </c>
      <c r="D821" s="2">
        <v>4</v>
      </c>
      <c r="E821">
        <f t="shared" si="12"/>
        <v>4</v>
      </c>
    </row>
    <row r="822" spans="1:5" x14ac:dyDescent="0.25">
      <c r="A822" s="2">
        <v>66151976</v>
      </c>
      <c r="B822" t="str">
        <f>VLOOKUP(A822,só_fw!$K$2:$L$283,2,FALSE)</f>
        <v>Python</v>
      </c>
      <c r="C822" s="2">
        <v>0</v>
      </c>
      <c r="D822" s="2">
        <v>1</v>
      </c>
      <c r="E822">
        <f t="shared" si="12"/>
        <v>1</v>
      </c>
    </row>
    <row r="823" spans="1:5" x14ac:dyDescent="0.25">
      <c r="A823" s="2">
        <v>66402047</v>
      </c>
      <c r="B823" t="str">
        <f>VLOOKUP(A823,só_fw!$K$2:$L$283,2,FALSE)</f>
        <v>Ruby</v>
      </c>
      <c r="C823" s="2">
        <v>0</v>
      </c>
      <c r="D823" s="2">
        <v>1</v>
      </c>
      <c r="E823">
        <f t="shared" si="12"/>
        <v>1</v>
      </c>
    </row>
    <row r="824" spans="1:5" x14ac:dyDescent="0.25">
      <c r="A824" s="2">
        <v>67291988</v>
      </c>
      <c r="B824" t="str">
        <f>VLOOKUP(A824,só_fw!$K$2:$L$283,2,FALSE)</f>
        <v>Javascript</v>
      </c>
      <c r="C824" s="2">
        <v>0</v>
      </c>
      <c r="D824" s="2">
        <v>4</v>
      </c>
      <c r="E824">
        <f t="shared" si="12"/>
        <v>4</v>
      </c>
    </row>
    <row r="825" spans="1:5" x14ac:dyDescent="0.25">
      <c r="A825" s="2">
        <v>67443996</v>
      </c>
      <c r="B825" t="str">
        <f>VLOOKUP(A825,só_fw!$K$2:$L$283,2,FALSE)</f>
        <v>Javascript</v>
      </c>
      <c r="C825" s="2">
        <v>0</v>
      </c>
      <c r="D825" s="2">
        <v>2</v>
      </c>
      <c r="E825">
        <f t="shared" si="12"/>
        <v>2</v>
      </c>
    </row>
    <row r="826" spans="1:5" x14ac:dyDescent="0.25">
      <c r="A826" s="2">
        <v>67520182</v>
      </c>
      <c r="B826" t="str">
        <f>VLOOKUP(A826,só_fw!$K$2:$L$283,2,FALSE)</f>
        <v>Python</v>
      </c>
      <c r="C826" s="2">
        <v>0</v>
      </c>
      <c r="D826" s="2">
        <v>5</v>
      </c>
      <c r="E826">
        <f t="shared" si="12"/>
        <v>5</v>
      </c>
    </row>
    <row r="827" spans="1:5" x14ac:dyDescent="0.25">
      <c r="A827" s="2">
        <v>67642074</v>
      </c>
      <c r="B827" t="str">
        <f>VLOOKUP(A827,só_fw!$K$2:$L$283,2,FALSE)</f>
        <v>Javascript</v>
      </c>
      <c r="C827" s="2">
        <v>0</v>
      </c>
      <c r="D827" s="2">
        <v>62</v>
      </c>
      <c r="E827">
        <f t="shared" si="12"/>
        <v>62</v>
      </c>
    </row>
    <row r="828" spans="1:5" x14ac:dyDescent="0.25">
      <c r="A828" s="2">
        <v>67744378</v>
      </c>
      <c r="B828" t="str">
        <f>VLOOKUP(A828,só_fw!$K$2:$L$283,2,FALSE)</f>
        <v>Javascript</v>
      </c>
      <c r="C828" s="2">
        <v>0</v>
      </c>
      <c r="D828" s="2">
        <v>1</v>
      </c>
      <c r="E828">
        <f t="shared" si="12"/>
        <v>1</v>
      </c>
    </row>
    <row r="829" spans="1:5" x14ac:dyDescent="0.25">
      <c r="A829" s="2">
        <v>67923925</v>
      </c>
      <c r="B829" t="str">
        <f>VLOOKUP(A829,só_fw!$K$2:$L$283,2,FALSE)</f>
        <v>Javascript</v>
      </c>
      <c r="C829" s="2">
        <v>0</v>
      </c>
      <c r="D829" s="2">
        <v>77</v>
      </c>
      <c r="E829">
        <f t="shared" si="12"/>
        <v>77</v>
      </c>
    </row>
    <row r="830" spans="1:5" x14ac:dyDescent="0.25">
      <c r="A830" s="2">
        <v>68782946</v>
      </c>
      <c r="B830" t="str">
        <f>VLOOKUP(A830,só_fw!$K$2:$L$283,2,FALSE)</f>
        <v>Javascript</v>
      </c>
      <c r="C830" s="2">
        <v>0</v>
      </c>
      <c r="D830" s="2">
        <v>9</v>
      </c>
      <c r="E830">
        <f t="shared" si="12"/>
        <v>9</v>
      </c>
    </row>
    <row r="831" spans="1:5" x14ac:dyDescent="0.25">
      <c r="A831" s="2">
        <v>68818228</v>
      </c>
      <c r="B831" t="str">
        <f>VLOOKUP(A831,só_fw!$K$2:$L$283,2,FALSE)</f>
        <v>java</v>
      </c>
      <c r="C831" s="2">
        <v>0</v>
      </c>
      <c r="D831" s="2">
        <v>1</v>
      </c>
      <c r="E831">
        <f t="shared" si="12"/>
        <v>1</v>
      </c>
    </row>
    <row r="832" spans="1:5" x14ac:dyDescent="0.25">
      <c r="A832" s="2">
        <v>68868629</v>
      </c>
      <c r="B832" t="str">
        <f>VLOOKUP(A832,só_fw!$K$2:$L$283,2,FALSE)</f>
        <v>Javascript</v>
      </c>
      <c r="C832" s="2">
        <v>0</v>
      </c>
      <c r="D832" s="2">
        <v>1</v>
      </c>
      <c r="E832">
        <f t="shared" si="12"/>
        <v>1</v>
      </c>
    </row>
    <row r="833" spans="1:5" x14ac:dyDescent="0.25">
      <c r="A833" s="2">
        <v>69305635</v>
      </c>
      <c r="B833" t="str">
        <f>VLOOKUP(A833,só_fw!$K$2:$L$283,2,FALSE)</f>
        <v>Javascript</v>
      </c>
      <c r="C833" s="2">
        <v>0</v>
      </c>
      <c r="D833" s="2">
        <v>3</v>
      </c>
      <c r="E833">
        <f t="shared" si="12"/>
        <v>3</v>
      </c>
    </row>
    <row r="834" spans="1:5" x14ac:dyDescent="0.25">
      <c r="A834" s="2">
        <v>69881215</v>
      </c>
      <c r="B834" t="str">
        <f>VLOOKUP(A834,só_fw!$K$2:$L$283,2,FALSE)</f>
        <v>Javascript</v>
      </c>
      <c r="C834" s="2">
        <v>0</v>
      </c>
      <c r="D834" s="2">
        <v>11</v>
      </c>
      <c r="E834">
        <f t="shared" si="12"/>
        <v>11</v>
      </c>
    </row>
    <row r="835" spans="1:5" x14ac:dyDescent="0.25">
      <c r="A835" s="2">
        <v>71223761</v>
      </c>
      <c r="B835" t="str">
        <f>VLOOKUP(A835,só_fw!$K$2:$L$283,2,FALSE)</f>
        <v>Javascript</v>
      </c>
      <c r="C835" s="2">
        <v>0</v>
      </c>
      <c r="D835" s="2">
        <v>6</v>
      </c>
      <c r="E835">
        <f t="shared" ref="E835:E898" si="13">C835+D835</f>
        <v>6</v>
      </c>
    </row>
    <row r="836" spans="1:5" x14ac:dyDescent="0.25">
      <c r="A836" s="2">
        <v>71777910</v>
      </c>
      <c r="B836" t="str">
        <f>VLOOKUP(A836,só_fw!$K$2:$L$283,2,FALSE)</f>
        <v>Ruby</v>
      </c>
      <c r="C836" s="2">
        <v>0</v>
      </c>
      <c r="D836" s="2">
        <v>1</v>
      </c>
      <c r="E836">
        <f t="shared" si="13"/>
        <v>1</v>
      </c>
    </row>
    <row r="837" spans="1:5" x14ac:dyDescent="0.25">
      <c r="A837" s="2">
        <v>72352773</v>
      </c>
      <c r="B837" t="str">
        <f>VLOOKUP(A837,só_fw!$K$2:$L$283,2,FALSE)</f>
        <v>java</v>
      </c>
      <c r="C837" s="2">
        <v>0</v>
      </c>
      <c r="D837" s="2">
        <v>1</v>
      </c>
      <c r="E837">
        <f t="shared" si="13"/>
        <v>1</v>
      </c>
    </row>
    <row r="838" spans="1:5" x14ac:dyDescent="0.25">
      <c r="A838" s="2">
        <v>72365538</v>
      </c>
      <c r="B838" t="str">
        <f>VLOOKUP(A838,só_fw!$K$2:$L$283,2,FALSE)</f>
        <v>Javascript</v>
      </c>
      <c r="C838" s="2">
        <v>0</v>
      </c>
      <c r="D838" s="2">
        <v>1</v>
      </c>
      <c r="E838">
        <f t="shared" si="13"/>
        <v>1</v>
      </c>
    </row>
    <row r="839" spans="1:5" x14ac:dyDescent="0.25">
      <c r="A839" s="2">
        <v>72940114</v>
      </c>
      <c r="B839" t="str">
        <f>VLOOKUP(A839,só_fw!$K$2:$L$283,2,FALSE)</f>
        <v>Javascript</v>
      </c>
      <c r="C839" s="2">
        <v>0</v>
      </c>
      <c r="D839" s="2">
        <v>31</v>
      </c>
      <c r="E839">
        <f t="shared" si="13"/>
        <v>31</v>
      </c>
    </row>
    <row r="840" spans="1:5" x14ac:dyDescent="0.25">
      <c r="A840" s="2">
        <v>73401636</v>
      </c>
      <c r="B840" t="str">
        <f>VLOOKUP(A840,só_fw!$K$2:$L$283,2,FALSE)</f>
        <v>Javascript</v>
      </c>
      <c r="C840" s="2">
        <v>0</v>
      </c>
      <c r="D840" s="2">
        <v>1</v>
      </c>
      <c r="E840">
        <f t="shared" si="13"/>
        <v>1</v>
      </c>
    </row>
    <row r="841" spans="1:5" x14ac:dyDescent="0.25">
      <c r="A841" s="2">
        <v>73402961</v>
      </c>
      <c r="B841" t="str">
        <f>VLOOKUP(A841,só_fw!$K$2:$L$283,2,FALSE)</f>
        <v>Javascript</v>
      </c>
      <c r="C841" s="2">
        <v>0</v>
      </c>
      <c r="D841" s="2">
        <v>62</v>
      </c>
      <c r="E841">
        <f t="shared" si="13"/>
        <v>62</v>
      </c>
    </row>
    <row r="842" spans="1:5" x14ac:dyDescent="0.25">
      <c r="A842" s="2">
        <v>74041946</v>
      </c>
      <c r="B842" t="str">
        <f>VLOOKUP(A842,só_fw!$K$2:$L$283,2,FALSE)</f>
        <v>java</v>
      </c>
      <c r="C842" s="2">
        <v>0</v>
      </c>
      <c r="D842" s="2">
        <v>1</v>
      </c>
      <c r="E842">
        <f t="shared" si="13"/>
        <v>1</v>
      </c>
    </row>
    <row r="843" spans="1:5" x14ac:dyDescent="0.25">
      <c r="A843" s="2">
        <v>74284391</v>
      </c>
      <c r="B843" t="str">
        <f>VLOOKUP(A843,só_fw!$K$2:$L$283,2,FALSE)</f>
        <v>java</v>
      </c>
      <c r="C843" s="2">
        <v>0</v>
      </c>
      <c r="D843" s="2">
        <v>1</v>
      </c>
      <c r="E843">
        <f t="shared" si="13"/>
        <v>1</v>
      </c>
    </row>
    <row r="844" spans="1:5" x14ac:dyDescent="0.25">
      <c r="A844" s="2">
        <v>74492844</v>
      </c>
      <c r="B844" t="str">
        <f>VLOOKUP(A844,só_fw!$K$2:$L$283,2,FALSE)</f>
        <v>java</v>
      </c>
      <c r="C844" s="2">
        <v>0</v>
      </c>
      <c r="D844" s="2">
        <v>34</v>
      </c>
      <c r="E844">
        <f t="shared" si="13"/>
        <v>34</v>
      </c>
    </row>
    <row r="845" spans="1:5" x14ac:dyDescent="0.25">
      <c r="A845" s="2">
        <v>74696240</v>
      </c>
      <c r="B845" t="str">
        <f>VLOOKUP(A845,só_fw!$K$2:$L$283,2,FALSE)</f>
        <v>Javascript</v>
      </c>
      <c r="C845" s="2">
        <v>0</v>
      </c>
      <c r="D845" s="2">
        <v>67</v>
      </c>
      <c r="E845">
        <f t="shared" si="13"/>
        <v>67</v>
      </c>
    </row>
    <row r="846" spans="1:5" x14ac:dyDescent="0.25">
      <c r="A846" s="2">
        <v>74815417</v>
      </c>
      <c r="B846" t="str">
        <f>VLOOKUP(A846,só_fw!$K$2:$L$283,2,FALSE)</f>
        <v>Javascript</v>
      </c>
      <c r="C846" s="2">
        <v>0</v>
      </c>
      <c r="D846" s="2">
        <v>25</v>
      </c>
      <c r="E846">
        <f t="shared" si="13"/>
        <v>25</v>
      </c>
    </row>
    <row r="847" spans="1:5" x14ac:dyDescent="0.25">
      <c r="A847" s="2">
        <v>75029886</v>
      </c>
      <c r="B847" t="str">
        <f>VLOOKUP(A847,só_fw!$K$2:$L$283,2,FALSE)</f>
        <v>Javascript</v>
      </c>
      <c r="C847" s="2">
        <v>0</v>
      </c>
      <c r="D847" s="2">
        <v>1</v>
      </c>
      <c r="E847">
        <f t="shared" si="13"/>
        <v>1</v>
      </c>
    </row>
    <row r="848" spans="1:5" x14ac:dyDescent="0.25">
      <c r="A848" s="2">
        <v>75458247</v>
      </c>
      <c r="B848" t="str">
        <f>VLOOKUP(A848,só_fw!$K$2:$L$283,2,FALSE)</f>
        <v>Python</v>
      </c>
      <c r="C848" s="2">
        <v>0</v>
      </c>
      <c r="D848" s="2">
        <v>190</v>
      </c>
      <c r="E848">
        <f t="shared" si="13"/>
        <v>190</v>
      </c>
    </row>
    <row r="849" spans="1:5" x14ac:dyDescent="0.25">
      <c r="A849" s="2">
        <v>75686392</v>
      </c>
      <c r="B849" t="str">
        <f>VLOOKUP(A849,só_fw!$K$2:$L$283,2,FALSE)</f>
        <v>java</v>
      </c>
      <c r="C849" s="2">
        <v>0</v>
      </c>
      <c r="D849" s="2">
        <v>2</v>
      </c>
      <c r="E849">
        <f t="shared" si="13"/>
        <v>2</v>
      </c>
    </row>
    <row r="850" spans="1:5" x14ac:dyDescent="0.25">
      <c r="A850" s="2">
        <v>76117792</v>
      </c>
      <c r="B850" t="str">
        <f>VLOOKUP(A850,só_fw!$K$2:$L$283,2,FALSE)</f>
        <v>Javascript</v>
      </c>
      <c r="C850" s="2">
        <v>0</v>
      </c>
      <c r="D850" s="2">
        <v>1</v>
      </c>
      <c r="E850">
        <f t="shared" si="13"/>
        <v>1</v>
      </c>
    </row>
    <row r="851" spans="1:5" x14ac:dyDescent="0.25">
      <c r="A851" s="2">
        <v>76427818</v>
      </c>
      <c r="B851" t="str">
        <f>VLOOKUP(A851,só_fw!$K$2:$L$283,2,FALSE)</f>
        <v>Python</v>
      </c>
      <c r="C851" s="2">
        <v>0</v>
      </c>
      <c r="D851" s="2">
        <v>4</v>
      </c>
      <c r="E851">
        <f t="shared" si="13"/>
        <v>4</v>
      </c>
    </row>
    <row r="852" spans="1:5" x14ac:dyDescent="0.25">
      <c r="A852" s="2">
        <v>78475062</v>
      </c>
      <c r="B852" t="str">
        <f>VLOOKUP(A852,só_fw!$K$2:$L$283,2,FALSE)</f>
        <v>Ruby</v>
      </c>
      <c r="C852" s="2">
        <v>0</v>
      </c>
      <c r="D852" s="2">
        <v>2</v>
      </c>
      <c r="E852">
        <f t="shared" si="13"/>
        <v>2</v>
      </c>
    </row>
    <row r="853" spans="1:5" x14ac:dyDescent="0.25">
      <c r="A853" s="2">
        <v>78954268</v>
      </c>
      <c r="B853" t="str">
        <f>VLOOKUP(A853,só_fw!$K$2:$L$283,2,FALSE)</f>
        <v>Javascript</v>
      </c>
      <c r="C853" s="2">
        <v>0</v>
      </c>
      <c r="D853" s="2">
        <v>1</v>
      </c>
      <c r="E853">
        <f t="shared" si="13"/>
        <v>1</v>
      </c>
    </row>
    <row r="854" spans="1:5" x14ac:dyDescent="0.25">
      <c r="A854" s="2">
        <v>79458915</v>
      </c>
      <c r="B854" t="str">
        <f>VLOOKUP(A854,só_fw!$K$2:$L$283,2,FALSE)</f>
        <v>Ruby</v>
      </c>
      <c r="C854" s="2">
        <v>0</v>
      </c>
      <c r="D854" s="2">
        <v>61</v>
      </c>
      <c r="E854">
        <f t="shared" si="13"/>
        <v>61</v>
      </c>
    </row>
    <row r="855" spans="1:5" x14ac:dyDescent="0.25">
      <c r="A855" s="2">
        <v>79663974</v>
      </c>
      <c r="B855" t="str">
        <f>VLOOKUP(A855,só_fw!$K$2:$L$283,2,FALSE)</f>
        <v>Javascript</v>
      </c>
      <c r="C855" s="2">
        <v>0</v>
      </c>
      <c r="D855" s="2">
        <v>1</v>
      </c>
      <c r="E855">
        <f t="shared" si="13"/>
        <v>1</v>
      </c>
    </row>
    <row r="856" spans="1:5" x14ac:dyDescent="0.25">
      <c r="A856" s="2">
        <v>80594406</v>
      </c>
      <c r="B856" t="str">
        <f>VLOOKUP(A856,só_fw!$K$2:$L$283,2,FALSE)</f>
        <v>java</v>
      </c>
      <c r="C856" s="2">
        <v>0</v>
      </c>
      <c r="D856" s="2">
        <v>2</v>
      </c>
      <c r="E856">
        <f t="shared" si="13"/>
        <v>2</v>
      </c>
    </row>
    <row r="857" spans="1:5" x14ac:dyDescent="0.25">
      <c r="A857" s="2">
        <v>80943990</v>
      </c>
      <c r="B857" t="str">
        <f>VLOOKUP(A857,só_fw!$K$2:$L$283,2,FALSE)</f>
        <v>Javascript</v>
      </c>
      <c r="C857" s="2">
        <v>0</v>
      </c>
      <c r="D857" s="2">
        <v>8</v>
      </c>
      <c r="E857">
        <f t="shared" si="13"/>
        <v>8</v>
      </c>
    </row>
    <row r="858" spans="1:5" x14ac:dyDescent="0.25">
      <c r="A858" s="2">
        <v>81069260</v>
      </c>
      <c r="B858" t="str">
        <f>VLOOKUP(A858,só_fw!$K$2:$L$283,2,FALSE)</f>
        <v>Ruby</v>
      </c>
      <c r="C858" s="2">
        <v>0</v>
      </c>
      <c r="D858" s="2">
        <v>9</v>
      </c>
      <c r="E858">
        <f t="shared" si="13"/>
        <v>9</v>
      </c>
    </row>
    <row r="859" spans="1:5" x14ac:dyDescent="0.25">
      <c r="A859" s="2">
        <v>81357850</v>
      </c>
      <c r="B859" t="str">
        <f>VLOOKUP(A859,só_fw!$K$2:$L$283,2,FALSE)</f>
        <v>Python</v>
      </c>
      <c r="C859" s="2">
        <v>0</v>
      </c>
      <c r="D859" s="2">
        <v>1</v>
      </c>
      <c r="E859">
        <f t="shared" si="13"/>
        <v>1</v>
      </c>
    </row>
    <row r="860" spans="1:5" x14ac:dyDescent="0.25">
      <c r="A860" s="2">
        <v>81671315</v>
      </c>
      <c r="B860" t="str">
        <f>VLOOKUP(A860,só_fw!$K$2:$L$283,2,FALSE)</f>
        <v>Ruby</v>
      </c>
      <c r="C860" s="2">
        <v>0</v>
      </c>
      <c r="D860" s="2">
        <v>4</v>
      </c>
      <c r="E860">
        <f t="shared" si="13"/>
        <v>4</v>
      </c>
    </row>
    <row r="861" spans="1:5" x14ac:dyDescent="0.25">
      <c r="A861" s="2">
        <v>81708448</v>
      </c>
      <c r="B861" t="str">
        <f>VLOOKUP(A861,só_fw!$K$2:$L$283,2,FALSE)</f>
        <v>Javascript</v>
      </c>
      <c r="C861" s="2">
        <v>0</v>
      </c>
      <c r="D861" s="2">
        <v>3</v>
      </c>
      <c r="E861">
        <f t="shared" si="13"/>
        <v>3</v>
      </c>
    </row>
    <row r="862" spans="1:5" x14ac:dyDescent="0.25">
      <c r="A862" s="2">
        <v>81821365</v>
      </c>
      <c r="B862" t="str">
        <f>VLOOKUP(A862,só_fw!$K$2:$L$283,2,FALSE)</f>
        <v>Python</v>
      </c>
      <c r="C862" s="2">
        <v>0</v>
      </c>
      <c r="D862" s="2">
        <v>2</v>
      </c>
      <c r="E862">
        <f t="shared" si="13"/>
        <v>2</v>
      </c>
    </row>
    <row r="863" spans="1:5" x14ac:dyDescent="0.25">
      <c r="A863" s="2">
        <v>82169664</v>
      </c>
      <c r="B863" t="str">
        <f>VLOOKUP(A863,só_fw!$K$2:$L$283,2,FALSE)</f>
        <v>Javascript</v>
      </c>
      <c r="C863" s="2">
        <v>0</v>
      </c>
      <c r="D863" s="2">
        <v>7</v>
      </c>
      <c r="E863">
        <f t="shared" si="13"/>
        <v>7</v>
      </c>
    </row>
    <row r="864" spans="1:5" x14ac:dyDescent="0.25">
      <c r="A864" s="2">
        <v>82517138</v>
      </c>
      <c r="B864" t="str">
        <f>VLOOKUP(A864,só_fw!$K$2:$L$283,2,FALSE)</f>
        <v>java</v>
      </c>
      <c r="C864" s="2">
        <v>0</v>
      </c>
      <c r="D864" s="2">
        <v>1</v>
      </c>
      <c r="E864">
        <f t="shared" si="13"/>
        <v>1</v>
      </c>
    </row>
    <row r="865" spans="1:5" x14ac:dyDescent="0.25">
      <c r="A865" s="2">
        <v>82694148</v>
      </c>
      <c r="B865" t="str">
        <f>VLOOKUP(A865,só_fw!$K$2:$L$283,2,FALSE)</f>
        <v>Javascript</v>
      </c>
      <c r="C865" s="2">
        <v>0</v>
      </c>
      <c r="D865" s="2">
        <v>6</v>
      </c>
      <c r="E865">
        <f t="shared" si="13"/>
        <v>6</v>
      </c>
    </row>
    <row r="866" spans="1:5" x14ac:dyDescent="0.25">
      <c r="A866" s="2">
        <v>82824325</v>
      </c>
      <c r="B866" t="str">
        <f>VLOOKUP(A866,só_fw!$K$2:$L$283,2,FALSE)</f>
        <v>Javascript</v>
      </c>
      <c r="C866" s="2">
        <v>0</v>
      </c>
      <c r="D866" s="2">
        <v>1</v>
      </c>
      <c r="E866">
        <f t="shared" si="13"/>
        <v>1</v>
      </c>
    </row>
    <row r="867" spans="1:5" x14ac:dyDescent="0.25">
      <c r="A867" s="2">
        <v>82995312</v>
      </c>
      <c r="B867" t="str">
        <f>VLOOKUP(A867,só_fw!$K$2:$L$283,2,FALSE)</f>
        <v>java</v>
      </c>
      <c r="C867" s="2">
        <v>0</v>
      </c>
      <c r="D867" s="2">
        <v>7</v>
      </c>
      <c r="E867">
        <f t="shared" si="13"/>
        <v>7</v>
      </c>
    </row>
    <row r="868" spans="1:5" x14ac:dyDescent="0.25">
      <c r="A868" s="2">
        <v>83409727</v>
      </c>
      <c r="B868" t="str">
        <f>VLOOKUP(A868,só_fw!$K$2:$L$283,2,FALSE)</f>
        <v>Ruby</v>
      </c>
      <c r="C868" s="2">
        <v>0</v>
      </c>
      <c r="D868" s="2">
        <v>129</v>
      </c>
      <c r="E868">
        <f t="shared" si="13"/>
        <v>129</v>
      </c>
    </row>
    <row r="869" spans="1:5" x14ac:dyDescent="0.25">
      <c r="A869" s="2">
        <v>83795705</v>
      </c>
      <c r="B869" t="str">
        <f>VLOOKUP(A869,só_fw!$K$2:$L$283,2,FALSE)</f>
        <v>java</v>
      </c>
      <c r="C869" s="2">
        <v>0</v>
      </c>
      <c r="D869" s="2">
        <v>9</v>
      </c>
      <c r="E869">
        <f t="shared" si="13"/>
        <v>9</v>
      </c>
    </row>
    <row r="870" spans="1:5" x14ac:dyDescent="0.25">
      <c r="A870" s="2">
        <v>84358945</v>
      </c>
      <c r="B870" t="str">
        <f>VLOOKUP(A870,só_fw!$K$2:$L$283,2,FALSE)</f>
        <v>Ruby</v>
      </c>
      <c r="C870" s="2">
        <v>0</v>
      </c>
      <c r="D870" s="2">
        <v>6</v>
      </c>
      <c r="E870">
        <f t="shared" si="13"/>
        <v>6</v>
      </c>
    </row>
    <row r="871" spans="1:5" x14ac:dyDescent="0.25">
      <c r="A871" s="2">
        <v>84416173</v>
      </c>
      <c r="B871" t="str">
        <f>VLOOKUP(A871,só_fw!$K$2:$L$283,2,FALSE)</f>
        <v>java</v>
      </c>
      <c r="C871" s="2">
        <v>0</v>
      </c>
      <c r="D871" s="2">
        <v>1</v>
      </c>
      <c r="E871">
        <f t="shared" si="13"/>
        <v>1</v>
      </c>
    </row>
    <row r="872" spans="1:5" x14ac:dyDescent="0.25">
      <c r="A872" s="2">
        <v>84494468</v>
      </c>
      <c r="B872" t="str">
        <f>VLOOKUP(A872,só_fw!$K$2:$L$283,2,FALSE)</f>
        <v>Javascript</v>
      </c>
      <c r="C872" s="2">
        <v>0</v>
      </c>
      <c r="D872" s="2">
        <v>3</v>
      </c>
      <c r="E872">
        <f t="shared" si="13"/>
        <v>3</v>
      </c>
    </row>
    <row r="873" spans="1:5" x14ac:dyDescent="0.25">
      <c r="A873" s="2">
        <v>84499042</v>
      </c>
      <c r="B873" t="str">
        <f>VLOOKUP(A873,só_fw!$K$2:$L$283,2,FALSE)</f>
        <v>c#</v>
      </c>
      <c r="C873" s="2">
        <v>0</v>
      </c>
      <c r="D873" s="2">
        <v>12</v>
      </c>
      <c r="E873">
        <f t="shared" si="13"/>
        <v>12</v>
      </c>
    </row>
    <row r="874" spans="1:5" x14ac:dyDescent="0.25">
      <c r="A874" s="2">
        <v>85337580</v>
      </c>
      <c r="B874" t="str">
        <f>VLOOKUP(A874,só_fw!$K$2:$L$283,2,FALSE)</f>
        <v>Javascript</v>
      </c>
      <c r="C874" s="2">
        <v>0</v>
      </c>
      <c r="D874" s="2">
        <v>1</v>
      </c>
      <c r="E874">
        <f t="shared" si="13"/>
        <v>1</v>
      </c>
    </row>
    <row r="875" spans="1:5" x14ac:dyDescent="0.25">
      <c r="A875" s="2">
        <v>86079701</v>
      </c>
      <c r="B875" t="str">
        <f>VLOOKUP(A875,só_fw!$K$2:$L$283,2,FALSE)</f>
        <v>Javascript</v>
      </c>
      <c r="C875" s="2">
        <v>0</v>
      </c>
      <c r="D875" s="2">
        <v>1</v>
      </c>
      <c r="E875">
        <f t="shared" si="13"/>
        <v>1</v>
      </c>
    </row>
    <row r="876" spans="1:5" x14ac:dyDescent="0.25">
      <c r="A876" s="2">
        <v>86091828</v>
      </c>
      <c r="B876" t="str">
        <f>VLOOKUP(A876,só_fw!$K$2:$L$283,2,FALSE)</f>
        <v>c#</v>
      </c>
      <c r="C876" s="2">
        <v>0</v>
      </c>
      <c r="D876" s="2">
        <v>1</v>
      </c>
      <c r="E876">
        <f t="shared" si="13"/>
        <v>1</v>
      </c>
    </row>
    <row r="877" spans="1:5" x14ac:dyDescent="0.25">
      <c r="A877" s="2">
        <v>86929066</v>
      </c>
      <c r="B877" t="str">
        <f>VLOOKUP(A877,só_fw!$K$2:$L$283,2,FALSE)</f>
        <v>Javascript</v>
      </c>
      <c r="C877" s="2">
        <v>0</v>
      </c>
      <c r="D877" s="2">
        <v>1</v>
      </c>
      <c r="E877">
        <f t="shared" si="13"/>
        <v>1</v>
      </c>
    </row>
    <row r="878" spans="1:5" x14ac:dyDescent="0.25">
      <c r="A878" s="2">
        <v>87860628</v>
      </c>
      <c r="B878" t="str">
        <f>VLOOKUP(A878,só_fw!$K$2:$L$283,2,FALSE)</f>
        <v>java</v>
      </c>
      <c r="C878" s="2">
        <v>0</v>
      </c>
      <c r="D878" s="2">
        <v>35</v>
      </c>
      <c r="E878">
        <f t="shared" si="13"/>
        <v>35</v>
      </c>
    </row>
    <row r="879" spans="1:5" x14ac:dyDescent="0.25">
      <c r="A879" s="2">
        <v>88105983</v>
      </c>
      <c r="B879" t="str">
        <f>VLOOKUP(A879,só_fw!$K$2:$L$283,2,FALSE)</f>
        <v>Ruby</v>
      </c>
      <c r="C879" s="2">
        <v>0</v>
      </c>
      <c r="D879" s="2">
        <v>9</v>
      </c>
      <c r="E879">
        <f t="shared" si="13"/>
        <v>9</v>
      </c>
    </row>
    <row r="880" spans="1:5" x14ac:dyDescent="0.25">
      <c r="A880" s="2">
        <v>88864400</v>
      </c>
      <c r="B880" t="str">
        <f>VLOOKUP(A880,só_fw!$K$2:$L$283,2,FALSE)</f>
        <v>Javascript</v>
      </c>
      <c r="C880" s="2">
        <v>0</v>
      </c>
      <c r="D880" s="2">
        <v>1</v>
      </c>
      <c r="E880">
        <f t="shared" si="13"/>
        <v>1</v>
      </c>
    </row>
    <row r="881" spans="1:5" x14ac:dyDescent="0.25">
      <c r="A881" s="2">
        <v>88866103</v>
      </c>
      <c r="B881" t="str">
        <f>VLOOKUP(A881,só_fw!$K$2:$L$283,2,FALSE)</f>
        <v>Javascript</v>
      </c>
      <c r="C881" s="2">
        <v>0</v>
      </c>
      <c r="D881" s="2">
        <v>6</v>
      </c>
      <c r="E881">
        <f t="shared" si="13"/>
        <v>6</v>
      </c>
    </row>
    <row r="882" spans="1:5" x14ac:dyDescent="0.25">
      <c r="A882" s="2">
        <v>90068555</v>
      </c>
      <c r="B882" t="str">
        <f>VLOOKUP(A882,só_fw!$K$2:$L$283,2,FALSE)</f>
        <v>Javascript</v>
      </c>
      <c r="C882" s="2">
        <v>0</v>
      </c>
      <c r="D882" s="2">
        <v>11</v>
      </c>
      <c r="E882">
        <f t="shared" si="13"/>
        <v>11</v>
      </c>
    </row>
    <row r="883" spans="1:5" x14ac:dyDescent="0.25">
      <c r="A883" s="2">
        <v>90301930</v>
      </c>
      <c r="B883" t="str">
        <f>VLOOKUP(A883,só_fw!$K$2:$L$283,2,FALSE)</f>
        <v>Python</v>
      </c>
      <c r="C883" s="2">
        <v>0</v>
      </c>
      <c r="D883" s="2">
        <v>1</v>
      </c>
      <c r="E883">
        <f t="shared" si="13"/>
        <v>1</v>
      </c>
    </row>
    <row r="884" spans="1:5" x14ac:dyDescent="0.25">
      <c r="A884" s="2">
        <v>90670747</v>
      </c>
      <c r="B884" t="str">
        <f>VLOOKUP(A884,só_fw!$K$2:$L$283,2,FALSE)</f>
        <v>java</v>
      </c>
      <c r="C884" s="2">
        <v>0</v>
      </c>
      <c r="D884" s="2">
        <v>2</v>
      </c>
      <c r="E884">
        <f t="shared" si="13"/>
        <v>2</v>
      </c>
    </row>
    <row r="885" spans="1:5" x14ac:dyDescent="0.25">
      <c r="A885" s="2">
        <v>91553181</v>
      </c>
      <c r="B885" t="str">
        <f>VLOOKUP(A885,só_fw!$K$2:$L$283,2,FALSE)</f>
        <v>Javascript</v>
      </c>
      <c r="C885" s="2">
        <v>0</v>
      </c>
      <c r="D885" s="2">
        <v>1</v>
      </c>
      <c r="E885">
        <f t="shared" si="13"/>
        <v>1</v>
      </c>
    </row>
    <row r="886" spans="1:5" x14ac:dyDescent="0.25">
      <c r="A886" s="2">
        <v>91890025</v>
      </c>
      <c r="B886" t="str">
        <f>VLOOKUP(A886,só_fw!$K$2:$L$283,2,FALSE)</f>
        <v>c#</v>
      </c>
      <c r="C886" s="2">
        <v>0</v>
      </c>
      <c r="D886" s="2">
        <v>7</v>
      </c>
      <c r="E886">
        <f t="shared" si="13"/>
        <v>7</v>
      </c>
    </row>
    <row r="887" spans="1:5" x14ac:dyDescent="0.25">
      <c r="A887" s="2">
        <v>91987455</v>
      </c>
      <c r="B887" t="str">
        <f>VLOOKUP(A887,só_fw!$K$2:$L$283,2,FALSE)</f>
        <v>java</v>
      </c>
      <c r="C887" s="2">
        <v>0</v>
      </c>
      <c r="D887" s="2">
        <v>1</v>
      </c>
      <c r="E887">
        <f t="shared" si="13"/>
        <v>1</v>
      </c>
    </row>
    <row r="888" spans="1:5" x14ac:dyDescent="0.25">
      <c r="A888" s="2">
        <v>92916399</v>
      </c>
      <c r="B888" t="str">
        <f>VLOOKUP(A888,só_fw!$K$2:$L$283,2,FALSE)</f>
        <v>Javascript</v>
      </c>
      <c r="C888" s="2">
        <v>0</v>
      </c>
      <c r="D888" s="2">
        <v>3</v>
      </c>
      <c r="E888">
        <f t="shared" si="13"/>
        <v>3</v>
      </c>
    </row>
    <row r="889" spans="1:5" x14ac:dyDescent="0.25">
      <c r="A889" s="2">
        <v>94702255</v>
      </c>
      <c r="B889" t="str">
        <f>VLOOKUP(A889,só_fw!$K$2:$L$283,2,FALSE)</f>
        <v>Javascript</v>
      </c>
      <c r="C889" s="2">
        <v>0</v>
      </c>
      <c r="D889" s="2">
        <v>2</v>
      </c>
      <c r="E889">
        <f t="shared" si="13"/>
        <v>2</v>
      </c>
    </row>
    <row r="890" spans="1:5" x14ac:dyDescent="0.25">
      <c r="A890" s="2">
        <v>94754584</v>
      </c>
      <c r="B890" t="str">
        <f>VLOOKUP(A890,só_fw!$K$2:$L$283,2,FALSE)</f>
        <v>c#</v>
      </c>
      <c r="C890" s="2">
        <v>0</v>
      </c>
      <c r="D890" s="2">
        <v>13</v>
      </c>
      <c r="E890">
        <f t="shared" si="13"/>
        <v>13</v>
      </c>
    </row>
    <row r="891" spans="1:5" x14ac:dyDescent="0.25">
      <c r="A891" s="2">
        <v>95142941</v>
      </c>
      <c r="B891" t="str">
        <f>VLOOKUP(A891,só_fw!$K$2:$L$283,2,FALSE)</f>
        <v>Javascript</v>
      </c>
      <c r="C891" s="2">
        <v>0</v>
      </c>
      <c r="D891" s="2">
        <v>1</v>
      </c>
      <c r="E891">
        <f t="shared" si="13"/>
        <v>1</v>
      </c>
    </row>
    <row r="892" spans="1:5" x14ac:dyDescent="0.25">
      <c r="A892" s="2">
        <v>95866344</v>
      </c>
      <c r="B892" t="str">
        <f>VLOOKUP(A892,só_fw!$K$2:$L$283,2,FALSE)</f>
        <v>java</v>
      </c>
      <c r="C892" s="2">
        <v>0</v>
      </c>
      <c r="D892" s="2">
        <v>1</v>
      </c>
      <c r="E892">
        <f t="shared" si="13"/>
        <v>1</v>
      </c>
    </row>
    <row r="893" spans="1:5" x14ac:dyDescent="0.25">
      <c r="A893" s="2">
        <v>95980339</v>
      </c>
      <c r="B893" t="str">
        <f>VLOOKUP(A893,só_fw!$K$2:$L$283,2,FALSE)</f>
        <v>Javascript</v>
      </c>
      <c r="C893" s="2">
        <v>0</v>
      </c>
      <c r="D893" s="2">
        <v>1</v>
      </c>
      <c r="E893">
        <f t="shared" si="13"/>
        <v>1</v>
      </c>
    </row>
    <row r="894" spans="1:5" x14ac:dyDescent="0.25">
      <c r="A894" s="2">
        <v>96295201</v>
      </c>
      <c r="B894" t="str">
        <f>VLOOKUP(A894,só_fw!$K$2:$L$283,2,FALSE)</f>
        <v>Javascript</v>
      </c>
      <c r="C894" s="2">
        <v>0</v>
      </c>
      <c r="D894" s="2">
        <v>14</v>
      </c>
      <c r="E894">
        <f t="shared" si="13"/>
        <v>14</v>
      </c>
    </row>
    <row r="895" spans="1:5" x14ac:dyDescent="0.25">
      <c r="A895" s="2">
        <v>96681153</v>
      </c>
      <c r="B895" t="str">
        <f>VLOOKUP(A895,só_fw!$K$2:$L$283,2,FALSE)</f>
        <v>Javascript</v>
      </c>
      <c r="C895" s="2">
        <v>0</v>
      </c>
      <c r="D895" s="2">
        <v>1</v>
      </c>
      <c r="E895">
        <f t="shared" si="13"/>
        <v>1</v>
      </c>
    </row>
    <row r="896" spans="1:5" x14ac:dyDescent="0.25">
      <c r="A896" s="2">
        <v>97209617</v>
      </c>
      <c r="B896" t="str">
        <f>VLOOKUP(A896,só_fw!$K$2:$L$283,2,FALSE)</f>
        <v>Python</v>
      </c>
      <c r="C896" s="2">
        <v>0</v>
      </c>
      <c r="D896" s="2">
        <v>1</v>
      </c>
      <c r="E896">
        <f t="shared" si="13"/>
        <v>1</v>
      </c>
    </row>
    <row r="897" spans="1:5" x14ac:dyDescent="0.25">
      <c r="A897" s="2">
        <v>97696892</v>
      </c>
      <c r="B897" t="str">
        <f>VLOOKUP(A897,só_fw!$K$2:$L$283,2,FALSE)</f>
        <v>Javascript</v>
      </c>
      <c r="C897" s="2">
        <v>0</v>
      </c>
      <c r="D897" s="2">
        <v>10</v>
      </c>
      <c r="E897">
        <f t="shared" si="13"/>
        <v>10</v>
      </c>
    </row>
    <row r="898" spans="1:5" x14ac:dyDescent="0.25">
      <c r="A898" s="2">
        <v>97703198</v>
      </c>
      <c r="B898" t="str">
        <f>VLOOKUP(A898,só_fw!$K$2:$L$283,2,FALSE)</f>
        <v>Javascript</v>
      </c>
      <c r="C898" s="2">
        <v>0</v>
      </c>
      <c r="D898" s="2">
        <v>1</v>
      </c>
      <c r="E898">
        <f t="shared" si="13"/>
        <v>1</v>
      </c>
    </row>
    <row r="899" spans="1:5" x14ac:dyDescent="0.25">
      <c r="A899" s="2">
        <v>98755888</v>
      </c>
      <c r="B899" t="str">
        <f>VLOOKUP(A899,só_fw!$K$2:$L$283,2,FALSE)</f>
        <v>c#</v>
      </c>
      <c r="C899" s="2">
        <v>0</v>
      </c>
      <c r="D899" s="2">
        <v>1</v>
      </c>
      <c r="E899">
        <f t="shared" ref="E899:E950" si="14">C899+D899</f>
        <v>1</v>
      </c>
    </row>
    <row r="900" spans="1:5" x14ac:dyDescent="0.25">
      <c r="A900" s="2">
        <v>99073407</v>
      </c>
      <c r="B900" t="str">
        <f>VLOOKUP(A900,só_fw!$K$2:$L$283,2,FALSE)</f>
        <v>Javascript</v>
      </c>
      <c r="C900" s="2">
        <v>0</v>
      </c>
      <c r="D900" s="2">
        <v>2</v>
      </c>
      <c r="E900">
        <f t="shared" si="14"/>
        <v>2</v>
      </c>
    </row>
    <row r="901" spans="1:5" x14ac:dyDescent="0.25">
      <c r="A901" s="2">
        <v>99932152</v>
      </c>
      <c r="B901" t="str">
        <f>VLOOKUP(A901,só_fw!$K$2:$L$283,2,FALSE)</f>
        <v>java</v>
      </c>
      <c r="C901" s="2">
        <v>0</v>
      </c>
      <c r="D901" s="2">
        <v>1</v>
      </c>
      <c r="E901">
        <f t="shared" si="14"/>
        <v>1</v>
      </c>
    </row>
    <row r="902" spans="1:5" x14ac:dyDescent="0.25">
      <c r="A902" s="2">
        <v>100225581</v>
      </c>
      <c r="B902" t="str">
        <f>VLOOKUP(A902,só_fw!$K$2:$L$283,2,FALSE)</f>
        <v>Javascript</v>
      </c>
      <c r="C902" s="2">
        <v>0</v>
      </c>
      <c r="D902" s="2">
        <v>1</v>
      </c>
      <c r="E902">
        <f t="shared" si="14"/>
        <v>1</v>
      </c>
    </row>
    <row r="903" spans="1:5" x14ac:dyDescent="0.25">
      <c r="A903" s="2">
        <v>100366080</v>
      </c>
      <c r="B903" t="str">
        <f>VLOOKUP(A903,só_fw!$K$2:$L$283,2,FALSE)</f>
        <v>Javascript</v>
      </c>
      <c r="C903" s="2">
        <v>0</v>
      </c>
      <c r="D903" s="2">
        <v>9</v>
      </c>
      <c r="E903">
        <f t="shared" si="14"/>
        <v>9</v>
      </c>
    </row>
    <row r="904" spans="1:5" x14ac:dyDescent="0.25">
      <c r="A904" s="2">
        <v>100636581</v>
      </c>
      <c r="B904" t="str">
        <f>VLOOKUP(A904,só_fw!$K$2:$L$283,2,FALSE)</f>
        <v>Javascript</v>
      </c>
      <c r="C904" s="2">
        <v>0</v>
      </c>
      <c r="D904" s="2">
        <v>303</v>
      </c>
      <c r="E904">
        <f t="shared" si="14"/>
        <v>303</v>
      </c>
    </row>
    <row r="905" spans="1:5" x14ac:dyDescent="0.25">
      <c r="A905" s="2">
        <v>102541671</v>
      </c>
      <c r="B905" t="str">
        <f>VLOOKUP(A905,só_fw!$K$2:$L$283,2,FALSE)</f>
        <v>java</v>
      </c>
      <c r="C905" s="2">
        <v>0</v>
      </c>
      <c r="D905" s="2">
        <v>1</v>
      </c>
      <c r="E905">
        <f t="shared" si="14"/>
        <v>1</v>
      </c>
    </row>
    <row r="906" spans="1:5" x14ac:dyDescent="0.25">
      <c r="A906" s="2">
        <v>103375381</v>
      </c>
      <c r="B906" t="str">
        <f>VLOOKUP(A906,só_fw!$K$2:$L$283,2,FALSE)</f>
        <v>Javascript</v>
      </c>
      <c r="C906" s="2">
        <v>0</v>
      </c>
      <c r="D906" s="2">
        <v>1</v>
      </c>
      <c r="E906">
        <f t="shared" si="14"/>
        <v>1</v>
      </c>
    </row>
    <row r="907" spans="1:5" x14ac:dyDescent="0.25">
      <c r="A907" s="2">
        <v>103722070</v>
      </c>
      <c r="B907" t="str">
        <f>VLOOKUP(A907,só_fw!$K$2:$L$283,2,FALSE)</f>
        <v>java</v>
      </c>
      <c r="C907" s="2">
        <v>0</v>
      </c>
      <c r="D907" s="2">
        <v>4</v>
      </c>
      <c r="E907">
        <f t="shared" si="14"/>
        <v>4</v>
      </c>
    </row>
    <row r="908" spans="1:5" x14ac:dyDescent="0.25">
      <c r="A908" s="2">
        <v>105115436</v>
      </c>
      <c r="B908" t="str">
        <f>VLOOKUP(A908,só_fw!$K$2:$L$283,2,FALSE)</f>
        <v>Javascript</v>
      </c>
      <c r="C908" s="2">
        <v>0</v>
      </c>
      <c r="D908" s="2">
        <v>1</v>
      </c>
      <c r="E908">
        <f t="shared" si="14"/>
        <v>1</v>
      </c>
    </row>
    <row r="909" spans="1:5" x14ac:dyDescent="0.25">
      <c r="A909" s="2">
        <v>106755542</v>
      </c>
      <c r="B909" t="str">
        <f>VLOOKUP(A909,só_fw!$K$2:$L$283,2,FALSE)</f>
        <v>Javascript</v>
      </c>
      <c r="C909" s="2">
        <v>0</v>
      </c>
      <c r="D909" s="2">
        <v>1</v>
      </c>
      <c r="E909">
        <f t="shared" si="14"/>
        <v>1</v>
      </c>
    </row>
    <row r="910" spans="1:5" x14ac:dyDescent="0.25">
      <c r="A910" s="2">
        <v>107253811</v>
      </c>
      <c r="B910" t="str">
        <f>VLOOKUP(A910,só_fw!$K$2:$L$283,2,FALSE)</f>
        <v>Ruby</v>
      </c>
      <c r="C910" s="2">
        <v>0</v>
      </c>
      <c r="D910" s="2">
        <v>3</v>
      </c>
      <c r="E910">
        <f t="shared" si="14"/>
        <v>3</v>
      </c>
    </row>
    <row r="911" spans="1:5" x14ac:dyDescent="0.25">
      <c r="A911" s="2">
        <v>107542678</v>
      </c>
      <c r="B911" t="str">
        <f>VLOOKUP(A911,só_fw!$K$2:$L$283,2,FALSE)</f>
        <v>Javascript</v>
      </c>
      <c r="C911" s="2">
        <v>0</v>
      </c>
      <c r="D911" s="2">
        <v>47</v>
      </c>
      <c r="E911">
        <f t="shared" si="14"/>
        <v>47</v>
      </c>
    </row>
    <row r="912" spans="1:5" x14ac:dyDescent="0.25">
      <c r="A912" s="2">
        <v>108957299</v>
      </c>
      <c r="B912" t="str">
        <f>VLOOKUP(A912,só_fw!$K$2:$L$283,2,FALSE)</f>
        <v>java</v>
      </c>
      <c r="C912" s="2">
        <v>0</v>
      </c>
      <c r="D912" s="2">
        <v>3</v>
      </c>
      <c r="E912">
        <f t="shared" si="14"/>
        <v>3</v>
      </c>
    </row>
    <row r="913" spans="1:5" x14ac:dyDescent="0.25">
      <c r="A913" s="2">
        <v>109056285</v>
      </c>
      <c r="B913" t="str">
        <f>VLOOKUP(A913,só_fw!$K$2:$L$283,2,FALSE)</f>
        <v>Javascript</v>
      </c>
      <c r="C913" s="2">
        <v>0</v>
      </c>
      <c r="D913" s="2">
        <v>1</v>
      </c>
      <c r="E913">
        <f t="shared" si="14"/>
        <v>1</v>
      </c>
    </row>
    <row r="914" spans="1:5" x14ac:dyDescent="0.25">
      <c r="A914" s="2">
        <v>109175311</v>
      </c>
      <c r="B914" t="str">
        <f>VLOOKUP(A914,só_fw!$K$2:$L$283,2,FALSE)</f>
        <v>java</v>
      </c>
      <c r="C914" s="2">
        <v>0</v>
      </c>
      <c r="D914" s="2">
        <v>1156</v>
      </c>
      <c r="E914">
        <f t="shared" si="14"/>
        <v>1156</v>
      </c>
    </row>
    <row r="915" spans="1:5" x14ac:dyDescent="0.25">
      <c r="A915" s="2">
        <v>109588301</v>
      </c>
      <c r="B915" t="str">
        <f>VLOOKUP(A915,só_fw!$K$2:$L$283,2,FALSE)</f>
        <v>Javascript</v>
      </c>
      <c r="C915" s="2">
        <v>0</v>
      </c>
      <c r="D915" s="2">
        <v>1</v>
      </c>
      <c r="E915">
        <f t="shared" si="14"/>
        <v>1</v>
      </c>
    </row>
    <row r="916" spans="1:5" x14ac:dyDescent="0.25">
      <c r="A916" s="2">
        <v>109705342</v>
      </c>
      <c r="B916" t="str">
        <f>VLOOKUP(A916,só_fw!$K$2:$L$283,2,FALSE)</f>
        <v>java</v>
      </c>
      <c r="C916" s="2">
        <v>0</v>
      </c>
      <c r="D916" s="2">
        <v>1</v>
      </c>
      <c r="E916">
        <f t="shared" si="14"/>
        <v>1</v>
      </c>
    </row>
    <row r="917" spans="1:5" x14ac:dyDescent="0.25">
      <c r="A917" s="2">
        <v>110009792</v>
      </c>
      <c r="B917" t="str">
        <f>VLOOKUP(A917,só_fw!$K$2:$L$283,2,FALSE)</f>
        <v>Python</v>
      </c>
      <c r="C917" s="2">
        <v>0</v>
      </c>
      <c r="D917" s="2">
        <v>2</v>
      </c>
      <c r="E917">
        <f t="shared" si="14"/>
        <v>2</v>
      </c>
    </row>
    <row r="918" spans="1:5" x14ac:dyDescent="0.25">
      <c r="A918" s="2">
        <v>110588359</v>
      </c>
      <c r="B918" t="str">
        <f>VLOOKUP(A918,só_fw!$K$2:$L$283,2,FALSE)</f>
        <v>Python</v>
      </c>
      <c r="C918" s="2">
        <v>0</v>
      </c>
      <c r="D918" s="2">
        <v>1</v>
      </c>
      <c r="E918">
        <f t="shared" si="14"/>
        <v>1</v>
      </c>
    </row>
    <row r="919" spans="1:5" x14ac:dyDescent="0.25">
      <c r="A919" s="2">
        <v>111766481</v>
      </c>
      <c r="B919" t="str">
        <f>VLOOKUP(A919,só_fw!$K$2:$L$283,2,FALSE)</f>
        <v>java</v>
      </c>
      <c r="C919" s="2">
        <v>0</v>
      </c>
      <c r="D919" s="2">
        <v>3</v>
      </c>
      <c r="E919">
        <f t="shared" si="14"/>
        <v>3</v>
      </c>
    </row>
    <row r="920" spans="1:5" x14ac:dyDescent="0.25">
      <c r="A920" s="2">
        <v>112557227</v>
      </c>
      <c r="B920" t="str">
        <f>VLOOKUP(A920,só_fw!$K$2:$L$283,2,FALSE)</f>
        <v>java</v>
      </c>
      <c r="C920" s="2">
        <v>0</v>
      </c>
      <c r="D920" s="2">
        <v>15</v>
      </c>
      <c r="E920">
        <f t="shared" si="14"/>
        <v>15</v>
      </c>
    </row>
    <row r="921" spans="1:5" x14ac:dyDescent="0.25">
      <c r="A921" s="2">
        <v>112724540</v>
      </c>
      <c r="B921" t="str">
        <f>VLOOKUP(A921,só_fw!$K$2:$L$283,2,FALSE)</f>
        <v>c#</v>
      </c>
      <c r="C921" s="2">
        <v>0</v>
      </c>
      <c r="D921" s="2">
        <v>1</v>
      </c>
      <c r="E921">
        <f t="shared" si="14"/>
        <v>1</v>
      </c>
    </row>
    <row r="922" spans="1:5" x14ac:dyDescent="0.25">
      <c r="A922" s="2">
        <v>113833070</v>
      </c>
      <c r="B922" t="str">
        <f>VLOOKUP(A922,só_fw!$K$2:$L$283,2,FALSE)</f>
        <v>Javascript</v>
      </c>
      <c r="C922" s="2">
        <v>0</v>
      </c>
      <c r="D922" s="2">
        <v>8</v>
      </c>
      <c r="E922">
        <f t="shared" si="14"/>
        <v>8</v>
      </c>
    </row>
    <row r="923" spans="1:5" x14ac:dyDescent="0.25">
      <c r="A923" s="2">
        <v>115422673</v>
      </c>
      <c r="B923" t="str">
        <f>VLOOKUP(A923,só_fw!$K$2:$L$283,2,FALSE)</f>
        <v>Ruby</v>
      </c>
      <c r="C923" s="2">
        <v>0</v>
      </c>
      <c r="D923" s="2">
        <v>63</v>
      </c>
      <c r="E923">
        <f t="shared" si="14"/>
        <v>63</v>
      </c>
    </row>
    <row r="924" spans="1:5" x14ac:dyDescent="0.25">
      <c r="A924" s="2">
        <v>115556412</v>
      </c>
      <c r="B924" t="str">
        <f>VLOOKUP(A924,só_fw!$K$2:$L$283,2,FALSE)</f>
        <v>java</v>
      </c>
      <c r="C924" s="2">
        <v>0</v>
      </c>
      <c r="D924" s="2">
        <v>8</v>
      </c>
      <c r="E924">
        <f t="shared" si="14"/>
        <v>8</v>
      </c>
    </row>
    <row r="925" spans="1:5" x14ac:dyDescent="0.25">
      <c r="A925" s="2">
        <v>115682085</v>
      </c>
      <c r="B925" t="str">
        <f>VLOOKUP(A925,só_fw!$K$2:$L$283,2,FALSE)</f>
        <v>Javascript</v>
      </c>
      <c r="C925" s="2">
        <v>0</v>
      </c>
      <c r="D925" s="2">
        <v>1</v>
      </c>
      <c r="E925">
        <f t="shared" si="14"/>
        <v>1</v>
      </c>
    </row>
    <row r="926" spans="1:5" x14ac:dyDescent="0.25">
      <c r="A926" s="2">
        <v>115997292</v>
      </c>
      <c r="B926" t="str">
        <f>VLOOKUP(A926,só_fw!$K$2:$L$283,2,FALSE)</f>
        <v>Python</v>
      </c>
      <c r="C926" s="2">
        <v>0</v>
      </c>
      <c r="D926" s="2">
        <v>1</v>
      </c>
      <c r="E926">
        <f t="shared" si="14"/>
        <v>1</v>
      </c>
    </row>
    <row r="927" spans="1:5" x14ac:dyDescent="0.25">
      <c r="A927" s="2">
        <v>116239425</v>
      </c>
      <c r="B927" t="str">
        <f>VLOOKUP(A927,só_fw!$K$2:$L$283,2,FALSE)</f>
        <v>java</v>
      </c>
      <c r="C927" s="2">
        <v>0</v>
      </c>
      <c r="D927" s="2">
        <v>6</v>
      </c>
      <c r="E927">
        <f t="shared" si="14"/>
        <v>6</v>
      </c>
    </row>
    <row r="928" spans="1:5" x14ac:dyDescent="0.25">
      <c r="A928" s="2">
        <v>116277356</v>
      </c>
      <c r="B928" t="str">
        <f>VLOOKUP(A928,só_fw!$K$2:$L$283,2,FALSE)</f>
        <v>java</v>
      </c>
      <c r="C928" s="2">
        <v>0</v>
      </c>
      <c r="D928" s="2">
        <v>1</v>
      </c>
      <c r="E928">
        <f t="shared" si="14"/>
        <v>1</v>
      </c>
    </row>
    <row r="929" spans="1:5" x14ac:dyDescent="0.25">
      <c r="A929" s="2">
        <v>116509313</v>
      </c>
      <c r="B929" t="str">
        <f>VLOOKUP(A929,só_fw!$K$2:$L$283,2,FALSE)</f>
        <v>java</v>
      </c>
      <c r="C929" s="2">
        <v>0</v>
      </c>
      <c r="D929" s="2">
        <v>1</v>
      </c>
      <c r="E929">
        <f t="shared" si="14"/>
        <v>1</v>
      </c>
    </row>
    <row r="930" spans="1:5" x14ac:dyDescent="0.25">
      <c r="A930" s="2">
        <v>116522233</v>
      </c>
      <c r="B930" t="str">
        <f>VLOOKUP(A930,só_fw!$K$2:$L$283,2,FALSE)</f>
        <v>c#</v>
      </c>
      <c r="C930" s="2">
        <v>0</v>
      </c>
      <c r="D930" s="2">
        <v>16</v>
      </c>
      <c r="E930">
        <f t="shared" si="14"/>
        <v>16</v>
      </c>
    </row>
    <row r="931" spans="1:5" x14ac:dyDescent="0.25">
      <c r="A931" s="2">
        <v>117102099</v>
      </c>
      <c r="B931" t="str">
        <f>VLOOKUP(A931,só_fw!$K$2:$L$283,2,FALSE)</f>
        <v>Python</v>
      </c>
      <c r="C931" s="2">
        <v>0</v>
      </c>
      <c r="D931" s="2">
        <v>1</v>
      </c>
      <c r="E931">
        <f t="shared" si="14"/>
        <v>1</v>
      </c>
    </row>
    <row r="932" spans="1:5" x14ac:dyDescent="0.25">
      <c r="A932" s="2">
        <v>117391559</v>
      </c>
      <c r="B932" t="str">
        <f>VLOOKUP(A932,só_fw!$K$2:$L$283,2,FALSE)</f>
        <v>java</v>
      </c>
      <c r="C932" s="2">
        <v>0</v>
      </c>
      <c r="D932" s="2">
        <v>1</v>
      </c>
      <c r="E932">
        <f t="shared" si="14"/>
        <v>1</v>
      </c>
    </row>
    <row r="933" spans="1:5" x14ac:dyDescent="0.25">
      <c r="A933" s="2">
        <v>118012601</v>
      </c>
      <c r="B933" t="str">
        <f>VLOOKUP(A933,só_fw!$K$2:$L$283,2,FALSE)</f>
        <v>Javascript</v>
      </c>
      <c r="C933" s="2">
        <v>0</v>
      </c>
      <c r="D933" s="2">
        <v>1</v>
      </c>
      <c r="E933">
        <f t="shared" si="14"/>
        <v>1</v>
      </c>
    </row>
    <row r="934" spans="1:5" x14ac:dyDescent="0.25">
      <c r="A934" s="2">
        <v>118640234</v>
      </c>
      <c r="B934" t="str">
        <f>VLOOKUP(A934,só_fw!$K$2:$L$283,2,FALSE)</f>
        <v>Javascript</v>
      </c>
      <c r="C934" s="2">
        <v>0</v>
      </c>
      <c r="D934" s="2">
        <v>1</v>
      </c>
      <c r="E934">
        <f t="shared" si="14"/>
        <v>1</v>
      </c>
    </row>
    <row r="935" spans="1:5" x14ac:dyDescent="0.25">
      <c r="A935" s="2">
        <v>119617843</v>
      </c>
      <c r="B935" t="str">
        <f>VLOOKUP(A935,só_fw!$K$2:$L$283,2,FALSE)</f>
        <v>java</v>
      </c>
      <c r="C935" s="2">
        <v>0</v>
      </c>
      <c r="D935" s="2">
        <v>3</v>
      </c>
      <c r="E935">
        <f t="shared" si="14"/>
        <v>3</v>
      </c>
    </row>
    <row r="936" spans="1:5" x14ac:dyDescent="0.25">
      <c r="A936" s="2">
        <v>120047392</v>
      </c>
      <c r="B936" t="str">
        <f>VLOOKUP(A936,só_fw!$K$2:$L$283,2,FALSE)</f>
        <v>java</v>
      </c>
      <c r="C936" s="2">
        <v>0</v>
      </c>
      <c r="D936" s="2">
        <v>7</v>
      </c>
      <c r="E936">
        <f t="shared" si="14"/>
        <v>7</v>
      </c>
    </row>
    <row r="937" spans="1:5" x14ac:dyDescent="0.25">
      <c r="A937" s="2">
        <v>120195279</v>
      </c>
      <c r="B937" t="str">
        <f>VLOOKUP(A937,só_fw!$K$2:$L$283,2,FALSE)</f>
        <v>Javascript</v>
      </c>
      <c r="C937" s="2">
        <v>0</v>
      </c>
      <c r="D937" s="2">
        <v>1</v>
      </c>
      <c r="E937">
        <f t="shared" si="14"/>
        <v>1</v>
      </c>
    </row>
    <row r="938" spans="1:5" x14ac:dyDescent="0.25">
      <c r="A938" s="2">
        <v>121038918</v>
      </c>
      <c r="B938" t="str">
        <f>VLOOKUP(A938,só_fw!$K$2:$L$283,2,FALSE)</f>
        <v>c#</v>
      </c>
      <c r="C938" s="2">
        <v>0</v>
      </c>
      <c r="D938" s="2">
        <v>1</v>
      </c>
      <c r="E938">
        <f t="shared" si="14"/>
        <v>1</v>
      </c>
    </row>
    <row r="939" spans="1:5" x14ac:dyDescent="0.25">
      <c r="A939" s="2">
        <v>123148405</v>
      </c>
      <c r="B939" t="str">
        <f>VLOOKUP(A939,só_fw!$K$2:$L$283,2,FALSE)</f>
        <v>java</v>
      </c>
      <c r="C939" s="2">
        <v>0</v>
      </c>
      <c r="D939" s="2">
        <v>20</v>
      </c>
      <c r="E939">
        <f t="shared" si="14"/>
        <v>20</v>
      </c>
    </row>
    <row r="940" spans="1:5" x14ac:dyDescent="0.25">
      <c r="A940" s="2">
        <v>123826042</v>
      </c>
      <c r="B940" t="str">
        <f>VLOOKUP(A940,só_fw!$K$2:$L$283,2,FALSE)</f>
        <v>c#</v>
      </c>
      <c r="C940" s="2">
        <v>0</v>
      </c>
      <c r="D940" s="2">
        <v>1</v>
      </c>
      <c r="E940">
        <f t="shared" si="14"/>
        <v>1</v>
      </c>
    </row>
    <row r="941" spans="1:5" x14ac:dyDescent="0.25">
      <c r="A941" s="2">
        <v>124501156</v>
      </c>
      <c r="B941" t="str">
        <f>VLOOKUP(A941,só_fw!$K$2:$L$283,2,FALSE)</f>
        <v>Python</v>
      </c>
      <c r="C941" s="2">
        <v>0</v>
      </c>
      <c r="D941" s="2">
        <v>2</v>
      </c>
      <c r="E941">
        <f t="shared" si="14"/>
        <v>2</v>
      </c>
    </row>
    <row r="942" spans="1:5" x14ac:dyDescent="0.25">
      <c r="A942" s="2">
        <v>124848927</v>
      </c>
      <c r="B942" t="str">
        <f>VLOOKUP(A942,só_fw!$K$2:$L$283,2,FALSE)</f>
        <v>Python</v>
      </c>
      <c r="C942" s="2">
        <v>0</v>
      </c>
      <c r="D942" s="2">
        <v>4</v>
      </c>
      <c r="E942">
        <f t="shared" si="14"/>
        <v>4</v>
      </c>
    </row>
    <row r="943" spans="1:5" x14ac:dyDescent="0.25">
      <c r="A943" s="2">
        <v>125395935</v>
      </c>
      <c r="B943" t="str">
        <f>VLOOKUP(A943,só_fw!$K$2:$L$283,2,FALSE)</f>
        <v>Python</v>
      </c>
      <c r="C943" s="2">
        <v>0</v>
      </c>
      <c r="D943" s="2">
        <v>46</v>
      </c>
      <c r="E943">
        <f t="shared" si="14"/>
        <v>46</v>
      </c>
    </row>
    <row r="944" spans="1:5" x14ac:dyDescent="0.25">
      <c r="A944" s="2">
        <v>125732892</v>
      </c>
      <c r="B944" t="str">
        <f>VLOOKUP(A944,só_fw!$K$2:$L$283,2,FALSE)</f>
        <v>java</v>
      </c>
      <c r="C944" s="2">
        <v>0</v>
      </c>
      <c r="D944" s="2">
        <v>1</v>
      </c>
      <c r="E944">
        <f t="shared" si="14"/>
        <v>1</v>
      </c>
    </row>
    <row r="945" spans="1:5" x14ac:dyDescent="0.25">
      <c r="A945" s="2">
        <v>126585195</v>
      </c>
      <c r="B945" t="str">
        <f>VLOOKUP(A945,só_fw!$K$2:$L$283,2,FALSE)</f>
        <v>Javascript</v>
      </c>
      <c r="C945" s="2">
        <v>0</v>
      </c>
      <c r="D945" s="2">
        <v>1</v>
      </c>
      <c r="E945">
        <f t="shared" si="14"/>
        <v>1</v>
      </c>
    </row>
    <row r="946" spans="1:5" x14ac:dyDescent="0.25">
      <c r="A946" s="2">
        <v>126748057</v>
      </c>
      <c r="B946" t="str">
        <f>VLOOKUP(A946,só_fw!$K$2:$L$283,2,FALSE)</f>
        <v>java</v>
      </c>
      <c r="C946" s="2">
        <v>0</v>
      </c>
      <c r="D946" s="2">
        <v>2</v>
      </c>
      <c r="E946">
        <f t="shared" si="14"/>
        <v>2</v>
      </c>
    </row>
    <row r="947" spans="1:5" x14ac:dyDescent="0.25">
      <c r="A947" s="2">
        <v>126955945</v>
      </c>
      <c r="B947" t="str">
        <f>VLOOKUP(A947,só_fw!$K$2:$L$283,2,FALSE)</f>
        <v>Python</v>
      </c>
      <c r="C947" s="2">
        <v>0</v>
      </c>
      <c r="D947" s="2">
        <v>1</v>
      </c>
      <c r="E947">
        <f t="shared" si="14"/>
        <v>1</v>
      </c>
    </row>
    <row r="948" spans="1:5" x14ac:dyDescent="0.25">
      <c r="A948" s="2">
        <v>128587752</v>
      </c>
      <c r="B948" t="str">
        <f>VLOOKUP(A948,só_fw!$K$2:$L$283,2,FALSE)</f>
        <v>Javascript</v>
      </c>
      <c r="C948" s="2">
        <v>0</v>
      </c>
      <c r="D948" s="2">
        <v>33</v>
      </c>
      <c r="E948">
        <f t="shared" si="14"/>
        <v>33</v>
      </c>
    </row>
    <row r="949" spans="1:5" x14ac:dyDescent="0.25">
      <c r="A949" s="2">
        <v>128839493</v>
      </c>
      <c r="B949" s="2" t="s">
        <v>43</v>
      </c>
      <c r="C949" s="2">
        <v>5</v>
      </c>
      <c r="D949" s="2">
        <v>8</v>
      </c>
      <c r="E949">
        <f t="shared" si="14"/>
        <v>13</v>
      </c>
    </row>
    <row r="950" spans="1:5" x14ac:dyDescent="0.25">
      <c r="A950" s="2">
        <v>115878889</v>
      </c>
      <c r="B950" s="2" t="s">
        <v>40</v>
      </c>
      <c r="C950" s="2">
        <v>12</v>
      </c>
      <c r="D950" s="2">
        <v>35</v>
      </c>
      <c r="E950">
        <f t="shared" si="14"/>
        <v>47</v>
      </c>
    </row>
  </sheetData>
  <autoFilter ref="A1:D666"/>
  <sortState ref="A2:D64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/>
  </sheetViews>
  <sheetFormatPr defaultRowHeight="15" x14ac:dyDescent="0.25"/>
  <cols>
    <col min="1" max="1" width="10" bestFit="1" customWidth="1"/>
    <col min="2" max="3" width="24.42578125" bestFit="1" customWidth="1"/>
    <col min="4" max="4" width="13.140625" bestFit="1" customWidth="1"/>
  </cols>
  <sheetData>
    <row r="1" spans="1:4" x14ac:dyDescent="0.25">
      <c r="A1" t="s">
        <v>3</v>
      </c>
      <c r="B1" t="s">
        <v>5</v>
      </c>
      <c r="C1" t="s">
        <v>4</v>
      </c>
      <c r="D1" t="s">
        <v>10</v>
      </c>
    </row>
    <row r="2" spans="1:4" x14ac:dyDescent="0.25">
      <c r="A2" s="2">
        <v>16694</v>
      </c>
      <c r="B2" s="2">
        <v>4</v>
      </c>
      <c r="C2" s="2">
        <v>25</v>
      </c>
      <c r="D2">
        <f>IF(B2&gt;C2,1,0)</f>
        <v>0</v>
      </c>
    </row>
    <row r="3" spans="1:4" x14ac:dyDescent="0.25">
      <c r="A3" s="2">
        <v>347655</v>
      </c>
      <c r="B3" s="2">
        <v>234</v>
      </c>
      <c r="C3" s="2">
        <v>2045</v>
      </c>
      <c r="D3">
        <f t="shared" ref="D3:D66" si="0">IF(B3&gt;C3,1,0)</f>
        <v>0</v>
      </c>
    </row>
    <row r="4" spans="1:4" x14ac:dyDescent="0.25">
      <c r="A4" s="2">
        <v>489645</v>
      </c>
      <c r="B4" s="2">
        <v>74</v>
      </c>
      <c r="C4" s="2">
        <v>269</v>
      </c>
      <c r="D4">
        <f t="shared" si="0"/>
        <v>0</v>
      </c>
    </row>
    <row r="5" spans="1:4" x14ac:dyDescent="0.25">
      <c r="A5" s="2">
        <v>806511</v>
      </c>
      <c r="B5" s="2">
        <v>1001</v>
      </c>
      <c r="C5" s="2">
        <v>113</v>
      </c>
      <c r="D5">
        <f t="shared" si="0"/>
        <v>1</v>
      </c>
    </row>
    <row r="6" spans="1:4" x14ac:dyDescent="0.25">
      <c r="A6" s="2">
        <v>937116</v>
      </c>
      <c r="B6" s="2">
        <v>9</v>
      </c>
      <c r="C6" s="2">
        <v>3</v>
      </c>
      <c r="D6">
        <f t="shared" si="0"/>
        <v>1</v>
      </c>
    </row>
    <row r="7" spans="1:4" x14ac:dyDescent="0.25">
      <c r="A7" s="2">
        <v>1059929</v>
      </c>
      <c r="B7" s="2">
        <v>1</v>
      </c>
      <c r="C7" s="2">
        <v>14</v>
      </c>
      <c r="D7">
        <f t="shared" si="0"/>
        <v>0</v>
      </c>
    </row>
    <row r="8" spans="1:4" x14ac:dyDescent="0.25">
      <c r="A8" s="2">
        <v>1217077</v>
      </c>
      <c r="B8" s="2">
        <v>1001</v>
      </c>
      <c r="C8" s="2">
        <v>105</v>
      </c>
      <c r="D8">
        <f t="shared" si="0"/>
        <v>1</v>
      </c>
    </row>
    <row r="9" spans="1:4" x14ac:dyDescent="0.25">
      <c r="A9" s="2">
        <v>1338040</v>
      </c>
      <c r="B9" s="2">
        <v>1569</v>
      </c>
      <c r="C9" s="2">
        <v>740</v>
      </c>
      <c r="D9">
        <f t="shared" si="0"/>
        <v>1</v>
      </c>
    </row>
    <row r="10" spans="1:4" x14ac:dyDescent="0.25">
      <c r="A10" s="2">
        <v>1352520</v>
      </c>
      <c r="B10" s="2">
        <v>121</v>
      </c>
      <c r="C10" s="2">
        <v>2671</v>
      </c>
      <c r="D10">
        <f t="shared" si="0"/>
        <v>0</v>
      </c>
    </row>
    <row r="11" spans="1:4" x14ac:dyDescent="0.25">
      <c r="A11" s="2">
        <v>1365296</v>
      </c>
      <c r="B11" s="2">
        <v>3</v>
      </c>
      <c r="C11" s="2">
        <v>2</v>
      </c>
      <c r="D11">
        <f t="shared" si="0"/>
        <v>1</v>
      </c>
    </row>
    <row r="12" spans="1:4" x14ac:dyDescent="0.25">
      <c r="A12" s="2">
        <v>1430636</v>
      </c>
      <c r="B12" s="2">
        <v>2</v>
      </c>
      <c r="C12" s="2">
        <v>1</v>
      </c>
      <c r="D12">
        <f t="shared" si="0"/>
        <v>1</v>
      </c>
    </row>
    <row r="13" spans="1:4" x14ac:dyDescent="0.25">
      <c r="A13" s="2">
        <v>1722606</v>
      </c>
      <c r="B13" s="2">
        <v>192</v>
      </c>
      <c r="C13" s="2">
        <v>41</v>
      </c>
      <c r="D13">
        <f t="shared" si="0"/>
        <v>1</v>
      </c>
    </row>
    <row r="14" spans="1:4" x14ac:dyDescent="0.25">
      <c r="A14" s="2">
        <v>1799884</v>
      </c>
      <c r="B14" s="2">
        <v>390</v>
      </c>
      <c r="C14" s="2">
        <v>373</v>
      </c>
      <c r="D14">
        <f t="shared" si="0"/>
        <v>1</v>
      </c>
    </row>
    <row r="15" spans="1:4" x14ac:dyDescent="0.25">
      <c r="A15" s="2">
        <v>1848736</v>
      </c>
      <c r="B15" s="2">
        <v>9</v>
      </c>
      <c r="C15" s="2">
        <v>20</v>
      </c>
      <c r="D15">
        <f t="shared" si="0"/>
        <v>0</v>
      </c>
    </row>
    <row r="16" spans="1:4" x14ac:dyDescent="0.25">
      <c r="A16" s="2">
        <v>2263742</v>
      </c>
      <c r="B16" s="2">
        <v>904</v>
      </c>
      <c r="C16" s="2">
        <v>941</v>
      </c>
      <c r="D16">
        <f t="shared" si="0"/>
        <v>0</v>
      </c>
    </row>
    <row r="17" spans="1:4" x14ac:dyDescent="0.25">
      <c r="A17" s="2">
        <v>2386842</v>
      </c>
      <c r="B17" s="2">
        <v>1001</v>
      </c>
      <c r="C17" s="2">
        <v>94</v>
      </c>
      <c r="D17">
        <f t="shared" si="0"/>
        <v>1</v>
      </c>
    </row>
    <row r="18" spans="1:4" x14ac:dyDescent="0.25">
      <c r="A18" s="2">
        <v>2392358</v>
      </c>
      <c r="B18" s="2">
        <v>21</v>
      </c>
      <c r="C18" s="2">
        <v>1</v>
      </c>
      <c r="D18">
        <f t="shared" si="0"/>
        <v>1</v>
      </c>
    </row>
    <row r="19" spans="1:4" x14ac:dyDescent="0.25">
      <c r="A19" s="2">
        <v>2416064</v>
      </c>
      <c r="B19" s="2">
        <v>771</v>
      </c>
      <c r="C19" s="2">
        <v>1865</v>
      </c>
      <c r="D19">
        <f t="shared" si="0"/>
        <v>0</v>
      </c>
    </row>
    <row r="20" spans="1:4" x14ac:dyDescent="0.25">
      <c r="A20" s="2">
        <v>2453389</v>
      </c>
      <c r="B20" s="2">
        <v>4</v>
      </c>
      <c r="C20" s="2">
        <v>7</v>
      </c>
      <c r="D20">
        <f t="shared" si="0"/>
        <v>0</v>
      </c>
    </row>
    <row r="21" spans="1:4" x14ac:dyDescent="0.25">
      <c r="A21" s="2">
        <v>2723436</v>
      </c>
      <c r="B21" s="2">
        <v>40</v>
      </c>
      <c r="C21" s="2">
        <v>297</v>
      </c>
      <c r="D21">
        <f t="shared" si="0"/>
        <v>0</v>
      </c>
    </row>
    <row r="22" spans="1:4" x14ac:dyDescent="0.25">
      <c r="A22" s="2">
        <v>2821775</v>
      </c>
      <c r="B22" s="2">
        <v>1001</v>
      </c>
      <c r="C22" s="2">
        <v>22</v>
      </c>
      <c r="D22">
        <f t="shared" si="0"/>
        <v>1</v>
      </c>
    </row>
    <row r="23" spans="1:4" x14ac:dyDescent="0.25">
      <c r="A23" s="2">
        <v>2987495</v>
      </c>
      <c r="B23" s="2">
        <v>481</v>
      </c>
      <c r="C23" s="2">
        <v>21</v>
      </c>
      <c r="D23">
        <f t="shared" si="0"/>
        <v>1</v>
      </c>
    </row>
    <row r="24" spans="1:4" x14ac:dyDescent="0.25">
      <c r="A24" s="2">
        <v>3011763</v>
      </c>
      <c r="B24" s="2">
        <v>1</v>
      </c>
      <c r="C24" s="2">
        <v>8</v>
      </c>
      <c r="D24">
        <f t="shared" si="0"/>
        <v>0</v>
      </c>
    </row>
    <row r="25" spans="1:4" x14ac:dyDescent="0.25">
      <c r="A25" s="2">
        <v>3614046</v>
      </c>
      <c r="B25" s="2">
        <v>1</v>
      </c>
      <c r="C25" s="2">
        <v>90</v>
      </c>
      <c r="D25">
        <f t="shared" si="0"/>
        <v>0</v>
      </c>
    </row>
    <row r="26" spans="1:4" x14ac:dyDescent="0.25">
      <c r="A26" s="2">
        <v>4494078</v>
      </c>
      <c r="B26" s="2">
        <v>15</v>
      </c>
      <c r="C26" s="2">
        <v>2</v>
      </c>
      <c r="D26">
        <f t="shared" si="0"/>
        <v>1</v>
      </c>
    </row>
    <row r="27" spans="1:4" x14ac:dyDescent="0.25">
      <c r="A27" s="2">
        <v>4693087</v>
      </c>
      <c r="B27" s="2">
        <v>480</v>
      </c>
      <c r="C27" s="2">
        <v>69</v>
      </c>
      <c r="D27">
        <f t="shared" si="0"/>
        <v>1</v>
      </c>
    </row>
    <row r="28" spans="1:4" x14ac:dyDescent="0.25">
      <c r="A28" s="2">
        <v>5021616</v>
      </c>
      <c r="B28" s="2">
        <v>1001</v>
      </c>
      <c r="C28" s="2">
        <v>113</v>
      </c>
      <c r="D28">
        <f t="shared" si="0"/>
        <v>1</v>
      </c>
    </row>
    <row r="29" spans="1:4" x14ac:dyDescent="0.25">
      <c r="A29" s="2">
        <v>5144181</v>
      </c>
      <c r="B29" s="2">
        <v>69</v>
      </c>
      <c r="C29" s="2">
        <v>12</v>
      </c>
      <c r="D29">
        <f t="shared" si="0"/>
        <v>1</v>
      </c>
    </row>
    <row r="30" spans="1:4" x14ac:dyDescent="0.25">
      <c r="A30" s="2">
        <v>5197539</v>
      </c>
      <c r="B30" s="2">
        <v>39</v>
      </c>
      <c r="C30" s="2">
        <v>52</v>
      </c>
      <c r="D30">
        <f t="shared" si="0"/>
        <v>0</v>
      </c>
    </row>
    <row r="31" spans="1:4" x14ac:dyDescent="0.25">
      <c r="A31" s="2">
        <v>5203368</v>
      </c>
      <c r="B31" s="2">
        <v>8</v>
      </c>
      <c r="C31" s="2">
        <v>12</v>
      </c>
      <c r="D31">
        <f t="shared" si="0"/>
        <v>0</v>
      </c>
    </row>
    <row r="32" spans="1:4" x14ac:dyDescent="0.25">
      <c r="A32" s="2">
        <v>5287954</v>
      </c>
      <c r="B32" s="2">
        <v>1001</v>
      </c>
      <c r="C32" s="2">
        <v>113</v>
      </c>
      <c r="D32">
        <f t="shared" si="0"/>
        <v>1</v>
      </c>
    </row>
    <row r="33" spans="1:4" x14ac:dyDescent="0.25">
      <c r="A33" s="2">
        <v>5421677</v>
      </c>
      <c r="B33" s="2">
        <v>112</v>
      </c>
      <c r="C33" s="2">
        <v>17</v>
      </c>
      <c r="D33">
        <f t="shared" si="0"/>
        <v>1</v>
      </c>
    </row>
    <row r="34" spans="1:4" x14ac:dyDescent="0.25">
      <c r="A34" s="2">
        <v>5541660</v>
      </c>
      <c r="B34" s="2">
        <v>122</v>
      </c>
      <c r="C34" s="2">
        <v>18</v>
      </c>
      <c r="D34">
        <f t="shared" si="0"/>
        <v>1</v>
      </c>
    </row>
    <row r="35" spans="1:4" x14ac:dyDescent="0.25">
      <c r="A35" s="2">
        <v>6388572</v>
      </c>
      <c r="B35" s="2">
        <v>6</v>
      </c>
      <c r="C35" s="2">
        <v>79</v>
      </c>
      <c r="D35">
        <f t="shared" si="0"/>
        <v>0</v>
      </c>
    </row>
    <row r="36" spans="1:4" x14ac:dyDescent="0.25">
      <c r="A36" s="2">
        <v>7358191</v>
      </c>
      <c r="B36" s="2">
        <v>32</v>
      </c>
      <c r="C36" s="2">
        <v>12</v>
      </c>
      <c r="D36">
        <f t="shared" si="0"/>
        <v>1</v>
      </c>
    </row>
    <row r="37" spans="1:4" x14ac:dyDescent="0.25">
      <c r="A37" s="2">
        <v>8484604</v>
      </c>
      <c r="B37" s="2">
        <v>1915</v>
      </c>
      <c r="C37" s="2">
        <v>156</v>
      </c>
      <c r="D37">
        <f t="shared" si="0"/>
        <v>1</v>
      </c>
    </row>
    <row r="38" spans="1:4" x14ac:dyDescent="0.25">
      <c r="A38" s="2">
        <v>8884773</v>
      </c>
      <c r="B38" s="2">
        <v>85</v>
      </c>
      <c r="C38" s="2">
        <v>116</v>
      </c>
      <c r="D38">
        <f t="shared" si="0"/>
        <v>0</v>
      </c>
    </row>
    <row r="39" spans="1:4" x14ac:dyDescent="0.25">
      <c r="A39" s="2">
        <v>9063331</v>
      </c>
      <c r="B39" s="2">
        <v>1</v>
      </c>
      <c r="C39" s="2">
        <v>1</v>
      </c>
      <c r="D39">
        <f t="shared" si="0"/>
        <v>0</v>
      </c>
    </row>
    <row r="40" spans="1:4" x14ac:dyDescent="0.25">
      <c r="A40" s="2">
        <v>10199599</v>
      </c>
      <c r="B40" s="2">
        <v>12615</v>
      </c>
      <c r="C40" s="2">
        <v>221</v>
      </c>
      <c r="D40">
        <f t="shared" si="0"/>
        <v>1</v>
      </c>
    </row>
    <row r="41" spans="1:4" x14ac:dyDescent="0.25">
      <c r="A41" s="2">
        <v>10391073</v>
      </c>
      <c r="B41" s="2">
        <v>9477</v>
      </c>
      <c r="C41" s="2">
        <v>1909</v>
      </c>
      <c r="D41">
        <f t="shared" si="0"/>
        <v>1</v>
      </c>
    </row>
    <row r="42" spans="1:4" x14ac:dyDescent="0.25">
      <c r="A42" s="2">
        <v>10934610</v>
      </c>
      <c r="B42" s="2">
        <v>13</v>
      </c>
      <c r="C42" s="2">
        <v>130</v>
      </c>
      <c r="D42">
        <f t="shared" si="0"/>
        <v>0</v>
      </c>
    </row>
    <row r="43" spans="1:4" x14ac:dyDescent="0.25">
      <c r="A43" s="2">
        <v>11246402</v>
      </c>
      <c r="B43" s="2">
        <v>7</v>
      </c>
      <c r="C43" s="2">
        <v>2</v>
      </c>
      <c r="D43">
        <f t="shared" si="0"/>
        <v>1</v>
      </c>
    </row>
    <row r="44" spans="1:4" x14ac:dyDescent="0.25">
      <c r="A44" s="2">
        <v>11671912</v>
      </c>
      <c r="B44" s="2">
        <v>64</v>
      </c>
      <c r="C44" s="2">
        <v>18</v>
      </c>
      <c r="D44">
        <f t="shared" si="0"/>
        <v>1</v>
      </c>
    </row>
    <row r="45" spans="1:4" x14ac:dyDescent="0.25">
      <c r="A45" s="2">
        <v>13633443</v>
      </c>
      <c r="B45" s="2">
        <v>543</v>
      </c>
      <c r="C45" s="2">
        <v>36</v>
      </c>
      <c r="D45">
        <f t="shared" si="0"/>
        <v>1</v>
      </c>
    </row>
    <row r="46" spans="1:4" x14ac:dyDescent="0.25">
      <c r="A46" s="2">
        <v>15008139</v>
      </c>
      <c r="B46" s="2">
        <v>8</v>
      </c>
      <c r="C46" s="2">
        <v>24</v>
      </c>
      <c r="D46">
        <f t="shared" si="0"/>
        <v>0</v>
      </c>
    </row>
    <row r="47" spans="1:4" x14ac:dyDescent="0.25">
      <c r="A47" s="2">
        <v>15344614</v>
      </c>
      <c r="B47" s="2">
        <v>38</v>
      </c>
      <c r="C47" s="2">
        <v>10</v>
      </c>
      <c r="D47">
        <f t="shared" si="0"/>
        <v>1</v>
      </c>
    </row>
    <row r="48" spans="1:4" x14ac:dyDescent="0.25">
      <c r="A48" s="2">
        <v>16416867</v>
      </c>
      <c r="B48" s="2">
        <v>232</v>
      </c>
      <c r="C48" s="2">
        <v>3175</v>
      </c>
      <c r="D48">
        <f t="shared" si="0"/>
        <v>0</v>
      </c>
    </row>
    <row r="49" spans="1:4" x14ac:dyDescent="0.25">
      <c r="A49" s="2">
        <v>16827151</v>
      </c>
      <c r="B49" s="2">
        <v>7</v>
      </c>
      <c r="C49" s="2">
        <v>209</v>
      </c>
      <c r="D49">
        <f t="shared" si="0"/>
        <v>0</v>
      </c>
    </row>
    <row r="50" spans="1:4" x14ac:dyDescent="0.25">
      <c r="A50" s="2">
        <v>17164513</v>
      </c>
      <c r="B50" s="2">
        <v>218</v>
      </c>
      <c r="C50" s="2">
        <v>5</v>
      </c>
      <c r="D50">
        <f t="shared" si="0"/>
        <v>1</v>
      </c>
    </row>
    <row r="51" spans="1:4" x14ac:dyDescent="0.25">
      <c r="A51" s="2">
        <v>18382741</v>
      </c>
      <c r="B51" s="2">
        <v>18</v>
      </c>
      <c r="C51" s="2">
        <v>1</v>
      </c>
      <c r="D51">
        <f t="shared" si="0"/>
        <v>1</v>
      </c>
    </row>
    <row r="52" spans="1:4" x14ac:dyDescent="0.25">
      <c r="A52" s="2">
        <v>18625008</v>
      </c>
      <c r="B52" s="2">
        <v>12</v>
      </c>
      <c r="C52" s="2">
        <v>6</v>
      </c>
      <c r="D52">
        <f t="shared" si="0"/>
        <v>1</v>
      </c>
    </row>
    <row r="53" spans="1:4" x14ac:dyDescent="0.25">
      <c r="A53" s="2">
        <v>19272646</v>
      </c>
      <c r="B53" s="2">
        <v>205</v>
      </c>
      <c r="C53" s="2">
        <v>26</v>
      </c>
      <c r="D53">
        <f t="shared" si="0"/>
        <v>1</v>
      </c>
    </row>
    <row r="54" spans="1:4" x14ac:dyDescent="0.25">
      <c r="A54" s="2">
        <v>19695722</v>
      </c>
      <c r="B54" s="2">
        <v>205</v>
      </c>
      <c r="C54" s="2">
        <v>125</v>
      </c>
      <c r="D54">
        <f t="shared" si="0"/>
        <v>1</v>
      </c>
    </row>
    <row r="55" spans="1:4" x14ac:dyDescent="0.25">
      <c r="A55" s="2">
        <v>20538228</v>
      </c>
      <c r="B55" s="2">
        <v>28</v>
      </c>
      <c r="C55" s="2">
        <v>739</v>
      </c>
      <c r="D55">
        <f t="shared" si="0"/>
        <v>0</v>
      </c>
    </row>
    <row r="56" spans="1:4" x14ac:dyDescent="0.25">
      <c r="A56" s="2">
        <v>20767408</v>
      </c>
      <c r="B56" s="2">
        <v>19</v>
      </c>
      <c r="C56" s="2">
        <v>28</v>
      </c>
      <c r="D56">
        <f t="shared" si="0"/>
        <v>0</v>
      </c>
    </row>
    <row r="57" spans="1:4" x14ac:dyDescent="0.25">
      <c r="A57" s="2">
        <v>20941273</v>
      </c>
      <c r="B57" s="2">
        <v>7</v>
      </c>
      <c r="C57" s="2">
        <v>260</v>
      </c>
      <c r="D57">
        <f t="shared" si="0"/>
        <v>0</v>
      </c>
    </row>
    <row r="58" spans="1:4" x14ac:dyDescent="0.25">
      <c r="A58" s="2">
        <v>22128680</v>
      </c>
      <c r="B58" s="2">
        <v>64</v>
      </c>
      <c r="C58" s="2">
        <v>21</v>
      </c>
      <c r="D58">
        <f t="shared" si="0"/>
        <v>1</v>
      </c>
    </row>
    <row r="59" spans="1:4" x14ac:dyDescent="0.25">
      <c r="A59" s="2">
        <v>22321097</v>
      </c>
      <c r="B59" s="2">
        <v>1</v>
      </c>
      <c r="C59" s="2">
        <v>3</v>
      </c>
      <c r="D59">
        <f t="shared" si="0"/>
        <v>0</v>
      </c>
    </row>
    <row r="60" spans="1:4" x14ac:dyDescent="0.25">
      <c r="A60" s="2">
        <v>24676571</v>
      </c>
      <c r="B60" s="2">
        <v>26</v>
      </c>
      <c r="C60" s="2">
        <v>41</v>
      </c>
      <c r="D60">
        <f t="shared" si="0"/>
        <v>0</v>
      </c>
    </row>
    <row r="61" spans="1:4" x14ac:dyDescent="0.25">
      <c r="A61" s="2">
        <v>24728203</v>
      </c>
      <c r="B61" s="2">
        <v>117</v>
      </c>
      <c r="C61" s="2">
        <v>192</v>
      </c>
      <c r="D61">
        <f t="shared" si="0"/>
        <v>0</v>
      </c>
    </row>
    <row r="62" spans="1:4" x14ac:dyDescent="0.25">
      <c r="A62" s="2">
        <v>24850244</v>
      </c>
      <c r="B62" s="2">
        <v>112</v>
      </c>
      <c r="C62" s="2">
        <v>35</v>
      </c>
      <c r="D62">
        <f t="shared" si="0"/>
        <v>1</v>
      </c>
    </row>
    <row r="63" spans="1:4" x14ac:dyDescent="0.25">
      <c r="A63" s="2">
        <v>24998407</v>
      </c>
      <c r="B63" s="2">
        <v>245</v>
      </c>
      <c r="C63" s="2">
        <v>455</v>
      </c>
      <c r="D63">
        <f t="shared" si="0"/>
        <v>0</v>
      </c>
    </row>
    <row r="64" spans="1:4" x14ac:dyDescent="0.25">
      <c r="A64" s="2">
        <v>25266940</v>
      </c>
      <c r="B64" s="2">
        <v>2</v>
      </c>
      <c r="C64" s="2">
        <v>109</v>
      </c>
      <c r="D64">
        <f t="shared" si="0"/>
        <v>0</v>
      </c>
    </row>
    <row r="65" spans="1:4" x14ac:dyDescent="0.25">
      <c r="A65" s="2">
        <v>25745061</v>
      </c>
      <c r="B65" s="2">
        <v>162</v>
      </c>
      <c r="C65" s="2">
        <v>338</v>
      </c>
      <c r="D65">
        <f t="shared" si="0"/>
        <v>0</v>
      </c>
    </row>
    <row r="66" spans="1:4" x14ac:dyDescent="0.25">
      <c r="A66" s="2">
        <v>26113177</v>
      </c>
      <c r="B66" s="2">
        <v>18</v>
      </c>
      <c r="C66" s="2">
        <v>17</v>
      </c>
      <c r="D66">
        <f t="shared" si="0"/>
        <v>1</v>
      </c>
    </row>
    <row r="67" spans="1:4" x14ac:dyDescent="0.25">
      <c r="A67" s="2">
        <v>26767408</v>
      </c>
      <c r="B67" s="2">
        <v>557</v>
      </c>
      <c r="C67" s="2">
        <v>107</v>
      </c>
      <c r="D67">
        <f t="shared" ref="D67:D130" si="1">IF(B67&gt;C67,1,0)</f>
        <v>1</v>
      </c>
    </row>
    <row r="68" spans="1:4" x14ac:dyDescent="0.25">
      <c r="A68" s="2">
        <v>27058591</v>
      </c>
      <c r="B68" s="2">
        <v>74</v>
      </c>
      <c r="C68" s="2">
        <v>20</v>
      </c>
      <c r="D68">
        <f t="shared" si="1"/>
        <v>1</v>
      </c>
    </row>
    <row r="69" spans="1:4" x14ac:dyDescent="0.25">
      <c r="A69" s="2">
        <v>27121444</v>
      </c>
      <c r="B69" s="2">
        <v>2</v>
      </c>
      <c r="C69" s="2">
        <v>2</v>
      </c>
      <c r="D69">
        <f t="shared" si="1"/>
        <v>0</v>
      </c>
    </row>
    <row r="70" spans="1:4" x14ac:dyDescent="0.25">
      <c r="A70" s="2">
        <v>28054380</v>
      </c>
      <c r="B70" s="2">
        <v>162</v>
      </c>
      <c r="C70" s="2">
        <v>296</v>
      </c>
      <c r="D70">
        <f t="shared" si="1"/>
        <v>0</v>
      </c>
    </row>
    <row r="71" spans="1:4" x14ac:dyDescent="0.25">
      <c r="A71" s="2">
        <v>29340261</v>
      </c>
      <c r="B71" s="2">
        <v>87</v>
      </c>
      <c r="C71" s="2">
        <v>213</v>
      </c>
      <c r="D71">
        <f t="shared" si="1"/>
        <v>0</v>
      </c>
    </row>
    <row r="72" spans="1:4" x14ac:dyDescent="0.25">
      <c r="A72" s="2">
        <v>29364795</v>
      </c>
      <c r="B72" s="2">
        <v>74</v>
      </c>
      <c r="C72" s="2">
        <v>15</v>
      </c>
      <c r="D72">
        <f t="shared" si="1"/>
        <v>1</v>
      </c>
    </row>
    <row r="73" spans="1:4" x14ac:dyDescent="0.25">
      <c r="A73" s="2">
        <v>30023801</v>
      </c>
      <c r="B73" s="2">
        <v>8</v>
      </c>
      <c r="C73" s="2">
        <v>3</v>
      </c>
      <c r="D73">
        <f t="shared" si="1"/>
        <v>1</v>
      </c>
    </row>
    <row r="74" spans="1:4" x14ac:dyDescent="0.25">
      <c r="A74" s="2">
        <v>30058260</v>
      </c>
      <c r="B74" s="2">
        <v>22</v>
      </c>
      <c r="C74" s="2">
        <v>3</v>
      </c>
      <c r="D74">
        <f t="shared" si="1"/>
        <v>1</v>
      </c>
    </row>
    <row r="75" spans="1:4" x14ac:dyDescent="0.25">
      <c r="A75" s="2">
        <v>30175039</v>
      </c>
      <c r="B75" s="2">
        <v>45</v>
      </c>
      <c r="C75" s="2">
        <v>84</v>
      </c>
      <c r="D75">
        <f t="shared" si="1"/>
        <v>0</v>
      </c>
    </row>
    <row r="76" spans="1:4" x14ac:dyDescent="0.25">
      <c r="A76" s="2">
        <v>31377627</v>
      </c>
      <c r="B76" s="2">
        <v>205</v>
      </c>
      <c r="C76" s="2">
        <v>26</v>
      </c>
      <c r="D76">
        <f t="shared" si="1"/>
        <v>1</v>
      </c>
    </row>
    <row r="77" spans="1:4" x14ac:dyDescent="0.25">
      <c r="A77" s="2">
        <v>31466422</v>
      </c>
      <c r="B77" s="2">
        <v>4</v>
      </c>
      <c r="C77" s="2">
        <v>17</v>
      </c>
      <c r="D77">
        <f t="shared" si="1"/>
        <v>0</v>
      </c>
    </row>
    <row r="78" spans="1:4" x14ac:dyDescent="0.25">
      <c r="A78" s="2">
        <v>31597135</v>
      </c>
      <c r="B78" s="2">
        <v>1</v>
      </c>
      <c r="C78" s="2">
        <v>2</v>
      </c>
      <c r="D78">
        <f t="shared" si="1"/>
        <v>0</v>
      </c>
    </row>
    <row r="79" spans="1:4" x14ac:dyDescent="0.25">
      <c r="A79" s="2">
        <v>32157000</v>
      </c>
      <c r="B79" s="2">
        <v>2</v>
      </c>
      <c r="C79" s="2">
        <v>2</v>
      </c>
      <c r="D79">
        <f t="shared" si="1"/>
        <v>0</v>
      </c>
    </row>
    <row r="80" spans="1:4" x14ac:dyDescent="0.25">
      <c r="A80" s="2">
        <v>32340528</v>
      </c>
      <c r="B80" s="2">
        <v>13</v>
      </c>
      <c r="C80" s="2">
        <v>15</v>
      </c>
      <c r="D80">
        <f t="shared" si="1"/>
        <v>0</v>
      </c>
    </row>
    <row r="81" spans="1:4" x14ac:dyDescent="0.25">
      <c r="A81" s="2">
        <v>34396268</v>
      </c>
      <c r="B81" s="2">
        <v>14</v>
      </c>
      <c r="C81" s="2">
        <v>38</v>
      </c>
      <c r="D81">
        <f t="shared" si="1"/>
        <v>0</v>
      </c>
    </row>
    <row r="82" spans="1:4" x14ac:dyDescent="0.25">
      <c r="A82" s="2">
        <v>35300278</v>
      </c>
      <c r="B82" s="2">
        <v>104</v>
      </c>
      <c r="C82" s="2">
        <v>54</v>
      </c>
      <c r="D82">
        <f t="shared" si="1"/>
        <v>1</v>
      </c>
    </row>
    <row r="83" spans="1:4" x14ac:dyDescent="0.25">
      <c r="A83" s="2">
        <v>35304323</v>
      </c>
      <c r="B83" s="2">
        <v>1</v>
      </c>
      <c r="C83" s="2">
        <v>1</v>
      </c>
      <c r="D83">
        <f t="shared" si="1"/>
        <v>0</v>
      </c>
    </row>
    <row r="84" spans="1:4" x14ac:dyDescent="0.25">
      <c r="A84" s="2">
        <v>35432863</v>
      </c>
      <c r="B84" s="2">
        <v>5</v>
      </c>
      <c r="C84" s="2">
        <v>18</v>
      </c>
      <c r="D84">
        <f t="shared" si="1"/>
        <v>0</v>
      </c>
    </row>
    <row r="85" spans="1:4" x14ac:dyDescent="0.25">
      <c r="A85" s="2">
        <v>35489525</v>
      </c>
      <c r="B85" s="2">
        <v>140</v>
      </c>
      <c r="C85" s="2">
        <v>11</v>
      </c>
      <c r="D85">
        <f t="shared" si="1"/>
        <v>1</v>
      </c>
    </row>
    <row r="86" spans="1:4" x14ac:dyDescent="0.25">
      <c r="A86" s="2">
        <v>35973428</v>
      </c>
      <c r="B86" s="2">
        <v>1</v>
      </c>
      <c r="C86" s="2">
        <v>12</v>
      </c>
      <c r="D86">
        <f t="shared" si="1"/>
        <v>0</v>
      </c>
    </row>
    <row r="87" spans="1:4" x14ac:dyDescent="0.25">
      <c r="A87" s="2">
        <v>38515336</v>
      </c>
      <c r="B87" s="2">
        <v>1</v>
      </c>
      <c r="C87" s="2">
        <v>3</v>
      </c>
      <c r="D87">
        <f t="shared" si="1"/>
        <v>0</v>
      </c>
    </row>
    <row r="88" spans="1:4" x14ac:dyDescent="0.25">
      <c r="A88" s="2">
        <v>39432256</v>
      </c>
      <c r="B88" s="2">
        <v>4</v>
      </c>
      <c r="C88" s="2">
        <v>1</v>
      </c>
      <c r="D88">
        <f t="shared" si="1"/>
        <v>1</v>
      </c>
    </row>
    <row r="89" spans="1:4" x14ac:dyDescent="0.25">
      <c r="A89" s="2">
        <v>39788762</v>
      </c>
      <c r="B89" s="2">
        <v>344</v>
      </c>
      <c r="C89" s="2">
        <v>268</v>
      </c>
      <c r="D89">
        <f t="shared" si="1"/>
        <v>1</v>
      </c>
    </row>
    <row r="90" spans="1:4" x14ac:dyDescent="0.25">
      <c r="A90" s="2">
        <v>41660176</v>
      </c>
      <c r="B90" s="2">
        <v>30</v>
      </c>
      <c r="C90" s="2">
        <v>1</v>
      </c>
      <c r="D90">
        <f t="shared" si="1"/>
        <v>1</v>
      </c>
    </row>
    <row r="91" spans="1:4" x14ac:dyDescent="0.25">
      <c r="A91" s="2">
        <v>41830983</v>
      </c>
      <c r="B91" s="2">
        <v>1</v>
      </c>
      <c r="C91" s="2">
        <v>1</v>
      </c>
      <c r="D91">
        <f t="shared" si="1"/>
        <v>0</v>
      </c>
    </row>
    <row r="92" spans="1:4" x14ac:dyDescent="0.25">
      <c r="A92" s="2">
        <v>42480983</v>
      </c>
      <c r="B92" s="2">
        <v>4</v>
      </c>
      <c r="C92" s="2">
        <v>6</v>
      </c>
      <c r="D92">
        <f t="shared" si="1"/>
        <v>0</v>
      </c>
    </row>
    <row r="93" spans="1:4" x14ac:dyDescent="0.25">
      <c r="A93" s="2">
        <v>42585709</v>
      </c>
      <c r="B93" s="2">
        <v>6</v>
      </c>
      <c r="C93" s="2">
        <v>3</v>
      </c>
      <c r="D93">
        <f t="shared" si="1"/>
        <v>1</v>
      </c>
    </row>
    <row r="94" spans="1:4" x14ac:dyDescent="0.25">
      <c r="A94" s="2">
        <v>42682761</v>
      </c>
      <c r="B94" s="2">
        <v>111</v>
      </c>
      <c r="C94" s="2">
        <v>35</v>
      </c>
      <c r="D94">
        <f t="shared" si="1"/>
        <v>1</v>
      </c>
    </row>
    <row r="95" spans="1:4" x14ac:dyDescent="0.25">
      <c r="A95" s="2">
        <v>45253868</v>
      </c>
      <c r="B95" s="2">
        <v>3</v>
      </c>
      <c r="C95" s="2">
        <v>2</v>
      </c>
      <c r="D95">
        <f t="shared" si="1"/>
        <v>1</v>
      </c>
    </row>
    <row r="96" spans="1:4" x14ac:dyDescent="0.25">
      <c r="A96" s="2">
        <v>45260412</v>
      </c>
      <c r="B96" s="2">
        <v>52</v>
      </c>
      <c r="C96" s="2">
        <v>47</v>
      </c>
      <c r="D96">
        <f t="shared" si="1"/>
        <v>1</v>
      </c>
    </row>
    <row r="97" spans="1:4" x14ac:dyDescent="0.25">
      <c r="A97" s="2">
        <v>45866355</v>
      </c>
      <c r="B97" s="2">
        <v>4</v>
      </c>
      <c r="C97" s="2">
        <v>1</v>
      </c>
      <c r="D97">
        <f t="shared" si="1"/>
        <v>1</v>
      </c>
    </row>
    <row r="98" spans="1:4" x14ac:dyDescent="0.25">
      <c r="A98" s="2">
        <v>45931203</v>
      </c>
      <c r="B98" s="2">
        <v>74</v>
      </c>
      <c r="C98" s="2">
        <v>187</v>
      </c>
      <c r="D98">
        <f t="shared" si="1"/>
        <v>0</v>
      </c>
    </row>
    <row r="99" spans="1:4" x14ac:dyDescent="0.25">
      <c r="A99" s="2">
        <v>47052953</v>
      </c>
      <c r="B99" s="2">
        <v>1</v>
      </c>
      <c r="C99" s="2">
        <v>6</v>
      </c>
      <c r="D99">
        <f t="shared" si="1"/>
        <v>0</v>
      </c>
    </row>
    <row r="100" spans="1:4" x14ac:dyDescent="0.25">
      <c r="A100" s="2">
        <v>47398246</v>
      </c>
      <c r="B100" s="2">
        <v>1</v>
      </c>
      <c r="C100" s="2">
        <v>1</v>
      </c>
      <c r="D100">
        <f t="shared" si="1"/>
        <v>0</v>
      </c>
    </row>
    <row r="101" spans="1:4" x14ac:dyDescent="0.25">
      <c r="A101" s="2">
        <v>47632133</v>
      </c>
      <c r="B101" s="2">
        <v>320</v>
      </c>
      <c r="C101" s="2">
        <v>110</v>
      </c>
      <c r="D101">
        <f t="shared" si="1"/>
        <v>1</v>
      </c>
    </row>
    <row r="102" spans="1:4" x14ac:dyDescent="0.25">
      <c r="A102" s="2">
        <v>49892996</v>
      </c>
      <c r="B102" s="2">
        <v>19</v>
      </c>
      <c r="C102" s="2">
        <v>38</v>
      </c>
      <c r="D102">
        <f t="shared" si="1"/>
        <v>0</v>
      </c>
    </row>
    <row r="103" spans="1:4" x14ac:dyDescent="0.25">
      <c r="A103" s="2">
        <v>50365703</v>
      </c>
      <c r="B103" s="2">
        <v>109</v>
      </c>
      <c r="C103" s="2">
        <v>154</v>
      </c>
      <c r="D103">
        <f t="shared" si="1"/>
        <v>0</v>
      </c>
    </row>
    <row r="104" spans="1:4" x14ac:dyDescent="0.25">
      <c r="A104" s="2">
        <v>50582931</v>
      </c>
      <c r="B104" s="2">
        <v>28</v>
      </c>
      <c r="C104" s="2">
        <v>1</v>
      </c>
      <c r="D104">
        <f t="shared" si="1"/>
        <v>1</v>
      </c>
    </row>
    <row r="105" spans="1:4" x14ac:dyDescent="0.25">
      <c r="A105" s="2">
        <v>50665628</v>
      </c>
      <c r="B105" s="2">
        <v>1</v>
      </c>
      <c r="C105" s="2">
        <v>1</v>
      </c>
      <c r="D105">
        <f t="shared" si="1"/>
        <v>0</v>
      </c>
    </row>
    <row r="106" spans="1:4" x14ac:dyDescent="0.25">
      <c r="A106" s="2">
        <v>50667950</v>
      </c>
      <c r="B106" s="2">
        <v>262</v>
      </c>
      <c r="C106" s="2">
        <v>83</v>
      </c>
      <c r="D106">
        <f t="shared" si="1"/>
        <v>1</v>
      </c>
    </row>
    <row r="107" spans="1:4" x14ac:dyDescent="0.25">
      <c r="A107" s="2">
        <v>51774067</v>
      </c>
      <c r="B107" s="2">
        <v>1</v>
      </c>
      <c r="C107" s="2">
        <v>5</v>
      </c>
      <c r="D107">
        <f t="shared" si="1"/>
        <v>0</v>
      </c>
    </row>
    <row r="108" spans="1:4" x14ac:dyDescent="0.25">
      <c r="A108" s="2">
        <v>51844107</v>
      </c>
      <c r="B108" s="2">
        <v>30</v>
      </c>
      <c r="C108" s="2">
        <v>14</v>
      </c>
      <c r="D108">
        <f t="shared" si="1"/>
        <v>1</v>
      </c>
    </row>
    <row r="109" spans="1:4" x14ac:dyDescent="0.25">
      <c r="A109" s="2">
        <v>51862096</v>
      </c>
      <c r="B109" s="2">
        <v>2</v>
      </c>
      <c r="C109" s="2">
        <v>1</v>
      </c>
      <c r="D109">
        <f t="shared" si="1"/>
        <v>1</v>
      </c>
    </row>
    <row r="110" spans="1:4" x14ac:dyDescent="0.25">
      <c r="A110" s="2">
        <v>53135203</v>
      </c>
      <c r="B110" s="2">
        <v>30</v>
      </c>
      <c r="C110" s="2">
        <v>13</v>
      </c>
      <c r="D110">
        <f t="shared" si="1"/>
        <v>1</v>
      </c>
    </row>
    <row r="111" spans="1:4" x14ac:dyDescent="0.25">
      <c r="A111" s="2">
        <v>53534987</v>
      </c>
      <c r="B111" s="2">
        <v>12</v>
      </c>
      <c r="C111" s="2">
        <v>3</v>
      </c>
      <c r="D111">
        <f t="shared" si="1"/>
        <v>1</v>
      </c>
    </row>
    <row r="112" spans="1:4" x14ac:dyDescent="0.25">
      <c r="A112" s="2">
        <v>53661072</v>
      </c>
      <c r="B112" s="2">
        <v>2</v>
      </c>
      <c r="C112" s="2">
        <v>3</v>
      </c>
      <c r="D112">
        <f t="shared" si="1"/>
        <v>0</v>
      </c>
    </row>
    <row r="113" spans="1:4" x14ac:dyDescent="0.25">
      <c r="A113" s="2">
        <v>53742460</v>
      </c>
      <c r="B113" s="2">
        <v>19</v>
      </c>
      <c r="C113" s="2">
        <v>8</v>
      </c>
      <c r="D113">
        <f t="shared" si="1"/>
        <v>1</v>
      </c>
    </row>
    <row r="114" spans="1:4" x14ac:dyDescent="0.25">
      <c r="A114" s="2">
        <v>54638619</v>
      </c>
      <c r="B114" s="2">
        <v>2</v>
      </c>
      <c r="C114" s="2">
        <v>3</v>
      </c>
      <c r="D114">
        <f t="shared" si="1"/>
        <v>0</v>
      </c>
    </row>
    <row r="115" spans="1:4" x14ac:dyDescent="0.25">
      <c r="A115" s="2">
        <v>54648215</v>
      </c>
      <c r="B115" s="2">
        <v>1862</v>
      </c>
      <c r="C115" s="2">
        <v>604</v>
      </c>
      <c r="D115">
        <f t="shared" si="1"/>
        <v>1</v>
      </c>
    </row>
    <row r="116" spans="1:4" x14ac:dyDescent="0.25">
      <c r="A116" s="2">
        <v>54706263</v>
      </c>
      <c r="B116" s="2">
        <v>20</v>
      </c>
      <c r="C116" s="2">
        <v>341</v>
      </c>
      <c r="D116">
        <f t="shared" si="1"/>
        <v>0</v>
      </c>
    </row>
    <row r="117" spans="1:4" x14ac:dyDescent="0.25">
      <c r="A117" s="2">
        <v>54706782</v>
      </c>
      <c r="B117" s="2">
        <v>20</v>
      </c>
      <c r="C117" s="2">
        <v>388</v>
      </c>
      <c r="D117">
        <f t="shared" si="1"/>
        <v>0</v>
      </c>
    </row>
    <row r="118" spans="1:4" x14ac:dyDescent="0.25">
      <c r="A118" s="2">
        <v>55016036</v>
      </c>
      <c r="B118" s="2">
        <v>1</v>
      </c>
      <c r="C118" s="2">
        <v>7</v>
      </c>
      <c r="D118">
        <f t="shared" si="1"/>
        <v>0</v>
      </c>
    </row>
    <row r="119" spans="1:4" x14ac:dyDescent="0.25">
      <c r="A119" s="2">
        <v>56541727</v>
      </c>
      <c r="B119" s="2">
        <v>9</v>
      </c>
      <c r="C119" s="2">
        <v>2</v>
      </c>
      <c r="D119">
        <f t="shared" si="1"/>
        <v>1</v>
      </c>
    </row>
    <row r="120" spans="1:4" x14ac:dyDescent="0.25">
      <c r="A120" s="2">
        <v>58819895</v>
      </c>
      <c r="B120" s="2">
        <v>2</v>
      </c>
      <c r="C120" s="2">
        <v>1</v>
      </c>
      <c r="D120">
        <f t="shared" si="1"/>
        <v>1</v>
      </c>
    </row>
    <row r="121" spans="1:4" x14ac:dyDescent="0.25">
      <c r="A121" s="2">
        <v>60479576</v>
      </c>
      <c r="B121" s="2">
        <v>1</v>
      </c>
      <c r="C121" s="2">
        <v>2</v>
      </c>
      <c r="D121">
        <f t="shared" si="1"/>
        <v>0</v>
      </c>
    </row>
    <row r="122" spans="1:4" x14ac:dyDescent="0.25">
      <c r="A122" s="2">
        <v>60671631</v>
      </c>
      <c r="B122" s="2">
        <v>7</v>
      </c>
      <c r="C122" s="2">
        <v>6</v>
      </c>
      <c r="D122">
        <f t="shared" si="1"/>
        <v>1</v>
      </c>
    </row>
    <row r="123" spans="1:4" x14ac:dyDescent="0.25">
      <c r="A123" s="2">
        <v>62129589</v>
      </c>
      <c r="B123" s="2">
        <v>2</v>
      </c>
      <c r="C123" s="2">
        <v>5</v>
      </c>
      <c r="D123">
        <f t="shared" si="1"/>
        <v>0</v>
      </c>
    </row>
    <row r="124" spans="1:4" x14ac:dyDescent="0.25">
      <c r="A124" s="2">
        <v>66822007</v>
      </c>
      <c r="B124" s="2">
        <v>8</v>
      </c>
      <c r="C124" s="2">
        <v>5</v>
      </c>
      <c r="D124">
        <f t="shared" si="1"/>
        <v>1</v>
      </c>
    </row>
    <row r="125" spans="1:4" x14ac:dyDescent="0.25">
      <c r="A125" s="2">
        <v>68407220</v>
      </c>
      <c r="B125" s="2">
        <v>31</v>
      </c>
      <c r="C125" s="2">
        <v>46</v>
      </c>
      <c r="D125">
        <f t="shared" si="1"/>
        <v>0</v>
      </c>
    </row>
    <row r="126" spans="1:4" x14ac:dyDescent="0.25">
      <c r="A126" s="2">
        <v>68464903</v>
      </c>
      <c r="B126" s="2">
        <v>1569</v>
      </c>
      <c r="C126" s="2">
        <v>662</v>
      </c>
      <c r="D126">
        <f t="shared" si="1"/>
        <v>1</v>
      </c>
    </row>
    <row r="127" spans="1:4" x14ac:dyDescent="0.25">
      <c r="A127" s="2">
        <v>69359362</v>
      </c>
      <c r="B127" s="2">
        <v>200</v>
      </c>
      <c r="C127" s="2">
        <v>21</v>
      </c>
      <c r="D127">
        <f t="shared" si="1"/>
        <v>1</v>
      </c>
    </row>
    <row r="128" spans="1:4" x14ac:dyDescent="0.25">
      <c r="A128" s="2">
        <v>71187431</v>
      </c>
      <c r="B128" s="2">
        <v>1</v>
      </c>
      <c r="C128" s="2">
        <v>59</v>
      </c>
      <c r="D128">
        <f t="shared" si="1"/>
        <v>0</v>
      </c>
    </row>
    <row r="129" spans="1:4" x14ac:dyDescent="0.25">
      <c r="A129" s="2">
        <v>71376869</v>
      </c>
      <c r="B129" s="2">
        <v>23</v>
      </c>
      <c r="C129" s="2">
        <v>16</v>
      </c>
      <c r="D129">
        <f t="shared" si="1"/>
        <v>1</v>
      </c>
    </row>
    <row r="130" spans="1:4" x14ac:dyDescent="0.25">
      <c r="A130" s="2">
        <v>71501855</v>
      </c>
      <c r="B130" s="2">
        <v>7</v>
      </c>
      <c r="C130" s="2">
        <v>410</v>
      </c>
      <c r="D130">
        <f t="shared" si="1"/>
        <v>0</v>
      </c>
    </row>
    <row r="131" spans="1:4" x14ac:dyDescent="0.25">
      <c r="A131" s="2">
        <v>72233269</v>
      </c>
      <c r="B131" s="2">
        <v>121</v>
      </c>
      <c r="C131" s="2">
        <v>10</v>
      </c>
      <c r="D131">
        <f t="shared" ref="D131:D194" si="2">IF(B131&gt;C131,1,0)</f>
        <v>1</v>
      </c>
    </row>
    <row r="132" spans="1:4" x14ac:dyDescent="0.25">
      <c r="A132" s="2">
        <v>72479761</v>
      </c>
      <c r="B132" s="2">
        <v>21</v>
      </c>
      <c r="C132" s="2">
        <v>196</v>
      </c>
      <c r="D132">
        <f t="shared" si="2"/>
        <v>0</v>
      </c>
    </row>
    <row r="133" spans="1:4" x14ac:dyDescent="0.25">
      <c r="A133" s="2">
        <v>73205358</v>
      </c>
      <c r="B133" s="2">
        <v>869</v>
      </c>
      <c r="C133" s="2">
        <v>689</v>
      </c>
      <c r="D133">
        <f t="shared" si="2"/>
        <v>1</v>
      </c>
    </row>
    <row r="134" spans="1:4" x14ac:dyDescent="0.25">
      <c r="A134" s="2">
        <v>73379415</v>
      </c>
      <c r="B134" s="2">
        <v>2</v>
      </c>
      <c r="C134" s="2">
        <v>1</v>
      </c>
      <c r="D134">
        <f t="shared" si="2"/>
        <v>1</v>
      </c>
    </row>
    <row r="135" spans="1:4" x14ac:dyDescent="0.25">
      <c r="A135" s="2">
        <v>73714491</v>
      </c>
      <c r="B135" s="2">
        <v>46</v>
      </c>
      <c r="C135" s="2">
        <v>82</v>
      </c>
      <c r="D135">
        <f t="shared" si="2"/>
        <v>0</v>
      </c>
    </row>
    <row r="136" spans="1:4" x14ac:dyDescent="0.25">
      <c r="A136" s="2">
        <v>74074978</v>
      </c>
      <c r="B136" s="2">
        <v>46</v>
      </c>
      <c r="C136" s="2">
        <v>84</v>
      </c>
      <c r="D136">
        <f t="shared" si="2"/>
        <v>0</v>
      </c>
    </row>
    <row r="137" spans="1:4" x14ac:dyDescent="0.25">
      <c r="A137" s="2">
        <v>74506349</v>
      </c>
      <c r="B137" s="2">
        <v>1</v>
      </c>
      <c r="C137" s="2">
        <v>6</v>
      </c>
      <c r="D137">
        <f t="shared" si="2"/>
        <v>0</v>
      </c>
    </row>
    <row r="138" spans="1:4" x14ac:dyDescent="0.25">
      <c r="A138" s="2">
        <v>75049829</v>
      </c>
      <c r="B138" s="2">
        <v>1</v>
      </c>
      <c r="C138" s="2">
        <v>1</v>
      </c>
      <c r="D138">
        <f t="shared" si="2"/>
        <v>0</v>
      </c>
    </row>
    <row r="139" spans="1:4" x14ac:dyDescent="0.25">
      <c r="A139" s="2">
        <v>75758799</v>
      </c>
      <c r="B139" s="2">
        <v>479</v>
      </c>
      <c r="C139" s="2">
        <v>69</v>
      </c>
      <c r="D139">
        <f t="shared" si="2"/>
        <v>1</v>
      </c>
    </row>
    <row r="140" spans="1:4" x14ac:dyDescent="0.25">
      <c r="A140" s="2">
        <v>76819000</v>
      </c>
      <c r="B140" s="2">
        <v>74</v>
      </c>
      <c r="C140" s="2">
        <v>266</v>
      </c>
      <c r="D140">
        <f t="shared" si="2"/>
        <v>0</v>
      </c>
    </row>
    <row r="141" spans="1:4" x14ac:dyDescent="0.25">
      <c r="A141" s="2">
        <v>78210355</v>
      </c>
      <c r="B141" s="2">
        <v>24</v>
      </c>
      <c r="C141" s="2">
        <v>3</v>
      </c>
      <c r="D141">
        <f t="shared" si="2"/>
        <v>1</v>
      </c>
    </row>
    <row r="142" spans="1:4" x14ac:dyDescent="0.25">
      <c r="A142" s="2">
        <v>78644365</v>
      </c>
      <c r="B142" s="2">
        <v>1</v>
      </c>
      <c r="C142" s="2">
        <v>1</v>
      </c>
      <c r="D142">
        <f t="shared" si="2"/>
        <v>0</v>
      </c>
    </row>
    <row r="143" spans="1:4" x14ac:dyDescent="0.25">
      <c r="A143" s="2">
        <v>78912017</v>
      </c>
      <c r="B143" s="2">
        <v>1</v>
      </c>
      <c r="C143" s="2">
        <v>12</v>
      </c>
      <c r="D143">
        <f t="shared" si="2"/>
        <v>0</v>
      </c>
    </row>
    <row r="144" spans="1:4" x14ac:dyDescent="0.25">
      <c r="A144" s="2">
        <v>79148749</v>
      </c>
      <c r="B144" s="2">
        <v>11</v>
      </c>
      <c r="C144" s="2">
        <v>16</v>
      </c>
      <c r="D144">
        <f t="shared" si="2"/>
        <v>0</v>
      </c>
    </row>
    <row r="145" spans="1:4" x14ac:dyDescent="0.25">
      <c r="A145" s="2">
        <v>79465598</v>
      </c>
      <c r="B145" s="2">
        <v>64</v>
      </c>
      <c r="C145" s="2">
        <v>250</v>
      </c>
      <c r="D145">
        <f t="shared" si="2"/>
        <v>0</v>
      </c>
    </row>
    <row r="146" spans="1:4" x14ac:dyDescent="0.25">
      <c r="A146" s="2">
        <v>79707682</v>
      </c>
      <c r="B146" s="2">
        <v>34</v>
      </c>
      <c r="C146" s="2">
        <v>4</v>
      </c>
      <c r="D146">
        <f t="shared" si="2"/>
        <v>1</v>
      </c>
    </row>
    <row r="147" spans="1:4" x14ac:dyDescent="0.25">
      <c r="A147" s="2">
        <v>84068379</v>
      </c>
      <c r="B147" s="2">
        <v>1</v>
      </c>
      <c r="C147" s="2">
        <v>1</v>
      </c>
      <c r="D147">
        <f t="shared" si="2"/>
        <v>0</v>
      </c>
    </row>
    <row r="148" spans="1:4" x14ac:dyDescent="0.25">
      <c r="A148" s="2">
        <v>84507987</v>
      </c>
      <c r="B148" s="2">
        <v>59</v>
      </c>
      <c r="C148" s="2">
        <v>230</v>
      </c>
      <c r="D148">
        <f t="shared" si="2"/>
        <v>0</v>
      </c>
    </row>
    <row r="149" spans="1:4" x14ac:dyDescent="0.25">
      <c r="A149" s="2">
        <v>86124349</v>
      </c>
      <c r="B149" s="2">
        <v>64</v>
      </c>
      <c r="C149" s="2">
        <v>250</v>
      </c>
      <c r="D149">
        <f t="shared" si="2"/>
        <v>0</v>
      </c>
    </row>
    <row r="150" spans="1:4" x14ac:dyDescent="0.25">
      <c r="A150" s="2">
        <v>86282367</v>
      </c>
      <c r="B150" s="2">
        <v>335</v>
      </c>
      <c r="C150" s="2">
        <v>11</v>
      </c>
      <c r="D150">
        <f t="shared" si="2"/>
        <v>1</v>
      </c>
    </row>
    <row r="151" spans="1:4" x14ac:dyDescent="0.25">
      <c r="A151" s="2">
        <v>87207085</v>
      </c>
      <c r="B151" s="2">
        <v>1</v>
      </c>
      <c r="C151" s="2">
        <v>1</v>
      </c>
      <c r="D151">
        <f t="shared" si="2"/>
        <v>0</v>
      </c>
    </row>
    <row r="152" spans="1:4" x14ac:dyDescent="0.25">
      <c r="A152" s="2">
        <v>88734877</v>
      </c>
      <c r="B152" s="2">
        <v>2</v>
      </c>
      <c r="C152" s="2">
        <v>1</v>
      </c>
      <c r="D152">
        <f t="shared" si="2"/>
        <v>1</v>
      </c>
    </row>
    <row r="153" spans="1:4" x14ac:dyDescent="0.25">
      <c r="A153" s="2">
        <v>89386914</v>
      </c>
      <c r="B153" s="2">
        <v>703</v>
      </c>
      <c r="C153" s="2">
        <v>424</v>
      </c>
      <c r="D153">
        <f t="shared" si="2"/>
        <v>1</v>
      </c>
    </row>
    <row r="154" spans="1:4" x14ac:dyDescent="0.25">
      <c r="A154" s="2">
        <v>89674298</v>
      </c>
      <c r="B154" s="2">
        <v>14</v>
      </c>
      <c r="C154" s="2">
        <v>1</v>
      </c>
      <c r="D154">
        <f t="shared" si="2"/>
        <v>1</v>
      </c>
    </row>
    <row r="155" spans="1:4" x14ac:dyDescent="0.25">
      <c r="A155" s="2">
        <v>92938357</v>
      </c>
      <c r="B155" s="2">
        <v>703</v>
      </c>
      <c r="C155" s="2">
        <v>19</v>
      </c>
      <c r="D155">
        <f t="shared" si="2"/>
        <v>1</v>
      </c>
    </row>
    <row r="156" spans="1:4" x14ac:dyDescent="0.25">
      <c r="A156" s="2">
        <v>93316749</v>
      </c>
      <c r="B156" s="2">
        <v>68</v>
      </c>
      <c r="C156" s="2">
        <v>3</v>
      </c>
      <c r="D156">
        <f t="shared" si="2"/>
        <v>1</v>
      </c>
    </row>
    <row r="157" spans="1:4" x14ac:dyDescent="0.25">
      <c r="A157" s="2">
        <v>94167681</v>
      </c>
      <c r="B157" s="2">
        <v>703</v>
      </c>
      <c r="C157" s="2">
        <v>31</v>
      </c>
      <c r="D157">
        <f t="shared" si="2"/>
        <v>1</v>
      </c>
    </row>
    <row r="158" spans="1:4" x14ac:dyDescent="0.25">
      <c r="A158" s="2">
        <v>94865966</v>
      </c>
      <c r="B158" s="2">
        <v>23</v>
      </c>
      <c r="C158" s="2">
        <v>9</v>
      </c>
      <c r="D158">
        <f t="shared" si="2"/>
        <v>1</v>
      </c>
    </row>
    <row r="159" spans="1:4" x14ac:dyDescent="0.25">
      <c r="A159" s="2">
        <v>94866083</v>
      </c>
      <c r="B159" s="2">
        <v>23</v>
      </c>
      <c r="C159" s="2">
        <v>9</v>
      </c>
      <c r="D159">
        <f t="shared" si="2"/>
        <v>1</v>
      </c>
    </row>
    <row r="160" spans="1:4" x14ac:dyDescent="0.25">
      <c r="A160" s="2">
        <v>95210715</v>
      </c>
      <c r="B160" s="2">
        <v>702</v>
      </c>
      <c r="C160" s="2">
        <v>36</v>
      </c>
      <c r="D160">
        <f t="shared" si="2"/>
        <v>1</v>
      </c>
    </row>
    <row r="161" spans="1:4" x14ac:dyDescent="0.25">
      <c r="A161" s="2">
        <v>95443579</v>
      </c>
      <c r="B161" s="2">
        <v>702</v>
      </c>
      <c r="C161" s="2">
        <v>38</v>
      </c>
      <c r="D161">
        <f t="shared" si="2"/>
        <v>1</v>
      </c>
    </row>
    <row r="162" spans="1:4" x14ac:dyDescent="0.25">
      <c r="A162" s="2">
        <v>96212237</v>
      </c>
      <c r="B162" s="2">
        <v>6639</v>
      </c>
      <c r="C162" s="2">
        <v>4201</v>
      </c>
      <c r="D162">
        <f t="shared" si="2"/>
        <v>1</v>
      </c>
    </row>
    <row r="163" spans="1:4" x14ac:dyDescent="0.25">
      <c r="A163" s="2">
        <v>96530667</v>
      </c>
      <c r="B163" s="2">
        <v>1008</v>
      </c>
      <c r="C163" s="2">
        <v>700</v>
      </c>
      <c r="D163">
        <f t="shared" si="2"/>
        <v>1</v>
      </c>
    </row>
    <row r="164" spans="1:4" x14ac:dyDescent="0.25">
      <c r="A164" s="2">
        <v>97128753</v>
      </c>
      <c r="B164" s="2">
        <v>654</v>
      </c>
      <c r="C164" s="2">
        <v>83</v>
      </c>
      <c r="D164">
        <f t="shared" si="2"/>
        <v>1</v>
      </c>
    </row>
    <row r="165" spans="1:4" x14ac:dyDescent="0.25">
      <c r="A165" s="2">
        <v>98375316</v>
      </c>
      <c r="B165" s="2">
        <v>9588</v>
      </c>
      <c r="C165" s="2">
        <v>11</v>
      </c>
      <c r="D165">
        <f t="shared" si="2"/>
        <v>1</v>
      </c>
    </row>
    <row r="166" spans="1:4" x14ac:dyDescent="0.25">
      <c r="A166" s="2">
        <v>98575487</v>
      </c>
      <c r="B166" s="2">
        <v>9572</v>
      </c>
      <c r="C166" s="2">
        <v>397</v>
      </c>
      <c r="D166">
        <f t="shared" si="2"/>
        <v>1</v>
      </c>
    </row>
    <row r="167" spans="1:4" x14ac:dyDescent="0.25">
      <c r="A167" s="2">
        <v>101262862</v>
      </c>
      <c r="B167" s="2">
        <v>701</v>
      </c>
      <c r="C167" s="2">
        <v>71</v>
      </c>
      <c r="D167">
        <f t="shared" si="2"/>
        <v>1</v>
      </c>
    </row>
    <row r="168" spans="1:4" x14ac:dyDescent="0.25">
      <c r="A168" s="2">
        <v>101472507</v>
      </c>
      <c r="B168" s="2">
        <v>701</v>
      </c>
      <c r="C168" s="2">
        <v>71</v>
      </c>
      <c r="D168">
        <f t="shared" si="2"/>
        <v>1</v>
      </c>
    </row>
    <row r="169" spans="1:4" x14ac:dyDescent="0.25">
      <c r="A169" s="2">
        <v>103996987</v>
      </c>
      <c r="B169" s="2">
        <v>6639</v>
      </c>
      <c r="C169" s="2">
        <v>4202</v>
      </c>
      <c r="D169">
        <f t="shared" si="2"/>
        <v>1</v>
      </c>
    </row>
    <row r="170" spans="1:4" x14ac:dyDescent="0.25">
      <c r="A170" s="2">
        <v>104817465</v>
      </c>
      <c r="B170" s="2">
        <v>1</v>
      </c>
      <c r="C170" s="2">
        <v>1</v>
      </c>
      <c r="D170">
        <f t="shared" si="2"/>
        <v>0</v>
      </c>
    </row>
    <row r="171" spans="1:4" x14ac:dyDescent="0.25">
      <c r="A171" s="2">
        <v>105359284</v>
      </c>
      <c r="B171" s="2">
        <v>701</v>
      </c>
      <c r="C171" s="2">
        <v>77</v>
      </c>
      <c r="D171">
        <f t="shared" si="2"/>
        <v>1</v>
      </c>
    </row>
    <row r="172" spans="1:4" x14ac:dyDescent="0.25">
      <c r="A172" s="2">
        <v>105595611</v>
      </c>
      <c r="B172" s="2">
        <v>1</v>
      </c>
      <c r="C172" s="2">
        <v>2</v>
      </c>
      <c r="D172">
        <f t="shared" si="2"/>
        <v>0</v>
      </c>
    </row>
    <row r="173" spans="1:4" x14ac:dyDescent="0.25">
      <c r="A173" s="2">
        <v>106851769</v>
      </c>
      <c r="B173" s="2">
        <v>30</v>
      </c>
      <c r="C173" s="2">
        <v>13</v>
      </c>
      <c r="D173">
        <f t="shared" si="2"/>
        <v>1</v>
      </c>
    </row>
    <row r="174" spans="1:4" x14ac:dyDescent="0.25">
      <c r="A174" s="2">
        <v>107119628</v>
      </c>
      <c r="B174" s="2">
        <v>9559</v>
      </c>
      <c r="C174" s="2">
        <v>542</v>
      </c>
      <c r="D174">
        <f t="shared" si="2"/>
        <v>1</v>
      </c>
    </row>
    <row r="175" spans="1:4" x14ac:dyDescent="0.25">
      <c r="A175" s="2">
        <v>107367707</v>
      </c>
      <c r="B175" s="2">
        <v>701</v>
      </c>
      <c r="C175" s="2">
        <v>77</v>
      </c>
      <c r="D175">
        <f t="shared" si="2"/>
        <v>1</v>
      </c>
    </row>
    <row r="176" spans="1:4" x14ac:dyDescent="0.25">
      <c r="A176" s="2">
        <v>107553659</v>
      </c>
      <c r="B176" s="2">
        <v>701</v>
      </c>
      <c r="C176" s="2">
        <v>93</v>
      </c>
      <c r="D176">
        <f t="shared" si="2"/>
        <v>1</v>
      </c>
    </row>
    <row r="177" spans="1:4" x14ac:dyDescent="0.25">
      <c r="A177" s="2">
        <v>108414390</v>
      </c>
      <c r="B177" s="2">
        <v>30</v>
      </c>
      <c r="C177" s="2">
        <v>16</v>
      </c>
      <c r="D177">
        <f t="shared" si="2"/>
        <v>1</v>
      </c>
    </row>
    <row r="178" spans="1:4" x14ac:dyDescent="0.25">
      <c r="A178" s="2">
        <v>111302009</v>
      </c>
      <c r="B178" s="2">
        <v>30</v>
      </c>
      <c r="C178" s="2">
        <v>18</v>
      </c>
      <c r="D178">
        <f t="shared" si="2"/>
        <v>1</v>
      </c>
    </row>
    <row r="179" spans="1:4" x14ac:dyDescent="0.25">
      <c r="A179" s="2">
        <v>111772276</v>
      </c>
      <c r="B179" s="2">
        <v>699</v>
      </c>
      <c r="C179" s="2">
        <v>110</v>
      </c>
      <c r="D179">
        <f t="shared" si="2"/>
        <v>1</v>
      </c>
    </row>
    <row r="180" spans="1:4" x14ac:dyDescent="0.25">
      <c r="A180" s="2">
        <v>112953456</v>
      </c>
      <c r="B180" s="2">
        <v>30</v>
      </c>
      <c r="C180" s="2">
        <v>17</v>
      </c>
      <c r="D180">
        <f t="shared" si="2"/>
        <v>1</v>
      </c>
    </row>
    <row r="181" spans="1:4" x14ac:dyDescent="0.25">
      <c r="A181" s="2">
        <v>113795698</v>
      </c>
      <c r="B181" s="2">
        <v>30</v>
      </c>
      <c r="C181" s="2">
        <v>18</v>
      </c>
      <c r="D181">
        <f t="shared" si="2"/>
        <v>1</v>
      </c>
    </row>
    <row r="182" spans="1:4" x14ac:dyDescent="0.25">
      <c r="A182" s="2">
        <v>116361990</v>
      </c>
      <c r="B182" s="2">
        <v>700</v>
      </c>
      <c r="C182" s="2">
        <v>93</v>
      </c>
      <c r="D182">
        <f t="shared" si="2"/>
        <v>1</v>
      </c>
    </row>
    <row r="183" spans="1:4" x14ac:dyDescent="0.25">
      <c r="A183" s="2">
        <v>116522779</v>
      </c>
      <c r="B183" s="2">
        <v>30</v>
      </c>
      <c r="C183" s="2">
        <v>19</v>
      </c>
      <c r="D183">
        <f t="shared" si="2"/>
        <v>1</v>
      </c>
    </row>
    <row r="184" spans="1:4" x14ac:dyDescent="0.25">
      <c r="A184" s="2">
        <v>117831469</v>
      </c>
      <c r="B184" s="2">
        <v>507</v>
      </c>
      <c r="C184" s="2">
        <v>99</v>
      </c>
      <c r="D184">
        <f t="shared" si="2"/>
        <v>1</v>
      </c>
    </row>
    <row r="185" spans="1:4" x14ac:dyDescent="0.25">
      <c r="A185" s="2">
        <v>117928513</v>
      </c>
      <c r="B185" s="2">
        <v>30</v>
      </c>
      <c r="C185" s="2">
        <v>17</v>
      </c>
      <c r="D185">
        <f t="shared" si="2"/>
        <v>1</v>
      </c>
    </row>
    <row r="186" spans="1:4" x14ac:dyDescent="0.25">
      <c r="A186" s="2">
        <v>118666777</v>
      </c>
      <c r="B186" s="2">
        <v>262</v>
      </c>
      <c r="C186" s="2">
        <v>107</v>
      </c>
      <c r="D186">
        <f t="shared" si="2"/>
        <v>1</v>
      </c>
    </row>
    <row r="187" spans="1:4" x14ac:dyDescent="0.25">
      <c r="A187" s="2">
        <v>119819922</v>
      </c>
      <c r="B187" s="2">
        <v>2</v>
      </c>
      <c r="C187" s="2">
        <v>39</v>
      </c>
      <c r="D187">
        <f t="shared" si="2"/>
        <v>0</v>
      </c>
    </row>
    <row r="188" spans="1:4" x14ac:dyDescent="0.25">
      <c r="A188" s="2">
        <v>121212966</v>
      </c>
      <c r="B188" s="2">
        <v>1</v>
      </c>
      <c r="C188" s="2">
        <v>1</v>
      </c>
      <c r="D188">
        <f t="shared" si="2"/>
        <v>0</v>
      </c>
    </row>
    <row r="189" spans="1:4" x14ac:dyDescent="0.25">
      <c r="A189" s="2">
        <v>121213081</v>
      </c>
      <c r="B189" s="2">
        <v>1</v>
      </c>
      <c r="C189" s="2">
        <v>1</v>
      </c>
      <c r="D189">
        <f t="shared" si="2"/>
        <v>0</v>
      </c>
    </row>
    <row r="190" spans="1:4" x14ac:dyDescent="0.25">
      <c r="A190" s="2">
        <v>121228445</v>
      </c>
      <c r="B190" s="2">
        <v>1</v>
      </c>
      <c r="C190" s="2">
        <v>1</v>
      </c>
      <c r="D190">
        <f t="shared" si="2"/>
        <v>0</v>
      </c>
    </row>
    <row r="191" spans="1:4" x14ac:dyDescent="0.25">
      <c r="A191" s="2">
        <v>122414437</v>
      </c>
      <c r="B191" s="2">
        <v>46</v>
      </c>
      <c r="C191" s="2">
        <v>80</v>
      </c>
      <c r="D191">
        <f t="shared" si="2"/>
        <v>0</v>
      </c>
    </row>
    <row r="192" spans="1:4" x14ac:dyDescent="0.25">
      <c r="A192" s="2">
        <v>122976077</v>
      </c>
      <c r="B192" s="2">
        <v>111</v>
      </c>
      <c r="C192" s="2">
        <v>67</v>
      </c>
      <c r="D192">
        <f t="shared" si="2"/>
        <v>1</v>
      </c>
    </row>
    <row r="193" spans="1:4" x14ac:dyDescent="0.25">
      <c r="A193" s="2">
        <v>124034426</v>
      </c>
      <c r="B193" s="2">
        <v>46</v>
      </c>
      <c r="C193" s="2">
        <v>80</v>
      </c>
      <c r="D193">
        <f t="shared" si="2"/>
        <v>0</v>
      </c>
    </row>
    <row r="194" spans="1:4" x14ac:dyDescent="0.25">
      <c r="A194" s="2">
        <v>124245472</v>
      </c>
      <c r="B194" s="2">
        <v>699</v>
      </c>
      <c r="C194" s="2">
        <v>358</v>
      </c>
      <c r="D194">
        <f t="shared" si="2"/>
        <v>1</v>
      </c>
    </row>
    <row r="195" spans="1:4" x14ac:dyDescent="0.25">
      <c r="A195" s="2">
        <v>124260744</v>
      </c>
      <c r="B195" s="2">
        <v>699</v>
      </c>
      <c r="C195" s="2">
        <v>358</v>
      </c>
      <c r="D195">
        <f t="shared" ref="D195:D200" si="3">IF(B195&gt;C195,1,0)</f>
        <v>1</v>
      </c>
    </row>
    <row r="196" spans="1:4" x14ac:dyDescent="0.25">
      <c r="A196" s="2">
        <v>124541856</v>
      </c>
      <c r="B196" s="2">
        <v>34</v>
      </c>
      <c r="C196" s="2">
        <v>6</v>
      </c>
      <c r="D196">
        <f t="shared" si="3"/>
        <v>1</v>
      </c>
    </row>
    <row r="197" spans="1:4" x14ac:dyDescent="0.25">
      <c r="A197" s="2">
        <v>124907477</v>
      </c>
      <c r="B197" s="2">
        <v>52</v>
      </c>
      <c r="C197" s="2">
        <v>130</v>
      </c>
      <c r="D197">
        <f t="shared" si="3"/>
        <v>0</v>
      </c>
    </row>
    <row r="198" spans="1:4" x14ac:dyDescent="0.25">
      <c r="A198" s="2">
        <v>126279499</v>
      </c>
      <c r="B198" s="2">
        <v>166</v>
      </c>
      <c r="C198" s="2">
        <v>8</v>
      </c>
      <c r="D198">
        <f t="shared" si="3"/>
        <v>1</v>
      </c>
    </row>
    <row r="199" spans="1:4" x14ac:dyDescent="0.25">
      <c r="A199" s="2">
        <v>126371844</v>
      </c>
      <c r="B199" s="2">
        <v>703</v>
      </c>
      <c r="C199" s="2">
        <v>413</v>
      </c>
      <c r="D199">
        <f t="shared" si="3"/>
        <v>1</v>
      </c>
    </row>
    <row r="200" spans="1:4" x14ac:dyDescent="0.25">
      <c r="A200" s="2">
        <v>127966163</v>
      </c>
      <c r="B200" s="2">
        <v>9619</v>
      </c>
      <c r="C200" s="2">
        <v>602</v>
      </c>
      <c r="D200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50"/>
  <sheetViews>
    <sheetView tabSelected="1" zoomScale="115" zoomScaleNormal="115" workbookViewId="0">
      <pane ySplit="1" topLeftCell="A2" activePane="bottomLeft" state="frozen"/>
      <selection activeCell="L1" sqref="L1"/>
      <selection pane="bottomLeft" activeCell="A2" sqref="A2"/>
    </sheetView>
  </sheetViews>
  <sheetFormatPr defaultRowHeight="15" x14ac:dyDescent="0.25"/>
  <cols>
    <col min="1" max="1" width="10" bestFit="1" customWidth="1"/>
    <col min="2" max="2" width="10.5703125" bestFit="1" customWidth="1"/>
    <col min="3" max="4" width="18.28515625" bestFit="1" customWidth="1"/>
    <col min="5" max="5" width="12.85546875" bestFit="1" customWidth="1"/>
    <col min="6" max="6" width="20" bestFit="1" customWidth="1"/>
    <col min="7" max="7" width="15" bestFit="1" customWidth="1"/>
    <col min="8" max="8" width="14.85546875" bestFit="1" customWidth="1"/>
    <col min="9" max="9" width="22.28515625" bestFit="1" customWidth="1"/>
    <col min="10" max="10" width="30.28515625" bestFit="1" customWidth="1"/>
    <col min="11" max="11" width="37.140625" bestFit="1" customWidth="1"/>
    <col min="12" max="12" width="37.7109375" bestFit="1" customWidth="1"/>
    <col min="13" max="13" width="35.85546875" bestFit="1" customWidth="1"/>
    <col min="14" max="14" width="34.28515625" bestFit="1" customWidth="1"/>
    <col min="17" max="17" width="30.42578125" bestFit="1" customWidth="1"/>
    <col min="18" max="18" width="31" bestFit="1" customWidth="1"/>
    <col min="19" max="19" width="17.5703125" customWidth="1"/>
    <col min="20" max="20" width="17.7109375" bestFit="1" customWidth="1"/>
    <col min="21" max="21" width="32.42578125" bestFit="1" customWidth="1"/>
    <col min="22" max="22" width="24.42578125" bestFit="1" customWidth="1"/>
    <col min="23" max="23" width="44.85546875" bestFit="1" customWidth="1"/>
    <col min="24" max="24" width="22.140625" customWidth="1"/>
    <col min="25" max="25" width="19.42578125" customWidth="1"/>
    <col min="26" max="26" width="18.7109375" customWidth="1"/>
    <col min="27" max="27" width="16.85546875" customWidth="1"/>
    <col min="28" max="28" width="19.28515625" bestFit="1" customWidth="1"/>
    <col min="29" max="30" width="17.42578125" bestFit="1" customWidth="1"/>
    <col min="31" max="31" width="38" bestFit="1" customWidth="1"/>
    <col min="32" max="32" width="38.5703125" bestFit="1" customWidth="1"/>
    <col min="33" max="33" width="30.42578125" bestFit="1" customWidth="1"/>
    <col min="34" max="34" width="28.28515625" bestFit="1" customWidth="1"/>
    <col min="35" max="35" width="42.5703125" bestFit="1" customWidth="1"/>
    <col min="36" max="36" width="42.7109375" bestFit="1" customWidth="1"/>
  </cols>
  <sheetData>
    <row r="1" spans="1:36" x14ac:dyDescent="0.25">
      <c r="A1" s="1" t="s">
        <v>0</v>
      </c>
      <c r="B1" s="1" t="s">
        <v>47</v>
      </c>
      <c r="C1" s="1" t="s">
        <v>1</v>
      </c>
      <c r="D1" s="1" t="s">
        <v>2</v>
      </c>
      <c r="E1" s="13" t="s">
        <v>73</v>
      </c>
      <c r="F1" s="1" t="s">
        <v>11</v>
      </c>
      <c r="G1" s="1" t="s">
        <v>12</v>
      </c>
      <c r="H1" s="14" t="s">
        <v>74</v>
      </c>
      <c r="I1" s="14" t="s">
        <v>96</v>
      </c>
      <c r="J1" s="14" t="s">
        <v>93</v>
      </c>
      <c r="K1" s="14" t="s">
        <v>15</v>
      </c>
      <c r="L1" s="14" t="s">
        <v>16</v>
      </c>
      <c r="M1" s="14" t="s">
        <v>75</v>
      </c>
      <c r="N1" s="14" t="s">
        <v>76</v>
      </c>
      <c r="O1" s="14" t="s">
        <v>79</v>
      </c>
      <c r="P1" s="14" t="s">
        <v>80</v>
      </c>
      <c r="Q1" s="14" t="s">
        <v>81</v>
      </c>
      <c r="R1" s="14" t="s">
        <v>82</v>
      </c>
      <c r="S1" s="14" t="s">
        <v>83</v>
      </c>
      <c r="T1" s="14" t="s">
        <v>84</v>
      </c>
      <c r="U1" s="14" t="s">
        <v>91</v>
      </c>
      <c r="V1" s="14" t="s">
        <v>92</v>
      </c>
      <c r="W1" s="14" t="s">
        <v>97</v>
      </c>
      <c r="X1" s="14" t="s">
        <v>98</v>
      </c>
      <c r="Y1" s="4" t="s">
        <v>29</v>
      </c>
      <c r="Z1" s="4" t="s">
        <v>30</v>
      </c>
      <c r="AA1" s="4" t="s">
        <v>99</v>
      </c>
      <c r="AB1" s="4" t="s">
        <v>102</v>
      </c>
      <c r="AC1" s="4" t="s">
        <v>31</v>
      </c>
      <c r="AD1" s="4" t="s">
        <v>32</v>
      </c>
      <c r="AE1" s="15" t="s">
        <v>100</v>
      </c>
      <c r="AF1" s="15" t="s">
        <v>101</v>
      </c>
      <c r="AG1" s="15" t="s">
        <v>103</v>
      </c>
      <c r="AH1" s="15" t="s">
        <v>104</v>
      </c>
      <c r="AI1" s="15" t="s">
        <v>105</v>
      </c>
      <c r="AJ1" s="15" t="s">
        <v>106</v>
      </c>
    </row>
    <row r="2" spans="1:36" x14ac:dyDescent="0.25">
      <c r="A2">
        <f>commits!A2</f>
        <v>16694</v>
      </c>
      <c r="B2" t="str">
        <f>commits!B2</f>
        <v>Ruby</v>
      </c>
      <c r="C2">
        <f>commits!C2</f>
        <v>239</v>
      </c>
      <c r="D2">
        <f>commits!D2</f>
        <v>77</v>
      </c>
      <c r="E2">
        <f>commits!E2</f>
        <v>316</v>
      </c>
      <c r="F2">
        <f>VLOOKUP(A2,merges!P:U,5,FALSE)</f>
        <v>4</v>
      </c>
      <c r="G2">
        <f>VLOOKUP(A2,merges!P:U,6,FALSE)</f>
        <v>25</v>
      </c>
      <c r="H2">
        <f>F2+G2</f>
        <v>29</v>
      </c>
      <c r="I2">
        <f>E2/H2</f>
        <v>10.896551724137931</v>
      </c>
      <c r="J2">
        <f>IF(ISNA(H2),0,IF(E2&gt;0,(H2*100)/E2,0))</f>
        <v>9.1772151898734169</v>
      </c>
      <c r="K2">
        <f>IF(ISNA(F2),0,IF(C2&gt;0,(F2*100)/C2,0))</f>
        <v>1.6736401673640167</v>
      </c>
      <c r="L2">
        <f>IF(ISNA(F2),0,IF(D2&gt;0,(G2*100)/D2,0))</f>
        <v>32.467532467532465</v>
      </c>
      <c r="M2">
        <f>C2/F2</f>
        <v>59.75</v>
      </c>
      <c r="N2">
        <f>D2/G2</f>
        <v>3.08</v>
      </c>
      <c r="O2">
        <f>IF(ISNA(VLOOKUP(A2,desenvolvedores!$U$2:$W$656,2,FALSE)),1,VLOOKUP(A2,desenvolvedores!$U$2:$W$656,2,FALSE))</f>
        <v>3</v>
      </c>
      <c r="P2">
        <f>IF(ISNA(VLOOKUP(A2,desenvolvedores!$U$2:$W$656,3,FALSE)),1,VLOOKUP(A2,desenvolvedores!$U$2:$W$656,3,FALSE))</f>
        <v>3</v>
      </c>
      <c r="Q2">
        <f t="shared" ref="Q2:Q65" si="0">IF(ISERROR((C2/F2)*(O2/($O$2+$P$2))),999999,(C2/F2)*(O2/($O$2+$P$2)))</f>
        <v>29.875</v>
      </c>
      <c r="R2">
        <f t="shared" ref="R2:R65" si="1">IF(ISERR((D2/G2)*(P2/($O$2+$P$2))),999999,(D2/G2)*(P2/($O$2+$P$2)))</f>
        <v>1.54</v>
      </c>
      <c r="S2">
        <f>IF(ISNA(VLOOKUP(A2,merges!AH:AJ,2,)),0,VLOOKUP(A2,merges!AH:AJ,2,))</f>
        <v>0</v>
      </c>
      <c r="T2">
        <f>IF(ISNA(VLOOKUP(A2,merges!AN:AP,2,FALSE)),0,VLOOKUP(A2,merges!AN:AP,2,FALSE))</f>
        <v>0</v>
      </c>
      <c r="U2">
        <f>IF(ISNA(F2),0,IF(F2&gt;0,S2/F2,0))</f>
        <v>0</v>
      </c>
      <c r="V2">
        <f>IF(ISNA(G2),0,IF(G2&gt;0,T2/G2,0))</f>
        <v>0</v>
      </c>
      <c r="W2">
        <f>U2*K2</f>
        <v>0</v>
      </c>
      <c r="X2">
        <f>V2*L2</f>
        <v>0</v>
      </c>
      <c r="Y2">
        <f>VLOOKUP(A2,issues_tempo!A:E,2,FALSE)</f>
        <v>3</v>
      </c>
      <c r="Z2">
        <f>VLOOKUP(A2,issues_tempo!A:E,3,FALSE)</f>
        <v>3</v>
      </c>
      <c r="AA2">
        <f>Y2+Z2</f>
        <v>6</v>
      </c>
      <c r="AB2">
        <f>E2/AA2</f>
        <v>52.666666666666664</v>
      </c>
      <c r="AC2">
        <f>VLOOKUP(A2,issues_tempo!A:E,4,FALSE)</f>
        <v>386</v>
      </c>
      <c r="AD2">
        <f>VLOOKUP(A2,issues_tempo!A:E,5,FALSE)</f>
        <v>835</v>
      </c>
      <c r="AE2">
        <f>IF(ISNA(Y2),0,IF(C2&gt;0,(Y2*100)/C2,0))</f>
        <v>1.2552301255230125</v>
      </c>
      <c r="AF2">
        <f>IF(ISNA(Z2),0,IF(D2&gt;0,(Z2*100)/D2,0))</f>
        <v>3.8961038961038961</v>
      </c>
      <c r="AG2">
        <f>IF(Y2&gt;0,AC2/Y2,0)</f>
        <v>128.66666666666666</v>
      </c>
      <c r="AH2">
        <f>IF(Z2&gt;0,AD2/Z2,0)</f>
        <v>278.33333333333331</v>
      </c>
      <c r="AI2">
        <f>AG2*AE2</f>
        <v>161.5062761506276</v>
      </c>
      <c r="AJ2">
        <f>AH2*AF2</f>
        <v>1084.4155844155844</v>
      </c>
    </row>
    <row r="3" spans="1:36" x14ac:dyDescent="0.25">
      <c r="A3">
        <f>commits!A3</f>
        <v>239610</v>
      </c>
      <c r="B3" t="str">
        <f>commits!B3</f>
        <v>Python</v>
      </c>
      <c r="C3">
        <f>commits!C3</f>
        <v>12</v>
      </c>
      <c r="D3">
        <f>commits!D3</f>
        <v>6</v>
      </c>
      <c r="E3">
        <f>commits!E3</f>
        <v>18</v>
      </c>
      <c r="F3" t="e">
        <f>VLOOKUP(A3,merges!P:U,5,FALSE)</f>
        <v>#N/A</v>
      </c>
      <c r="G3" t="e">
        <f>VLOOKUP(A3,merges!P:U,6,FALSE)</f>
        <v>#N/A</v>
      </c>
      <c r="H3" t="e">
        <f t="shared" ref="H3:H66" si="2">F3+G3</f>
        <v>#N/A</v>
      </c>
      <c r="I3" t="e">
        <f t="shared" ref="I3:I66" si="3">E3/H3</f>
        <v>#N/A</v>
      </c>
      <c r="J3">
        <f t="shared" ref="J3:J66" si="4">IF(ISNA(H3),0,IF(E3&gt;0,(H3*100)/E3,0))</f>
        <v>0</v>
      </c>
      <c r="K3">
        <f t="shared" ref="K3:K66" si="5">IF(ISNA(F3),0,IF(C3&gt;0,(F3*100)/C3,0))</f>
        <v>0</v>
      </c>
      <c r="L3">
        <f t="shared" ref="L3:L66" si="6">IF(ISNA(F3),0,IF(D3&gt;0,(G3*100)/D3,0))</f>
        <v>0</v>
      </c>
      <c r="M3" t="e">
        <f t="shared" ref="M3:M66" si="7">C3/F3</f>
        <v>#N/A</v>
      </c>
      <c r="N3" t="e">
        <f t="shared" ref="N3:N66" si="8">D3/G3</f>
        <v>#N/A</v>
      </c>
      <c r="O3">
        <f>IF(ISNA(VLOOKUP(A3,desenvolvedores!$U$2:$W$656,2,FALSE)),1,VLOOKUP(A3,desenvolvedores!$U$2:$W$656,2,FALSE))</f>
        <v>2</v>
      </c>
      <c r="P3">
        <f>IF(ISNA(VLOOKUP(A3,desenvolvedores!$U$2:$W$656,3,FALSE)),1,VLOOKUP(A3,desenvolvedores!$U$2:$W$656,3,FALSE))</f>
        <v>2</v>
      </c>
      <c r="Q3">
        <f t="shared" si="0"/>
        <v>999999</v>
      </c>
      <c r="R3" t="e">
        <f t="shared" si="1"/>
        <v>#N/A</v>
      </c>
      <c r="S3">
        <f>IF(ISNA(VLOOKUP(A3,merges!AH:AJ,2,)),0,VLOOKUP(A3,merges!AH:AJ,2,))</f>
        <v>0</v>
      </c>
      <c r="T3">
        <f>IF(ISNA(VLOOKUP(A3,merges!AN:AP,2,FALSE)),0,VLOOKUP(A3,merges!AN:AP,2,FALSE))</f>
        <v>0</v>
      </c>
      <c r="U3">
        <f t="shared" ref="U3:U66" si="9">IF(ISNA(F3),0,IF(F3&gt;0,S3/F3,0))</f>
        <v>0</v>
      </c>
      <c r="V3">
        <f t="shared" ref="V3:V66" si="10">IF(ISNA(G3),0,IF(G3&gt;0,T3/G3,0))</f>
        <v>0</v>
      </c>
      <c r="W3">
        <f>U3*K3</f>
        <v>0</v>
      </c>
      <c r="X3">
        <f t="shared" ref="X3:X66" si="11">V3*L3</f>
        <v>0</v>
      </c>
      <c r="Y3">
        <f>VLOOKUP(A3,issues_tempo!A:E,2,FALSE)</f>
        <v>2</v>
      </c>
      <c r="Z3">
        <f>VLOOKUP(A3,issues_tempo!A:E,3,FALSE)</f>
        <v>0</v>
      </c>
      <c r="AA3">
        <f t="shared" ref="AA3:AA66" si="12">Y3+Z3</f>
        <v>2</v>
      </c>
      <c r="AB3">
        <f t="shared" ref="AB3:AB66" si="13">E3/AA3</f>
        <v>9</v>
      </c>
      <c r="AC3">
        <f>VLOOKUP(A3,issues_tempo!A:E,4,FALSE)</f>
        <v>1</v>
      </c>
      <c r="AD3">
        <f>VLOOKUP(A3,issues_tempo!A:E,5,FALSE)</f>
        <v>0</v>
      </c>
      <c r="AE3">
        <f t="shared" ref="AE3:AE66" si="14">IF(ISNA(Y3),0,IF(C3&gt;0,(Y3*100)/C3,0))</f>
        <v>16.666666666666668</v>
      </c>
      <c r="AF3">
        <f t="shared" ref="AF3:AF66" si="15">IF(ISNA(Z3),0,IF(D3&gt;0,(Z3*100)/D3,0))</f>
        <v>0</v>
      </c>
      <c r="AG3">
        <f t="shared" ref="AG3:AG66" si="16">IF(Y3&gt;0,AC3/Y3,0)</f>
        <v>0.5</v>
      </c>
      <c r="AH3">
        <f t="shared" ref="AH3:AH66" si="17">IF(Z3&gt;0,AD3/Z3,0)</f>
        <v>0</v>
      </c>
      <c r="AI3">
        <f t="shared" ref="AI3:AI66" si="18">AG3*AE3</f>
        <v>8.3333333333333339</v>
      </c>
      <c r="AJ3">
        <f t="shared" ref="AJ3:AJ66" si="19">AH3*AF3</f>
        <v>0</v>
      </c>
    </row>
    <row r="4" spans="1:36" x14ac:dyDescent="0.25">
      <c r="A4">
        <f>commits!A4</f>
        <v>347655</v>
      </c>
      <c r="B4" t="str">
        <f>commits!B4</f>
        <v>Python</v>
      </c>
      <c r="C4">
        <f>commits!C4</f>
        <v>5027</v>
      </c>
      <c r="D4">
        <f>commits!D4</f>
        <v>21874</v>
      </c>
      <c r="E4">
        <f>commits!E4</f>
        <v>26901</v>
      </c>
      <c r="F4">
        <f>VLOOKUP(A4,merges!P:U,5,FALSE)</f>
        <v>233</v>
      </c>
      <c r="G4">
        <f>VLOOKUP(A4,merges!P:U,6,FALSE)</f>
        <v>2045</v>
      </c>
      <c r="H4">
        <f t="shared" si="2"/>
        <v>2278</v>
      </c>
      <c r="I4">
        <f t="shared" si="3"/>
        <v>11.809043020193151</v>
      </c>
      <c r="J4">
        <f t="shared" si="4"/>
        <v>8.4680866882272028</v>
      </c>
      <c r="K4">
        <f t="shared" si="5"/>
        <v>4.634971155758902</v>
      </c>
      <c r="L4">
        <f t="shared" si="6"/>
        <v>9.3489988113742335</v>
      </c>
      <c r="M4">
        <f>IF(F4&gt;0,C4/F4,999999)</f>
        <v>21.57510729613734</v>
      </c>
      <c r="N4">
        <f>IF(G4&gt;0,D4/G4,999999)</f>
        <v>10.696332518337409</v>
      </c>
      <c r="O4">
        <f>IF(ISNA(VLOOKUP(A4,desenvolvedores!$U$2:$W$656,2,FALSE)),1,VLOOKUP(A4,desenvolvedores!$U$2:$W$656,2,FALSE))</f>
        <v>47</v>
      </c>
      <c r="P4">
        <f>IF(ISNA(VLOOKUP(A4,desenvolvedores!$U$2:$W$656,3,FALSE)),1,VLOOKUP(A4,desenvolvedores!$U$2:$W$656,3,FALSE))</f>
        <v>260</v>
      </c>
      <c r="Q4">
        <f t="shared" si="0"/>
        <v>169.00500715307581</v>
      </c>
      <c r="R4">
        <f t="shared" si="1"/>
        <v>463.50774246128771</v>
      </c>
      <c r="S4">
        <f>IF(ISNA(VLOOKUP(A4,merges!AH:AJ,2,)),0,VLOOKUP(A4,merges!AH:AJ,2,))</f>
        <v>1</v>
      </c>
      <c r="T4">
        <f>IF(ISNA(VLOOKUP(A4,merges!AN:AP,2,FALSE)),0,VLOOKUP(A4,merges!AN:AP,2,FALSE))</f>
        <v>11059</v>
      </c>
      <c r="U4">
        <f t="shared" si="9"/>
        <v>4.2918454935622317E-3</v>
      </c>
      <c r="V4">
        <f t="shared" si="10"/>
        <v>5.4078239608801955</v>
      </c>
      <c r="W4">
        <f t="shared" ref="W4:W67" si="20">U4*K4</f>
        <v>1.9892580067634773E-2</v>
      </c>
      <c r="X4">
        <f t="shared" si="11"/>
        <v>50.557739782390044</v>
      </c>
      <c r="Y4">
        <f>IF(ISNA(VLOOKUP(A4,issues_tempo!A:E,2,FALSE)),0,VLOOKUP(A4,issues_tempo!A:E,2,FALSE))</f>
        <v>2538</v>
      </c>
      <c r="Z4">
        <f>IF(ISNA(VLOOKUP(A4,issues_tempo!A:E,3,FALSE)),0,VLOOKUP(A4,issues_tempo!A:E,3,FALSE))</f>
        <v>41</v>
      </c>
      <c r="AA4">
        <f t="shared" si="12"/>
        <v>2579</v>
      </c>
      <c r="AB4">
        <f t="shared" si="13"/>
        <v>10.43078712679333</v>
      </c>
      <c r="AC4">
        <f>VLOOKUP(A4,issues_tempo!A:E,4,FALSE)</f>
        <v>12483</v>
      </c>
      <c r="AD4">
        <f>VLOOKUP(A4,issues_tempo!A:E,5,FALSE)</f>
        <v>269</v>
      </c>
      <c r="AE4">
        <f t="shared" si="14"/>
        <v>50.487368211657049</v>
      </c>
      <c r="AF4">
        <f t="shared" si="15"/>
        <v>0.18743713998354211</v>
      </c>
      <c r="AG4">
        <f t="shared" si="16"/>
        <v>4.918439716312057</v>
      </c>
      <c r="AH4">
        <f t="shared" si="17"/>
        <v>6.5609756097560972</v>
      </c>
      <c r="AI4">
        <f t="shared" si="18"/>
        <v>248.31907698428486</v>
      </c>
      <c r="AJ4">
        <f t="shared" si="19"/>
        <v>1.2297705037944591</v>
      </c>
    </row>
    <row r="5" spans="1:36" x14ac:dyDescent="0.25">
      <c r="A5">
        <f>commits!A5</f>
        <v>489645</v>
      </c>
      <c r="B5" t="str">
        <f>commits!B5</f>
        <v>Python</v>
      </c>
      <c r="C5">
        <f>commits!C5</f>
        <v>1715</v>
      </c>
      <c r="D5">
        <f>commits!D5</f>
        <v>5017</v>
      </c>
      <c r="E5">
        <f>commits!E5</f>
        <v>6732</v>
      </c>
      <c r="F5">
        <f>VLOOKUP(A5,merges!P:U,5,FALSE)</f>
        <v>74</v>
      </c>
      <c r="G5">
        <f>VLOOKUP(A5,merges!P:U,6,FALSE)</f>
        <v>269</v>
      </c>
      <c r="H5">
        <f t="shared" si="2"/>
        <v>343</v>
      </c>
      <c r="I5">
        <f t="shared" si="3"/>
        <v>19.626822157434404</v>
      </c>
      <c r="J5">
        <f t="shared" si="4"/>
        <v>5.095068330362448</v>
      </c>
      <c r="K5">
        <f t="shared" si="5"/>
        <v>4.314868804664723</v>
      </c>
      <c r="L5">
        <f t="shared" si="6"/>
        <v>5.3617699820609923</v>
      </c>
      <c r="M5">
        <f t="shared" ref="M5:M6" si="21">IF(F5&gt;0,C5/F5,999999)</f>
        <v>23.175675675675677</v>
      </c>
      <c r="N5">
        <f t="shared" ref="N5:N6" si="22">IF(G5&gt;0,D5/G5,999999)</f>
        <v>18.650557620817843</v>
      </c>
      <c r="O5">
        <f>IF(ISNA(VLOOKUP(A5,desenvolvedores!$U$2:$W$656,2,FALSE)),1,VLOOKUP(A5,desenvolvedores!$U$2:$W$656,2,FALSE))</f>
        <v>11</v>
      </c>
      <c r="P5">
        <f>IF(ISNA(VLOOKUP(A5,desenvolvedores!$U$2:$W$656,3,FALSE)),1,VLOOKUP(A5,desenvolvedores!$U$2:$W$656,3,FALSE))</f>
        <v>106</v>
      </c>
      <c r="Q5">
        <f t="shared" si="0"/>
        <v>42.488738738738739</v>
      </c>
      <c r="R5">
        <f t="shared" si="1"/>
        <v>329.4931846344486</v>
      </c>
      <c r="S5">
        <f>IF(ISNA(VLOOKUP(A5,merges!AH:AJ,2,)),0,VLOOKUP(A5,merges!AH:AJ,2,))</f>
        <v>29</v>
      </c>
      <c r="T5">
        <f>IF(ISNA(VLOOKUP(A5,merges!AN:AP,2,FALSE)),0,VLOOKUP(A5,merges!AN:AP,2,FALSE))</f>
        <v>35</v>
      </c>
      <c r="U5">
        <f t="shared" si="9"/>
        <v>0.39189189189189189</v>
      </c>
      <c r="V5">
        <f t="shared" si="10"/>
        <v>0.13011152416356878</v>
      </c>
      <c r="W5">
        <f t="shared" si="20"/>
        <v>1.6909620991253644</v>
      </c>
      <c r="X5">
        <f t="shared" si="11"/>
        <v>0.69762806458042648</v>
      </c>
      <c r="Y5">
        <f>IF(ISNA(VLOOKUP(A5,issues_tempo!A:E,2,FALSE)),0,VLOOKUP(A5,issues_tempo!A:E,2,FALSE))</f>
        <v>2476</v>
      </c>
      <c r="Z5">
        <f>IF(ISNA(VLOOKUP(A5,issues_tempo!A:E,3,FALSE)),0,VLOOKUP(A5,issues_tempo!A:E,3,FALSE))</f>
        <v>0</v>
      </c>
      <c r="AA5">
        <f t="shared" si="12"/>
        <v>2476</v>
      </c>
      <c r="AB5">
        <f t="shared" si="13"/>
        <v>2.7189014539579968</v>
      </c>
      <c r="AC5">
        <f>VLOOKUP(A5,issues_tempo!A:E,4,FALSE)</f>
        <v>10696</v>
      </c>
      <c r="AD5">
        <f>VLOOKUP(A5,issues_tempo!A:E,5,FALSE)</f>
        <v>0</v>
      </c>
      <c r="AE5">
        <f t="shared" si="14"/>
        <v>144.37317784256561</v>
      </c>
      <c r="AF5">
        <f t="shared" si="15"/>
        <v>0</v>
      </c>
      <c r="AG5">
        <f t="shared" si="16"/>
        <v>4.3198707592891763</v>
      </c>
      <c r="AH5">
        <f t="shared" si="17"/>
        <v>0</v>
      </c>
      <c r="AI5">
        <f t="shared" si="18"/>
        <v>623.67346938775518</v>
      </c>
      <c r="AJ5">
        <f t="shared" si="19"/>
        <v>0</v>
      </c>
    </row>
    <row r="6" spans="1:36" x14ac:dyDescent="0.25">
      <c r="A6">
        <f>commits!A6</f>
        <v>552695</v>
      </c>
      <c r="B6" t="str">
        <f>commits!B6</f>
        <v>Ruby</v>
      </c>
      <c r="C6">
        <f>commits!C6</f>
        <v>85</v>
      </c>
      <c r="D6">
        <f>commits!D6</f>
        <v>86</v>
      </c>
      <c r="E6">
        <f>commits!E6</f>
        <v>171</v>
      </c>
      <c r="F6">
        <f>VLOOKUP(A6,merges!P:U,5,FALSE)</f>
        <v>2</v>
      </c>
      <c r="G6">
        <f>VLOOKUP(A6,merges!P:U,6,FALSE)</f>
        <v>0</v>
      </c>
      <c r="H6">
        <f t="shared" si="2"/>
        <v>2</v>
      </c>
      <c r="I6">
        <f t="shared" si="3"/>
        <v>85.5</v>
      </c>
      <c r="J6">
        <f t="shared" si="4"/>
        <v>1.1695906432748537</v>
      </c>
      <c r="K6">
        <f t="shared" si="5"/>
        <v>2.3529411764705883</v>
      </c>
      <c r="L6">
        <f t="shared" si="6"/>
        <v>0</v>
      </c>
      <c r="M6">
        <f t="shared" si="21"/>
        <v>42.5</v>
      </c>
      <c r="N6">
        <f t="shared" si="22"/>
        <v>999999</v>
      </c>
      <c r="O6">
        <f>IF(ISNA(VLOOKUP(A6,desenvolvedores!$U$2:$W$656,2,FALSE)),1,VLOOKUP(A6,desenvolvedores!$U$2:$W$656,2,FALSE))</f>
        <v>2</v>
      </c>
      <c r="P6">
        <f>IF(ISNA(VLOOKUP(A6,desenvolvedores!$U$2:$W$656,3,FALSE)),1,VLOOKUP(A6,desenvolvedores!$U$2:$W$656,3,FALSE))</f>
        <v>1</v>
      </c>
      <c r="Q6">
        <f t="shared" si="0"/>
        <v>14.166666666666666</v>
      </c>
      <c r="R6">
        <f t="shared" si="1"/>
        <v>999999</v>
      </c>
      <c r="S6">
        <f>IF(ISNA(VLOOKUP(A6,merges!AH:AJ,2,)),0,VLOOKUP(A6,merges!AH:AJ,2,))</f>
        <v>0</v>
      </c>
      <c r="T6">
        <f>IF(ISNA(VLOOKUP(A6,merges!AN:AP,2,FALSE)),0,VLOOKUP(A6,merges!AN:AP,2,FALSE))</f>
        <v>0</v>
      </c>
      <c r="U6">
        <f t="shared" si="9"/>
        <v>0</v>
      </c>
      <c r="V6">
        <f t="shared" si="10"/>
        <v>0</v>
      </c>
      <c r="W6">
        <f t="shared" si="20"/>
        <v>0</v>
      </c>
      <c r="X6">
        <f t="shared" si="11"/>
        <v>0</v>
      </c>
      <c r="Y6" t="e">
        <f>VLOOKUP(A6,issues_tempo!A:E,2,FALSE)</f>
        <v>#N/A</v>
      </c>
      <c r="Z6" t="e">
        <f>VLOOKUP(A6,issues_tempo!A:E,3,FALSE)</f>
        <v>#N/A</v>
      </c>
      <c r="AA6" t="e">
        <f t="shared" si="12"/>
        <v>#N/A</v>
      </c>
      <c r="AB6" t="e">
        <f t="shared" si="13"/>
        <v>#N/A</v>
      </c>
      <c r="AC6" t="e">
        <f>VLOOKUP(A6,issues_tempo!A:E,4,FALSE)</f>
        <v>#N/A</v>
      </c>
      <c r="AD6" t="e">
        <f>VLOOKUP(A6,issues_tempo!A:E,5,FALSE)</f>
        <v>#N/A</v>
      </c>
      <c r="AE6">
        <f t="shared" si="14"/>
        <v>0</v>
      </c>
      <c r="AF6">
        <f t="shared" si="15"/>
        <v>0</v>
      </c>
      <c r="AG6" t="e">
        <f t="shared" si="16"/>
        <v>#N/A</v>
      </c>
      <c r="AH6" t="e">
        <f t="shared" si="17"/>
        <v>#N/A</v>
      </c>
      <c r="AI6" t="e">
        <f t="shared" si="18"/>
        <v>#N/A</v>
      </c>
      <c r="AJ6" t="e">
        <f t="shared" si="19"/>
        <v>#N/A</v>
      </c>
    </row>
    <row r="7" spans="1:36" x14ac:dyDescent="0.25">
      <c r="A7">
        <f>commits!A7</f>
        <v>769182</v>
      </c>
      <c r="B7" t="str">
        <f>commits!B7</f>
        <v>Python</v>
      </c>
      <c r="C7">
        <v>366</v>
      </c>
      <c r="D7">
        <f>commits!D7</f>
        <v>366</v>
      </c>
      <c r="E7">
        <f>commits!E7</f>
        <v>387</v>
      </c>
      <c r="F7">
        <f>VLOOKUP(A7,merges!P:U,5,FALSE)</f>
        <v>0</v>
      </c>
      <c r="G7">
        <f>VLOOKUP(A7,merges!P:U,6,FALSE)</f>
        <v>29</v>
      </c>
      <c r="H7">
        <f t="shared" si="2"/>
        <v>29</v>
      </c>
      <c r="I7">
        <f t="shared" si="3"/>
        <v>13.344827586206897</v>
      </c>
      <c r="J7">
        <f t="shared" si="4"/>
        <v>7.4935400516795863</v>
      </c>
      <c r="K7">
        <f t="shared" si="5"/>
        <v>0</v>
      </c>
      <c r="L7">
        <f t="shared" si="6"/>
        <v>7.9234972677595632</v>
      </c>
      <c r="M7" t="e">
        <f t="shared" si="7"/>
        <v>#DIV/0!</v>
      </c>
      <c r="N7">
        <f t="shared" si="8"/>
        <v>12.620689655172415</v>
      </c>
      <c r="O7">
        <f>IF(ISNA(VLOOKUP(A7,desenvolvedores!$U$2:$W$656,2,FALSE)),1,VLOOKUP(A7,desenvolvedores!$U$2:$W$656,2,FALSE))</f>
        <v>1</v>
      </c>
      <c r="P7">
        <f>IF(ISNA(VLOOKUP(A7,desenvolvedores!$U$2:$W$656,3,FALSE)),1,VLOOKUP(A7,desenvolvedores!$U$2:$W$656,3,FALSE))</f>
        <v>3</v>
      </c>
      <c r="Q7">
        <f t="shared" si="0"/>
        <v>999999</v>
      </c>
      <c r="R7">
        <f t="shared" si="1"/>
        <v>6.3103448275862073</v>
      </c>
      <c r="S7">
        <f>IF(ISNA(VLOOKUP(A7,merges!AH:AJ,2,)),0,VLOOKUP(A7,merges!AH:AJ,2,))</f>
        <v>0</v>
      </c>
      <c r="T7">
        <f>IF(ISNA(VLOOKUP(A7,merges!AN:AP,2,FALSE)),0,VLOOKUP(A7,merges!AN:AP,2,FALSE))</f>
        <v>137</v>
      </c>
      <c r="U7">
        <f t="shared" si="9"/>
        <v>0</v>
      </c>
      <c r="V7">
        <f t="shared" si="10"/>
        <v>4.7241379310344831</v>
      </c>
      <c r="W7">
        <f t="shared" si="20"/>
        <v>0</v>
      </c>
      <c r="X7">
        <f t="shared" si="11"/>
        <v>37.431693989071043</v>
      </c>
      <c r="Y7">
        <f>IF(ISNA(VLOOKUP(A7,issues_tempo!A:E,2,FALSE)),0,VLOOKUP(A7,issues_tempo!A:E,2,FALSE))</f>
        <v>0</v>
      </c>
      <c r="Z7">
        <f>IF(ISNA(VLOOKUP(A7,issues_tempo!A:E,3,FALSE)),0,VLOOKUP(A7,issues_tempo!A:E,3,FALSE))</f>
        <v>0</v>
      </c>
      <c r="AA7">
        <f t="shared" si="12"/>
        <v>0</v>
      </c>
      <c r="AB7" t="e">
        <f t="shared" si="13"/>
        <v>#DIV/0!</v>
      </c>
      <c r="AC7" t="e">
        <f>VLOOKUP(A7,issues_tempo!A:E,4,FALSE)</f>
        <v>#N/A</v>
      </c>
      <c r="AD7" t="e">
        <f>VLOOKUP(A7,issues_tempo!A:E,5,FALSE)</f>
        <v>#N/A</v>
      </c>
      <c r="AE7">
        <f t="shared" si="14"/>
        <v>0</v>
      </c>
      <c r="AF7">
        <f t="shared" si="15"/>
        <v>0</v>
      </c>
      <c r="AG7">
        <f t="shared" si="16"/>
        <v>0</v>
      </c>
      <c r="AH7">
        <f t="shared" si="17"/>
        <v>0</v>
      </c>
      <c r="AI7">
        <f t="shared" si="18"/>
        <v>0</v>
      </c>
      <c r="AJ7">
        <f t="shared" si="19"/>
        <v>0</v>
      </c>
    </row>
    <row r="8" spans="1:36" x14ac:dyDescent="0.25">
      <c r="A8">
        <f>commits!A8</f>
        <v>806511</v>
      </c>
      <c r="B8" t="str">
        <f>commits!B8</f>
        <v>Python</v>
      </c>
      <c r="C8">
        <f>commits!C8</f>
        <v>3355</v>
      </c>
      <c r="D8">
        <f>commits!D8</f>
        <v>719</v>
      </c>
      <c r="E8">
        <f>commits!E8</f>
        <v>4074</v>
      </c>
      <c r="F8">
        <f>VLOOKUP(A8,merges!P:U,5,FALSE)</f>
        <v>1001</v>
      </c>
      <c r="G8">
        <f>VLOOKUP(A8,merges!P:U,6,FALSE)</f>
        <v>113</v>
      </c>
      <c r="H8">
        <f t="shared" si="2"/>
        <v>1114</v>
      </c>
      <c r="I8">
        <f t="shared" si="3"/>
        <v>3.6570915619389588</v>
      </c>
      <c r="J8">
        <f t="shared" si="4"/>
        <v>27.344133529700539</v>
      </c>
      <c r="K8">
        <f t="shared" si="5"/>
        <v>29.83606557377049</v>
      </c>
      <c r="L8">
        <f t="shared" si="6"/>
        <v>15.716272600834492</v>
      </c>
      <c r="M8">
        <f>IF(F8&gt;0,C8/F8,999999)</f>
        <v>3.3516483516483517</v>
      </c>
      <c r="N8">
        <f>IF(G8&gt;0,D8/G8,999999)</f>
        <v>6.3628318584070795</v>
      </c>
      <c r="O8">
        <f>IF(ISNA(VLOOKUP(A8,desenvolvedores!$U$2:$W$656,2,FALSE)),1,VLOOKUP(A8,desenvolvedores!$U$2:$W$656,2,FALSE))</f>
        <v>25</v>
      </c>
      <c r="P8">
        <f>IF(ISNA(VLOOKUP(A8,desenvolvedores!$U$2:$W$656,3,FALSE)),1,VLOOKUP(A8,desenvolvedores!$U$2:$W$656,3,FALSE))</f>
        <v>18</v>
      </c>
      <c r="Q8">
        <f t="shared" si="0"/>
        <v>13.965201465201467</v>
      </c>
      <c r="R8">
        <f t="shared" si="1"/>
        <v>19.088495575221238</v>
      </c>
      <c r="S8">
        <f>IF(ISNA(VLOOKUP(A8,merges!AH:AJ,2,)),0,VLOOKUP(A8,merges!AH:AJ,2,))</f>
        <v>600</v>
      </c>
      <c r="T8">
        <f>IF(ISNA(VLOOKUP(A8,merges!AN:AP,2,FALSE)),0,VLOOKUP(A8,merges!AN:AP,2,FALSE))</f>
        <v>3</v>
      </c>
      <c r="U8">
        <f t="shared" si="9"/>
        <v>0.59940059940059942</v>
      </c>
      <c r="V8">
        <f t="shared" si="10"/>
        <v>2.6548672566371681E-2</v>
      </c>
      <c r="W8">
        <f t="shared" si="20"/>
        <v>17.883755588673623</v>
      </c>
      <c r="X8">
        <f t="shared" si="11"/>
        <v>0.41724617524339358</v>
      </c>
      <c r="Y8">
        <f>IF(ISNA(VLOOKUP(A8,issues_tempo!A:E,2,FALSE)),0,VLOOKUP(A8,issues_tempo!A:E,2,FALSE))</f>
        <v>83</v>
      </c>
      <c r="Z8">
        <f>IF(ISNA(VLOOKUP(A8,issues_tempo!A:E,3,FALSE)),0,VLOOKUP(A8,issues_tempo!A:E,3,FALSE))</f>
        <v>28</v>
      </c>
      <c r="AA8">
        <f t="shared" si="12"/>
        <v>111</v>
      </c>
      <c r="AB8">
        <f t="shared" si="13"/>
        <v>36.702702702702702</v>
      </c>
      <c r="AC8">
        <f>VLOOKUP(A8,issues_tempo!A:E,4,FALSE)</f>
        <v>1389</v>
      </c>
      <c r="AD8">
        <f>VLOOKUP(A8,issues_tempo!A:E,5,FALSE)</f>
        <v>49</v>
      </c>
      <c r="AE8">
        <f t="shared" si="14"/>
        <v>2.473919523099851</v>
      </c>
      <c r="AF8">
        <f t="shared" si="15"/>
        <v>3.8942976356050067</v>
      </c>
      <c r="AG8">
        <f t="shared" si="16"/>
        <v>16.734939759036145</v>
      </c>
      <c r="AH8">
        <f t="shared" si="17"/>
        <v>1.75</v>
      </c>
      <c r="AI8">
        <f t="shared" si="18"/>
        <v>41.400894187779436</v>
      </c>
      <c r="AJ8">
        <f t="shared" si="19"/>
        <v>6.8150208623087618</v>
      </c>
    </row>
    <row r="9" spans="1:36" x14ac:dyDescent="0.25">
      <c r="A9">
        <f>commits!A9</f>
        <v>813405</v>
      </c>
      <c r="B9" t="str">
        <f>commits!B9</f>
        <v>Python</v>
      </c>
      <c r="C9">
        <f>commits!C9</f>
        <v>106</v>
      </c>
      <c r="D9">
        <f>commits!D9</f>
        <v>6</v>
      </c>
      <c r="E9">
        <f>commits!E9</f>
        <v>112</v>
      </c>
      <c r="F9">
        <f>VLOOKUP(A9,merges!P:U,5,FALSE)</f>
        <v>9</v>
      </c>
      <c r="G9">
        <f>VLOOKUP(A9,merges!P:U,6,FALSE)</f>
        <v>0</v>
      </c>
      <c r="H9">
        <f t="shared" si="2"/>
        <v>9</v>
      </c>
      <c r="I9">
        <f t="shared" si="3"/>
        <v>12.444444444444445</v>
      </c>
      <c r="J9">
        <f t="shared" si="4"/>
        <v>8.0357142857142865</v>
      </c>
      <c r="K9">
        <f t="shared" si="5"/>
        <v>8.4905660377358494</v>
      </c>
      <c r="L9">
        <f t="shared" si="6"/>
        <v>0</v>
      </c>
      <c r="M9">
        <f t="shared" si="7"/>
        <v>11.777777777777779</v>
      </c>
      <c r="N9" t="e">
        <f t="shared" si="8"/>
        <v>#DIV/0!</v>
      </c>
      <c r="O9">
        <f>IF(ISNA(VLOOKUP(A9,desenvolvedores!$U$2:$W$656,2,FALSE)),1,VLOOKUP(A9,desenvolvedores!$U$2:$W$656,2,FALSE))</f>
        <v>3</v>
      </c>
      <c r="P9">
        <f>IF(ISNA(VLOOKUP(A9,desenvolvedores!$U$2:$W$656,3,FALSE)),1,VLOOKUP(A9,desenvolvedores!$U$2:$W$656,3,FALSE))</f>
        <v>1</v>
      </c>
      <c r="Q9">
        <f t="shared" si="0"/>
        <v>5.8888888888888893</v>
      </c>
      <c r="R9">
        <f t="shared" si="1"/>
        <v>999999</v>
      </c>
      <c r="S9">
        <f>IF(ISNA(VLOOKUP(A9,merges!AH:AJ,2,)),0,VLOOKUP(A9,merges!AH:AJ,2,))</f>
        <v>105</v>
      </c>
      <c r="T9">
        <f>IF(ISNA(VLOOKUP(A9,merges!AN:AP,2,FALSE)),0,VLOOKUP(A9,merges!AN:AP,2,FALSE))</f>
        <v>0</v>
      </c>
      <c r="U9">
        <f t="shared" si="9"/>
        <v>11.666666666666666</v>
      </c>
      <c r="V9">
        <f t="shared" si="10"/>
        <v>0</v>
      </c>
      <c r="W9">
        <f t="shared" si="20"/>
        <v>99.056603773584911</v>
      </c>
      <c r="X9">
        <f t="shared" si="11"/>
        <v>0</v>
      </c>
      <c r="Y9" t="e">
        <f>VLOOKUP(A9,issues_tempo!A:E,2,FALSE)</f>
        <v>#N/A</v>
      </c>
      <c r="Z9" t="e">
        <f>VLOOKUP(A9,issues_tempo!A:E,3,FALSE)</f>
        <v>#N/A</v>
      </c>
      <c r="AA9" t="e">
        <f t="shared" si="12"/>
        <v>#N/A</v>
      </c>
      <c r="AB9" t="e">
        <f t="shared" si="13"/>
        <v>#N/A</v>
      </c>
      <c r="AC9" t="e">
        <f>VLOOKUP(A9,issues_tempo!A:E,4,FALSE)</f>
        <v>#N/A</v>
      </c>
      <c r="AD9" t="e">
        <f>VLOOKUP(A9,issues_tempo!A:E,5,FALSE)</f>
        <v>#N/A</v>
      </c>
      <c r="AE9">
        <f t="shared" si="14"/>
        <v>0</v>
      </c>
      <c r="AF9">
        <f t="shared" si="15"/>
        <v>0</v>
      </c>
      <c r="AG9" t="e">
        <f t="shared" si="16"/>
        <v>#N/A</v>
      </c>
      <c r="AH9" t="e">
        <f t="shared" si="17"/>
        <v>#N/A</v>
      </c>
      <c r="AI9" t="e">
        <f t="shared" si="18"/>
        <v>#N/A</v>
      </c>
      <c r="AJ9" t="e">
        <f t="shared" si="19"/>
        <v>#N/A</v>
      </c>
    </row>
    <row r="10" spans="1:36" x14ac:dyDescent="0.25">
      <c r="A10">
        <f>commits!A10</f>
        <v>937116</v>
      </c>
      <c r="B10" t="str">
        <f>commits!B10</f>
        <v>Python</v>
      </c>
      <c r="C10">
        <f>commits!C10</f>
        <v>348</v>
      </c>
      <c r="D10">
        <f>commits!D10</f>
        <v>14</v>
      </c>
      <c r="E10">
        <f>commits!E10</f>
        <v>362</v>
      </c>
      <c r="F10">
        <f>VLOOKUP(A10,merges!P:U,5,FALSE)</f>
        <v>9</v>
      </c>
      <c r="G10">
        <f>VLOOKUP(A10,merges!P:U,6,FALSE)</f>
        <v>3</v>
      </c>
      <c r="H10">
        <f t="shared" si="2"/>
        <v>12</v>
      </c>
      <c r="I10">
        <f t="shared" si="3"/>
        <v>30.166666666666668</v>
      </c>
      <c r="J10">
        <f t="shared" si="4"/>
        <v>3.3149171270718232</v>
      </c>
      <c r="K10">
        <f t="shared" si="5"/>
        <v>2.5862068965517242</v>
      </c>
      <c r="L10">
        <f t="shared" si="6"/>
        <v>21.428571428571427</v>
      </c>
      <c r="M10">
        <f t="shared" si="7"/>
        <v>38.666666666666664</v>
      </c>
      <c r="N10">
        <f t="shared" si="8"/>
        <v>4.666666666666667</v>
      </c>
      <c r="O10">
        <f>IF(ISNA(VLOOKUP(A10,desenvolvedores!$U$2:$W$656,2,FALSE)),1,VLOOKUP(A10,desenvolvedores!$U$2:$W$656,2,FALSE))</f>
        <v>2</v>
      </c>
      <c r="P10">
        <f>IF(ISNA(VLOOKUP(A10,desenvolvedores!$U$2:$W$656,3,FALSE)),1,VLOOKUP(A10,desenvolvedores!$U$2:$W$656,3,FALSE))</f>
        <v>1</v>
      </c>
      <c r="Q10">
        <f t="shared" si="0"/>
        <v>12.888888888888888</v>
      </c>
      <c r="R10">
        <f t="shared" si="1"/>
        <v>0.77777777777777779</v>
      </c>
      <c r="S10">
        <f>IF(ISNA(VLOOKUP(A10,merges!AH:AJ,2,)),0,VLOOKUP(A10,merges!AH:AJ,2,))</f>
        <v>4</v>
      </c>
      <c r="T10">
        <f>IF(ISNA(VLOOKUP(A10,merges!AN:AP,2,FALSE)),0,VLOOKUP(A10,merges!AN:AP,2,FALSE))</f>
        <v>0</v>
      </c>
      <c r="U10">
        <f t="shared" si="9"/>
        <v>0.44444444444444442</v>
      </c>
      <c r="V10">
        <f t="shared" si="10"/>
        <v>0</v>
      </c>
      <c r="W10">
        <f t="shared" si="20"/>
        <v>1.1494252873563218</v>
      </c>
      <c r="X10">
        <f t="shared" si="11"/>
        <v>0</v>
      </c>
      <c r="Y10" t="e">
        <f>VLOOKUP(A10,issues_tempo!A:E,2,FALSE)</f>
        <v>#N/A</v>
      </c>
      <c r="Z10" t="e">
        <f>VLOOKUP(A10,issues_tempo!A:E,3,FALSE)</f>
        <v>#N/A</v>
      </c>
      <c r="AA10" t="e">
        <f t="shared" si="12"/>
        <v>#N/A</v>
      </c>
      <c r="AB10" t="e">
        <f t="shared" si="13"/>
        <v>#N/A</v>
      </c>
      <c r="AC10" t="e">
        <f>VLOOKUP(A10,issues_tempo!A:E,4,FALSE)</f>
        <v>#N/A</v>
      </c>
      <c r="AD10" t="e">
        <f>VLOOKUP(A10,issues_tempo!A:E,5,FALSE)</f>
        <v>#N/A</v>
      </c>
      <c r="AE10">
        <f t="shared" si="14"/>
        <v>0</v>
      </c>
      <c r="AF10">
        <f t="shared" si="15"/>
        <v>0</v>
      </c>
      <c r="AG10" t="e">
        <f t="shared" si="16"/>
        <v>#N/A</v>
      </c>
      <c r="AH10" t="e">
        <f t="shared" si="17"/>
        <v>#N/A</v>
      </c>
      <c r="AI10" t="e">
        <f t="shared" si="18"/>
        <v>#N/A</v>
      </c>
      <c r="AJ10" t="e">
        <f t="shared" si="19"/>
        <v>#N/A</v>
      </c>
    </row>
    <row r="11" spans="1:36" x14ac:dyDescent="0.25">
      <c r="A11">
        <f>commits!A11</f>
        <v>979996</v>
      </c>
      <c r="B11" t="str">
        <f>commits!B11</f>
        <v>c#</v>
      </c>
      <c r="C11">
        <f>commits!C11</f>
        <v>9</v>
      </c>
      <c r="D11">
        <f>commits!D11</f>
        <v>21</v>
      </c>
      <c r="E11">
        <f>commits!E11</f>
        <v>30</v>
      </c>
      <c r="F11" t="e">
        <f>VLOOKUP(A11,merges!P:U,5,FALSE)</f>
        <v>#N/A</v>
      </c>
      <c r="G11" t="e">
        <f>VLOOKUP(A11,merges!P:U,6,FALSE)</f>
        <v>#N/A</v>
      </c>
      <c r="H11" t="e">
        <f t="shared" si="2"/>
        <v>#N/A</v>
      </c>
      <c r="I11" t="e">
        <f t="shared" si="3"/>
        <v>#N/A</v>
      </c>
      <c r="J11">
        <f t="shared" si="4"/>
        <v>0</v>
      </c>
      <c r="K11">
        <f t="shared" si="5"/>
        <v>0</v>
      </c>
      <c r="L11">
        <f t="shared" si="6"/>
        <v>0</v>
      </c>
      <c r="M11" t="e">
        <f t="shared" si="7"/>
        <v>#N/A</v>
      </c>
      <c r="N11" t="e">
        <f t="shared" si="8"/>
        <v>#N/A</v>
      </c>
      <c r="O11">
        <f>IF(ISNA(VLOOKUP(A11,desenvolvedores!$U$2:$W$656,2,FALSE)),1,VLOOKUP(A11,desenvolvedores!$U$2:$W$656,2,FALSE))</f>
        <v>1</v>
      </c>
      <c r="P11">
        <f>IF(ISNA(VLOOKUP(A11,desenvolvedores!$U$2:$W$656,3,FALSE)),1,VLOOKUP(A11,desenvolvedores!$U$2:$W$656,3,FALSE))</f>
        <v>5</v>
      </c>
      <c r="Q11">
        <f t="shared" si="0"/>
        <v>999999</v>
      </c>
      <c r="R11" t="e">
        <f t="shared" si="1"/>
        <v>#N/A</v>
      </c>
      <c r="S11">
        <f>IF(ISNA(VLOOKUP(A11,merges!AH:AJ,2,)),0,VLOOKUP(A11,merges!AH:AJ,2,))</f>
        <v>0</v>
      </c>
      <c r="T11">
        <f>IF(ISNA(VLOOKUP(A11,merges!AN:AP,2,FALSE)),0,VLOOKUP(A11,merges!AN:AP,2,FALSE))</f>
        <v>0</v>
      </c>
      <c r="U11">
        <f t="shared" si="9"/>
        <v>0</v>
      </c>
      <c r="V11">
        <f t="shared" si="10"/>
        <v>0</v>
      </c>
      <c r="W11">
        <f t="shared" si="20"/>
        <v>0</v>
      </c>
      <c r="X11">
        <f t="shared" si="11"/>
        <v>0</v>
      </c>
      <c r="Y11" t="e">
        <f>VLOOKUP(A11,issues_tempo!A:E,2,FALSE)</f>
        <v>#N/A</v>
      </c>
      <c r="Z11" t="e">
        <f>VLOOKUP(A11,issues_tempo!A:E,3,FALSE)</f>
        <v>#N/A</v>
      </c>
      <c r="AA11" t="e">
        <f t="shared" si="12"/>
        <v>#N/A</v>
      </c>
      <c r="AB11" t="e">
        <f t="shared" si="13"/>
        <v>#N/A</v>
      </c>
      <c r="AC11" t="e">
        <f>VLOOKUP(A11,issues_tempo!A:E,4,FALSE)</f>
        <v>#N/A</v>
      </c>
      <c r="AD11" t="e">
        <f>VLOOKUP(A11,issues_tempo!A:E,5,FALSE)</f>
        <v>#N/A</v>
      </c>
      <c r="AE11">
        <f t="shared" si="14"/>
        <v>0</v>
      </c>
      <c r="AF11">
        <f t="shared" si="15"/>
        <v>0</v>
      </c>
      <c r="AG11" t="e">
        <f t="shared" si="16"/>
        <v>#N/A</v>
      </c>
      <c r="AH11" t="e">
        <f t="shared" si="17"/>
        <v>#N/A</v>
      </c>
      <c r="AI11" t="e">
        <f t="shared" si="18"/>
        <v>#N/A</v>
      </c>
      <c r="AJ11" t="e">
        <f t="shared" si="19"/>
        <v>#N/A</v>
      </c>
    </row>
    <row r="12" spans="1:36" x14ac:dyDescent="0.25">
      <c r="A12">
        <f>commits!A12</f>
        <v>1059929</v>
      </c>
      <c r="B12" t="str">
        <f>commits!B12</f>
        <v>java</v>
      </c>
      <c r="C12">
        <f>commits!C12</f>
        <v>1129</v>
      </c>
      <c r="D12">
        <f>commits!D12</f>
        <v>1702</v>
      </c>
      <c r="E12">
        <f>commits!E12</f>
        <v>2831</v>
      </c>
      <c r="F12">
        <f>VLOOKUP(A12,merges!P:U,5,FALSE)</f>
        <v>1</v>
      </c>
      <c r="G12">
        <f>VLOOKUP(A12,merges!P:U,6,FALSE)</f>
        <v>14</v>
      </c>
      <c r="H12">
        <f t="shared" si="2"/>
        <v>15</v>
      </c>
      <c r="I12">
        <f t="shared" si="3"/>
        <v>188.73333333333332</v>
      </c>
      <c r="J12">
        <f t="shared" si="4"/>
        <v>0.52984811020840694</v>
      </c>
      <c r="K12">
        <f t="shared" si="5"/>
        <v>8.8573959255978746E-2</v>
      </c>
      <c r="L12">
        <f t="shared" si="6"/>
        <v>0.82256169212690955</v>
      </c>
      <c r="M12">
        <f t="shared" ref="M12:M15" si="23">IF(F12&gt;0,C12/F12,999999)</f>
        <v>1129</v>
      </c>
      <c r="N12">
        <f t="shared" ref="N12:N15" si="24">IF(G12&gt;0,D12/G12,999999)</f>
        <v>121.57142857142857</v>
      </c>
      <c r="O12">
        <f>IF(ISNA(VLOOKUP(A12,desenvolvedores!$U$2:$W$656,2,FALSE)),1,VLOOKUP(A12,desenvolvedores!$U$2:$W$656,2,FALSE))</f>
        <v>1</v>
      </c>
      <c r="P12">
        <f>IF(ISNA(VLOOKUP(A12,desenvolvedores!$U$2:$W$656,3,FALSE)),1,VLOOKUP(A12,desenvolvedores!$U$2:$W$656,3,FALSE))</f>
        <v>17</v>
      </c>
      <c r="Q12">
        <f t="shared" si="0"/>
        <v>188.16666666666666</v>
      </c>
      <c r="R12">
        <f t="shared" si="1"/>
        <v>344.45238095238096</v>
      </c>
      <c r="S12">
        <f>IF(ISNA(VLOOKUP(A12,merges!AH:AJ,2,)),0,VLOOKUP(A12,merges!AH:AJ,2,))</f>
        <v>0</v>
      </c>
      <c r="T12">
        <f>IF(ISNA(VLOOKUP(A12,merges!AN:AP,2,FALSE)),0,VLOOKUP(A12,merges!AN:AP,2,FALSE))</f>
        <v>0</v>
      </c>
      <c r="U12">
        <f t="shared" si="9"/>
        <v>0</v>
      </c>
      <c r="V12">
        <f t="shared" si="10"/>
        <v>0</v>
      </c>
      <c r="W12">
        <f t="shared" si="20"/>
        <v>0</v>
      </c>
      <c r="X12">
        <f t="shared" si="11"/>
        <v>0</v>
      </c>
      <c r="Y12">
        <f>IF(ISNA(VLOOKUP(A12,issues_tempo!A:E,2,FALSE)),0,VLOOKUP(A12,issues_tempo!A:E,2,FALSE))</f>
        <v>84</v>
      </c>
      <c r="Z12">
        <f>IF(ISNA(VLOOKUP(A12,issues_tempo!A:E,3,FALSE)),0,VLOOKUP(A12,issues_tempo!A:E,3,FALSE))</f>
        <v>0</v>
      </c>
      <c r="AA12">
        <f t="shared" si="12"/>
        <v>84</v>
      </c>
      <c r="AB12">
        <f t="shared" si="13"/>
        <v>33.702380952380949</v>
      </c>
      <c r="AC12">
        <f>VLOOKUP(A12,issues_tempo!A:E,4,FALSE)</f>
        <v>2204</v>
      </c>
      <c r="AD12">
        <f>VLOOKUP(A12,issues_tempo!A:E,5,FALSE)</f>
        <v>0</v>
      </c>
      <c r="AE12">
        <f t="shared" si="14"/>
        <v>7.4402125775022148</v>
      </c>
      <c r="AF12">
        <f t="shared" si="15"/>
        <v>0</v>
      </c>
      <c r="AG12">
        <f t="shared" si="16"/>
        <v>26.238095238095237</v>
      </c>
      <c r="AH12">
        <f t="shared" si="17"/>
        <v>0</v>
      </c>
      <c r="AI12">
        <f t="shared" si="18"/>
        <v>195.21700620017714</v>
      </c>
      <c r="AJ12">
        <f t="shared" si="19"/>
        <v>0</v>
      </c>
    </row>
    <row r="13" spans="1:36" x14ac:dyDescent="0.25">
      <c r="A13">
        <f>commits!A13</f>
        <v>1217077</v>
      </c>
      <c r="B13" t="str">
        <f>commits!B13</f>
        <v>Python</v>
      </c>
      <c r="C13">
        <f>commits!C13</f>
        <v>3347</v>
      </c>
      <c r="D13">
        <f>commits!D13</f>
        <v>643</v>
      </c>
      <c r="E13">
        <f>commits!E13</f>
        <v>3990</v>
      </c>
      <c r="F13">
        <f>VLOOKUP(A13,merges!P:U,5,FALSE)</f>
        <v>1001</v>
      </c>
      <c r="G13">
        <f>VLOOKUP(A13,merges!P:U,6,FALSE)</f>
        <v>105</v>
      </c>
      <c r="H13">
        <f t="shared" si="2"/>
        <v>1106</v>
      </c>
      <c r="I13">
        <f t="shared" si="3"/>
        <v>3.6075949367088609</v>
      </c>
      <c r="J13">
        <f t="shared" si="4"/>
        <v>27.719298245614034</v>
      </c>
      <c r="K13">
        <f t="shared" si="5"/>
        <v>29.907379743053482</v>
      </c>
      <c r="L13">
        <f t="shared" si="6"/>
        <v>16.329704510108865</v>
      </c>
      <c r="M13">
        <f t="shared" si="23"/>
        <v>3.3436563436563436</v>
      </c>
      <c r="N13">
        <f t="shared" si="24"/>
        <v>6.1238095238095234</v>
      </c>
      <c r="O13">
        <f>IF(ISNA(VLOOKUP(A13,desenvolvedores!$U$2:$W$656,2,FALSE)),1,VLOOKUP(A13,desenvolvedores!$U$2:$W$656,2,FALSE))</f>
        <v>25</v>
      </c>
      <c r="P13">
        <f>IF(ISNA(VLOOKUP(A13,desenvolvedores!$U$2:$W$656,3,FALSE)),1,VLOOKUP(A13,desenvolvedores!$U$2:$W$656,3,FALSE))</f>
        <v>13</v>
      </c>
      <c r="Q13">
        <f t="shared" si="0"/>
        <v>13.931901431901432</v>
      </c>
      <c r="R13">
        <f t="shared" si="1"/>
        <v>13.268253968253966</v>
      </c>
      <c r="S13">
        <f>IF(ISNA(VLOOKUP(A13,merges!AH:AJ,2,)),0,VLOOKUP(A13,merges!AH:AJ,2,))</f>
        <v>600</v>
      </c>
      <c r="T13">
        <f>IF(ISNA(VLOOKUP(A13,merges!AN:AP,2,FALSE)),0,VLOOKUP(A13,merges!AN:AP,2,FALSE))</f>
        <v>3</v>
      </c>
      <c r="U13">
        <f t="shared" si="9"/>
        <v>0.59940059940059942</v>
      </c>
      <c r="V13">
        <f t="shared" si="10"/>
        <v>2.8571428571428571E-2</v>
      </c>
      <c r="W13">
        <f t="shared" si="20"/>
        <v>17.926501344487601</v>
      </c>
      <c r="X13">
        <f t="shared" si="11"/>
        <v>0.46656298600311041</v>
      </c>
      <c r="Y13">
        <f>IF(ISNA(VLOOKUP(A13,issues_tempo!A:E,2,FALSE)),0,VLOOKUP(A13,issues_tempo!A:E,2,FALSE))</f>
        <v>0</v>
      </c>
      <c r="Z13">
        <f>IF(ISNA(VLOOKUP(A13,issues_tempo!A:E,3,FALSE)),0,VLOOKUP(A13,issues_tempo!A:E,3,FALSE))</f>
        <v>0</v>
      </c>
      <c r="AA13">
        <f t="shared" si="12"/>
        <v>0</v>
      </c>
      <c r="AB13" t="e">
        <f t="shared" si="13"/>
        <v>#DIV/0!</v>
      </c>
      <c r="AC13" t="e">
        <f>VLOOKUP(A13,issues_tempo!A:E,4,FALSE)</f>
        <v>#N/A</v>
      </c>
      <c r="AD13" t="e">
        <f>VLOOKUP(A13,issues_tempo!A:E,5,FALSE)</f>
        <v>#N/A</v>
      </c>
      <c r="AE13">
        <f t="shared" si="14"/>
        <v>0</v>
      </c>
      <c r="AF13">
        <f t="shared" si="15"/>
        <v>0</v>
      </c>
      <c r="AG13">
        <f t="shared" si="16"/>
        <v>0</v>
      </c>
      <c r="AH13">
        <f t="shared" si="17"/>
        <v>0</v>
      </c>
      <c r="AI13">
        <f t="shared" si="18"/>
        <v>0</v>
      </c>
      <c r="AJ13">
        <f t="shared" si="19"/>
        <v>0</v>
      </c>
    </row>
    <row r="14" spans="1:36" x14ac:dyDescent="0.25">
      <c r="A14">
        <f>commits!A14</f>
        <v>1338040</v>
      </c>
      <c r="B14" t="str">
        <f>commits!B14</f>
        <v>Ruby</v>
      </c>
      <c r="C14">
        <f>commits!C14</f>
        <v>9773</v>
      </c>
      <c r="D14">
        <f>commits!D14</f>
        <v>4096</v>
      </c>
      <c r="E14">
        <f>commits!E14</f>
        <v>13869</v>
      </c>
      <c r="F14">
        <f>VLOOKUP(A14,merges!P:U,5,FALSE)</f>
        <v>1567</v>
      </c>
      <c r="G14">
        <f>VLOOKUP(A14,merges!P:U,6,FALSE)</f>
        <v>740</v>
      </c>
      <c r="H14">
        <f t="shared" si="2"/>
        <v>2307</v>
      </c>
      <c r="I14">
        <f t="shared" si="3"/>
        <v>6.0117035110533159</v>
      </c>
      <c r="J14">
        <f t="shared" si="4"/>
        <v>16.634220203331171</v>
      </c>
      <c r="K14">
        <f t="shared" si="5"/>
        <v>16.033971144991302</v>
      </c>
      <c r="L14">
        <f t="shared" si="6"/>
        <v>18.06640625</v>
      </c>
      <c r="M14">
        <f t="shared" si="23"/>
        <v>6.2367581365666878</v>
      </c>
      <c r="N14">
        <f t="shared" si="24"/>
        <v>5.5351351351351354</v>
      </c>
      <c r="O14">
        <f>IF(ISNA(VLOOKUP(A14,desenvolvedores!$U$2:$W$656,2,FALSE)),1,VLOOKUP(A14,desenvolvedores!$U$2:$W$656,2,FALSE))</f>
        <v>81</v>
      </c>
      <c r="P14">
        <f>IF(ISNA(VLOOKUP(A14,desenvolvedores!$U$2:$W$656,3,FALSE)),1,VLOOKUP(A14,desenvolvedores!$U$2:$W$656,3,FALSE))</f>
        <v>54</v>
      </c>
      <c r="Q14">
        <f t="shared" si="0"/>
        <v>84.196234843650288</v>
      </c>
      <c r="R14">
        <f t="shared" si="1"/>
        <v>49.816216216216219</v>
      </c>
      <c r="S14">
        <f>IF(ISNA(VLOOKUP(A14,merges!AH:AJ,2,)),0,VLOOKUP(A14,merges!AH:AJ,2,))</f>
        <v>919</v>
      </c>
      <c r="T14">
        <f>IF(ISNA(VLOOKUP(A14,merges!AN:AP,2,FALSE)),0,VLOOKUP(A14,merges!AN:AP,2,FALSE))</f>
        <v>178</v>
      </c>
      <c r="U14">
        <f t="shared" si="9"/>
        <v>0.5864709636247607</v>
      </c>
      <c r="V14">
        <f t="shared" si="10"/>
        <v>0.24054054054054055</v>
      </c>
      <c r="W14">
        <f t="shared" si="20"/>
        <v>9.4034585081346567</v>
      </c>
      <c r="X14">
        <f t="shared" si="11"/>
        <v>4.345703125</v>
      </c>
      <c r="Y14">
        <f>IF(ISNA(VLOOKUP(A14,issues_tempo!A:E,2,FALSE)),0,VLOOKUP(A14,issues_tempo!A:E,2,FALSE))</f>
        <v>708</v>
      </c>
      <c r="Z14">
        <f>IF(ISNA(VLOOKUP(A14,issues_tempo!A:E,3,FALSE)),0,VLOOKUP(A14,issues_tempo!A:E,3,FALSE))</f>
        <v>1138</v>
      </c>
      <c r="AA14">
        <f t="shared" si="12"/>
        <v>1846</v>
      </c>
      <c r="AB14">
        <f t="shared" si="13"/>
        <v>7.5130010834236183</v>
      </c>
      <c r="AC14">
        <f>VLOOKUP(A14,issues_tempo!A:E,4,FALSE)</f>
        <v>13622</v>
      </c>
      <c r="AD14">
        <f>VLOOKUP(A14,issues_tempo!A:E,5,FALSE)</f>
        <v>59046</v>
      </c>
      <c r="AE14">
        <f t="shared" si="14"/>
        <v>7.2444489921211499</v>
      </c>
      <c r="AF14">
        <f t="shared" si="15"/>
        <v>27.783203125</v>
      </c>
      <c r="AG14">
        <f t="shared" si="16"/>
        <v>19.240112994350284</v>
      </c>
      <c r="AH14">
        <f t="shared" si="17"/>
        <v>51.885764499121265</v>
      </c>
      <c r="AI14">
        <f t="shared" si="18"/>
        <v>139.38401719021795</v>
      </c>
      <c r="AJ14">
        <f t="shared" si="19"/>
        <v>1441.552734375</v>
      </c>
    </row>
    <row r="15" spans="1:36" x14ac:dyDescent="0.25">
      <c r="A15">
        <f>commits!A15</f>
        <v>1352520</v>
      </c>
      <c r="B15" t="str">
        <f>commits!B15</f>
        <v>Python</v>
      </c>
      <c r="C15">
        <f>commits!C15</f>
        <v>1974</v>
      </c>
      <c r="D15">
        <f>commits!D15</f>
        <v>11921</v>
      </c>
      <c r="E15">
        <f>commits!E15</f>
        <v>13895</v>
      </c>
      <c r="F15">
        <f>VLOOKUP(A15,merges!P:U,5,FALSE)</f>
        <v>121</v>
      </c>
      <c r="G15">
        <f>VLOOKUP(A15,merges!P:U,6,FALSE)</f>
        <v>2671</v>
      </c>
      <c r="H15">
        <f t="shared" si="2"/>
        <v>2792</v>
      </c>
      <c r="I15">
        <f t="shared" si="3"/>
        <v>4.9767191977077365</v>
      </c>
      <c r="J15">
        <f t="shared" si="4"/>
        <v>20.09355883411299</v>
      </c>
      <c r="K15">
        <f t="shared" si="5"/>
        <v>6.1296859169199598</v>
      </c>
      <c r="L15">
        <f t="shared" si="6"/>
        <v>22.405838436372786</v>
      </c>
      <c r="M15">
        <f t="shared" si="23"/>
        <v>16.314049586776861</v>
      </c>
      <c r="N15">
        <f t="shared" si="24"/>
        <v>4.4631224260576561</v>
      </c>
      <c r="O15">
        <f>IF(ISNA(VLOOKUP(A15,desenvolvedores!$U$2:$W$656,2,FALSE)),1,VLOOKUP(A15,desenvolvedores!$U$2:$W$656,2,FALSE))</f>
        <v>21</v>
      </c>
      <c r="P15">
        <f>IF(ISNA(VLOOKUP(A15,desenvolvedores!$U$2:$W$656,3,FALSE)),1,VLOOKUP(A15,desenvolvedores!$U$2:$W$656,3,FALSE))</f>
        <v>307</v>
      </c>
      <c r="Q15">
        <f t="shared" si="0"/>
        <v>57.099173553719012</v>
      </c>
      <c r="R15">
        <f t="shared" si="1"/>
        <v>228.36309746661672</v>
      </c>
      <c r="S15">
        <f>IF(ISNA(VLOOKUP(A15,merges!AH:AJ,2,)),0,VLOOKUP(A15,merges!AH:AJ,2,))</f>
        <v>64</v>
      </c>
      <c r="T15">
        <f>IF(ISNA(VLOOKUP(A15,merges!AN:AP,2,FALSE)),0,VLOOKUP(A15,merges!AN:AP,2,FALSE))</f>
        <v>510</v>
      </c>
      <c r="U15">
        <f t="shared" si="9"/>
        <v>0.52892561983471076</v>
      </c>
      <c r="V15">
        <f t="shared" si="10"/>
        <v>0.19093972295020592</v>
      </c>
      <c r="W15">
        <f t="shared" si="20"/>
        <v>3.2421479229989871</v>
      </c>
      <c r="X15">
        <f t="shared" si="11"/>
        <v>4.2781645835080946</v>
      </c>
      <c r="Y15">
        <f>IF(ISNA(VLOOKUP(A15,issues_tempo!A:E,2,FALSE)),0,VLOOKUP(A15,issues_tempo!A:E,2,FALSE))</f>
        <v>3475</v>
      </c>
      <c r="Z15">
        <f>IF(ISNA(VLOOKUP(A15,issues_tempo!A:E,3,FALSE)),0,VLOOKUP(A15,issues_tempo!A:E,3,FALSE))</f>
        <v>12</v>
      </c>
      <c r="AA15">
        <f t="shared" si="12"/>
        <v>3487</v>
      </c>
      <c r="AB15">
        <f t="shared" si="13"/>
        <v>3.9848006882707199</v>
      </c>
      <c r="AC15">
        <f>VLOOKUP(A15,issues_tempo!A:E,4,FALSE)</f>
        <v>20729</v>
      </c>
      <c r="AD15">
        <f>VLOOKUP(A15,issues_tempo!A:E,5,FALSE)</f>
        <v>34</v>
      </c>
      <c r="AE15">
        <f t="shared" si="14"/>
        <v>176.03850050658562</v>
      </c>
      <c r="AF15">
        <f t="shared" si="15"/>
        <v>0.10066269608254341</v>
      </c>
      <c r="AG15">
        <f t="shared" si="16"/>
        <v>5.9651798561151077</v>
      </c>
      <c r="AH15">
        <f t="shared" si="17"/>
        <v>2.8333333333333335</v>
      </c>
      <c r="AI15">
        <f t="shared" si="18"/>
        <v>1050.1013171225936</v>
      </c>
      <c r="AJ15">
        <f t="shared" si="19"/>
        <v>0.28521097223387304</v>
      </c>
    </row>
    <row r="16" spans="1:36" x14ac:dyDescent="0.25">
      <c r="A16">
        <f>commits!A16</f>
        <v>1365296</v>
      </c>
      <c r="B16" t="str">
        <f>commits!B16</f>
        <v>Ruby</v>
      </c>
      <c r="C16">
        <f>commits!C16</f>
        <v>30</v>
      </c>
      <c r="D16">
        <f>commits!D16</f>
        <v>7</v>
      </c>
      <c r="E16">
        <f>commits!E16</f>
        <v>37</v>
      </c>
      <c r="F16">
        <f>VLOOKUP(A16,merges!P:U,5,FALSE)</f>
        <v>3</v>
      </c>
      <c r="G16">
        <f>VLOOKUP(A16,merges!P:U,6,FALSE)</f>
        <v>2</v>
      </c>
      <c r="H16">
        <f t="shared" si="2"/>
        <v>5</v>
      </c>
      <c r="I16">
        <f t="shared" si="3"/>
        <v>7.4</v>
      </c>
      <c r="J16">
        <f t="shared" si="4"/>
        <v>13.513513513513514</v>
      </c>
      <c r="K16">
        <f t="shared" si="5"/>
        <v>10</v>
      </c>
      <c r="L16">
        <f t="shared" si="6"/>
        <v>28.571428571428573</v>
      </c>
      <c r="M16">
        <f t="shared" si="7"/>
        <v>10</v>
      </c>
      <c r="N16">
        <f t="shared" si="8"/>
        <v>3.5</v>
      </c>
      <c r="O16">
        <f>IF(ISNA(VLOOKUP(A16,desenvolvedores!$U$2:$W$656,2,FALSE)),1,VLOOKUP(A16,desenvolvedores!$U$2:$W$656,2,FALSE))</f>
        <v>2</v>
      </c>
      <c r="P16">
        <f>IF(ISNA(VLOOKUP(A16,desenvolvedores!$U$2:$W$656,3,FALSE)),1,VLOOKUP(A16,desenvolvedores!$U$2:$W$656,3,FALSE))</f>
        <v>2</v>
      </c>
      <c r="Q16">
        <f t="shared" si="0"/>
        <v>3.333333333333333</v>
      </c>
      <c r="R16">
        <f t="shared" si="1"/>
        <v>1.1666666666666665</v>
      </c>
      <c r="S16">
        <f>IF(ISNA(VLOOKUP(A16,merges!AH:AJ,2,)),0,VLOOKUP(A16,merges!AH:AJ,2,))</f>
        <v>0</v>
      </c>
      <c r="T16">
        <f>IF(ISNA(VLOOKUP(A16,merges!AN:AP,2,FALSE)),0,VLOOKUP(A16,merges!AN:AP,2,FALSE))</f>
        <v>0</v>
      </c>
      <c r="U16">
        <f t="shared" si="9"/>
        <v>0</v>
      </c>
      <c r="V16">
        <f t="shared" si="10"/>
        <v>0</v>
      </c>
      <c r="W16">
        <f t="shared" si="20"/>
        <v>0</v>
      </c>
      <c r="X16">
        <f t="shared" si="11"/>
        <v>0</v>
      </c>
      <c r="Y16" t="e">
        <f>VLOOKUP(A16,issues_tempo!A:E,2,FALSE)</f>
        <v>#N/A</v>
      </c>
      <c r="Z16" t="e">
        <f>VLOOKUP(A16,issues_tempo!A:E,3,FALSE)</f>
        <v>#N/A</v>
      </c>
      <c r="AA16" t="e">
        <f t="shared" si="12"/>
        <v>#N/A</v>
      </c>
      <c r="AB16" t="e">
        <f t="shared" si="13"/>
        <v>#N/A</v>
      </c>
      <c r="AC16" t="e">
        <f>VLOOKUP(A16,issues_tempo!A:E,4,FALSE)</f>
        <v>#N/A</v>
      </c>
      <c r="AD16" t="e">
        <f>VLOOKUP(A16,issues_tempo!A:E,5,FALSE)</f>
        <v>#N/A</v>
      </c>
      <c r="AE16">
        <f t="shared" si="14"/>
        <v>0</v>
      </c>
      <c r="AF16">
        <f t="shared" si="15"/>
        <v>0</v>
      </c>
      <c r="AG16" t="e">
        <f t="shared" si="16"/>
        <v>#N/A</v>
      </c>
      <c r="AH16" t="e">
        <f t="shared" si="17"/>
        <v>#N/A</v>
      </c>
      <c r="AI16" t="e">
        <f t="shared" si="18"/>
        <v>#N/A</v>
      </c>
      <c r="AJ16" t="e">
        <f t="shared" si="19"/>
        <v>#N/A</v>
      </c>
    </row>
    <row r="17" spans="1:36" x14ac:dyDescent="0.25">
      <c r="A17">
        <f>commits!A17</f>
        <v>1430636</v>
      </c>
      <c r="B17" t="str">
        <f>commits!B17</f>
        <v>Ruby</v>
      </c>
      <c r="C17">
        <f>commits!C17</f>
        <v>33</v>
      </c>
      <c r="D17">
        <f>commits!D17</f>
        <v>81</v>
      </c>
      <c r="E17">
        <f>commits!E17</f>
        <v>114</v>
      </c>
      <c r="F17">
        <f>VLOOKUP(A17,merges!P:U,5,FALSE)</f>
        <v>2</v>
      </c>
      <c r="G17">
        <f>VLOOKUP(A17,merges!P:U,6,FALSE)</f>
        <v>1</v>
      </c>
      <c r="H17">
        <f t="shared" si="2"/>
        <v>3</v>
      </c>
      <c r="I17">
        <f t="shared" si="3"/>
        <v>38</v>
      </c>
      <c r="J17">
        <f t="shared" si="4"/>
        <v>2.6315789473684212</v>
      </c>
      <c r="K17">
        <f t="shared" si="5"/>
        <v>6.0606060606060606</v>
      </c>
      <c r="L17">
        <f t="shared" si="6"/>
        <v>1.2345679012345678</v>
      </c>
      <c r="M17">
        <f t="shared" si="7"/>
        <v>16.5</v>
      </c>
      <c r="N17">
        <f t="shared" si="8"/>
        <v>81</v>
      </c>
      <c r="O17">
        <f>IF(ISNA(VLOOKUP(A17,desenvolvedores!$U$2:$W$656,2,FALSE)),1,VLOOKUP(A17,desenvolvedores!$U$2:$W$656,2,FALSE))</f>
        <v>4</v>
      </c>
      <c r="P17">
        <f>IF(ISNA(VLOOKUP(A17,desenvolvedores!$U$2:$W$656,3,FALSE)),1,VLOOKUP(A17,desenvolvedores!$U$2:$W$656,3,FALSE))</f>
        <v>6</v>
      </c>
      <c r="Q17">
        <f t="shared" si="0"/>
        <v>11</v>
      </c>
      <c r="R17">
        <f t="shared" si="1"/>
        <v>81</v>
      </c>
      <c r="S17">
        <f>IF(ISNA(VLOOKUP(A17,merges!AH:AJ,2,)),0,VLOOKUP(A17,merges!AH:AJ,2,))</f>
        <v>0</v>
      </c>
      <c r="T17">
        <f>IF(ISNA(VLOOKUP(A17,merges!AN:AP,2,FALSE)),0,VLOOKUP(A17,merges!AN:AP,2,FALSE))</f>
        <v>0</v>
      </c>
      <c r="U17">
        <f t="shared" si="9"/>
        <v>0</v>
      </c>
      <c r="V17">
        <f t="shared" si="10"/>
        <v>0</v>
      </c>
      <c r="W17">
        <f t="shared" si="20"/>
        <v>0</v>
      </c>
      <c r="X17">
        <f t="shared" si="11"/>
        <v>0</v>
      </c>
      <c r="Y17">
        <f>VLOOKUP(A17,issues_tempo!A:E,2,FALSE)</f>
        <v>3</v>
      </c>
      <c r="Z17">
        <f>VLOOKUP(A17,issues_tempo!A:E,3,FALSE)</f>
        <v>0</v>
      </c>
      <c r="AA17">
        <f t="shared" si="12"/>
        <v>3</v>
      </c>
      <c r="AB17">
        <f t="shared" si="13"/>
        <v>38</v>
      </c>
      <c r="AC17">
        <f>VLOOKUP(A17,issues_tempo!A:E,4,FALSE)</f>
        <v>1283</v>
      </c>
      <c r="AD17">
        <f>VLOOKUP(A17,issues_tempo!A:E,5,FALSE)</f>
        <v>0</v>
      </c>
      <c r="AE17">
        <f t="shared" si="14"/>
        <v>9.0909090909090917</v>
      </c>
      <c r="AF17">
        <f t="shared" si="15"/>
        <v>0</v>
      </c>
      <c r="AG17">
        <f t="shared" si="16"/>
        <v>427.66666666666669</v>
      </c>
      <c r="AH17">
        <f t="shared" si="17"/>
        <v>0</v>
      </c>
      <c r="AI17">
        <f t="shared" si="18"/>
        <v>3887.8787878787884</v>
      </c>
      <c r="AJ17">
        <f t="shared" si="19"/>
        <v>0</v>
      </c>
    </row>
    <row r="18" spans="1:36" x14ac:dyDescent="0.25">
      <c r="A18">
        <f>commits!A18</f>
        <v>1622553</v>
      </c>
      <c r="B18" t="str">
        <f>commits!B18</f>
        <v>Ruby</v>
      </c>
      <c r="C18">
        <f>commits!C18</f>
        <v>40</v>
      </c>
      <c r="D18">
        <f>commits!D18</f>
        <v>43</v>
      </c>
      <c r="E18">
        <f>commits!E18</f>
        <v>83</v>
      </c>
      <c r="F18">
        <f>VLOOKUP(A18,merges!P:U,5,FALSE)</f>
        <v>0</v>
      </c>
      <c r="G18">
        <f>VLOOKUP(A18,merges!P:U,6,FALSE)</f>
        <v>7</v>
      </c>
      <c r="H18">
        <f t="shared" si="2"/>
        <v>7</v>
      </c>
      <c r="I18">
        <f t="shared" si="3"/>
        <v>11.857142857142858</v>
      </c>
      <c r="J18">
        <f t="shared" si="4"/>
        <v>8.4337349397590362</v>
      </c>
      <c r="K18">
        <f t="shared" si="5"/>
        <v>0</v>
      </c>
      <c r="L18">
        <f t="shared" si="6"/>
        <v>16.279069767441861</v>
      </c>
      <c r="M18" t="e">
        <f t="shared" si="7"/>
        <v>#DIV/0!</v>
      </c>
      <c r="N18">
        <f t="shared" si="8"/>
        <v>6.1428571428571432</v>
      </c>
      <c r="O18">
        <f>IF(ISNA(VLOOKUP(A18,desenvolvedores!$U$2:$W$656,2,FALSE)),1,VLOOKUP(A18,desenvolvedores!$U$2:$W$656,2,FALSE))</f>
        <v>5</v>
      </c>
      <c r="P18">
        <f>IF(ISNA(VLOOKUP(A18,desenvolvedores!$U$2:$W$656,3,FALSE)),1,VLOOKUP(A18,desenvolvedores!$U$2:$W$656,3,FALSE))</f>
        <v>4</v>
      </c>
      <c r="Q18">
        <f t="shared" si="0"/>
        <v>999999</v>
      </c>
      <c r="R18">
        <f t="shared" si="1"/>
        <v>4.0952380952380949</v>
      </c>
      <c r="S18">
        <f>IF(ISNA(VLOOKUP(A18,merges!AH:AJ,2,)),0,VLOOKUP(A18,merges!AH:AJ,2,))</f>
        <v>0</v>
      </c>
      <c r="T18">
        <f>IF(ISNA(VLOOKUP(A18,merges!AN:AP,2,FALSE)),0,VLOOKUP(A18,merges!AN:AP,2,FALSE))</f>
        <v>5</v>
      </c>
      <c r="U18">
        <f t="shared" si="9"/>
        <v>0</v>
      </c>
      <c r="V18">
        <f t="shared" si="10"/>
        <v>0.7142857142857143</v>
      </c>
      <c r="W18">
        <f t="shared" si="20"/>
        <v>0</v>
      </c>
      <c r="X18">
        <f t="shared" si="11"/>
        <v>11.627906976744187</v>
      </c>
      <c r="Y18" t="e">
        <f>VLOOKUP(A18,issues_tempo!A:E,2,FALSE)</f>
        <v>#N/A</v>
      </c>
      <c r="Z18" t="e">
        <f>VLOOKUP(A18,issues_tempo!A:E,3,FALSE)</f>
        <v>#N/A</v>
      </c>
      <c r="AA18" t="e">
        <f t="shared" si="12"/>
        <v>#N/A</v>
      </c>
      <c r="AB18" t="e">
        <f t="shared" si="13"/>
        <v>#N/A</v>
      </c>
      <c r="AC18" t="e">
        <f>VLOOKUP(A18,issues_tempo!A:E,4,FALSE)</f>
        <v>#N/A</v>
      </c>
      <c r="AD18" t="e">
        <f>VLOOKUP(A18,issues_tempo!A:E,5,FALSE)</f>
        <v>#N/A</v>
      </c>
      <c r="AE18">
        <f t="shared" si="14"/>
        <v>0</v>
      </c>
      <c r="AF18">
        <f t="shared" si="15"/>
        <v>0</v>
      </c>
      <c r="AG18" t="e">
        <f t="shared" si="16"/>
        <v>#N/A</v>
      </c>
      <c r="AH18" t="e">
        <f t="shared" si="17"/>
        <v>#N/A</v>
      </c>
      <c r="AI18" t="e">
        <f t="shared" si="18"/>
        <v>#N/A</v>
      </c>
      <c r="AJ18" t="e">
        <f t="shared" si="19"/>
        <v>#N/A</v>
      </c>
    </row>
    <row r="19" spans="1:36" x14ac:dyDescent="0.25">
      <c r="A19">
        <f>commits!A19</f>
        <v>1722606</v>
      </c>
      <c r="B19" t="str">
        <f>commits!B19</f>
        <v>Python</v>
      </c>
      <c r="C19">
        <f>commits!C19</f>
        <v>1403</v>
      </c>
      <c r="D19">
        <f>commits!D19</f>
        <v>209</v>
      </c>
      <c r="E19">
        <f>commits!E19</f>
        <v>1612</v>
      </c>
      <c r="F19">
        <f>VLOOKUP(A19,merges!P:U,5,FALSE)</f>
        <v>188</v>
      </c>
      <c r="G19">
        <f>VLOOKUP(A19,merges!P:U,6,FALSE)</f>
        <v>41</v>
      </c>
      <c r="H19">
        <f t="shared" si="2"/>
        <v>229</v>
      </c>
      <c r="I19">
        <f t="shared" si="3"/>
        <v>7.0393013100436681</v>
      </c>
      <c r="J19">
        <f t="shared" si="4"/>
        <v>14.205955334987593</v>
      </c>
      <c r="K19">
        <f t="shared" si="5"/>
        <v>13.399857448325017</v>
      </c>
      <c r="L19">
        <f t="shared" si="6"/>
        <v>19.617224880382775</v>
      </c>
      <c r="M19">
        <f t="shared" ref="M19:M21" si="25">IF(F19&gt;0,C19/F19,999999)</f>
        <v>7.4627659574468082</v>
      </c>
      <c r="N19">
        <f t="shared" ref="N19:N21" si="26">IF(G19&gt;0,D19/G19,999999)</f>
        <v>5.0975609756097562</v>
      </c>
      <c r="O19">
        <f>IF(ISNA(VLOOKUP(A19,desenvolvedores!$U$2:$W$656,2,FALSE)),1,VLOOKUP(A19,desenvolvedores!$U$2:$W$656,2,FALSE))</f>
        <v>34</v>
      </c>
      <c r="P19">
        <f>IF(ISNA(VLOOKUP(A19,desenvolvedores!$U$2:$W$656,3,FALSE)),1,VLOOKUP(A19,desenvolvedores!$U$2:$W$656,3,FALSE))</f>
        <v>15</v>
      </c>
      <c r="Q19">
        <f t="shared" si="0"/>
        <v>42.289007092198581</v>
      </c>
      <c r="R19">
        <f t="shared" si="1"/>
        <v>12.74390243902439</v>
      </c>
      <c r="S19">
        <f>IF(ISNA(VLOOKUP(A19,merges!AH:AJ,2,)),0,VLOOKUP(A19,merges!AH:AJ,2,))</f>
        <v>467</v>
      </c>
      <c r="T19">
        <f>IF(ISNA(VLOOKUP(A19,merges!AN:AP,2,FALSE)),0,VLOOKUP(A19,merges!AN:AP,2,FALSE))</f>
        <v>11</v>
      </c>
      <c r="U19">
        <f t="shared" si="9"/>
        <v>2.4840425531914891</v>
      </c>
      <c r="V19">
        <f t="shared" si="10"/>
        <v>0.26829268292682928</v>
      </c>
      <c r="W19">
        <f t="shared" si="20"/>
        <v>33.285816108339269</v>
      </c>
      <c r="X19">
        <f t="shared" si="11"/>
        <v>5.2631578947368425</v>
      </c>
      <c r="Y19">
        <f>IF(ISNA(VLOOKUP(A19,issues_tempo!A:E,2,FALSE)),0,VLOOKUP(A19,issues_tempo!A:E,2,FALSE))</f>
        <v>8</v>
      </c>
      <c r="Z19">
        <f>IF(ISNA(VLOOKUP(A19,issues_tempo!A:E,3,FALSE)),0,VLOOKUP(A19,issues_tempo!A:E,3,FALSE))</f>
        <v>66</v>
      </c>
      <c r="AA19">
        <f t="shared" si="12"/>
        <v>74</v>
      </c>
      <c r="AB19">
        <f t="shared" si="13"/>
        <v>21.783783783783782</v>
      </c>
      <c r="AC19">
        <f>VLOOKUP(A19,issues_tempo!A:E,4,FALSE)</f>
        <v>163</v>
      </c>
      <c r="AD19">
        <f>VLOOKUP(A19,issues_tempo!A:E,5,FALSE)</f>
        <v>1320</v>
      </c>
      <c r="AE19">
        <f t="shared" si="14"/>
        <v>0.57020669992872419</v>
      </c>
      <c r="AF19">
        <f t="shared" si="15"/>
        <v>31.578947368421051</v>
      </c>
      <c r="AG19">
        <f t="shared" si="16"/>
        <v>20.375</v>
      </c>
      <c r="AH19">
        <f t="shared" si="17"/>
        <v>20</v>
      </c>
      <c r="AI19">
        <f t="shared" si="18"/>
        <v>11.617961511047755</v>
      </c>
      <c r="AJ19">
        <f t="shared" si="19"/>
        <v>631.57894736842104</v>
      </c>
    </row>
    <row r="20" spans="1:36" x14ac:dyDescent="0.25">
      <c r="A20">
        <f>commits!A20</f>
        <v>1799884</v>
      </c>
      <c r="B20" t="str">
        <f>commits!B20</f>
        <v>Python</v>
      </c>
      <c r="C20">
        <f>commits!C20</f>
        <v>2435</v>
      </c>
      <c r="D20">
        <f>commits!D20</f>
        <v>1692</v>
      </c>
      <c r="E20">
        <f>commits!E20</f>
        <v>4127</v>
      </c>
      <c r="F20">
        <f>VLOOKUP(A20,merges!P:U,5,FALSE)</f>
        <v>390</v>
      </c>
      <c r="G20">
        <f>VLOOKUP(A20,merges!P:U,6,FALSE)</f>
        <v>373</v>
      </c>
      <c r="H20">
        <f t="shared" si="2"/>
        <v>763</v>
      </c>
      <c r="I20">
        <f t="shared" si="3"/>
        <v>5.4089121887287028</v>
      </c>
      <c r="J20">
        <f t="shared" si="4"/>
        <v>18.48800581536225</v>
      </c>
      <c r="K20">
        <f t="shared" si="5"/>
        <v>16.016427104722794</v>
      </c>
      <c r="L20">
        <f t="shared" si="6"/>
        <v>22.044917257683217</v>
      </c>
      <c r="M20">
        <f t="shared" si="25"/>
        <v>6.2435897435897436</v>
      </c>
      <c r="N20">
        <f t="shared" si="26"/>
        <v>4.536193029490617</v>
      </c>
      <c r="O20">
        <f>IF(ISNA(VLOOKUP(A20,desenvolvedores!$U$2:$W$656,2,FALSE)),1,VLOOKUP(A20,desenvolvedores!$U$2:$W$656,2,FALSE))</f>
        <v>106</v>
      </c>
      <c r="P20">
        <f>IF(ISNA(VLOOKUP(A20,desenvolvedores!$U$2:$W$656,3,FALSE)),1,VLOOKUP(A20,desenvolvedores!$U$2:$W$656,3,FALSE))</f>
        <v>53</v>
      </c>
      <c r="Q20">
        <f t="shared" si="0"/>
        <v>110.30341880341881</v>
      </c>
      <c r="R20">
        <f t="shared" si="1"/>
        <v>40.06970509383379</v>
      </c>
      <c r="S20">
        <f>IF(ISNA(VLOOKUP(A20,merges!AH:AJ,2,)),0,VLOOKUP(A20,merges!AH:AJ,2,))</f>
        <v>208</v>
      </c>
      <c r="T20">
        <f>IF(ISNA(VLOOKUP(A20,merges!AN:AP,2,FALSE)),0,VLOOKUP(A20,merges!AN:AP,2,FALSE))</f>
        <v>0</v>
      </c>
      <c r="U20">
        <f t="shared" si="9"/>
        <v>0.53333333333333333</v>
      </c>
      <c r="V20">
        <f t="shared" si="10"/>
        <v>0</v>
      </c>
      <c r="W20">
        <f t="shared" si="20"/>
        <v>8.5420944558521565</v>
      </c>
      <c r="X20">
        <f t="shared" si="11"/>
        <v>0</v>
      </c>
      <c r="Y20">
        <f>IF(ISNA(VLOOKUP(A20,issues_tempo!A:E,2,FALSE)),0,VLOOKUP(A20,issues_tempo!A:E,2,FALSE))</f>
        <v>596</v>
      </c>
      <c r="Z20">
        <f>IF(ISNA(VLOOKUP(A20,issues_tempo!A:E,3,FALSE)),0,VLOOKUP(A20,issues_tempo!A:E,3,FALSE))</f>
        <v>760</v>
      </c>
      <c r="AA20">
        <f t="shared" si="12"/>
        <v>1356</v>
      </c>
      <c r="AB20">
        <f t="shared" si="13"/>
        <v>3.0435103244837758</v>
      </c>
      <c r="AC20">
        <f>VLOOKUP(A20,issues_tempo!A:E,4,FALSE)</f>
        <v>5460</v>
      </c>
      <c r="AD20">
        <f>VLOOKUP(A20,issues_tempo!A:E,5,FALSE)</f>
        <v>8617</v>
      </c>
      <c r="AE20">
        <f t="shared" si="14"/>
        <v>24.476386036960985</v>
      </c>
      <c r="AF20">
        <f t="shared" si="15"/>
        <v>44.917257683215134</v>
      </c>
      <c r="AG20">
        <f t="shared" si="16"/>
        <v>9.1610738255033564</v>
      </c>
      <c r="AH20">
        <f t="shared" si="17"/>
        <v>11.338157894736842</v>
      </c>
      <c r="AI20">
        <f t="shared" si="18"/>
        <v>224.22997946611912</v>
      </c>
      <c r="AJ20">
        <f t="shared" si="19"/>
        <v>509.27895981087471</v>
      </c>
    </row>
    <row r="21" spans="1:36" x14ac:dyDescent="0.25">
      <c r="A21">
        <f>commits!A21</f>
        <v>1848736</v>
      </c>
      <c r="B21" t="str">
        <f>commits!B21</f>
        <v>Python</v>
      </c>
      <c r="C21">
        <f>commits!C21</f>
        <v>357</v>
      </c>
      <c r="D21">
        <f>commits!D21</f>
        <v>796</v>
      </c>
      <c r="E21">
        <f>commits!E21</f>
        <v>1153</v>
      </c>
      <c r="F21">
        <f>VLOOKUP(A21,merges!P:U,5,FALSE)</f>
        <v>8</v>
      </c>
      <c r="G21">
        <f>VLOOKUP(A21,merges!P:U,6,FALSE)</f>
        <v>20</v>
      </c>
      <c r="H21">
        <f t="shared" si="2"/>
        <v>28</v>
      </c>
      <c r="I21">
        <f t="shared" si="3"/>
        <v>41.178571428571431</v>
      </c>
      <c r="J21">
        <f t="shared" si="4"/>
        <v>2.4284475281873372</v>
      </c>
      <c r="K21">
        <f t="shared" si="5"/>
        <v>2.2408963585434174</v>
      </c>
      <c r="L21">
        <f t="shared" si="6"/>
        <v>2.512562814070352</v>
      </c>
      <c r="M21">
        <f t="shared" si="25"/>
        <v>44.625</v>
      </c>
      <c r="N21">
        <f t="shared" si="26"/>
        <v>39.799999999999997</v>
      </c>
      <c r="O21">
        <f>IF(ISNA(VLOOKUP(A21,desenvolvedores!$U$2:$W$656,2,FALSE)),1,VLOOKUP(A21,desenvolvedores!$U$2:$W$656,2,FALSE))</f>
        <v>3</v>
      </c>
      <c r="P21">
        <f>IF(ISNA(VLOOKUP(A21,desenvolvedores!$U$2:$W$656,3,FALSE)),1,VLOOKUP(A21,desenvolvedores!$U$2:$W$656,3,FALSE))</f>
        <v>4</v>
      </c>
      <c r="Q21">
        <f t="shared" si="0"/>
        <v>22.3125</v>
      </c>
      <c r="R21">
        <f t="shared" si="1"/>
        <v>26.533333333333331</v>
      </c>
      <c r="S21">
        <f>IF(ISNA(VLOOKUP(A21,merges!AH:AJ,2,)),0,VLOOKUP(A21,merges!AH:AJ,2,))</f>
        <v>1</v>
      </c>
      <c r="T21">
        <f>IF(ISNA(VLOOKUP(A21,merges!AN:AP,2,FALSE)),0,VLOOKUP(A21,merges!AN:AP,2,FALSE))</f>
        <v>0</v>
      </c>
      <c r="U21">
        <f t="shared" si="9"/>
        <v>0.125</v>
      </c>
      <c r="V21">
        <f t="shared" si="10"/>
        <v>0</v>
      </c>
      <c r="W21">
        <f t="shared" si="20"/>
        <v>0.28011204481792717</v>
      </c>
      <c r="X21">
        <f t="shared" si="11"/>
        <v>0</v>
      </c>
      <c r="Y21">
        <f>IF(ISNA(VLOOKUP(A21,issues_tempo!A:E,2,FALSE)),0,VLOOKUP(A21,issues_tempo!A:E,2,FALSE))</f>
        <v>81</v>
      </c>
      <c r="Z21">
        <f>IF(ISNA(VLOOKUP(A21,issues_tempo!A:E,3,FALSE)),0,VLOOKUP(A21,issues_tempo!A:E,3,FALSE))</f>
        <v>15</v>
      </c>
      <c r="AA21">
        <f t="shared" si="12"/>
        <v>96</v>
      </c>
      <c r="AB21">
        <f t="shared" si="13"/>
        <v>12.010416666666666</v>
      </c>
      <c r="AC21">
        <f>VLOOKUP(A21,issues_tempo!A:E,4,FALSE)</f>
        <v>4663</v>
      </c>
      <c r="AD21">
        <f>VLOOKUP(A21,issues_tempo!A:E,5,FALSE)</f>
        <v>1617</v>
      </c>
      <c r="AE21">
        <f t="shared" si="14"/>
        <v>22.689075630252102</v>
      </c>
      <c r="AF21">
        <f t="shared" si="15"/>
        <v>1.8844221105527639</v>
      </c>
      <c r="AG21">
        <f t="shared" si="16"/>
        <v>57.567901234567898</v>
      </c>
      <c r="AH21">
        <f t="shared" si="17"/>
        <v>107.8</v>
      </c>
      <c r="AI21">
        <f t="shared" si="18"/>
        <v>1306.1624649859943</v>
      </c>
      <c r="AJ21">
        <f t="shared" si="19"/>
        <v>203.14070351758795</v>
      </c>
    </row>
    <row r="22" spans="1:36" x14ac:dyDescent="0.25">
      <c r="A22">
        <f>commits!A22</f>
        <v>2227939</v>
      </c>
      <c r="B22" t="str">
        <f>commits!B22</f>
        <v>Ruby</v>
      </c>
      <c r="C22">
        <f>commits!C22</f>
        <v>9</v>
      </c>
      <c r="D22">
        <f>commits!D22</f>
        <v>173</v>
      </c>
      <c r="E22">
        <f>commits!E22</f>
        <v>182</v>
      </c>
      <c r="F22">
        <f>VLOOKUP(A22,merges!P:U,5,FALSE)</f>
        <v>0</v>
      </c>
      <c r="G22">
        <f>VLOOKUP(A22,merges!P:U,6,FALSE)</f>
        <v>2</v>
      </c>
      <c r="H22">
        <f t="shared" si="2"/>
        <v>2</v>
      </c>
      <c r="I22">
        <f t="shared" si="3"/>
        <v>91</v>
      </c>
      <c r="J22">
        <f t="shared" si="4"/>
        <v>1.098901098901099</v>
      </c>
      <c r="K22">
        <f t="shared" si="5"/>
        <v>0</v>
      </c>
      <c r="L22">
        <f t="shared" si="6"/>
        <v>1.1560693641618498</v>
      </c>
      <c r="M22" t="e">
        <f t="shared" si="7"/>
        <v>#DIV/0!</v>
      </c>
      <c r="N22">
        <f t="shared" si="8"/>
        <v>86.5</v>
      </c>
      <c r="O22">
        <f>IF(ISNA(VLOOKUP(A22,desenvolvedores!$U$2:$W$656,2,FALSE)),1,VLOOKUP(A22,desenvolvedores!$U$2:$W$656,2,FALSE))</f>
        <v>2</v>
      </c>
      <c r="P22">
        <f>IF(ISNA(VLOOKUP(A22,desenvolvedores!$U$2:$W$656,3,FALSE)),1,VLOOKUP(A22,desenvolvedores!$U$2:$W$656,3,FALSE))</f>
        <v>3</v>
      </c>
      <c r="Q22">
        <f t="shared" si="0"/>
        <v>999999</v>
      </c>
      <c r="R22">
        <f t="shared" si="1"/>
        <v>43.25</v>
      </c>
      <c r="S22">
        <f>IF(ISNA(VLOOKUP(A22,merges!AH:AJ,2,)),0,VLOOKUP(A22,merges!AH:AJ,2,))</f>
        <v>0</v>
      </c>
      <c r="T22">
        <f>IF(ISNA(VLOOKUP(A22,merges!AN:AP,2,FALSE)),0,VLOOKUP(A22,merges!AN:AP,2,FALSE))</f>
        <v>204</v>
      </c>
      <c r="U22">
        <f t="shared" si="9"/>
        <v>0</v>
      </c>
      <c r="V22">
        <f t="shared" si="10"/>
        <v>102</v>
      </c>
      <c r="W22">
        <f t="shared" si="20"/>
        <v>0</v>
      </c>
      <c r="X22">
        <f t="shared" si="11"/>
        <v>117.91907514450868</v>
      </c>
      <c r="Y22" t="e">
        <f>VLOOKUP(A22,issues_tempo!A:E,2,FALSE)</f>
        <v>#N/A</v>
      </c>
      <c r="Z22" t="e">
        <f>VLOOKUP(A22,issues_tempo!A:E,3,FALSE)</f>
        <v>#N/A</v>
      </c>
      <c r="AA22" t="e">
        <f t="shared" si="12"/>
        <v>#N/A</v>
      </c>
      <c r="AB22" t="e">
        <f t="shared" si="13"/>
        <v>#N/A</v>
      </c>
      <c r="AC22" t="e">
        <f>VLOOKUP(A22,issues_tempo!A:E,4,FALSE)</f>
        <v>#N/A</v>
      </c>
      <c r="AD22" t="e">
        <f>VLOOKUP(A22,issues_tempo!A:E,5,FALSE)</f>
        <v>#N/A</v>
      </c>
      <c r="AE22">
        <f t="shared" si="14"/>
        <v>0</v>
      </c>
      <c r="AF22">
        <f t="shared" si="15"/>
        <v>0</v>
      </c>
      <c r="AG22" t="e">
        <f t="shared" si="16"/>
        <v>#N/A</v>
      </c>
      <c r="AH22" t="e">
        <f t="shared" si="17"/>
        <v>#N/A</v>
      </c>
      <c r="AI22" t="e">
        <f t="shared" si="18"/>
        <v>#N/A</v>
      </c>
      <c r="AJ22" t="e">
        <f t="shared" si="19"/>
        <v>#N/A</v>
      </c>
    </row>
    <row r="23" spans="1:36" x14ac:dyDescent="0.25">
      <c r="A23">
        <f>commits!A23</f>
        <v>2263742</v>
      </c>
      <c r="B23" t="str">
        <f>commits!B23</f>
        <v>Python</v>
      </c>
      <c r="C23">
        <f>commits!C23</f>
        <v>5956</v>
      </c>
      <c r="D23">
        <f>commits!D23</f>
        <v>4914</v>
      </c>
      <c r="E23">
        <f>commits!E23</f>
        <v>10870</v>
      </c>
      <c r="F23">
        <f>VLOOKUP(A23,merges!P:U,5,FALSE)</f>
        <v>904</v>
      </c>
      <c r="G23">
        <f>VLOOKUP(A23,merges!P:U,6,FALSE)</f>
        <v>941</v>
      </c>
      <c r="H23">
        <f t="shared" si="2"/>
        <v>1845</v>
      </c>
      <c r="I23">
        <f t="shared" si="3"/>
        <v>5.8915989159891602</v>
      </c>
      <c r="J23">
        <f t="shared" si="4"/>
        <v>16.973321067157315</v>
      </c>
      <c r="K23">
        <f t="shared" si="5"/>
        <v>15.177971793149766</v>
      </c>
      <c r="L23">
        <f t="shared" si="6"/>
        <v>19.14936914936915</v>
      </c>
      <c r="M23">
        <f t="shared" ref="M23:M26" si="27">IF(F23&gt;0,C23/F23,999999)</f>
        <v>6.5884955752212386</v>
      </c>
      <c r="N23">
        <f t="shared" ref="N23:N26" si="28">IF(G23&gt;0,D23/G23,999999)</f>
        <v>5.2221041445270986</v>
      </c>
      <c r="O23">
        <f>IF(ISNA(VLOOKUP(A23,desenvolvedores!$U$2:$W$656,2,FALSE)),1,VLOOKUP(A23,desenvolvedores!$U$2:$W$656,2,FALSE))</f>
        <v>88</v>
      </c>
      <c r="P23">
        <f>IF(ISNA(VLOOKUP(A23,desenvolvedores!$U$2:$W$656,3,FALSE)),1,VLOOKUP(A23,desenvolvedores!$U$2:$W$656,3,FALSE))</f>
        <v>87</v>
      </c>
      <c r="Q23">
        <f t="shared" si="0"/>
        <v>96.631268436578168</v>
      </c>
      <c r="R23">
        <f t="shared" si="1"/>
        <v>75.720510095642936</v>
      </c>
      <c r="S23">
        <f>IF(ISNA(VLOOKUP(A23,merges!AH:AJ,2,)),0,VLOOKUP(A23,merges!AH:AJ,2,))</f>
        <v>29</v>
      </c>
      <c r="T23">
        <f>IF(ISNA(VLOOKUP(A23,merges!AN:AP,2,FALSE)),0,VLOOKUP(A23,merges!AN:AP,2,FALSE))</f>
        <v>0</v>
      </c>
      <c r="U23">
        <f t="shared" si="9"/>
        <v>3.2079646017699116E-2</v>
      </c>
      <c r="V23">
        <f t="shared" si="10"/>
        <v>0</v>
      </c>
      <c r="W23">
        <f t="shared" si="20"/>
        <v>0.48690396239086642</v>
      </c>
      <c r="X23">
        <f t="shared" si="11"/>
        <v>0</v>
      </c>
      <c r="Y23">
        <f>IF(ISNA(VLOOKUP(A23,issues_tempo!A:E,2,FALSE)),0,VLOOKUP(A23,issues_tempo!A:E,2,FALSE))</f>
        <v>2853</v>
      </c>
      <c r="Z23">
        <f>IF(ISNA(VLOOKUP(A23,issues_tempo!A:E,3,FALSE)),0,VLOOKUP(A23,issues_tempo!A:E,3,FALSE))</f>
        <v>986</v>
      </c>
      <c r="AA23">
        <f t="shared" si="12"/>
        <v>3839</v>
      </c>
      <c r="AB23">
        <f t="shared" si="13"/>
        <v>2.8314665277415996</v>
      </c>
      <c r="AC23">
        <f>VLOOKUP(A23,issues_tempo!A:E,4,FALSE)</f>
        <v>10483</v>
      </c>
      <c r="AD23">
        <f>VLOOKUP(A23,issues_tempo!A:E,5,FALSE)</f>
        <v>2955</v>
      </c>
      <c r="AE23">
        <f t="shared" si="14"/>
        <v>47.901276024177299</v>
      </c>
      <c r="AF23">
        <f t="shared" si="15"/>
        <v>20.065120065120066</v>
      </c>
      <c r="AG23">
        <f t="shared" si="16"/>
        <v>3.6743778478794251</v>
      </c>
      <c r="AH23">
        <f t="shared" si="17"/>
        <v>2.9969574036511157</v>
      </c>
      <c r="AI23">
        <f t="shared" si="18"/>
        <v>176.00738750839488</v>
      </c>
      <c r="AJ23">
        <f t="shared" si="19"/>
        <v>60.134310134310141</v>
      </c>
    </row>
    <row r="24" spans="1:36" x14ac:dyDescent="0.25">
      <c r="A24">
        <f>commits!A24</f>
        <v>2386842</v>
      </c>
      <c r="B24" t="str">
        <f>commits!B24</f>
        <v>Python</v>
      </c>
      <c r="C24">
        <f>commits!C24</f>
        <v>3349</v>
      </c>
      <c r="D24">
        <f>commits!D24</f>
        <v>628</v>
      </c>
      <c r="E24">
        <f>commits!E24</f>
        <v>3977</v>
      </c>
      <c r="F24">
        <f>VLOOKUP(A24,merges!P:U,5,FALSE)</f>
        <v>1001</v>
      </c>
      <c r="G24">
        <f>VLOOKUP(A24,merges!P:U,6,FALSE)</f>
        <v>104</v>
      </c>
      <c r="H24">
        <f t="shared" si="2"/>
        <v>1105</v>
      </c>
      <c r="I24">
        <f t="shared" si="3"/>
        <v>3.5990950226244345</v>
      </c>
      <c r="J24">
        <f t="shared" si="4"/>
        <v>27.784762383706312</v>
      </c>
      <c r="K24">
        <f t="shared" si="5"/>
        <v>29.889519259480441</v>
      </c>
      <c r="L24">
        <f t="shared" si="6"/>
        <v>16.560509554140129</v>
      </c>
      <c r="M24">
        <f t="shared" si="27"/>
        <v>3.3456543456543457</v>
      </c>
      <c r="N24">
        <f t="shared" si="28"/>
        <v>6.0384615384615383</v>
      </c>
      <c r="O24">
        <f>IF(ISNA(VLOOKUP(A24,desenvolvedores!$U$2:$W$656,2,FALSE)),1,VLOOKUP(A24,desenvolvedores!$U$2:$W$656,2,FALSE))</f>
        <v>26</v>
      </c>
      <c r="P24">
        <f>IF(ISNA(VLOOKUP(A24,desenvolvedores!$U$2:$W$656,3,FALSE)),1,VLOOKUP(A24,desenvolvedores!$U$2:$W$656,3,FALSE))</f>
        <v>12</v>
      </c>
      <c r="Q24">
        <f t="shared" si="0"/>
        <v>14.497835497835498</v>
      </c>
      <c r="R24">
        <f t="shared" si="1"/>
        <v>12.076923076923077</v>
      </c>
      <c r="S24">
        <f>IF(ISNA(VLOOKUP(A24,merges!AH:AJ,2,)),0,VLOOKUP(A24,merges!AH:AJ,2,))</f>
        <v>600</v>
      </c>
      <c r="T24">
        <f>IF(ISNA(VLOOKUP(A24,merges!AN:AP,2,FALSE)),0,VLOOKUP(A24,merges!AN:AP,2,FALSE))</f>
        <v>3</v>
      </c>
      <c r="U24">
        <f t="shared" si="9"/>
        <v>0.59940059940059942</v>
      </c>
      <c r="V24">
        <f t="shared" si="10"/>
        <v>2.8846153846153848E-2</v>
      </c>
      <c r="W24">
        <f t="shared" si="20"/>
        <v>17.915795759928336</v>
      </c>
      <c r="X24">
        <f t="shared" si="11"/>
        <v>0.47770700636942681</v>
      </c>
      <c r="Y24">
        <f>IF(ISNA(VLOOKUP(A24,issues_tempo!A:E,2,FALSE)),0,VLOOKUP(A24,issues_tempo!A:E,2,FALSE))</f>
        <v>1</v>
      </c>
      <c r="Z24">
        <f>IF(ISNA(VLOOKUP(A24,issues_tempo!A:E,3,FALSE)),0,VLOOKUP(A24,issues_tempo!A:E,3,FALSE))</f>
        <v>0</v>
      </c>
      <c r="AA24">
        <f t="shared" si="12"/>
        <v>1</v>
      </c>
      <c r="AB24">
        <f t="shared" si="13"/>
        <v>3977</v>
      </c>
      <c r="AC24">
        <f>VLOOKUP(A24,issues_tempo!A:E,4,FALSE)</f>
        <v>5</v>
      </c>
      <c r="AD24">
        <f>VLOOKUP(A24,issues_tempo!A:E,5,FALSE)</f>
        <v>0</v>
      </c>
      <c r="AE24">
        <f t="shared" si="14"/>
        <v>2.9859659599880562E-2</v>
      </c>
      <c r="AF24">
        <f t="shared" si="15"/>
        <v>0</v>
      </c>
      <c r="AG24">
        <f t="shared" si="16"/>
        <v>5</v>
      </c>
      <c r="AH24">
        <f t="shared" si="17"/>
        <v>0</v>
      </c>
      <c r="AI24">
        <f t="shared" si="18"/>
        <v>0.14929829799940281</v>
      </c>
      <c r="AJ24">
        <f t="shared" si="19"/>
        <v>0</v>
      </c>
    </row>
    <row r="25" spans="1:36" x14ac:dyDescent="0.25">
      <c r="A25">
        <f>commits!A25</f>
        <v>2392358</v>
      </c>
      <c r="B25" t="str">
        <f>commits!B25</f>
        <v>Ruby</v>
      </c>
      <c r="C25">
        <f>commits!C25</f>
        <v>272</v>
      </c>
      <c r="D25">
        <f>commits!D25</f>
        <v>92</v>
      </c>
      <c r="E25">
        <f>commits!E25</f>
        <v>364</v>
      </c>
      <c r="F25">
        <f>VLOOKUP(A25,merges!P:U,5,FALSE)</f>
        <v>21</v>
      </c>
      <c r="G25">
        <f>VLOOKUP(A25,merges!P:U,6,FALSE)</f>
        <v>1</v>
      </c>
      <c r="H25">
        <f t="shared" si="2"/>
        <v>22</v>
      </c>
      <c r="I25">
        <f t="shared" si="3"/>
        <v>16.545454545454547</v>
      </c>
      <c r="J25">
        <f t="shared" si="4"/>
        <v>6.0439560439560438</v>
      </c>
      <c r="K25">
        <f t="shared" si="5"/>
        <v>7.7205882352941178</v>
      </c>
      <c r="L25">
        <f t="shared" si="6"/>
        <v>1.0869565217391304</v>
      </c>
      <c r="M25">
        <f t="shared" si="27"/>
        <v>12.952380952380953</v>
      </c>
      <c r="N25">
        <f t="shared" si="28"/>
        <v>92</v>
      </c>
      <c r="O25">
        <f>IF(ISNA(VLOOKUP(A25,desenvolvedores!$U$2:$W$656,2,FALSE)),1,VLOOKUP(A25,desenvolvedores!$U$2:$W$656,2,FALSE))</f>
        <v>3</v>
      </c>
      <c r="P25">
        <f>IF(ISNA(VLOOKUP(A25,desenvolvedores!$U$2:$W$656,3,FALSE)),1,VLOOKUP(A25,desenvolvedores!$U$2:$W$656,3,FALSE))</f>
        <v>1</v>
      </c>
      <c r="Q25">
        <f t="shared" si="0"/>
        <v>6.4761904761904763</v>
      </c>
      <c r="R25">
        <f t="shared" si="1"/>
        <v>15.333333333333332</v>
      </c>
      <c r="S25">
        <f>IF(ISNA(VLOOKUP(A25,merges!AH:AJ,2,)),0,VLOOKUP(A25,merges!AH:AJ,2,))</f>
        <v>13</v>
      </c>
      <c r="T25">
        <f>IF(ISNA(VLOOKUP(A25,merges!AN:AP,2,FALSE)),0,VLOOKUP(A25,merges!AN:AP,2,FALSE))</f>
        <v>0</v>
      </c>
      <c r="U25">
        <f t="shared" si="9"/>
        <v>0.61904761904761907</v>
      </c>
      <c r="V25">
        <f t="shared" si="10"/>
        <v>0</v>
      </c>
      <c r="W25">
        <f t="shared" si="20"/>
        <v>4.7794117647058822</v>
      </c>
      <c r="X25">
        <f t="shared" si="11"/>
        <v>0</v>
      </c>
      <c r="Y25" t="e">
        <f>VLOOKUP(A25,issues_tempo!A:E,2,FALSE)</f>
        <v>#N/A</v>
      </c>
      <c r="Z25" t="e">
        <f>VLOOKUP(A25,issues_tempo!A:E,3,FALSE)</f>
        <v>#N/A</v>
      </c>
      <c r="AA25" t="e">
        <f t="shared" si="12"/>
        <v>#N/A</v>
      </c>
      <c r="AB25" t="e">
        <f t="shared" si="13"/>
        <v>#N/A</v>
      </c>
      <c r="AC25" t="e">
        <f>VLOOKUP(A25,issues_tempo!A:E,4,FALSE)</f>
        <v>#N/A</v>
      </c>
      <c r="AD25" t="e">
        <f>VLOOKUP(A25,issues_tempo!A:E,5,FALSE)</f>
        <v>#N/A</v>
      </c>
      <c r="AE25">
        <f t="shared" si="14"/>
        <v>0</v>
      </c>
      <c r="AF25">
        <f t="shared" si="15"/>
        <v>0</v>
      </c>
      <c r="AG25" t="e">
        <f t="shared" si="16"/>
        <v>#N/A</v>
      </c>
      <c r="AH25" t="e">
        <f t="shared" si="17"/>
        <v>#N/A</v>
      </c>
      <c r="AI25" t="e">
        <f t="shared" si="18"/>
        <v>#N/A</v>
      </c>
      <c r="AJ25" t="e">
        <f t="shared" si="19"/>
        <v>#N/A</v>
      </c>
    </row>
    <row r="26" spans="1:36" x14ac:dyDescent="0.25">
      <c r="A26">
        <f>commits!A26</f>
        <v>2416064</v>
      </c>
      <c r="B26" t="str">
        <f>commits!B26</f>
        <v>Ruby</v>
      </c>
      <c r="C26">
        <f>commits!C26</f>
        <v>8509</v>
      </c>
      <c r="D26">
        <f>commits!D26</f>
        <v>11338</v>
      </c>
      <c r="E26">
        <f>commits!E26</f>
        <v>19847</v>
      </c>
      <c r="F26">
        <f>VLOOKUP(A26,merges!P:U,5,FALSE)</f>
        <v>771</v>
      </c>
      <c r="G26">
        <f>VLOOKUP(A26,merges!P:U,6,FALSE)</f>
        <v>1865</v>
      </c>
      <c r="H26">
        <f t="shared" si="2"/>
        <v>2636</v>
      </c>
      <c r="I26">
        <f t="shared" si="3"/>
        <v>7.5292109256449162</v>
      </c>
      <c r="J26">
        <f t="shared" si="4"/>
        <v>13.281604272686048</v>
      </c>
      <c r="K26">
        <f t="shared" si="5"/>
        <v>9.0609942413914677</v>
      </c>
      <c r="L26">
        <f t="shared" si="6"/>
        <v>16.449109190333392</v>
      </c>
      <c r="M26">
        <f t="shared" si="27"/>
        <v>11.036316472114137</v>
      </c>
      <c r="N26">
        <f t="shared" si="28"/>
        <v>6.0793565683646111</v>
      </c>
      <c r="O26">
        <f>IF(ISNA(VLOOKUP(A26,desenvolvedores!$U$2:$W$656,2,FALSE)),1,VLOOKUP(A26,desenvolvedores!$U$2:$W$656,2,FALSE))</f>
        <v>65</v>
      </c>
      <c r="P26">
        <f>IF(ISNA(VLOOKUP(A26,desenvolvedores!$U$2:$W$656,3,FALSE)),1,VLOOKUP(A26,desenvolvedores!$U$2:$W$656,3,FALSE))</f>
        <v>192</v>
      </c>
      <c r="Q26">
        <f t="shared" si="0"/>
        <v>119.56009511456983</v>
      </c>
      <c r="R26">
        <f t="shared" si="1"/>
        <v>194.53941018766756</v>
      </c>
      <c r="S26">
        <f>IF(ISNA(VLOOKUP(A26,merges!AH:AJ,2,)),0,VLOOKUP(A26,merges!AH:AJ,2,))</f>
        <v>116</v>
      </c>
      <c r="T26">
        <f>IF(ISNA(VLOOKUP(A26,merges!AN:AP,2,FALSE)),0,VLOOKUP(A26,merges!AN:AP,2,FALSE))</f>
        <v>21</v>
      </c>
      <c r="U26">
        <f t="shared" si="9"/>
        <v>0.15045395590142671</v>
      </c>
      <c r="V26">
        <f t="shared" si="10"/>
        <v>1.1260053619302948E-2</v>
      </c>
      <c r="W26">
        <f t="shared" si="20"/>
        <v>1.3632624280173933</v>
      </c>
      <c r="X26">
        <f t="shared" si="11"/>
        <v>0.18521785147292288</v>
      </c>
      <c r="Y26">
        <f>IF(ISNA(VLOOKUP(A26,issues_tempo!A:E,2,FALSE)),0,VLOOKUP(A26,issues_tempo!A:E,2,FALSE))</f>
        <v>1120</v>
      </c>
      <c r="Z26">
        <f>IF(ISNA(VLOOKUP(A26,issues_tempo!A:E,3,FALSE)),0,VLOOKUP(A26,issues_tempo!A:E,3,FALSE))</f>
        <v>66</v>
      </c>
      <c r="AA26">
        <f t="shared" si="12"/>
        <v>1186</v>
      </c>
      <c r="AB26">
        <f t="shared" si="13"/>
        <v>16.734401349072513</v>
      </c>
      <c r="AC26">
        <f>VLOOKUP(A26,issues_tempo!A:E,4,FALSE)</f>
        <v>3385</v>
      </c>
      <c r="AD26">
        <f>VLOOKUP(A26,issues_tempo!A:E,5,FALSE)</f>
        <v>110</v>
      </c>
      <c r="AE26">
        <f t="shared" si="14"/>
        <v>13.162533787754143</v>
      </c>
      <c r="AF26">
        <f t="shared" si="15"/>
        <v>0.5821132474863292</v>
      </c>
      <c r="AG26">
        <f t="shared" si="16"/>
        <v>3.0223214285714284</v>
      </c>
      <c r="AH26">
        <f t="shared" si="17"/>
        <v>1.6666666666666667</v>
      </c>
      <c r="AI26">
        <f t="shared" si="18"/>
        <v>39.781407921024794</v>
      </c>
      <c r="AJ26">
        <f t="shared" si="19"/>
        <v>0.9701887458105487</v>
      </c>
    </row>
    <row r="27" spans="1:36" x14ac:dyDescent="0.25">
      <c r="A27">
        <f>commits!A27</f>
        <v>2453389</v>
      </c>
      <c r="B27" t="str">
        <f>commits!B27</f>
        <v>Ruby</v>
      </c>
      <c r="C27">
        <f>commits!C27</f>
        <v>91</v>
      </c>
      <c r="D27">
        <f>commits!D27</f>
        <v>71</v>
      </c>
      <c r="E27">
        <f>commits!E27</f>
        <v>162</v>
      </c>
      <c r="F27">
        <f>VLOOKUP(A27,merges!P:U,5,FALSE)</f>
        <v>4</v>
      </c>
      <c r="G27">
        <f>VLOOKUP(A27,merges!P:U,6,FALSE)</f>
        <v>7</v>
      </c>
      <c r="H27">
        <f t="shared" si="2"/>
        <v>11</v>
      </c>
      <c r="I27">
        <f t="shared" si="3"/>
        <v>14.727272727272727</v>
      </c>
      <c r="J27">
        <f t="shared" si="4"/>
        <v>6.7901234567901234</v>
      </c>
      <c r="K27">
        <f t="shared" si="5"/>
        <v>4.395604395604396</v>
      </c>
      <c r="L27">
        <f t="shared" si="6"/>
        <v>9.8591549295774641</v>
      </c>
      <c r="M27">
        <f t="shared" si="7"/>
        <v>22.75</v>
      </c>
      <c r="N27">
        <f t="shared" si="8"/>
        <v>10.142857142857142</v>
      </c>
      <c r="O27">
        <f>IF(ISNA(VLOOKUP(A27,desenvolvedores!$U$2:$W$656,2,FALSE)),1,VLOOKUP(A27,desenvolvedores!$U$2:$W$656,2,FALSE))</f>
        <v>4</v>
      </c>
      <c r="P27">
        <f>IF(ISNA(VLOOKUP(A27,desenvolvedores!$U$2:$W$656,3,FALSE)),1,VLOOKUP(A27,desenvolvedores!$U$2:$W$656,3,FALSE))</f>
        <v>13</v>
      </c>
      <c r="Q27">
        <f t="shared" si="0"/>
        <v>15.166666666666666</v>
      </c>
      <c r="R27">
        <f t="shared" si="1"/>
        <v>21.976190476190474</v>
      </c>
      <c r="S27">
        <f>IF(ISNA(VLOOKUP(A27,merges!AH:AJ,2,)),0,VLOOKUP(A27,merges!AH:AJ,2,))</f>
        <v>0</v>
      </c>
      <c r="T27">
        <f>IF(ISNA(VLOOKUP(A27,merges!AN:AP,2,FALSE)),0,VLOOKUP(A27,merges!AN:AP,2,FALSE))</f>
        <v>2</v>
      </c>
      <c r="U27">
        <f t="shared" si="9"/>
        <v>0</v>
      </c>
      <c r="V27">
        <f t="shared" si="10"/>
        <v>0.2857142857142857</v>
      </c>
      <c r="W27">
        <f t="shared" si="20"/>
        <v>0</v>
      </c>
      <c r="X27">
        <f t="shared" si="11"/>
        <v>2.816901408450704</v>
      </c>
      <c r="Y27">
        <f>VLOOKUP(A27,issues_tempo!A:E,2,FALSE)</f>
        <v>6</v>
      </c>
      <c r="Z27">
        <f>VLOOKUP(A27,issues_tempo!A:E,3,FALSE)</f>
        <v>2</v>
      </c>
      <c r="AA27">
        <f t="shared" si="12"/>
        <v>8</v>
      </c>
      <c r="AB27">
        <f t="shared" si="13"/>
        <v>20.25</v>
      </c>
      <c r="AC27">
        <f>VLOOKUP(A27,issues_tempo!A:E,4,FALSE)</f>
        <v>0</v>
      </c>
      <c r="AD27">
        <f>VLOOKUP(A27,issues_tempo!A:E,5,FALSE)</f>
        <v>1</v>
      </c>
      <c r="AE27">
        <f t="shared" si="14"/>
        <v>6.5934065934065931</v>
      </c>
      <c r="AF27">
        <f t="shared" si="15"/>
        <v>2.816901408450704</v>
      </c>
      <c r="AG27">
        <f t="shared" si="16"/>
        <v>0</v>
      </c>
      <c r="AH27">
        <f t="shared" si="17"/>
        <v>0.5</v>
      </c>
      <c r="AI27">
        <f t="shared" si="18"/>
        <v>0</v>
      </c>
      <c r="AJ27">
        <f t="shared" si="19"/>
        <v>1.408450704225352</v>
      </c>
    </row>
    <row r="28" spans="1:36" x14ac:dyDescent="0.25">
      <c r="A28">
        <f>commits!A28</f>
        <v>2457595</v>
      </c>
      <c r="B28" t="str">
        <f>commits!B28</f>
        <v>Ruby</v>
      </c>
      <c r="C28">
        <f>commits!C28</f>
        <v>4</v>
      </c>
      <c r="D28">
        <f>commits!D28</f>
        <v>68</v>
      </c>
      <c r="E28">
        <f>commits!E28</f>
        <v>72</v>
      </c>
      <c r="F28">
        <f>VLOOKUP(A28,merges!P:U,5,FALSE)</f>
        <v>0</v>
      </c>
      <c r="G28">
        <f>VLOOKUP(A28,merges!P:U,6,FALSE)</f>
        <v>3</v>
      </c>
      <c r="H28">
        <f t="shared" si="2"/>
        <v>3</v>
      </c>
      <c r="I28">
        <f t="shared" si="3"/>
        <v>24</v>
      </c>
      <c r="J28">
        <f t="shared" si="4"/>
        <v>4.166666666666667</v>
      </c>
      <c r="K28">
        <f t="shared" si="5"/>
        <v>0</v>
      </c>
      <c r="L28">
        <f t="shared" si="6"/>
        <v>4.4117647058823533</v>
      </c>
      <c r="M28" t="e">
        <f t="shared" si="7"/>
        <v>#DIV/0!</v>
      </c>
      <c r="N28">
        <f t="shared" si="8"/>
        <v>22.666666666666668</v>
      </c>
      <c r="O28">
        <f>IF(ISNA(VLOOKUP(A28,desenvolvedores!$U$2:$W$656,2,FALSE)),1,VLOOKUP(A28,desenvolvedores!$U$2:$W$656,2,FALSE))</f>
        <v>1</v>
      </c>
      <c r="P28">
        <f>IF(ISNA(VLOOKUP(A28,desenvolvedores!$U$2:$W$656,3,FALSE)),1,VLOOKUP(A28,desenvolvedores!$U$2:$W$656,3,FALSE))</f>
        <v>11</v>
      </c>
      <c r="Q28">
        <f t="shared" si="0"/>
        <v>999999</v>
      </c>
      <c r="R28">
        <f t="shared" si="1"/>
        <v>41.555555555555557</v>
      </c>
      <c r="S28">
        <f>IF(ISNA(VLOOKUP(A28,merges!AH:AJ,2,)),0,VLOOKUP(A28,merges!AH:AJ,2,))</f>
        <v>0</v>
      </c>
      <c r="T28">
        <f>IF(ISNA(VLOOKUP(A28,merges!AN:AP,2,FALSE)),0,VLOOKUP(A28,merges!AN:AP,2,FALSE))</f>
        <v>0</v>
      </c>
      <c r="U28">
        <f t="shared" si="9"/>
        <v>0</v>
      </c>
      <c r="V28">
        <f t="shared" si="10"/>
        <v>0</v>
      </c>
      <c r="W28">
        <f t="shared" si="20"/>
        <v>0</v>
      </c>
      <c r="X28">
        <f t="shared" si="11"/>
        <v>0</v>
      </c>
      <c r="Y28">
        <f>VLOOKUP(A28,issues_tempo!A:E,2,FALSE)</f>
        <v>7</v>
      </c>
      <c r="Z28">
        <f>VLOOKUP(A28,issues_tempo!A:E,3,FALSE)</f>
        <v>0</v>
      </c>
      <c r="AA28">
        <f t="shared" si="12"/>
        <v>7</v>
      </c>
      <c r="AB28">
        <f t="shared" si="13"/>
        <v>10.285714285714286</v>
      </c>
      <c r="AC28">
        <f>VLOOKUP(A28,issues_tempo!A:E,4,FALSE)</f>
        <v>917</v>
      </c>
      <c r="AD28">
        <f>VLOOKUP(A28,issues_tempo!A:E,5,FALSE)</f>
        <v>0</v>
      </c>
      <c r="AE28">
        <f t="shared" si="14"/>
        <v>175</v>
      </c>
      <c r="AF28">
        <f t="shared" si="15"/>
        <v>0</v>
      </c>
      <c r="AG28">
        <f t="shared" si="16"/>
        <v>131</v>
      </c>
      <c r="AH28">
        <f t="shared" si="17"/>
        <v>0</v>
      </c>
      <c r="AI28">
        <f t="shared" si="18"/>
        <v>22925</v>
      </c>
      <c r="AJ28">
        <f t="shared" si="19"/>
        <v>0</v>
      </c>
    </row>
    <row r="29" spans="1:36" x14ac:dyDescent="0.25">
      <c r="A29">
        <f>commits!A29</f>
        <v>2477696</v>
      </c>
      <c r="B29" t="str">
        <f>commits!B29</f>
        <v>Ruby</v>
      </c>
      <c r="C29">
        <f>commits!C29</f>
        <v>1</v>
      </c>
      <c r="D29">
        <f>commits!D29</f>
        <v>4</v>
      </c>
      <c r="E29">
        <f>commits!E29</f>
        <v>5</v>
      </c>
      <c r="F29" t="e">
        <f>VLOOKUP(A29,merges!P:U,5,FALSE)</f>
        <v>#N/A</v>
      </c>
      <c r="G29" t="e">
        <f>VLOOKUP(A29,merges!P:U,6,FALSE)</f>
        <v>#N/A</v>
      </c>
      <c r="H29" t="e">
        <f t="shared" si="2"/>
        <v>#N/A</v>
      </c>
      <c r="I29" t="e">
        <f t="shared" si="3"/>
        <v>#N/A</v>
      </c>
      <c r="J29">
        <f t="shared" si="4"/>
        <v>0</v>
      </c>
      <c r="K29">
        <f t="shared" si="5"/>
        <v>0</v>
      </c>
      <c r="L29">
        <f t="shared" si="6"/>
        <v>0</v>
      </c>
      <c r="M29" t="e">
        <f t="shared" si="7"/>
        <v>#N/A</v>
      </c>
      <c r="N29" t="e">
        <f t="shared" si="8"/>
        <v>#N/A</v>
      </c>
      <c r="O29">
        <f>IF(ISNA(VLOOKUP(A29,desenvolvedores!$U$2:$W$656,2,FALSE)),1,VLOOKUP(A29,desenvolvedores!$U$2:$W$656,2,FALSE))</f>
        <v>1</v>
      </c>
      <c r="P29">
        <f>IF(ISNA(VLOOKUP(A29,desenvolvedores!$U$2:$W$656,3,FALSE)),1,VLOOKUP(A29,desenvolvedores!$U$2:$W$656,3,FALSE))</f>
        <v>1</v>
      </c>
      <c r="Q29">
        <f t="shared" si="0"/>
        <v>999999</v>
      </c>
      <c r="R29" t="e">
        <f t="shared" si="1"/>
        <v>#N/A</v>
      </c>
      <c r="S29">
        <f>IF(ISNA(VLOOKUP(A29,merges!AH:AJ,2,)),0,VLOOKUP(A29,merges!AH:AJ,2,))</f>
        <v>0</v>
      </c>
      <c r="T29">
        <f>IF(ISNA(VLOOKUP(A29,merges!AN:AP,2,FALSE)),0,VLOOKUP(A29,merges!AN:AP,2,FALSE))</f>
        <v>0</v>
      </c>
      <c r="U29">
        <f t="shared" si="9"/>
        <v>0</v>
      </c>
      <c r="V29">
        <f t="shared" si="10"/>
        <v>0</v>
      </c>
      <c r="W29">
        <f t="shared" si="20"/>
        <v>0</v>
      </c>
      <c r="X29">
        <f t="shared" si="11"/>
        <v>0</v>
      </c>
      <c r="Y29" t="e">
        <f>VLOOKUP(A29,issues_tempo!A:E,2,FALSE)</f>
        <v>#N/A</v>
      </c>
      <c r="Z29" t="e">
        <f>VLOOKUP(A29,issues_tempo!A:E,3,FALSE)</f>
        <v>#N/A</v>
      </c>
      <c r="AA29" t="e">
        <f t="shared" si="12"/>
        <v>#N/A</v>
      </c>
      <c r="AB29" t="e">
        <f t="shared" si="13"/>
        <v>#N/A</v>
      </c>
      <c r="AC29" t="e">
        <f>VLOOKUP(A29,issues_tempo!A:E,4,FALSE)</f>
        <v>#N/A</v>
      </c>
      <c r="AD29" t="e">
        <f>VLOOKUP(A29,issues_tempo!A:E,5,FALSE)</f>
        <v>#N/A</v>
      </c>
      <c r="AE29">
        <f t="shared" si="14"/>
        <v>0</v>
      </c>
      <c r="AF29">
        <f t="shared" si="15"/>
        <v>0</v>
      </c>
      <c r="AG29" t="e">
        <f t="shared" si="16"/>
        <v>#N/A</v>
      </c>
      <c r="AH29" t="e">
        <f t="shared" si="17"/>
        <v>#N/A</v>
      </c>
      <c r="AI29" t="e">
        <f t="shared" si="18"/>
        <v>#N/A</v>
      </c>
      <c r="AJ29" t="e">
        <f t="shared" si="19"/>
        <v>#N/A</v>
      </c>
    </row>
    <row r="30" spans="1:36" x14ac:dyDescent="0.25">
      <c r="A30">
        <f>commits!A30</f>
        <v>2505328</v>
      </c>
      <c r="B30" t="str">
        <f>commits!B30</f>
        <v>Python</v>
      </c>
      <c r="C30">
        <f>commits!C30</f>
        <v>124</v>
      </c>
      <c r="D30">
        <f>commits!D30</f>
        <v>6</v>
      </c>
      <c r="E30">
        <f>commits!E30</f>
        <v>130</v>
      </c>
      <c r="F30">
        <f>VLOOKUP(A30,merges!P:U,5,FALSE)</f>
        <v>12</v>
      </c>
      <c r="G30">
        <f>VLOOKUP(A30,merges!P:U,6,FALSE)</f>
        <v>0</v>
      </c>
      <c r="H30">
        <f t="shared" si="2"/>
        <v>12</v>
      </c>
      <c r="I30">
        <f t="shared" si="3"/>
        <v>10.833333333333334</v>
      </c>
      <c r="J30">
        <f t="shared" si="4"/>
        <v>9.2307692307692299</v>
      </c>
      <c r="K30">
        <f t="shared" si="5"/>
        <v>9.67741935483871</v>
      </c>
      <c r="L30">
        <f t="shared" si="6"/>
        <v>0</v>
      </c>
      <c r="M30">
        <f t="shared" si="7"/>
        <v>10.333333333333334</v>
      </c>
      <c r="N30" t="e">
        <f t="shared" si="8"/>
        <v>#DIV/0!</v>
      </c>
      <c r="O30">
        <f>IF(ISNA(VLOOKUP(A30,desenvolvedores!$U$2:$W$656,2,FALSE)),1,VLOOKUP(A30,desenvolvedores!$U$2:$W$656,2,FALSE))</f>
        <v>5</v>
      </c>
      <c r="P30">
        <f>IF(ISNA(VLOOKUP(A30,desenvolvedores!$U$2:$W$656,3,FALSE)),1,VLOOKUP(A30,desenvolvedores!$U$2:$W$656,3,FALSE))</f>
        <v>2</v>
      </c>
      <c r="Q30">
        <f t="shared" si="0"/>
        <v>8.6111111111111125</v>
      </c>
      <c r="R30">
        <f t="shared" si="1"/>
        <v>999999</v>
      </c>
      <c r="S30">
        <f>IF(ISNA(VLOOKUP(A30,merges!AH:AJ,2,)),0,VLOOKUP(A30,merges!AH:AJ,2,))</f>
        <v>4</v>
      </c>
      <c r="T30">
        <f>IF(ISNA(VLOOKUP(A30,merges!AN:AP,2,FALSE)),0,VLOOKUP(A30,merges!AN:AP,2,FALSE))</f>
        <v>0</v>
      </c>
      <c r="U30">
        <f t="shared" si="9"/>
        <v>0.33333333333333331</v>
      </c>
      <c r="V30">
        <f t="shared" si="10"/>
        <v>0</v>
      </c>
      <c r="W30">
        <f t="shared" si="20"/>
        <v>3.225806451612903</v>
      </c>
      <c r="X30">
        <f t="shared" si="11"/>
        <v>0</v>
      </c>
      <c r="Y30" t="e">
        <f>VLOOKUP(A30,issues_tempo!A:E,2,FALSE)</f>
        <v>#N/A</v>
      </c>
      <c r="Z30" t="e">
        <f>VLOOKUP(A30,issues_tempo!A:E,3,FALSE)</f>
        <v>#N/A</v>
      </c>
      <c r="AA30" t="e">
        <f t="shared" si="12"/>
        <v>#N/A</v>
      </c>
      <c r="AB30" t="e">
        <f t="shared" si="13"/>
        <v>#N/A</v>
      </c>
      <c r="AC30" t="e">
        <f>VLOOKUP(A30,issues_tempo!A:E,4,FALSE)</f>
        <v>#N/A</v>
      </c>
      <c r="AD30" t="e">
        <f>VLOOKUP(A30,issues_tempo!A:E,5,FALSE)</f>
        <v>#N/A</v>
      </c>
      <c r="AE30">
        <f t="shared" si="14"/>
        <v>0</v>
      </c>
      <c r="AF30">
        <f t="shared" si="15"/>
        <v>0</v>
      </c>
      <c r="AG30" t="e">
        <f t="shared" si="16"/>
        <v>#N/A</v>
      </c>
      <c r="AH30" t="e">
        <f t="shared" si="17"/>
        <v>#N/A</v>
      </c>
      <c r="AI30" t="e">
        <f t="shared" si="18"/>
        <v>#N/A</v>
      </c>
      <c r="AJ30" t="e">
        <f t="shared" si="19"/>
        <v>#N/A</v>
      </c>
    </row>
    <row r="31" spans="1:36" x14ac:dyDescent="0.25">
      <c r="A31">
        <f>commits!A31</f>
        <v>2577146</v>
      </c>
      <c r="B31" t="str">
        <f>commits!B31</f>
        <v>Python</v>
      </c>
      <c r="C31">
        <f>commits!C31</f>
        <v>232</v>
      </c>
      <c r="D31">
        <f>commits!D31</f>
        <v>463</v>
      </c>
      <c r="E31">
        <f>commits!E31</f>
        <v>695</v>
      </c>
      <c r="F31">
        <f>VLOOKUP(A31,merges!P:U,5,FALSE)</f>
        <v>0</v>
      </c>
      <c r="G31">
        <f>VLOOKUP(A31,merges!P:U,6,FALSE)</f>
        <v>2</v>
      </c>
      <c r="H31">
        <f t="shared" si="2"/>
        <v>2</v>
      </c>
      <c r="I31">
        <f t="shared" si="3"/>
        <v>347.5</v>
      </c>
      <c r="J31">
        <f t="shared" si="4"/>
        <v>0.28776978417266186</v>
      </c>
      <c r="K31">
        <f t="shared" si="5"/>
        <v>0</v>
      </c>
      <c r="L31">
        <f t="shared" si="6"/>
        <v>0.43196544276457882</v>
      </c>
      <c r="M31">
        <f>IF(F31&gt;0,C31/F31,999999)</f>
        <v>999999</v>
      </c>
      <c r="N31">
        <f>IF(G31&gt;0,D31/G31,999999)</f>
        <v>231.5</v>
      </c>
      <c r="O31">
        <f>IF(ISNA(VLOOKUP(A31,desenvolvedores!$U$2:$W$656,2,FALSE)),1,VLOOKUP(A31,desenvolvedores!$U$2:$W$656,2,FALSE))</f>
        <v>3</v>
      </c>
      <c r="P31">
        <f>IF(ISNA(VLOOKUP(A31,desenvolvedores!$U$2:$W$656,3,FALSE)),1,VLOOKUP(A31,desenvolvedores!$U$2:$W$656,3,FALSE))</f>
        <v>4</v>
      </c>
      <c r="Q31">
        <f t="shared" si="0"/>
        <v>999999</v>
      </c>
      <c r="R31">
        <f t="shared" si="1"/>
        <v>154.33333333333331</v>
      </c>
      <c r="S31">
        <f>IF(ISNA(VLOOKUP(A31,merges!AH:AJ,2,)),0,VLOOKUP(A31,merges!AH:AJ,2,))</f>
        <v>0</v>
      </c>
      <c r="T31">
        <f>IF(ISNA(VLOOKUP(A31,merges!AN:AP,2,FALSE)),0,VLOOKUP(A31,merges!AN:AP,2,FALSE))</f>
        <v>0</v>
      </c>
      <c r="U31">
        <f t="shared" si="9"/>
        <v>0</v>
      </c>
      <c r="V31">
        <f t="shared" si="10"/>
        <v>0</v>
      </c>
      <c r="W31">
        <f t="shared" si="20"/>
        <v>0</v>
      </c>
      <c r="X31">
        <f t="shared" si="11"/>
        <v>0</v>
      </c>
      <c r="Y31">
        <f>IF(ISNA(VLOOKUP(A31,issues_tempo!A:E,2,FALSE)),0,VLOOKUP(A31,issues_tempo!A:E,2,FALSE))</f>
        <v>3</v>
      </c>
      <c r="Z31">
        <f>IF(ISNA(VLOOKUP(A31,issues_tempo!A:E,3,FALSE)),0,VLOOKUP(A31,issues_tempo!A:E,3,FALSE))</f>
        <v>1</v>
      </c>
      <c r="AA31">
        <f t="shared" si="12"/>
        <v>4</v>
      </c>
      <c r="AB31">
        <f t="shared" si="13"/>
        <v>173.75</v>
      </c>
      <c r="AC31">
        <f>VLOOKUP(A31,issues_tempo!A:E,4,FALSE)</f>
        <v>2610</v>
      </c>
      <c r="AD31">
        <f>VLOOKUP(A31,issues_tempo!A:E,5,FALSE)</f>
        <v>0</v>
      </c>
      <c r="AE31">
        <f t="shared" si="14"/>
        <v>1.2931034482758621</v>
      </c>
      <c r="AF31">
        <f t="shared" si="15"/>
        <v>0.21598272138228941</v>
      </c>
      <c r="AG31">
        <f t="shared" si="16"/>
        <v>870</v>
      </c>
      <c r="AH31">
        <f t="shared" si="17"/>
        <v>0</v>
      </c>
      <c r="AI31">
        <f t="shared" si="18"/>
        <v>1125</v>
      </c>
      <c r="AJ31">
        <f t="shared" si="19"/>
        <v>0</v>
      </c>
    </row>
    <row r="32" spans="1:36" x14ac:dyDescent="0.25">
      <c r="A32">
        <f>commits!A32</f>
        <v>2642594</v>
      </c>
      <c r="B32" t="str">
        <f>commits!B32</f>
        <v>Python</v>
      </c>
      <c r="C32">
        <f>commits!C32</f>
        <v>37</v>
      </c>
      <c r="D32">
        <f>commits!D32</f>
        <v>8</v>
      </c>
      <c r="E32">
        <f>commits!E32</f>
        <v>45</v>
      </c>
      <c r="F32">
        <f>VLOOKUP(A32,merges!P:U,5,FALSE)</f>
        <v>4</v>
      </c>
      <c r="G32">
        <f>VLOOKUP(A32,merges!P:U,6,FALSE)</f>
        <v>0</v>
      </c>
      <c r="H32">
        <f t="shared" si="2"/>
        <v>4</v>
      </c>
      <c r="I32">
        <f t="shared" si="3"/>
        <v>11.25</v>
      </c>
      <c r="J32">
        <f t="shared" si="4"/>
        <v>8.8888888888888893</v>
      </c>
      <c r="K32">
        <f t="shared" si="5"/>
        <v>10.810810810810811</v>
      </c>
      <c r="L32">
        <f t="shared" si="6"/>
        <v>0</v>
      </c>
      <c r="M32">
        <f t="shared" si="7"/>
        <v>9.25</v>
      </c>
      <c r="N32" t="e">
        <f t="shared" si="8"/>
        <v>#DIV/0!</v>
      </c>
      <c r="O32">
        <f>IF(ISNA(VLOOKUP(A32,desenvolvedores!$U$2:$W$656,2,FALSE)),1,VLOOKUP(A32,desenvolvedores!$U$2:$W$656,2,FALSE))</f>
        <v>3</v>
      </c>
      <c r="P32">
        <f>IF(ISNA(VLOOKUP(A32,desenvolvedores!$U$2:$W$656,3,FALSE)),1,VLOOKUP(A32,desenvolvedores!$U$2:$W$656,3,FALSE))</f>
        <v>2</v>
      </c>
      <c r="Q32">
        <f t="shared" si="0"/>
        <v>4.625</v>
      </c>
      <c r="R32">
        <f t="shared" si="1"/>
        <v>999999</v>
      </c>
      <c r="S32">
        <f>IF(ISNA(VLOOKUP(A32,merges!AH:AJ,2,)),0,VLOOKUP(A32,merges!AH:AJ,2,))</f>
        <v>0</v>
      </c>
      <c r="T32">
        <f>IF(ISNA(VLOOKUP(A32,merges!AN:AP,2,FALSE)),0,VLOOKUP(A32,merges!AN:AP,2,FALSE))</f>
        <v>0</v>
      </c>
      <c r="U32">
        <f t="shared" si="9"/>
        <v>0</v>
      </c>
      <c r="V32">
        <f t="shared" si="10"/>
        <v>0</v>
      </c>
      <c r="W32">
        <f t="shared" si="20"/>
        <v>0</v>
      </c>
      <c r="X32">
        <f t="shared" si="11"/>
        <v>0</v>
      </c>
      <c r="Y32" t="e">
        <f>VLOOKUP(A32,issues_tempo!A:E,2,FALSE)</f>
        <v>#N/A</v>
      </c>
      <c r="Z32" t="e">
        <f>VLOOKUP(A32,issues_tempo!A:E,3,FALSE)</f>
        <v>#N/A</v>
      </c>
      <c r="AA32" t="e">
        <f t="shared" si="12"/>
        <v>#N/A</v>
      </c>
      <c r="AB32" t="e">
        <f t="shared" si="13"/>
        <v>#N/A</v>
      </c>
      <c r="AC32" t="e">
        <f>VLOOKUP(A32,issues_tempo!A:E,4,FALSE)</f>
        <v>#N/A</v>
      </c>
      <c r="AD32" t="e">
        <f>VLOOKUP(A32,issues_tempo!A:E,5,FALSE)</f>
        <v>#N/A</v>
      </c>
      <c r="AE32">
        <f t="shared" si="14"/>
        <v>0</v>
      </c>
      <c r="AF32">
        <f t="shared" si="15"/>
        <v>0</v>
      </c>
      <c r="AG32" t="e">
        <f t="shared" si="16"/>
        <v>#N/A</v>
      </c>
      <c r="AH32" t="e">
        <f t="shared" si="17"/>
        <v>#N/A</v>
      </c>
      <c r="AI32" t="e">
        <f t="shared" si="18"/>
        <v>#N/A</v>
      </c>
      <c r="AJ32" t="e">
        <f t="shared" si="19"/>
        <v>#N/A</v>
      </c>
    </row>
    <row r="33" spans="1:36" x14ac:dyDescent="0.25">
      <c r="A33">
        <f>commits!A33</f>
        <v>2665228</v>
      </c>
      <c r="B33" t="str">
        <f>commits!B33</f>
        <v>Ruby</v>
      </c>
      <c r="C33">
        <f>commits!C33</f>
        <v>16</v>
      </c>
      <c r="D33">
        <f>commits!D33</f>
        <v>12</v>
      </c>
      <c r="E33">
        <f>commits!E33</f>
        <v>28</v>
      </c>
      <c r="F33" t="e">
        <f>VLOOKUP(A33,merges!P:U,5,FALSE)</f>
        <v>#N/A</v>
      </c>
      <c r="G33" t="e">
        <f>VLOOKUP(A33,merges!P:U,6,FALSE)</f>
        <v>#N/A</v>
      </c>
      <c r="H33" t="e">
        <f t="shared" si="2"/>
        <v>#N/A</v>
      </c>
      <c r="I33" t="e">
        <f t="shared" si="3"/>
        <v>#N/A</v>
      </c>
      <c r="J33">
        <f t="shared" si="4"/>
        <v>0</v>
      </c>
      <c r="K33">
        <f t="shared" si="5"/>
        <v>0</v>
      </c>
      <c r="L33">
        <f t="shared" si="6"/>
        <v>0</v>
      </c>
      <c r="M33" t="e">
        <f t="shared" si="7"/>
        <v>#N/A</v>
      </c>
      <c r="N33" t="e">
        <f t="shared" si="8"/>
        <v>#N/A</v>
      </c>
      <c r="O33">
        <f>IF(ISNA(VLOOKUP(A33,desenvolvedores!$U$2:$W$656,2,FALSE)),1,VLOOKUP(A33,desenvolvedores!$U$2:$W$656,2,FALSE))</f>
        <v>1</v>
      </c>
      <c r="P33">
        <f>IF(ISNA(VLOOKUP(A33,desenvolvedores!$U$2:$W$656,3,FALSE)),1,VLOOKUP(A33,desenvolvedores!$U$2:$W$656,3,FALSE))</f>
        <v>2</v>
      </c>
      <c r="Q33">
        <f t="shared" si="0"/>
        <v>999999</v>
      </c>
      <c r="R33" t="e">
        <f t="shared" si="1"/>
        <v>#N/A</v>
      </c>
      <c r="S33">
        <f>IF(ISNA(VLOOKUP(A33,merges!AH:AJ,2,)),0,VLOOKUP(A33,merges!AH:AJ,2,))</f>
        <v>0</v>
      </c>
      <c r="T33">
        <f>IF(ISNA(VLOOKUP(A33,merges!AN:AP,2,FALSE)),0,VLOOKUP(A33,merges!AN:AP,2,FALSE))</f>
        <v>0</v>
      </c>
      <c r="U33">
        <f t="shared" si="9"/>
        <v>0</v>
      </c>
      <c r="V33">
        <f t="shared" si="10"/>
        <v>0</v>
      </c>
      <c r="W33">
        <f t="shared" si="20"/>
        <v>0</v>
      </c>
      <c r="X33">
        <f t="shared" si="11"/>
        <v>0</v>
      </c>
      <c r="Y33">
        <f>VLOOKUP(A33,issues_tempo!A:E,2,FALSE)</f>
        <v>1</v>
      </c>
      <c r="Z33">
        <f>VLOOKUP(A33,issues_tempo!A:E,3,FALSE)</f>
        <v>0</v>
      </c>
      <c r="AA33">
        <f t="shared" si="12"/>
        <v>1</v>
      </c>
      <c r="AB33">
        <f t="shared" si="13"/>
        <v>28</v>
      </c>
      <c r="AC33">
        <f>VLOOKUP(A33,issues_tempo!A:E,4,FALSE)</f>
        <v>9</v>
      </c>
      <c r="AD33">
        <f>VLOOKUP(A33,issues_tempo!A:E,5,FALSE)</f>
        <v>0</v>
      </c>
      <c r="AE33">
        <f t="shared" si="14"/>
        <v>6.25</v>
      </c>
      <c r="AF33">
        <f t="shared" si="15"/>
        <v>0</v>
      </c>
      <c r="AG33">
        <f t="shared" si="16"/>
        <v>9</v>
      </c>
      <c r="AH33">
        <f t="shared" si="17"/>
        <v>0</v>
      </c>
      <c r="AI33">
        <f t="shared" si="18"/>
        <v>56.25</v>
      </c>
      <c r="AJ33">
        <f t="shared" si="19"/>
        <v>0</v>
      </c>
    </row>
    <row r="34" spans="1:36" x14ac:dyDescent="0.25">
      <c r="A34">
        <f>commits!A34</f>
        <v>2723436</v>
      </c>
      <c r="B34" t="str">
        <f>commits!B34</f>
        <v>Ruby</v>
      </c>
      <c r="C34">
        <f>commits!C34</f>
        <v>527</v>
      </c>
      <c r="D34">
        <f>commits!D34</f>
        <v>3153</v>
      </c>
      <c r="E34">
        <f>commits!E34</f>
        <v>3680</v>
      </c>
      <c r="F34">
        <f>VLOOKUP(A34,merges!P:U,5,FALSE)</f>
        <v>39</v>
      </c>
      <c r="G34">
        <f>VLOOKUP(A34,merges!P:U,6,FALSE)</f>
        <v>286</v>
      </c>
      <c r="H34">
        <f t="shared" si="2"/>
        <v>325</v>
      </c>
      <c r="I34">
        <f t="shared" si="3"/>
        <v>11.323076923076924</v>
      </c>
      <c r="J34">
        <f t="shared" si="4"/>
        <v>8.8315217391304355</v>
      </c>
      <c r="K34">
        <f t="shared" si="5"/>
        <v>7.4003795066413662</v>
      </c>
      <c r="L34">
        <f t="shared" si="6"/>
        <v>9.0707262924199181</v>
      </c>
      <c r="M34">
        <f>IF(F34&gt;0,C34/F34,999999)</f>
        <v>13.512820512820513</v>
      </c>
      <c r="N34">
        <f>IF(G34&gt;0,D34/G34,999999)</f>
        <v>11.024475524475525</v>
      </c>
      <c r="O34">
        <f>IF(ISNA(VLOOKUP(A34,desenvolvedores!$U$2:$W$656,2,FALSE)),1,VLOOKUP(A34,desenvolvedores!$U$2:$W$656,2,FALSE))</f>
        <v>28</v>
      </c>
      <c r="P34">
        <f>IF(ISNA(VLOOKUP(A34,desenvolvedores!$U$2:$W$656,3,FALSE)),1,VLOOKUP(A34,desenvolvedores!$U$2:$W$656,3,FALSE))</f>
        <v>67</v>
      </c>
      <c r="Q34">
        <f t="shared" si="0"/>
        <v>63.059829059829063</v>
      </c>
      <c r="R34">
        <f t="shared" si="1"/>
        <v>123.10664335664336</v>
      </c>
      <c r="S34">
        <f>IF(ISNA(VLOOKUP(A34,merges!AH:AJ,2,)),0,VLOOKUP(A34,merges!AH:AJ,2,))</f>
        <v>3</v>
      </c>
      <c r="T34">
        <f>IF(ISNA(VLOOKUP(A34,merges!AN:AP,2,FALSE)),0,VLOOKUP(A34,merges!AN:AP,2,FALSE))</f>
        <v>66</v>
      </c>
      <c r="U34">
        <f t="shared" si="9"/>
        <v>7.6923076923076927E-2</v>
      </c>
      <c r="V34">
        <f t="shared" si="10"/>
        <v>0.23076923076923078</v>
      </c>
      <c r="W34">
        <f t="shared" si="20"/>
        <v>0.56925996204933593</v>
      </c>
      <c r="X34">
        <f t="shared" si="11"/>
        <v>2.093244529019981</v>
      </c>
      <c r="Y34">
        <f>IF(ISNA(VLOOKUP(A34,issues_tempo!A:E,2,FALSE)),0,VLOOKUP(A34,issues_tempo!A:E,2,FALSE))</f>
        <v>107</v>
      </c>
      <c r="Z34">
        <f>IF(ISNA(VLOOKUP(A34,issues_tempo!A:E,3,FALSE)),0,VLOOKUP(A34,issues_tempo!A:E,3,FALSE))</f>
        <v>12</v>
      </c>
      <c r="AA34">
        <f t="shared" si="12"/>
        <v>119</v>
      </c>
      <c r="AB34">
        <f t="shared" si="13"/>
        <v>30.92436974789916</v>
      </c>
      <c r="AC34">
        <f>VLOOKUP(A34,issues_tempo!A:E,4,FALSE)</f>
        <v>4038</v>
      </c>
      <c r="AD34">
        <f>VLOOKUP(A34,issues_tempo!A:E,5,FALSE)</f>
        <v>96</v>
      </c>
      <c r="AE34">
        <f t="shared" si="14"/>
        <v>20.30360531309298</v>
      </c>
      <c r="AF34">
        <f t="shared" si="15"/>
        <v>0.38058991436726924</v>
      </c>
      <c r="AG34">
        <f t="shared" si="16"/>
        <v>37.738317757009348</v>
      </c>
      <c r="AH34">
        <f t="shared" si="17"/>
        <v>8</v>
      </c>
      <c r="AI34">
        <f t="shared" si="18"/>
        <v>766.22390891840621</v>
      </c>
      <c r="AJ34">
        <f t="shared" si="19"/>
        <v>3.044719314938154</v>
      </c>
    </row>
    <row r="35" spans="1:36" x14ac:dyDescent="0.25">
      <c r="A35">
        <f>commits!A35</f>
        <v>2821775</v>
      </c>
      <c r="B35" t="str">
        <f>commits!B35</f>
        <v>Python</v>
      </c>
      <c r="C35">
        <f>commits!C35</f>
        <v>3359</v>
      </c>
      <c r="D35">
        <f>commits!D35</f>
        <v>79</v>
      </c>
      <c r="E35">
        <f>commits!E35</f>
        <v>3438</v>
      </c>
      <c r="F35">
        <f>VLOOKUP(A35,merges!P:U,5,FALSE)</f>
        <v>1001</v>
      </c>
      <c r="G35">
        <f>VLOOKUP(A35,merges!P:U,6,FALSE)</f>
        <v>22</v>
      </c>
      <c r="H35">
        <f t="shared" si="2"/>
        <v>1023</v>
      </c>
      <c r="I35">
        <f t="shared" si="3"/>
        <v>3.3607038123167157</v>
      </c>
      <c r="J35">
        <f t="shared" si="4"/>
        <v>29.755671902268762</v>
      </c>
      <c r="K35">
        <f t="shared" si="5"/>
        <v>29.800535873771956</v>
      </c>
      <c r="L35">
        <f t="shared" si="6"/>
        <v>27.848101265822784</v>
      </c>
      <c r="M35">
        <f t="shared" si="7"/>
        <v>3.3556443556443556</v>
      </c>
      <c r="N35">
        <f t="shared" si="8"/>
        <v>3.5909090909090908</v>
      </c>
      <c r="O35">
        <f>IF(ISNA(VLOOKUP(A35,desenvolvedores!$U$2:$W$656,2,FALSE)),1,VLOOKUP(A35,desenvolvedores!$U$2:$W$656,2,FALSE))</f>
        <v>25</v>
      </c>
      <c r="P35">
        <f>IF(ISNA(VLOOKUP(A35,desenvolvedores!$U$2:$W$656,3,FALSE)),1,VLOOKUP(A35,desenvolvedores!$U$2:$W$656,3,FALSE))</f>
        <v>7</v>
      </c>
      <c r="Q35">
        <f t="shared" si="0"/>
        <v>13.981851481851482</v>
      </c>
      <c r="R35">
        <f t="shared" si="1"/>
        <v>4.1893939393939394</v>
      </c>
      <c r="S35">
        <f>IF(ISNA(VLOOKUP(A35,merges!AH:AJ,2,)),0,VLOOKUP(A35,merges!AH:AJ,2,))</f>
        <v>600</v>
      </c>
      <c r="T35">
        <f>IF(ISNA(VLOOKUP(A35,merges!AN:AP,2,FALSE)),0,VLOOKUP(A35,merges!AN:AP,2,FALSE))</f>
        <v>0</v>
      </c>
      <c r="U35">
        <f t="shared" si="9"/>
        <v>0.59940059940059942</v>
      </c>
      <c r="V35">
        <f t="shared" si="10"/>
        <v>0</v>
      </c>
      <c r="W35">
        <f t="shared" si="20"/>
        <v>17.862459065197978</v>
      </c>
      <c r="X35">
        <f t="shared" si="11"/>
        <v>0</v>
      </c>
      <c r="Y35" t="e">
        <f>VLOOKUP(A35,issues_tempo!A:E,2,FALSE)</f>
        <v>#N/A</v>
      </c>
      <c r="Z35" t="e">
        <f>VLOOKUP(A35,issues_tempo!A:E,3,FALSE)</f>
        <v>#N/A</v>
      </c>
      <c r="AA35" t="e">
        <f t="shared" si="12"/>
        <v>#N/A</v>
      </c>
      <c r="AB35" t="e">
        <f t="shared" si="13"/>
        <v>#N/A</v>
      </c>
      <c r="AC35" t="e">
        <f>VLOOKUP(A35,issues_tempo!A:E,4,FALSE)</f>
        <v>#N/A</v>
      </c>
      <c r="AD35" t="e">
        <f>VLOOKUP(A35,issues_tempo!A:E,5,FALSE)</f>
        <v>#N/A</v>
      </c>
      <c r="AE35">
        <f t="shared" si="14"/>
        <v>0</v>
      </c>
      <c r="AF35">
        <f t="shared" si="15"/>
        <v>0</v>
      </c>
      <c r="AG35" t="e">
        <f t="shared" si="16"/>
        <v>#N/A</v>
      </c>
      <c r="AH35" t="e">
        <f t="shared" si="17"/>
        <v>#N/A</v>
      </c>
      <c r="AI35" t="e">
        <f t="shared" si="18"/>
        <v>#N/A</v>
      </c>
      <c r="AJ35" t="e">
        <f t="shared" si="19"/>
        <v>#N/A</v>
      </c>
    </row>
    <row r="36" spans="1:36" x14ac:dyDescent="0.25">
      <c r="A36">
        <f>commits!A36</f>
        <v>2987495</v>
      </c>
      <c r="B36" t="str">
        <f>commits!B36</f>
        <v>Python</v>
      </c>
      <c r="C36">
        <f>commits!C36</f>
        <v>11255</v>
      </c>
      <c r="D36">
        <f>commits!D36</f>
        <v>874</v>
      </c>
      <c r="E36">
        <f>commits!E36</f>
        <v>12129</v>
      </c>
      <c r="F36">
        <f>VLOOKUP(A36,merges!P:U,5,FALSE)</f>
        <v>484</v>
      </c>
      <c r="G36">
        <f>VLOOKUP(A36,merges!P:U,6,FALSE)</f>
        <v>21</v>
      </c>
      <c r="H36">
        <f t="shared" si="2"/>
        <v>505</v>
      </c>
      <c r="I36">
        <f t="shared" si="3"/>
        <v>24.017821782178217</v>
      </c>
      <c r="J36">
        <f t="shared" si="4"/>
        <v>4.1635749031247427</v>
      </c>
      <c r="K36">
        <f t="shared" si="5"/>
        <v>4.3003109729009328</v>
      </c>
      <c r="L36">
        <f t="shared" si="6"/>
        <v>2.402745995423341</v>
      </c>
      <c r="M36">
        <f t="shared" ref="M36:M37" si="29">IF(F36&gt;0,C36/F36,999999)</f>
        <v>23.254132231404959</v>
      </c>
      <c r="N36">
        <f t="shared" ref="N36:N37" si="30">IF(G36&gt;0,D36/G36,999999)</f>
        <v>41.61904761904762</v>
      </c>
      <c r="O36">
        <f>IF(ISNA(VLOOKUP(A36,desenvolvedores!$U$2:$W$656,2,FALSE)),1,VLOOKUP(A36,desenvolvedores!$U$2:$W$656,2,FALSE))</f>
        <v>1</v>
      </c>
      <c r="P36">
        <f>IF(ISNA(VLOOKUP(A36,desenvolvedores!$U$2:$W$656,3,FALSE)),1,VLOOKUP(A36,desenvolvedores!$U$2:$W$656,3,FALSE))</f>
        <v>1</v>
      </c>
      <c r="Q36">
        <f t="shared" si="0"/>
        <v>3.8756887052341598</v>
      </c>
      <c r="R36">
        <f t="shared" si="1"/>
        <v>6.9365079365079367</v>
      </c>
      <c r="S36">
        <f>IF(ISNA(VLOOKUP(A36,merges!AH:AJ,2,)),0,VLOOKUP(A36,merges!AH:AJ,2,))</f>
        <v>5896</v>
      </c>
      <c r="T36">
        <f>IF(ISNA(VLOOKUP(A36,merges!AN:AP,2,FALSE)),0,VLOOKUP(A36,merges!AN:AP,2,FALSE))</f>
        <v>286</v>
      </c>
      <c r="U36">
        <f t="shared" si="9"/>
        <v>12.181818181818182</v>
      </c>
      <c r="V36">
        <f t="shared" si="10"/>
        <v>13.619047619047619</v>
      </c>
      <c r="W36">
        <f t="shared" si="20"/>
        <v>52.385606397156813</v>
      </c>
      <c r="X36">
        <f t="shared" si="11"/>
        <v>32.723112128146454</v>
      </c>
      <c r="Y36">
        <f>IF(ISNA(VLOOKUP(A36,issues_tempo!A:E,2,FALSE)),0,VLOOKUP(A36,issues_tempo!A:E,2,FALSE))</f>
        <v>0</v>
      </c>
      <c r="Z36">
        <f>IF(ISNA(VLOOKUP(A36,issues_tempo!A:E,3,FALSE)),0,VLOOKUP(A36,issues_tempo!A:E,3,FALSE))</f>
        <v>0</v>
      </c>
      <c r="AA36">
        <f t="shared" si="12"/>
        <v>0</v>
      </c>
      <c r="AB36" t="e">
        <f t="shared" si="13"/>
        <v>#DIV/0!</v>
      </c>
      <c r="AC36" t="e">
        <f>VLOOKUP(A36,issues_tempo!A:E,4,FALSE)</f>
        <v>#N/A</v>
      </c>
      <c r="AD36" t="e">
        <f>VLOOKUP(A36,issues_tempo!A:E,5,FALSE)</f>
        <v>#N/A</v>
      </c>
      <c r="AE36">
        <f t="shared" si="14"/>
        <v>0</v>
      </c>
      <c r="AF36">
        <f t="shared" si="15"/>
        <v>0</v>
      </c>
      <c r="AG36">
        <f t="shared" si="16"/>
        <v>0</v>
      </c>
      <c r="AH36">
        <f t="shared" si="17"/>
        <v>0</v>
      </c>
      <c r="AI36">
        <f t="shared" si="18"/>
        <v>0</v>
      </c>
      <c r="AJ36">
        <f t="shared" si="19"/>
        <v>0</v>
      </c>
    </row>
    <row r="37" spans="1:36" x14ac:dyDescent="0.25">
      <c r="A37">
        <f>commits!A37</f>
        <v>2995765</v>
      </c>
      <c r="B37" t="str">
        <f>commits!B37</f>
        <v>Ruby</v>
      </c>
      <c r="C37">
        <f>commits!C37</f>
        <v>3814</v>
      </c>
      <c r="D37">
        <f>commits!D37</f>
        <v>1108</v>
      </c>
      <c r="E37">
        <f>commits!E37</f>
        <v>4922</v>
      </c>
      <c r="F37">
        <f>VLOOKUP(A37,merges!P:U,5,FALSE)</f>
        <v>0</v>
      </c>
      <c r="G37">
        <f>VLOOKUP(A37,merges!P:U,6,FALSE)</f>
        <v>37</v>
      </c>
      <c r="H37">
        <f t="shared" si="2"/>
        <v>37</v>
      </c>
      <c r="I37">
        <f t="shared" si="3"/>
        <v>133.02702702702703</v>
      </c>
      <c r="J37">
        <f t="shared" si="4"/>
        <v>0.75172694026818365</v>
      </c>
      <c r="K37">
        <f t="shared" si="5"/>
        <v>0</v>
      </c>
      <c r="L37">
        <f t="shared" si="6"/>
        <v>3.3393501805054151</v>
      </c>
      <c r="M37">
        <f t="shared" si="29"/>
        <v>999999</v>
      </c>
      <c r="N37">
        <f t="shared" si="30"/>
        <v>29.945945945945947</v>
      </c>
      <c r="O37">
        <f>IF(ISNA(VLOOKUP(A37,desenvolvedores!$U$2:$W$656,2,FALSE)),1,VLOOKUP(A37,desenvolvedores!$U$2:$W$656,2,FALSE))</f>
        <v>12</v>
      </c>
      <c r="P37">
        <f>IF(ISNA(VLOOKUP(A37,desenvolvedores!$U$2:$W$656,3,FALSE)),1,VLOOKUP(A37,desenvolvedores!$U$2:$W$656,3,FALSE))</f>
        <v>15</v>
      </c>
      <c r="Q37">
        <f t="shared" si="0"/>
        <v>999999</v>
      </c>
      <c r="R37">
        <f t="shared" si="1"/>
        <v>74.86486486486487</v>
      </c>
      <c r="S37">
        <f>IF(ISNA(VLOOKUP(A37,merges!AH:AJ,2,)),0,VLOOKUP(A37,merges!AH:AJ,2,))</f>
        <v>0</v>
      </c>
      <c r="T37">
        <f>IF(ISNA(VLOOKUP(A37,merges!AN:AP,2,FALSE)),0,VLOOKUP(A37,merges!AN:AP,2,FALSE))</f>
        <v>2</v>
      </c>
      <c r="U37">
        <f t="shared" si="9"/>
        <v>0</v>
      </c>
      <c r="V37">
        <f t="shared" si="10"/>
        <v>5.4054054054054057E-2</v>
      </c>
      <c r="W37">
        <f t="shared" si="20"/>
        <v>0</v>
      </c>
      <c r="X37">
        <f t="shared" si="11"/>
        <v>0.18050541516245489</v>
      </c>
      <c r="Y37">
        <f>IF(ISNA(VLOOKUP(A37,issues_tempo!A:E,2,FALSE)),0,VLOOKUP(A37,issues_tempo!A:E,2,FALSE))</f>
        <v>3</v>
      </c>
      <c r="Z37">
        <f>IF(ISNA(VLOOKUP(A37,issues_tempo!A:E,3,FALSE)),0,VLOOKUP(A37,issues_tempo!A:E,3,FALSE))</f>
        <v>0</v>
      </c>
      <c r="AA37">
        <f t="shared" si="12"/>
        <v>3</v>
      </c>
      <c r="AB37">
        <f t="shared" si="13"/>
        <v>1640.6666666666667</v>
      </c>
      <c r="AC37">
        <f>VLOOKUP(A37,issues_tempo!A:E,4,FALSE)</f>
        <v>55</v>
      </c>
      <c r="AD37">
        <f>VLOOKUP(A37,issues_tempo!A:E,5,FALSE)</f>
        <v>0</v>
      </c>
      <c r="AE37">
        <f t="shared" si="14"/>
        <v>7.8657577346617727E-2</v>
      </c>
      <c r="AF37">
        <f t="shared" si="15"/>
        <v>0</v>
      </c>
      <c r="AG37">
        <f t="shared" si="16"/>
        <v>18.333333333333332</v>
      </c>
      <c r="AH37">
        <f t="shared" si="17"/>
        <v>0</v>
      </c>
      <c r="AI37">
        <f t="shared" si="18"/>
        <v>1.4420555846879917</v>
      </c>
      <c r="AJ37">
        <f t="shared" si="19"/>
        <v>0</v>
      </c>
    </row>
    <row r="38" spans="1:36" x14ac:dyDescent="0.25">
      <c r="A38">
        <f>commits!A38</f>
        <v>3011763</v>
      </c>
      <c r="B38" t="str">
        <f>commits!B38</f>
        <v>Python</v>
      </c>
      <c r="C38">
        <f>commits!C38</f>
        <v>17</v>
      </c>
      <c r="D38">
        <f>commits!D38</f>
        <v>92</v>
      </c>
      <c r="E38">
        <f>commits!E38</f>
        <v>109</v>
      </c>
      <c r="F38">
        <f>VLOOKUP(A38,merges!P:U,5,FALSE)</f>
        <v>1</v>
      </c>
      <c r="G38">
        <f>VLOOKUP(A38,merges!P:U,6,FALSE)</f>
        <v>8</v>
      </c>
      <c r="H38">
        <f t="shared" si="2"/>
        <v>9</v>
      </c>
      <c r="I38">
        <f t="shared" si="3"/>
        <v>12.111111111111111</v>
      </c>
      <c r="J38">
        <f t="shared" si="4"/>
        <v>8.2568807339449535</v>
      </c>
      <c r="K38">
        <f t="shared" si="5"/>
        <v>5.882352941176471</v>
      </c>
      <c r="L38">
        <f t="shared" si="6"/>
        <v>8.695652173913043</v>
      </c>
      <c r="M38">
        <f t="shared" si="7"/>
        <v>17</v>
      </c>
      <c r="N38">
        <f t="shared" si="8"/>
        <v>11.5</v>
      </c>
      <c r="O38">
        <f>IF(ISNA(VLOOKUP(A38,desenvolvedores!$U$2:$W$656,2,FALSE)),1,VLOOKUP(A38,desenvolvedores!$U$2:$W$656,2,FALSE))</f>
        <v>5</v>
      </c>
      <c r="P38">
        <f>IF(ISNA(VLOOKUP(A38,desenvolvedores!$U$2:$W$656,3,FALSE)),1,VLOOKUP(A38,desenvolvedores!$U$2:$W$656,3,FALSE))</f>
        <v>21</v>
      </c>
      <c r="Q38">
        <f t="shared" si="0"/>
        <v>14.166666666666668</v>
      </c>
      <c r="R38">
        <f t="shared" si="1"/>
        <v>40.25</v>
      </c>
      <c r="S38">
        <f>IF(ISNA(VLOOKUP(A38,merges!AH:AJ,2,)),0,VLOOKUP(A38,merges!AH:AJ,2,))</f>
        <v>0</v>
      </c>
      <c r="T38">
        <f>IF(ISNA(VLOOKUP(A38,merges!AN:AP,2,FALSE)),0,VLOOKUP(A38,merges!AN:AP,2,FALSE))</f>
        <v>0</v>
      </c>
      <c r="U38">
        <f t="shared" si="9"/>
        <v>0</v>
      </c>
      <c r="V38">
        <f t="shared" si="10"/>
        <v>0</v>
      </c>
      <c r="W38">
        <f t="shared" si="20"/>
        <v>0</v>
      </c>
      <c r="X38">
        <f t="shared" si="11"/>
        <v>0</v>
      </c>
      <c r="Y38">
        <f>VLOOKUP(A38,issues_tempo!A:E,2,FALSE)</f>
        <v>5</v>
      </c>
      <c r="Z38">
        <f>VLOOKUP(A38,issues_tempo!A:E,3,FALSE)</f>
        <v>0</v>
      </c>
      <c r="AA38">
        <f t="shared" si="12"/>
        <v>5</v>
      </c>
      <c r="AB38">
        <f t="shared" si="13"/>
        <v>21.8</v>
      </c>
      <c r="AC38">
        <f>VLOOKUP(A38,issues_tempo!A:E,4,FALSE)</f>
        <v>925</v>
      </c>
      <c r="AD38">
        <f>VLOOKUP(A38,issues_tempo!A:E,5,FALSE)</f>
        <v>0</v>
      </c>
      <c r="AE38">
        <f t="shared" si="14"/>
        <v>29.411764705882351</v>
      </c>
      <c r="AF38">
        <f t="shared" si="15"/>
        <v>0</v>
      </c>
      <c r="AG38">
        <f t="shared" si="16"/>
        <v>185</v>
      </c>
      <c r="AH38">
        <f t="shared" si="17"/>
        <v>0</v>
      </c>
      <c r="AI38">
        <f t="shared" si="18"/>
        <v>5441.1764705882351</v>
      </c>
      <c r="AJ38">
        <f t="shared" si="19"/>
        <v>0</v>
      </c>
    </row>
    <row r="39" spans="1:36" x14ac:dyDescent="0.25">
      <c r="A39">
        <f>commits!A39</f>
        <v>3062767</v>
      </c>
      <c r="B39" t="str">
        <f>commits!B39</f>
        <v>java</v>
      </c>
      <c r="C39">
        <f>commits!C39</f>
        <v>2</v>
      </c>
      <c r="D39">
        <f>commits!D39</f>
        <v>10</v>
      </c>
      <c r="E39">
        <f>commits!E39</f>
        <v>12</v>
      </c>
      <c r="F39" t="e">
        <f>VLOOKUP(A39,merges!P:U,5,FALSE)</f>
        <v>#N/A</v>
      </c>
      <c r="G39" t="e">
        <f>VLOOKUP(A39,merges!P:U,6,FALSE)</f>
        <v>#N/A</v>
      </c>
      <c r="H39" t="e">
        <f t="shared" si="2"/>
        <v>#N/A</v>
      </c>
      <c r="I39" t="e">
        <f t="shared" si="3"/>
        <v>#N/A</v>
      </c>
      <c r="J39">
        <f t="shared" si="4"/>
        <v>0</v>
      </c>
      <c r="K39">
        <f t="shared" si="5"/>
        <v>0</v>
      </c>
      <c r="L39">
        <f t="shared" si="6"/>
        <v>0</v>
      </c>
      <c r="M39" t="e">
        <f t="shared" si="7"/>
        <v>#N/A</v>
      </c>
      <c r="N39" t="e">
        <f t="shared" si="8"/>
        <v>#N/A</v>
      </c>
      <c r="O39">
        <f>IF(ISNA(VLOOKUP(A39,desenvolvedores!$U$2:$W$656,2,FALSE)),1,VLOOKUP(A39,desenvolvedores!$U$2:$W$656,2,FALSE))</f>
        <v>1</v>
      </c>
      <c r="P39">
        <f>IF(ISNA(VLOOKUP(A39,desenvolvedores!$U$2:$W$656,3,FALSE)),1,VLOOKUP(A39,desenvolvedores!$U$2:$W$656,3,FALSE))</f>
        <v>2</v>
      </c>
      <c r="Q39">
        <f t="shared" si="0"/>
        <v>999999</v>
      </c>
      <c r="R39" t="e">
        <f t="shared" si="1"/>
        <v>#N/A</v>
      </c>
      <c r="S39">
        <f>IF(ISNA(VLOOKUP(A39,merges!AH:AJ,2,)),0,VLOOKUP(A39,merges!AH:AJ,2,))</f>
        <v>0</v>
      </c>
      <c r="T39">
        <f>IF(ISNA(VLOOKUP(A39,merges!AN:AP,2,FALSE)),0,VLOOKUP(A39,merges!AN:AP,2,FALSE))</f>
        <v>0</v>
      </c>
      <c r="U39">
        <f t="shared" si="9"/>
        <v>0</v>
      </c>
      <c r="V39">
        <f t="shared" si="10"/>
        <v>0</v>
      </c>
      <c r="W39">
        <f t="shared" si="20"/>
        <v>0</v>
      </c>
      <c r="X39">
        <f t="shared" si="11"/>
        <v>0</v>
      </c>
      <c r="Y39" t="e">
        <f>VLOOKUP(A39,issues_tempo!A:E,2,FALSE)</f>
        <v>#N/A</v>
      </c>
      <c r="Z39" t="e">
        <f>VLOOKUP(A39,issues_tempo!A:E,3,FALSE)</f>
        <v>#N/A</v>
      </c>
      <c r="AA39" t="e">
        <f t="shared" si="12"/>
        <v>#N/A</v>
      </c>
      <c r="AB39" t="e">
        <f t="shared" si="13"/>
        <v>#N/A</v>
      </c>
      <c r="AC39" t="e">
        <f>VLOOKUP(A39,issues_tempo!A:E,4,FALSE)</f>
        <v>#N/A</v>
      </c>
      <c r="AD39" t="e">
        <f>VLOOKUP(A39,issues_tempo!A:E,5,FALSE)</f>
        <v>#N/A</v>
      </c>
      <c r="AE39">
        <f t="shared" si="14"/>
        <v>0</v>
      </c>
      <c r="AF39">
        <f t="shared" si="15"/>
        <v>0</v>
      </c>
      <c r="AG39" t="e">
        <f t="shared" si="16"/>
        <v>#N/A</v>
      </c>
      <c r="AH39" t="e">
        <f t="shared" si="17"/>
        <v>#N/A</v>
      </c>
      <c r="AI39" t="e">
        <f t="shared" si="18"/>
        <v>#N/A</v>
      </c>
      <c r="AJ39" t="e">
        <f t="shared" si="19"/>
        <v>#N/A</v>
      </c>
    </row>
    <row r="40" spans="1:36" x14ac:dyDescent="0.25">
      <c r="A40">
        <f>commits!A40</f>
        <v>3148994</v>
      </c>
      <c r="B40" t="str">
        <f>commits!B40</f>
        <v>Python</v>
      </c>
      <c r="C40">
        <f>commits!C40</f>
        <v>865</v>
      </c>
      <c r="D40">
        <f>commits!D40</f>
        <v>74</v>
      </c>
      <c r="E40">
        <f>commits!E40</f>
        <v>939</v>
      </c>
      <c r="F40">
        <f>VLOOKUP(A40,merges!P:U,5,FALSE)</f>
        <v>60</v>
      </c>
      <c r="G40">
        <f>VLOOKUP(A40,merges!P:U,6,FALSE)</f>
        <v>0</v>
      </c>
      <c r="H40">
        <f t="shared" si="2"/>
        <v>60</v>
      </c>
      <c r="I40">
        <f t="shared" si="3"/>
        <v>15.65</v>
      </c>
      <c r="J40">
        <f t="shared" si="4"/>
        <v>6.3897763578274764</v>
      </c>
      <c r="K40">
        <f t="shared" si="5"/>
        <v>6.9364161849710984</v>
      </c>
      <c r="L40">
        <f t="shared" si="6"/>
        <v>0</v>
      </c>
      <c r="M40">
        <f t="shared" si="7"/>
        <v>14.416666666666666</v>
      </c>
      <c r="N40" t="e">
        <f t="shared" si="8"/>
        <v>#DIV/0!</v>
      </c>
      <c r="O40">
        <f>IF(ISNA(VLOOKUP(A40,desenvolvedores!$U$2:$W$656,2,FALSE)),1,VLOOKUP(A40,desenvolvedores!$U$2:$W$656,2,FALSE))</f>
        <v>27</v>
      </c>
      <c r="P40">
        <f>IF(ISNA(VLOOKUP(A40,desenvolvedores!$U$2:$W$656,3,FALSE)),1,VLOOKUP(A40,desenvolvedores!$U$2:$W$656,3,FALSE))</f>
        <v>6</v>
      </c>
      <c r="Q40">
        <f t="shared" si="0"/>
        <v>64.875</v>
      </c>
      <c r="R40">
        <f t="shared" si="1"/>
        <v>999999</v>
      </c>
      <c r="S40">
        <f>IF(ISNA(VLOOKUP(A40,merges!AH:AJ,2,)),0,VLOOKUP(A40,merges!AH:AJ,2,))</f>
        <v>2</v>
      </c>
      <c r="T40">
        <f>IF(ISNA(VLOOKUP(A40,merges!AN:AP,2,FALSE)),0,VLOOKUP(A40,merges!AN:AP,2,FALSE))</f>
        <v>0</v>
      </c>
      <c r="U40">
        <f t="shared" si="9"/>
        <v>3.3333333333333333E-2</v>
      </c>
      <c r="V40">
        <f t="shared" si="10"/>
        <v>0</v>
      </c>
      <c r="W40">
        <f t="shared" si="20"/>
        <v>0.23121387283236994</v>
      </c>
      <c r="X40">
        <f t="shared" si="11"/>
        <v>0</v>
      </c>
      <c r="Y40">
        <f>VLOOKUP(A40,issues_tempo!A:E,2,FALSE)</f>
        <v>36</v>
      </c>
      <c r="Z40">
        <f>VLOOKUP(A40,issues_tempo!A:E,3,FALSE)</f>
        <v>133</v>
      </c>
      <c r="AA40">
        <f t="shared" si="12"/>
        <v>169</v>
      </c>
      <c r="AB40">
        <f t="shared" si="13"/>
        <v>5.556213017751479</v>
      </c>
      <c r="AC40">
        <f>VLOOKUP(A40,issues_tempo!A:E,4,FALSE)</f>
        <v>66</v>
      </c>
      <c r="AD40">
        <f>VLOOKUP(A40,issues_tempo!A:E,5,FALSE)</f>
        <v>145</v>
      </c>
      <c r="AE40">
        <f t="shared" si="14"/>
        <v>4.1618497109826587</v>
      </c>
      <c r="AF40">
        <f t="shared" si="15"/>
        <v>179.72972972972974</v>
      </c>
      <c r="AG40">
        <f t="shared" si="16"/>
        <v>1.8333333333333333</v>
      </c>
      <c r="AH40">
        <f t="shared" si="17"/>
        <v>1.0902255639097744</v>
      </c>
      <c r="AI40">
        <f t="shared" si="18"/>
        <v>7.6300578034682074</v>
      </c>
      <c r="AJ40">
        <f t="shared" si="19"/>
        <v>195.94594594594597</v>
      </c>
    </row>
    <row r="41" spans="1:36" x14ac:dyDescent="0.25">
      <c r="A41">
        <f>commits!A41</f>
        <v>3300312</v>
      </c>
      <c r="B41" t="str">
        <f>commits!B41</f>
        <v>Ruby</v>
      </c>
      <c r="C41">
        <f>commits!C41</f>
        <v>3</v>
      </c>
      <c r="D41">
        <f>commits!D41</f>
        <v>11</v>
      </c>
      <c r="E41">
        <f>commits!E41</f>
        <v>14</v>
      </c>
      <c r="F41" t="e">
        <f>VLOOKUP(A41,merges!P:U,5,FALSE)</f>
        <v>#N/A</v>
      </c>
      <c r="G41" t="e">
        <f>VLOOKUP(A41,merges!P:U,6,FALSE)</f>
        <v>#N/A</v>
      </c>
      <c r="H41" t="e">
        <f t="shared" si="2"/>
        <v>#N/A</v>
      </c>
      <c r="I41" t="e">
        <f t="shared" si="3"/>
        <v>#N/A</v>
      </c>
      <c r="J41">
        <f t="shared" si="4"/>
        <v>0</v>
      </c>
      <c r="K41">
        <f t="shared" si="5"/>
        <v>0</v>
      </c>
      <c r="L41">
        <f t="shared" si="6"/>
        <v>0</v>
      </c>
      <c r="M41" t="e">
        <f t="shared" si="7"/>
        <v>#N/A</v>
      </c>
      <c r="N41" t="e">
        <f t="shared" si="8"/>
        <v>#N/A</v>
      </c>
      <c r="O41">
        <f>IF(ISNA(VLOOKUP(A41,desenvolvedores!$U$2:$W$656,2,FALSE)),1,VLOOKUP(A41,desenvolvedores!$U$2:$W$656,2,FALSE))</f>
        <v>2</v>
      </c>
      <c r="P41">
        <f>IF(ISNA(VLOOKUP(A41,desenvolvedores!$U$2:$W$656,3,FALSE)),1,VLOOKUP(A41,desenvolvedores!$U$2:$W$656,3,FALSE))</f>
        <v>2</v>
      </c>
      <c r="Q41">
        <f t="shared" si="0"/>
        <v>999999</v>
      </c>
      <c r="R41" t="e">
        <f t="shared" si="1"/>
        <v>#N/A</v>
      </c>
      <c r="S41">
        <f>IF(ISNA(VLOOKUP(A41,merges!AH:AJ,2,)),0,VLOOKUP(A41,merges!AH:AJ,2,))</f>
        <v>0</v>
      </c>
      <c r="T41">
        <f>IF(ISNA(VLOOKUP(A41,merges!AN:AP,2,FALSE)),0,VLOOKUP(A41,merges!AN:AP,2,FALSE))</f>
        <v>0</v>
      </c>
      <c r="U41">
        <f t="shared" si="9"/>
        <v>0</v>
      </c>
      <c r="V41">
        <f t="shared" si="10"/>
        <v>0</v>
      </c>
      <c r="W41">
        <f t="shared" si="20"/>
        <v>0</v>
      </c>
      <c r="X41">
        <f t="shared" si="11"/>
        <v>0</v>
      </c>
      <c r="Y41" t="e">
        <f>VLOOKUP(A41,issues_tempo!A:E,2,FALSE)</f>
        <v>#N/A</v>
      </c>
      <c r="Z41" t="e">
        <f>VLOOKUP(A41,issues_tempo!A:E,3,FALSE)</f>
        <v>#N/A</v>
      </c>
      <c r="AA41" t="e">
        <f t="shared" si="12"/>
        <v>#N/A</v>
      </c>
      <c r="AB41" t="e">
        <f t="shared" si="13"/>
        <v>#N/A</v>
      </c>
      <c r="AC41" t="e">
        <f>VLOOKUP(A41,issues_tempo!A:E,4,FALSE)</f>
        <v>#N/A</v>
      </c>
      <c r="AD41" t="e">
        <f>VLOOKUP(A41,issues_tempo!A:E,5,FALSE)</f>
        <v>#N/A</v>
      </c>
      <c r="AE41">
        <f t="shared" si="14"/>
        <v>0</v>
      </c>
      <c r="AF41">
        <f t="shared" si="15"/>
        <v>0</v>
      </c>
      <c r="AG41" t="e">
        <f t="shared" si="16"/>
        <v>#N/A</v>
      </c>
      <c r="AH41" t="e">
        <f t="shared" si="17"/>
        <v>#N/A</v>
      </c>
      <c r="AI41" t="e">
        <f t="shared" si="18"/>
        <v>#N/A</v>
      </c>
      <c r="AJ41" t="e">
        <f t="shared" si="19"/>
        <v>#N/A</v>
      </c>
    </row>
    <row r="42" spans="1:36" x14ac:dyDescent="0.25">
      <c r="A42">
        <f>commits!A42</f>
        <v>3491226</v>
      </c>
      <c r="B42" t="str">
        <f>commits!B42</f>
        <v>Ruby</v>
      </c>
      <c r="C42">
        <f>commits!C42</f>
        <v>3</v>
      </c>
      <c r="D42">
        <f>commits!D42</f>
        <v>15</v>
      </c>
      <c r="E42">
        <f>commits!E42</f>
        <v>18</v>
      </c>
      <c r="F42" t="e">
        <f>VLOOKUP(A42,merges!P:U,5,FALSE)</f>
        <v>#N/A</v>
      </c>
      <c r="G42" t="e">
        <f>VLOOKUP(A42,merges!P:U,6,FALSE)</f>
        <v>#N/A</v>
      </c>
      <c r="H42" t="e">
        <f t="shared" si="2"/>
        <v>#N/A</v>
      </c>
      <c r="I42" t="e">
        <f t="shared" si="3"/>
        <v>#N/A</v>
      </c>
      <c r="J42">
        <f t="shared" si="4"/>
        <v>0</v>
      </c>
      <c r="K42">
        <f t="shared" si="5"/>
        <v>0</v>
      </c>
      <c r="L42">
        <f t="shared" si="6"/>
        <v>0</v>
      </c>
      <c r="M42" t="e">
        <f t="shared" si="7"/>
        <v>#N/A</v>
      </c>
      <c r="N42" t="e">
        <f t="shared" si="8"/>
        <v>#N/A</v>
      </c>
      <c r="O42">
        <f>IF(ISNA(VLOOKUP(A42,desenvolvedores!$U$2:$W$656,2,FALSE)),1,VLOOKUP(A42,desenvolvedores!$U$2:$W$656,2,FALSE))</f>
        <v>1</v>
      </c>
      <c r="P42">
        <f>IF(ISNA(VLOOKUP(A42,desenvolvedores!$U$2:$W$656,3,FALSE)),1,VLOOKUP(A42,desenvolvedores!$U$2:$W$656,3,FALSE))</f>
        <v>1</v>
      </c>
      <c r="Q42">
        <f t="shared" si="0"/>
        <v>999999</v>
      </c>
      <c r="R42" t="e">
        <f t="shared" si="1"/>
        <v>#N/A</v>
      </c>
      <c r="S42">
        <f>IF(ISNA(VLOOKUP(A42,merges!AH:AJ,2,)),0,VLOOKUP(A42,merges!AH:AJ,2,))</f>
        <v>0</v>
      </c>
      <c r="T42">
        <f>IF(ISNA(VLOOKUP(A42,merges!AN:AP,2,FALSE)),0,VLOOKUP(A42,merges!AN:AP,2,FALSE))</f>
        <v>0</v>
      </c>
      <c r="U42">
        <f t="shared" si="9"/>
        <v>0</v>
      </c>
      <c r="V42">
        <f t="shared" si="10"/>
        <v>0</v>
      </c>
      <c r="W42">
        <f t="shared" si="20"/>
        <v>0</v>
      </c>
      <c r="X42">
        <f t="shared" si="11"/>
        <v>0</v>
      </c>
      <c r="Y42" t="e">
        <f>VLOOKUP(A42,issues_tempo!A:E,2,FALSE)</f>
        <v>#N/A</v>
      </c>
      <c r="Z42" t="e">
        <f>VLOOKUP(A42,issues_tempo!A:E,3,FALSE)</f>
        <v>#N/A</v>
      </c>
      <c r="AA42" t="e">
        <f t="shared" si="12"/>
        <v>#N/A</v>
      </c>
      <c r="AB42" t="e">
        <f t="shared" si="13"/>
        <v>#N/A</v>
      </c>
      <c r="AC42" t="e">
        <f>VLOOKUP(A42,issues_tempo!A:E,4,FALSE)</f>
        <v>#N/A</v>
      </c>
      <c r="AD42" t="e">
        <f>VLOOKUP(A42,issues_tempo!A:E,5,FALSE)</f>
        <v>#N/A</v>
      </c>
      <c r="AE42">
        <f t="shared" si="14"/>
        <v>0</v>
      </c>
      <c r="AF42">
        <f t="shared" si="15"/>
        <v>0</v>
      </c>
      <c r="AG42" t="e">
        <f t="shared" si="16"/>
        <v>#N/A</v>
      </c>
      <c r="AH42" t="e">
        <f t="shared" si="17"/>
        <v>#N/A</v>
      </c>
      <c r="AI42" t="e">
        <f t="shared" si="18"/>
        <v>#N/A</v>
      </c>
      <c r="AJ42" t="e">
        <f t="shared" si="19"/>
        <v>#N/A</v>
      </c>
    </row>
    <row r="43" spans="1:36" x14ac:dyDescent="0.25">
      <c r="A43">
        <f>commits!A43</f>
        <v>3614046</v>
      </c>
      <c r="B43" t="str">
        <f>commits!B43</f>
        <v>Ruby</v>
      </c>
      <c r="C43">
        <f>commits!C43</f>
        <v>68</v>
      </c>
      <c r="D43">
        <f>commits!D43</f>
        <v>1003</v>
      </c>
      <c r="E43">
        <f>commits!E43</f>
        <v>1071</v>
      </c>
      <c r="F43">
        <f>VLOOKUP(A43,merges!P:U,5,FALSE)</f>
        <v>1</v>
      </c>
      <c r="G43">
        <f>VLOOKUP(A43,merges!P:U,6,FALSE)</f>
        <v>90</v>
      </c>
      <c r="H43">
        <f t="shared" si="2"/>
        <v>91</v>
      </c>
      <c r="I43">
        <f t="shared" si="3"/>
        <v>11.76923076923077</v>
      </c>
      <c r="J43">
        <f t="shared" si="4"/>
        <v>8.4967320261437909</v>
      </c>
      <c r="K43">
        <f t="shared" si="5"/>
        <v>1.4705882352941178</v>
      </c>
      <c r="L43">
        <f t="shared" si="6"/>
        <v>8.9730807577268195</v>
      </c>
      <c r="M43">
        <f t="shared" si="7"/>
        <v>68</v>
      </c>
      <c r="N43">
        <f t="shared" si="8"/>
        <v>11.144444444444444</v>
      </c>
      <c r="O43">
        <f>IF(ISNA(VLOOKUP(A43,desenvolvedores!$U$2:$W$656,2,FALSE)),1,VLOOKUP(A43,desenvolvedores!$U$2:$W$656,2,FALSE))</f>
        <v>2</v>
      </c>
      <c r="P43">
        <f>IF(ISNA(VLOOKUP(A43,desenvolvedores!$U$2:$W$656,3,FALSE)),1,VLOOKUP(A43,desenvolvedores!$U$2:$W$656,3,FALSE))</f>
        <v>4</v>
      </c>
      <c r="Q43">
        <f t="shared" si="0"/>
        <v>22.666666666666664</v>
      </c>
      <c r="R43">
        <f t="shared" si="1"/>
        <v>7.4296296296296287</v>
      </c>
      <c r="S43">
        <f>IF(ISNA(VLOOKUP(A43,merges!AH:AJ,2,)),0,VLOOKUP(A43,merges!AH:AJ,2,))</f>
        <v>0</v>
      </c>
      <c r="T43">
        <f>IF(ISNA(VLOOKUP(A43,merges!AN:AP,2,FALSE)),0,VLOOKUP(A43,merges!AN:AP,2,FALSE))</f>
        <v>47</v>
      </c>
      <c r="U43">
        <f t="shared" si="9"/>
        <v>0</v>
      </c>
      <c r="V43">
        <f t="shared" si="10"/>
        <v>0.52222222222222225</v>
      </c>
      <c r="W43">
        <f t="shared" si="20"/>
        <v>0</v>
      </c>
      <c r="X43">
        <f t="shared" si="11"/>
        <v>4.6859421734795612</v>
      </c>
      <c r="Y43" t="e">
        <f>VLOOKUP(A43,issues_tempo!A:E,2,FALSE)</f>
        <v>#N/A</v>
      </c>
      <c r="Z43" t="e">
        <f>VLOOKUP(A43,issues_tempo!A:E,3,FALSE)</f>
        <v>#N/A</v>
      </c>
      <c r="AA43" t="e">
        <f t="shared" si="12"/>
        <v>#N/A</v>
      </c>
      <c r="AB43" t="e">
        <f t="shared" si="13"/>
        <v>#N/A</v>
      </c>
      <c r="AC43" t="e">
        <f>VLOOKUP(A43,issues_tempo!A:E,4,FALSE)</f>
        <v>#N/A</v>
      </c>
      <c r="AD43" t="e">
        <f>VLOOKUP(A43,issues_tempo!A:E,5,FALSE)</f>
        <v>#N/A</v>
      </c>
      <c r="AE43">
        <f t="shared" si="14"/>
        <v>0</v>
      </c>
      <c r="AF43">
        <f t="shared" si="15"/>
        <v>0</v>
      </c>
      <c r="AG43" t="e">
        <f t="shared" si="16"/>
        <v>#N/A</v>
      </c>
      <c r="AH43" t="e">
        <f t="shared" si="17"/>
        <v>#N/A</v>
      </c>
      <c r="AI43" t="e">
        <f t="shared" si="18"/>
        <v>#N/A</v>
      </c>
      <c r="AJ43" t="e">
        <f t="shared" si="19"/>
        <v>#N/A</v>
      </c>
    </row>
    <row r="44" spans="1:36" x14ac:dyDescent="0.25">
      <c r="A44">
        <f>commits!A44</f>
        <v>3698922</v>
      </c>
      <c r="B44" t="str">
        <f>commits!B44</f>
        <v>Ruby</v>
      </c>
      <c r="C44">
        <f>commits!C44</f>
        <v>2</v>
      </c>
      <c r="D44">
        <f>commits!D44</f>
        <v>5</v>
      </c>
      <c r="E44">
        <f>commits!E44</f>
        <v>7</v>
      </c>
      <c r="F44" t="e">
        <f>VLOOKUP(A44,merges!P:U,5,FALSE)</f>
        <v>#N/A</v>
      </c>
      <c r="G44" t="e">
        <f>VLOOKUP(A44,merges!P:U,6,FALSE)</f>
        <v>#N/A</v>
      </c>
      <c r="H44" t="e">
        <f t="shared" si="2"/>
        <v>#N/A</v>
      </c>
      <c r="I44" t="e">
        <f t="shared" si="3"/>
        <v>#N/A</v>
      </c>
      <c r="J44">
        <f t="shared" si="4"/>
        <v>0</v>
      </c>
      <c r="K44">
        <f t="shared" si="5"/>
        <v>0</v>
      </c>
      <c r="L44">
        <f t="shared" si="6"/>
        <v>0</v>
      </c>
      <c r="M44" t="e">
        <f t="shared" si="7"/>
        <v>#N/A</v>
      </c>
      <c r="N44" t="e">
        <f t="shared" si="8"/>
        <v>#N/A</v>
      </c>
      <c r="O44">
        <f>IF(ISNA(VLOOKUP(A44,desenvolvedores!$U$2:$W$656,2,FALSE)),1,VLOOKUP(A44,desenvolvedores!$U$2:$W$656,2,FALSE))</f>
        <v>1</v>
      </c>
      <c r="P44">
        <f>IF(ISNA(VLOOKUP(A44,desenvolvedores!$U$2:$W$656,3,FALSE)),1,VLOOKUP(A44,desenvolvedores!$U$2:$W$656,3,FALSE))</f>
        <v>2</v>
      </c>
      <c r="Q44">
        <f t="shared" si="0"/>
        <v>999999</v>
      </c>
      <c r="R44" t="e">
        <f t="shared" si="1"/>
        <v>#N/A</v>
      </c>
      <c r="S44">
        <f>IF(ISNA(VLOOKUP(A44,merges!AH:AJ,2,)),0,VLOOKUP(A44,merges!AH:AJ,2,))</f>
        <v>0</v>
      </c>
      <c r="T44">
        <f>IF(ISNA(VLOOKUP(A44,merges!AN:AP,2,FALSE)),0,VLOOKUP(A44,merges!AN:AP,2,FALSE))</f>
        <v>0</v>
      </c>
      <c r="U44">
        <f t="shared" si="9"/>
        <v>0</v>
      </c>
      <c r="V44">
        <f t="shared" si="10"/>
        <v>0</v>
      </c>
      <c r="W44">
        <f t="shared" si="20"/>
        <v>0</v>
      </c>
      <c r="X44">
        <f t="shared" si="11"/>
        <v>0</v>
      </c>
      <c r="Y44" t="e">
        <f>VLOOKUP(A44,issues_tempo!A:E,2,FALSE)</f>
        <v>#N/A</v>
      </c>
      <c r="Z44" t="e">
        <f>VLOOKUP(A44,issues_tempo!A:E,3,FALSE)</f>
        <v>#N/A</v>
      </c>
      <c r="AA44" t="e">
        <f t="shared" si="12"/>
        <v>#N/A</v>
      </c>
      <c r="AB44" t="e">
        <f t="shared" si="13"/>
        <v>#N/A</v>
      </c>
      <c r="AC44" t="e">
        <f>VLOOKUP(A44,issues_tempo!A:E,4,FALSE)</f>
        <v>#N/A</v>
      </c>
      <c r="AD44" t="e">
        <f>VLOOKUP(A44,issues_tempo!A:E,5,FALSE)</f>
        <v>#N/A</v>
      </c>
      <c r="AE44">
        <f t="shared" si="14"/>
        <v>0</v>
      </c>
      <c r="AF44">
        <f t="shared" si="15"/>
        <v>0</v>
      </c>
      <c r="AG44" t="e">
        <f t="shared" si="16"/>
        <v>#N/A</v>
      </c>
      <c r="AH44" t="e">
        <f t="shared" si="17"/>
        <v>#N/A</v>
      </c>
      <c r="AI44" t="e">
        <f t="shared" si="18"/>
        <v>#N/A</v>
      </c>
      <c r="AJ44" t="e">
        <f t="shared" si="19"/>
        <v>#N/A</v>
      </c>
    </row>
    <row r="45" spans="1:36" x14ac:dyDescent="0.25">
      <c r="A45">
        <f>commits!A45</f>
        <v>3835063</v>
      </c>
      <c r="B45" t="str">
        <f>commits!B45</f>
        <v>Ruby</v>
      </c>
      <c r="C45">
        <f>commits!C45</f>
        <v>1</v>
      </c>
      <c r="D45">
        <f>commits!D45</f>
        <v>12</v>
      </c>
      <c r="E45">
        <f>commits!E45</f>
        <v>13</v>
      </c>
      <c r="F45" t="e">
        <f>VLOOKUP(A45,merges!P:U,5,FALSE)</f>
        <v>#N/A</v>
      </c>
      <c r="G45" t="e">
        <f>VLOOKUP(A45,merges!P:U,6,FALSE)</f>
        <v>#N/A</v>
      </c>
      <c r="H45" t="e">
        <f t="shared" si="2"/>
        <v>#N/A</v>
      </c>
      <c r="I45" t="e">
        <f t="shared" si="3"/>
        <v>#N/A</v>
      </c>
      <c r="J45">
        <f t="shared" si="4"/>
        <v>0</v>
      </c>
      <c r="K45">
        <f t="shared" si="5"/>
        <v>0</v>
      </c>
      <c r="L45">
        <f t="shared" si="6"/>
        <v>0</v>
      </c>
      <c r="M45" t="e">
        <f t="shared" si="7"/>
        <v>#N/A</v>
      </c>
      <c r="N45" t="e">
        <f t="shared" si="8"/>
        <v>#N/A</v>
      </c>
      <c r="O45">
        <f>IF(ISNA(VLOOKUP(A45,desenvolvedores!$U$2:$W$656,2,FALSE)),1,VLOOKUP(A45,desenvolvedores!$U$2:$W$656,2,FALSE))</f>
        <v>1</v>
      </c>
      <c r="P45">
        <f>IF(ISNA(VLOOKUP(A45,desenvolvedores!$U$2:$W$656,3,FALSE)),1,VLOOKUP(A45,desenvolvedores!$U$2:$W$656,3,FALSE))</f>
        <v>2</v>
      </c>
      <c r="Q45">
        <f t="shared" si="0"/>
        <v>999999</v>
      </c>
      <c r="R45" t="e">
        <f t="shared" si="1"/>
        <v>#N/A</v>
      </c>
      <c r="S45">
        <f>IF(ISNA(VLOOKUP(A45,merges!AH:AJ,2,)),0,VLOOKUP(A45,merges!AH:AJ,2,))</f>
        <v>0</v>
      </c>
      <c r="T45">
        <f>IF(ISNA(VLOOKUP(A45,merges!AN:AP,2,FALSE)),0,VLOOKUP(A45,merges!AN:AP,2,FALSE))</f>
        <v>0</v>
      </c>
      <c r="U45">
        <f t="shared" si="9"/>
        <v>0</v>
      </c>
      <c r="V45">
        <f t="shared" si="10"/>
        <v>0</v>
      </c>
      <c r="W45">
        <f t="shared" si="20"/>
        <v>0</v>
      </c>
      <c r="X45">
        <f t="shared" si="11"/>
        <v>0</v>
      </c>
      <c r="Y45" t="e">
        <f>VLOOKUP(A45,issues_tempo!A:E,2,FALSE)</f>
        <v>#N/A</v>
      </c>
      <c r="Z45" t="e">
        <f>VLOOKUP(A45,issues_tempo!A:E,3,FALSE)</f>
        <v>#N/A</v>
      </c>
      <c r="AA45" t="e">
        <f t="shared" si="12"/>
        <v>#N/A</v>
      </c>
      <c r="AB45" t="e">
        <f t="shared" si="13"/>
        <v>#N/A</v>
      </c>
      <c r="AC45" t="e">
        <f>VLOOKUP(A45,issues_tempo!A:E,4,FALSE)</f>
        <v>#N/A</v>
      </c>
      <c r="AD45" t="e">
        <f>VLOOKUP(A45,issues_tempo!A:E,5,FALSE)</f>
        <v>#N/A</v>
      </c>
      <c r="AE45">
        <f t="shared" si="14"/>
        <v>0</v>
      </c>
      <c r="AF45">
        <f t="shared" si="15"/>
        <v>0</v>
      </c>
      <c r="AG45" t="e">
        <f t="shared" si="16"/>
        <v>#N/A</v>
      </c>
      <c r="AH45" t="e">
        <f t="shared" si="17"/>
        <v>#N/A</v>
      </c>
      <c r="AI45" t="e">
        <f t="shared" si="18"/>
        <v>#N/A</v>
      </c>
      <c r="AJ45" t="e">
        <f t="shared" si="19"/>
        <v>#N/A</v>
      </c>
    </row>
    <row r="46" spans="1:36" x14ac:dyDescent="0.25">
      <c r="A46">
        <f>commits!A46</f>
        <v>4077804</v>
      </c>
      <c r="B46" t="str">
        <f>commits!B46</f>
        <v>java</v>
      </c>
      <c r="C46">
        <f>commits!C46</f>
        <v>36</v>
      </c>
      <c r="D46">
        <f>commits!D46</f>
        <v>16</v>
      </c>
      <c r="E46">
        <f>commits!E46</f>
        <v>52</v>
      </c>
      <c r="F46">
        <f>VLOOKUP(A46,merges!P:U,5,FALSE)</f>
        <v>2</v>
      </c>
      <c r="G46">
        <f>VLOOKUP(A46,merges!P:U,6,FALSE)</f>
        <v>0</v>
      </c>
      <c r="H46">
        <f t="shared" si="2"/>
        <v>2</v>
      </c>
      <c r="I46">
        <f t="shared" si="3"/>
        <v>26</v>
      </c>
      <c r="J46">
        <f t="shared" si="4"/>
        <v>3.8461538461538463</v>
      </c>
      <c r="K46">
        <f t="shared" si="5"/>
        <v>5.5555555555555554</v>
      </c>
      <c r="L46">
        <f t="shared" si="6"/>
        <v>0</v>
      </c>
      <c r="M46">
        <f t="shared" si="7"/>
        <v>18</v>
      </c>
      <c r="N46" t="e">
        <f t="shared" si="8"/>
        <v>#DIV/0!</v>
      </c>
      <c r="O46">
        <f>IF(ISNA(VLOOKUP(A46,desenvolvedores!$U$2:$W$656,2,FALSE)),1,VLOOKUP(A46,desenvolvedores!$U$2:$W$656,2,FALSE))</f>
        <v>1</v>
      </c>
      <c r="P46">
        <f>IF(ISNA(VLOOKUP(A46,desenvolvedores!$U$2:$W$656,3,FALSE)),1,VLOOKUP(A46,desenvolvedores!$U$2:$W$656,3,FALSE))</f>
        <v>2</v>
      </c>
      <c r="Q46">
        <f t="shared" si="0"/>
        <v>3</v>
      </c>
      <c r="R46">
        <f t="shared" si="1"/>
        <v>999999</v>
      </c>
      <c r="S46">
        <f>IF(ISNA(VLOOKUP(A46,merges!AH:AJ,2,)),0,VLOOKUP(A46,merges!AH:AJ,2,))</f>
        <v>0</v>
      </c>
      <c r="T46">
        <f>IF(ISNA(VLOOKUP(A46,merges!AN:AP,2,FALSE)),0,VLOOKUP(A46,merges!AN:AP,2,FALSE))</f>
        <v>0</v>
      </c>
      <c r="U46">
        <f t="shared" si="9"/>
        <v>0</v>
      </c>
      <c r="V46">
        <f t="shared" si="10"/>
        <v>0</v>
      </c>
      <c r="W46">
        <f t="shared" si="20"/>
        <v>0</v>
      </c>
      <c r="X46">
        <f t="shared" si="11"/>
        <v>0</v>
      </c>
      <c r="Y46" t="e">
        <f>VLOOKUP(A46,issues_tempo!A:E,2,FALSE)</f>
        <v>#N/A</v>
      </c>
      <c r="Z46" t="e">
        <f>VLOOKUP(A46,issues_tempo!A:E,3,FALSE)</f>
        <v>#N/A</v>
      </c>
      <c r="AA46" t="e">
        <f t="shared" si="12"/>
        <v>#N/A</v>
      </c>
      <c r="AB46" t="e">
        <f t="shared" si="13"/>
        <v>#N/A</v>
      </c>
      <c r="AC46" t="e">
        <f>VLOOKUP(A46,issues_tempo!A:E,4,FALSE)</f>
        <v>#N/A</v>
      </c>
      <c r="AD46" t="e">
        <f>VLOOKUP(A46,issues_tempo!A:E,5,FALSE)</f>
        <v>#N/A</v>
      </c>
      <c r="AE46">
        <f t="shared" si="14"/>
        <v>0</v>
      </c>
      <c r="AF46">
        <f t="shared" si="15"/>
        <v>0</v>
      </c>
      <c r="AG46" t="e">
        <f t="shared" si="16"/>
        <v>#N/A</v>
      </c>
      <c r="AH46" t="e">
        <f t="shared" si="17"/>
        <v>#N/A</v>
      </c>
      <c r="AI46" t="e">
        <f t="shared" si="18"/>
        <v>#N/A</v>
      </c>
      <c r="AJ46" t="e">
        <f t="shared" si="19"/>
        <v>#N/A</v>
      </c>
    </row>
    <row r="47" spans="1:36" x14ac:dyDescent="0.25">
      <c r="A47">
        <f>commits!A47</f>
        <v>4295237</v>
      </c>
      <c r="B47" t="str">
        <f>commits!B47</f>
        <v>java</v>
      </c>
      <c r="C47">
        <f>commits!C47</f>
        <v>110</v>
      </c>
      <c r="D47">
        <f>commits!D47</f>
        <v>8</v>
      </c>
      <c r="E47">
        <f>commits!E47</f>
        <v>118</v>
      </c>
      <c r="F47">
        <f>VLOOKUP(A47,merges!P:U,5,FALSE)</f>
        <v>3</v>
      </c>
      <c r="G47">
        <f>VLOOKUP(A47,merges!P:U,6,FALSE)</f>
        <v>0</v>
      </c>
      <c r="H47">
        <f t="shared" si="2"/>
        <v>3</v>
      </c>
      <c r="I47">
        <f t="shared" si="3"/>
        <v>39.333333333333336</v>
      </c>
      <c r="J47">
        <f t="shared" si="4"/>
        <v>2.5423728813559321</v>
      </c>
      <c r="K47">
        <f t="shared" si="5"/>
        <v>2.7272727272727271</v>
      </c>
      <c r="L47">
        <f t="shared" si="6"/>
        <v>0</v>
      </c>
      <c r="M47">
        <f t="shared" si="7"/>
        <v>36.666666666666664</v>
      </c>
      <c r="N47" t="e">
        <f t="shared" si="8"/>
        <v>#DIV/0!</v>
      </c>
      <c r="O47">
        <f>IF(ISNA(VLOOKUP(A47,desenvolvedores!$U$2:$W$656,2,FALSE)),1,VLOOKUP(A47,desenvolvedores!$U$2:$W$656,2,FALSE))</f>
        <v>4</v>
      </c>
      <c r="P47">
        <f>IF(ISNA(VLOOKUP(A47,desenvolvedores!$U$2:$W$656,3,FALSE)),1,VLOOKUP(A47,desenvolvedores!$U$2:$W$656,3,FALSE))</f>
        <v>1</v>
      </c>
      <c r="Q47">
        <f t="shared" si="0"/>
        <v>24.444444444444443</v>
      </c>
      <c r="R47">
        <f t="shared" si="1"/>
        <v>999999</v>
      </c>
      <c r="S47">
        <f>IF(ISNA(VLOOKUP(A47,merges!AH:AJ,2,)),0,VLOOKUP(A47,merges!AH:AJ,2,))</f>
        <v>0</v>
      </c>
      <c r="T47">
        <f>IF(ISNA(VLOOKUP(A47,merges!AN:AP,2,FALSE)),0,VLOOKUP(A47,merges!AN:AP,2,FALSE))</f>
        <v>0</v>
      </c>
      <c r="U47">
        <f t="shared" si="9"/>
        <v>0</v>
      </c>
      <c r="V47">
        <f t="shared" si="10"/>
        <v>0</v>
      </c>
      <c r="W47">
        <f t="shared" si="20"/>
        <v>0</v>
      </c>
      <c r="X47">
        <f t="shared" si="11"/>
        <v>0</v>
      </c>
      <c r="Y47">
        <f>VLOOKUP(A47,issues_tempo!A:E,2,FALSE)</f>
        <v>0</v>
      </c>
      <c r="Z47">
        <f>VLOOKUP(A47,issues_tempo!A:E,3,FALSE)</f>
        <v>2</v>
      </c>
      <c r="AA47">
        <f t="shared" si="12"/>
        <v>2</v>
      </c>
      <c r="AB47">
        <f t="shared" si="13"/>
        <v>59</v>
      </c>
      <c r="AC47">
        <f>VLOOKUP(A47,issues_tempo!A:E,4,FALSE)</f>
        <v>0</v>
      </c>
      <c r="AD47">
        <f>VLOOKUP(A47,issues_tempo!A:E,5,FALSE)</f>
        <v>700</v>
      </c>
      <c r="AE47">
        <f t="shared" si="14"/>
        <v>0</v>
      </c>
      <c r="AF47">
        <f t="shared" si="15"/>
        <v>25</v>
      </c>
      <c r="AG47">
        <f t="shared" si="16"/>
        <v>0</v>
      </c>
      <c r="AH47">
        <f t="shared" si="17"/>
        <v>350</v>
      </c>
      <c r="AI47">
        <f t="shared" si="18"/>
        <v>0</v>
      </c>
      <c r="AJ47">
        <f t="shared" si="19"/>
        <v>8750</v>
      </c>
    </row>
    <row r="48" spans="1:36" x14ac:dyDescent="0.25">
      <c r="A48">
        <f>commits!A48</f>
        <v>4340365</v>
      </c>
      <c r="B48" t="str">
        <f>commits!B48</f>
        <v>Ruby</v>
      </c>
      <c r="C48">
        <f>commits!C48</f>
        <v>12</v>
      </c>
      <c r="D48">
        <f>commits!D48</f>
        <v>58</v>
      </c>
      <c r="E48">
        <f>commits!E48</f>
        <v>70</v>
      </c>
      <c r="F48" t="e">
        <f>VLOOKUP(A48,merges!P:U,5,FALSE)</f>
        <v>#N/A</v>
      </c>
      <c r="G48" t="e">
        <f>VLOOKUP(A48,merges!P:U,6,FALSE)</f>
        <v>#N/A</v>
      </c>
      <c r="H48" t="e">
        <f t="shared" si="2"/>
        <v>#N/A</v>
      </c>
      <c r="I48" t="e">
        <f t="shared" si="3"/>
        <v>#N/A</v>
      </c>
      <c r="J48">
        <f t="shared" si="4"/>
        <v>0</v>
      </c>
      <c r="K48">
        <f t="shared" si="5"/>
        <v>0</v>
      </c>
      <c r="L48">
        <f t="shared" si="6"/>
        <v>0</v>
      </c>
      <c r="M48" t="e">
        <f t="shared" si="7"/>
        <v>#N/A</v>
      </c>
      <c r="N48" t="e">
        <f t="shared" si="8"/>
        <v>#N/A</v>
      </c>
      <c r="O48">
        <f>IF(ISNA(VLOOKUP(A48,desenvolvedores!$U$2:$W$656,2,FALSE)),1,VLOOKUP(A48,desenvolvedores!$U$2:$W$656,2,FALSE))</f>
        <v>1</v>
      </c>
      <c r="P48">
        <f>IF(ISNA(VLOOKUP(A48,desenvolvedores!$U$2:$W$656,3,FALSE)),1,VLOOKUP(A48,desenvolvedores!$U$2:$W$656,3,FALSE))</f>
        <v>1</v>
      </c>
      <c r="Q48">
        <f t="shared" si="0"/>
        <v>999999</v>
      </c>
      <c r="R48" t="e">
        <f t="shared" si="1"/>
        <v>#N/A</v>
      </c>
      <c r="S48">
        <f>IF(ISNA(VLOOKUP(A48,merges!AH:AJ,2,)),0,VLOOKUP(A48,merges!AH:AJ,2,))</f>
        <v>0</v>
      </c>
      <c r="T48">
        <f>IF(ISNA(VLOOKUP(A48,merges!AN:AP,2,FALSE)),0,VLOOKUP(A48,merges!AN:AP,2,FALSE))</f>
        <v>0</v>
      </c>
      <c r="U48">
        <f t="shared" si="9"/>
        <v>0</v>
      </c>
      <c r="V48">
        <f t="shared" si="10"/>
        <v>0</v>
      </c>
      <c r="W48">
        <f t="shared" si="20"/>
        <v>0</v>
      </c>
      <c r="X48">
        <f t="shared" si="11"/>
        <v>0</v>
      </c>
      <c r="Y48" t="e">
        <f>VLOOKUP(A48,issues_tempo!A:E,2,FALSE)</f>
        <v>#N/A</v>
      </c>
      <c r="Z48" t="e">
        <f>VLOOKUP(A48,issues_tempo!A:E,3,FALSE)</f>
        <v>#N/A</v>
      </c>
      <c r="AA48" t="e">
        <f t="shared" si="12"/>
        <v>#N/A</v>
      </c>
      <c r="AB48" t="e">
        <f t="shared" si="13"/>
        <v>#N/A</v>
      </c>
      <c r="AC48" t="e">
        <f>VLOOKUP(A48,issues_tempo!A:E,4,FALSE)</f>
        <v>#N/A</v>
      </c>
      <c r="AD48" t="e">
        <f>VLOOKUP(A48,issues_tempo!A:E,5,FALSE)</f>
        <v>#N/A</v>
      </c>
      <c r="AE48">
        <f t="shared" si="14"/>
        <v>0</v>
      </c>
      <c r="AF48">
        <f t="shared" si="15"/>
        <v>0</v>
      </c>
      <c r="AG48" t="e">
        <f t="shared" si="16"/>
        <v>#N/A</v>
      </c>
      <c r="AH48" t="e">
        <f t="shared" si="17"/>
        <v>#N/A</v>
      </c>
      <c r="AI48" t="e">
        <f t="shared" si="18"/>
        <v>#N/A</v>
      </c>
      <c r="AJ48" t="e">
        <f t="shared" si="19"/>
        <v>#N/A</v>
      </c>
    </row>
    <row r="49" spans="1:36" x14ac:dyDescent="0.25">
      <c r="A49">
        <f>commits!A49</f>
        <v>4494078</v>
      </c>
      <c r="B49" t="str">
        <f>commits!B49</f>
        <v>Ruby</v>
      </c>
      <c r="C49">
        <f>commits!C49</f>
        <v>560</v>
      </c>
      <c r="D49">
        <f>commits!D49</f>
        <v>141</v>
      </c>
      <c r="E49">
        <f>commits!E49</f>
        <v>701</v>
      </c>
      <c r="F49">
        <f>VLOOKUP(A49,merges!P:U,5,FALSE)</f>
        <v>15</v>
      </c>
      <c r="G49">
        <f>VLOOKUP(A49,merges!P:U,6,FALSE)</f>
        <v>2</v>
      </c>
      <c r="H49">
        <f t="shared" si="2"/>
        <v>17</v>
      </c>
      <c r="I49">
        <f t="shared" si="3"/>
        <v>41.235294117647058</v>
      </c>
      <c r="J49">
        <f t="shared" si="4"/>
        <v>2.4251069900142652</v>
      </c>
      <c r="K49">
        <f t="shared" si="5"/>
        <v>2.6785714285714284</v>
      </c>
      <c r="L49">
        <f t="shared" si="6"/>
        <v>1.4184397163120568</v>
      </c>
      <c r="M49">
        <f t="shared" ref="M49:M60" si="31">IF(F49&gt;0,C49/F49,999999)</f>
        <v>37.333333333333336</v>
      </c>
      <c r="N49">
        <f t="shared" ref="N49:N60" si="32">IF(G49&gt;0,D49/G49,999999)</f>
        <v>70.5</v>
      </c>
      <c r="O49">
        <f>IF(ISNA(VLOOKUP(A49,desenvolvedores!$U$2:$W$656,2,FALSE)),1,VLOOKUP(A49,desenvolvedores!$U$2:$W$656,2,FALSE))</f>
        <v>2</v>
      </c>
      <c r="P49">
        <f>IF(ISNA(VLOOKUP(A49,desenvolvedores!$U$2:$W$656,3,FALSE)),1,VLOOKUP(A49,desenvolvedores!$U$2:$W$656,3,FALSE))</f>
        <v>2</v>
      </c>
      <c r="Q49">
        <f t="shared" si="0"/>
        <v>12.444444444444445</v>
      </c>
      <c r="R49">
        <f t="shared" si="1"/>
        <v>23.5</v>
      </c>
      <c r="S49">
        <f>IF(ISNA(VLOOKUP(A49,merges!AH:AJ,2,)),0,VLOOKUP(A49,merges!AH:AJ,2,))</f>
        <v>647</v>
      </c>
      <c r="T49">
        <f>IF(ISNA(VLOOKUP(A49,merges!AN:AP,2,FALSE)),0,VLOOKUP(A49,merges!AN:AP,2,FALSE))</f>
        <v>96</v>
      </c>
      <c r="U49">
        <f t="shared" si="9"/>
        <v>43.133333333333333</v>
      </c>
      <c r="V49">
        <f t="shared" si="10"/>
        <v>48</v>
      </c>
      <c r="W49">
        <f t="shared" si="20"/>
        <v>115.53571428571428</v>
      </c>
      <c r="X49">
        <f t="shared" si="11"/>
        <v>68.085106382978722</v>
      </c>
      <c r="Y49">
        <f>IF(ISNA(VLOOKUP(A49,issues_tempo!A:E,2,FALSE)),0,VLOOKUP(A49,issues_tempo!A:E,2,FALSE))</f>
        <v>0</v>
      </c>
      <c r="Z49">
        <f>IF(ISNA(VLOOKUP(A49,issues_tempo!A:E,3,FALSE)),0,VLOOKUP(A49,issues_tempo!A:E,3,FALSE))</f>
        <v>0</v>
      </c>
      <c r="AA49">
        <f t="shared" si="12"/>
        <v>0</v>
      </c>
      <c r="AB49" t="e">
        <f t="shared" si="13"/>
        <v>#DIV/0!</v>
      </c>
      <c r="AC49" t="e">
        <f>VLOOKUP(A49,issues_tempo!A:E,4,FALSE)</f>
        <v>#N/A</v>
      </c>
      <c r="AD49" t="e">
        <f>VLOOKUP(A49,issues_tempo!A:E,5,FALSE)</f>
        <v>#N/A</v>
      </c>
      <c r="AE49">
        <f t="shared" si="14"/>
        <v>0</v>
      </c>
      <c r="AF49">
        <f t="shared" si="15"/>
        <v>0</v>
      </c>
      <c r="AG49">
        <f t="shared" si="16"/>
        <v>0</v>
      </c>
      <c r="AH49">
        <f t="shared" si="17"/>
        <v>0</v>
      </c>
      <c r="AI49">
        <f t="shared" si="18"/>
        <v>0</v>
      </c>
      <c r="AJ49">
        <f t="shared" si="19"/>
        <v>0</v>
      </c>
    </row>
    <row r="50" spans="1:36" x14ac:dyDescent="0.25">
      <c r="A50">
        <f>commits!A50</f>
        <v>4693087</v>
      </c>
      <c r="B50" t="str">
        <f>commits!B50</f>
        <v>Javascript</v>
      </c>
      <c r="C50">
        <f>commits!C50</f>
        <v>4555</v>
      </c>
      <c r="D50">
        <f>commits!D50</f>
        <v>2446</v>
      </c>
      <c r="E50">
        <f>commits!E50</f>
        <v>7001</v>
      </c>
      <c r="F50">
        <f>VLOOKUP(A50,merges!P:U,5,FALSE)</f>
        <v>479</v>
      </c>
      <c r="G50">
        <f>VLOOKUP(A50,merges!P:U,6,FALSE)</f>
        <v>69</v>
      </c>
      <c r="H50">
        <f t="shared" si="2"/>
        <v>548</v>
      </c>
      <c r="I50">
        <f t="shared" si="3"/>
        <v>12.775547445255475</v>
      </c>
      <c r="J50">
        <f t="shared" si="4"/>
        <v>7.8274532209684331</v>
      </c>
      <c r="K50">
        <f t="shared" si="5"/>
        <v>10.515916575192097</v>
      </c>
      <c r="L50">
        <f t="shared" si="6"/>
        <v>2.8209321340964841</v>
      </c>
      <c r="M50">
        <f t="shared" si="31"/>
        <v>9.5093945720250517</v>
      </c>
      <c r="N50">
        <f t="shared" si="32"/>
        <v>35.449275362318843</v>
      </c>
      <c r="O50">
        <f>IF(ISNA(VLOOKUP(A50,desenvolvedores!$U$2:$W$656,2,FALSE)),1,VLOOKUP(A50,desenvolvedores!$U$2:$W$656,2,FALSE))</f>
        <v>90</v>
      </c>
      <c r="P50">
        <f>IF(ISNA(VLOOKUP(A50,desenvolvedores!$U$2:$W$656,3,FALSE)),1,VLOOKUP(A50,desenvolvedores!$U$2:$W$656,3,FALSE))</f>
        <v>62</v>
      </c>
      <c r="Q50">
        <f t="shared" si="0"/>
        <v>142.64091858037577</v>
      </c>
      <c r="R50">
        <f t="shared" si="1"/>
        <v>366.30917874396141</v>
      </c>
      <c r="S50">
        <f>IF(ISNA(VLOOKUP(A50,merges!AH:AJ,2,)),0,VLOOKUP(A50,merges!AH:AJ,2,))</f>
        <v>6296</v>
      </c>
      <c r="T50">
        <f>IF(ISNA(VLOOKUP(A50,merges!AN:AP,2,FALSE)),0,VLOOKUP(A50,merges!AN:AP,2,FALSE))</f>
        <v>1</v>
      </c>
      <c r="U50">
        <f t="shared" si="9"/>
        <v>13.144050104384133</v>
      </c>
      <c r="V50">
        <f t="shared" si="10"/>
        <v>1.4492753623188406E-2</v>
      </c>
      <c r="W50">
        <f t="shared" si="20"/>
        <v>138.22173435784853</v>
      </c>
      <c r="X50">
        <f t="shared" si="11"/>
        <v>4.0883074407195422E-2</v>
      </c>
      <c r="Y50">
        <f>IF(ISNA(VLOOKUP(A50,issues_tempo!A:E,2,FALSE)),0,VLOOKUP(A50,issues_tempo!A:E,2,FALSE))</f>
        <v>423</v>
      </c>
      <c r="Z50">
        <f>IF(ISNA(VLOOKUP(A50,issues_tempo!A:E,3,FALSE)),0,VLOOKUP(A50,issues_tempo!A:E,3,FALSE))</f>
        <v>116</v>
      </c>
      <c r="AA50">
        <f t="shared" si="12"/>
        <v>539</v>
      </c>
      <c r="AB50">
        <f t="shared" si="13"/>
        <v>12.988868274582559</v>
      </c>
      <c r="AC50">
        <f>VLOOKUP(A50,issues_tempo!A:E,4,FALSE)</f>
        <v>3451</v>
      </c>
      <c r="AD50">
        <f>VLOOKUP(A50,issues_tempo!A:E,5,FALSE)</f>
        <v>2258</v>
      </c>
      <c r="AE50">
        <f t="shared" si="14"/>
        <v>9.2864983534577394</v>
      </c>
      <c r="AF50">
        <f t="shared" si="15"/>
        <v>4.7424366312346686</v>
      </c>
      <c r="AG50">
        <f t="shared" si="16"/>
        <v>8.1583924349881798</v>
      </c>
      <c r="AH50">
        <f t="shared" si="17"/>
        <v>19.46551724137931</v>
      </c>
      <c r="AI50">
        <f t="shared" si="18"/>
        <v>75.762897914379806</v>
      </c>
      <c r="AJ50">
        <f t="shared" si="19"/>
        <v>92.313982011447251</v>
      </c>
    </row>
    <row r="51" spans="1:36" x14ac:dyDescent="0.25">
      <c r="A51">
        <f>commits!A51</f>
        <v>5021616</v>
      </c>
      <c r="B51" t="str">
        <f>commits!B51</f>
        <v>Python</v>
      </c>
      <c r="C51">
        <f>commits!C51</f>
        <v>3342</v>
      </c>
      <c r="D51">
        <f>commits!D51</f>
        <v>717</v>
      </c>
      <c r="E51">
        <f>commits!E51</f>
        <v>4059</v>
      </c>
      <c r="F51">
        <f>VLOOKUP(A51,merges!P:U,5,FALSE)</f>
        <v>1001</v>
      </c>
      <c r="G51">
        <f>VLOOKUP(A51,merges!P:U,6,FALSE)</f>
        <v>113</v>
      </c>
      <c r="H51">
        <f t="shared" si="2"/>
        <v>1114</v>
      </c>
      <c r="I51">
        <f t="shared" si="3"/>
        <v>3.6436265709156195</v>
      </c>
      <c r="J51">
        <f t="shared" si="4"/>
        <v>27.44518354274452</v>
      </c>
      <c r="K51">
        <f t="shared" si="5"/>
        <v>29.952124476361462</v>
      </c>
      <c r="L51">
        <f t="shared" si="6"/>
        <v>15.760111576011157</v>
      </c>
      <c r="M51">
        <f t="shared" si="31"/>
        <v>3.3386613386613386</v>
      </c>
      <c r="N51">
        <f t="shared" si="32"/>
        <v>6.3451327433628322</v>
      </c>
      <c r="O51">
        <f>IF(ISNA(VLOOKUP(A51,desenvolvedores!$U$2:$W$656,2,FALSE)),1,VLOOKUP(A51,desenvolvedores!$U$2:$W$656,2,FALSE))</f>
        <v>25</v>
      </c>
      <c r="P51">
        <f>IF(ISNA(VLOOKUP(A51,desenvolvedores!$U$2:$W$656,3,FALSE)),1,VLOOKUP(A51,desenvolvedores!$U$2:$W$656,3,FALSE))</f>
        <v>18</v>
      </c>
      <c r="Q51">
        <f t="shared" si="0"/>
        <v>13.911088911088912</v>
      </c>
      <c r="R51">
        <f t="shared" si="1"/>
        <v>19.035398230088497</v>
      </c>
      <c r="S51">
        <f>IF(ISNA(VLOOKUP(A51,merges!AH:AJ,2,)),0,VLOOKUP(A51,merges!AH:AJ,2,))</f>
        <v>600</v>
      </c>
      <c r="T51">
        <f>IF(ISNA(VLOOKUP(A51,merges!AN:AP,2,FALSE)),0,VLOOKUP(A51,merges!AN:AP,2,FALSE))</f>
        <v>3</v>
      </c>
      <c r="U51">
        <f t="shared" si="9"/>
        <v>0.59940059940059942</v>
      </c>
      <c r="V51">
        <f t="shared" si="10"/>
        <v>2.6548672566371681E-2</v>
      </c>
      <c r="W51">
        <f t="shared" si="20"/>
        <v>17.953321364452425</v>
      </c>
      <c r="X51">
        <f t="shared" si="11"/>
        <v>0.41841004184100417</v>
      </c>
      <c r="Y51">
        <f>IF(ISNA(VLOOKUP(A51,issues_tempo!A:E,2,FALSE)),0,VLOOKUP(A51,issues_tempo!A:E,2,FALSE))</f>
        <v>0</v>
      </c>
      <c r="Z51">
        <f>IF(ISNA(VLOOKUP(A51,issues_tempo!A:E,3,FALSE)),0,VLOOKUP(A51,issues_tempo!A:E,3,FALSE))</f>
        <v>0</v>
      </c>
      <c r="AA51">
        <f t="shared" si="12"/>
        <v>0</v>
      </c>
      <c r="AB51" t="e">
        <f t="shared" si="13"/>
        <v>#DIV/0!</v>
      </c>
      <c r="AC51" t="e">
        <f>VLOOKUP(A51,issues_tempo!A:E,4,FALSE)</f>
        <v>#N/A</v>
      </c>
      <c r="AD51" t="e">
        <f>VLOOKUP(A51,issues_tempo!A:E,5,FALSE)</f>
        <v>#N/A</v>
      </c>
      <c r="AE51">
        <f t="shared" si="14"/>
        <v>0</v>
      </c>
      <c r="AF51">
        <f t="shared" si="15"/>
        <v>0</v>
      </c>
      <c r="AG51">
        <f t="shared" si="16"/>
        <v>0</v>
      </c>
      <c r="AH51">
        <f t="shared" si="17"/>
        <v>0</v>
      </c>
      <c r="AI51">
        <f t="shared" si="18"/>
        <v>0</v>
      </c>
      <c r="AJ51">
        <f t="shared" si="19"/>
        <v>0</v>
      </c>
    </row>
    <row r="52" spans="1:36" x14ac:dyDescent="0.25">
      <c r="A52">
        <f>commits!A52</f>
        <v>5144181</v>
      </c>
      <c r="B52" t="str">
        <f>commits!B52</f>
        <v>Ruby</v>
      </c>
      <c r="C52">
        <f>commits!C52</f>
        <v>1549</v>
      </c>
      <c r="D52">
        <f>commits!D52</f>
        <v>191</v>
      </c>
      <c r="E52">
        <f>commits!E52</f>
        <v>1740</v>
      </c>
      <c r="F52">
        <f>VLOOKUP(A52,merges!P:U,5,FALSE)</f>
        <v>69</v>
      </c>
      <c r="G52">
        <f>VLOOKUP(A52,merges!P:U,6,FALSE)</f>
        <v>12</v>
      </c>
      <c r="H52">
        <f t="shared" si="2"/>
        <v>81</v>
      </c>
      <c r="I52">
        <f t="shared" si="3"/>
        <v>21.481481481481481</v>
      </c>
      <c r="J52">
        <f t="shared" si="4"/>
        <v>4.6551724137931032</v>
      </c>
      <c r="K52">
        <f t="shared" si="5"/>
        <v>4.4544867656552611</v>
      </c>
      <c r="L52">
        <f t="shared" si="6"/>
        <v>6.2827225130890056</v>
      </c>
      <c r="M52">
        <f t="shared" si="31"/>
        <v>22.44927536231884</v>
      </c>
      <c r="N52">
        <f t="shared" si="32"/>
        <v>15.916666666666666</v>
      </c>
      <c r="O52">
        <f>IF(ISNA(VLOOKUP(A52,desenvolvedores!$U$2:$W$656,2,FALSE)),1,VLOOKUP(A52,desenvolvedores!$U$2:$W$656,2,FALSE))</f>
        <v>50</v>
      </c>
      <c r="P52">
        <f>IF(ISNA(VLOOKUP(A52,desenvolvedores!$U$2:$W$656,3,FALSE)),1,VLOOKUP(A52,desenvolvedores!$U$2:$W$656,3,FALSE))</f>
        <v>3</v>
      </c>
      <c r="Q52">
        <f t="shared" si="0"/>
        <v>187.07729468599035</v>
      </c>
      <c r="R52">
        <f t="shared" si="1"/>
        <v>7.958333333333333</v>
      </c>
      <c r="S52">
        <f>IF(ISNA(VLOOKUP(A52,merges!AH:AJ,2,)),0,VLOOKUP(A52,merges!AH:AJ,2,))</f>
        <v>27</v>
      </c>
      <c r="T52">
        <f>IF(ISNA(VLOOKUP(A52,merges!AN:AP,2,FALSE)),0,VLOOKUP(A52,merges!AN:AP,2,FALSE))</f>
        <v>8</v>
      </c>
      <c r="U52">
        <f t="shared" si="9"/>
        <v>0.39130434782608697</v>
      </c>
      <c r="V52">
        <f t="shared" si="10"/>
        <v>0.66666666666666663</v>
      </c>
      <c r="W52">
        <f t="shared" si="20"/>
        <v>1.7430600387346675</v>
      </c>
      <c r="X52">
        <f t="shared" si="11"/>
        <v>4.1884816753926701</v>
      </c>
      <c r="Y52">
        <f>IF(ISNA(VLOOKUP(A52,issues_tempo!A:E,2,FALSE)),0,VLOOKUP(A52,issues_tempo!A:E,2,FALSE))</f>
        <v>13</v>
      </c>
      <c r="Z52">
        <f>IF(ISNA(VLOOKUP(A52,issues_tempo!A:E,3,FALSE)),0,VLOOKUP(A52,issues_tempo!A:E,3,FALSE))</f>
        <v>88</v>
      </c>
      <c r="AA52">
        <f t="shared" si="12"/>
        <v>101</v>
      </c>
      <c r="AB52">
        <f t="shared" si="13"/>
        <v>17.227722772277229</v>
      </c>
      <c r="AC52">
        <f>VLOOKUP(A52,issues_tempo!A:E,4,FALSE)</f>
        <v>11</v>
      </c>
      <c r="AD52">
        <f>VLOOKUP(A52,issues_tempo!A:E,5,FALSE)</f>
        <v>929</v>
      </c>
      <c r="AE52">
        <f t="shared" si="14"/>
        <v>0.83925112976113625</v>
      </c>
      <c r="AF52">
        <f t="shared" si="15"/>
        <v>46.073298429319372</v>
      </c>
      <c r="AG52">
        <f t="shared" si="16"/>
        <v>0.84615384615384615</v>
      </c>
      <c r="AH52">
        <f t="shared" si="17"/>
        <v>10.556818181818182</v>
      </c>
      <c r="AI52">
        <f t="shared" si="18"/>
        <v>0.71013557133634608</v>
      </c>
      <c r="AJ52">
        <f t="shared" si="19"/>
        <v>486.38743455497382</v>
      </c>
    </row>
    <row r="53" spans="1:36" x14ac:dyDescent="0.25">
      <c r="A53">
        <f>commits!A53</f>
        <v>5197539</v>
      </c>
      <c r="B53" t="str">
        <f>commits!B53</f>
        <v>Python</v>
      </c>
      <c r="C53">
        <f>commits!C53</f>
        <v>1138</v>
      </c>
      <c r="D53">
        <f>commits!D53</f>
        <v>712</v>
      </c>
      <c r="E53">
        <f>commits!E53</f>
        <v>1850</v>
      </c>
      <c r="F53">
        <f>VLOOKUP(A53,merges!P:U,5,FALSE)</f>
        <v>39</v>
      </c>
      <c r="G53">
        <f>VLOOKUP(A53,merges!P:U,6,FALSE)</f>
        <v>52</v>
      </c>
      <c r="H53">
        <f t="shared" si="2"/>
        <v>91</v>
      </c>
      <c r="I53">
        <f t="shared" si="3"/>
        <v>20.329670329670328</v>
      </c>
      <c r="J53">
        <f t="shared" si="4"/>
        <v>4.9189189189189193</v>
      </c>
      <c r="K53">
        <f t="shared" si="5"/>
        <v>3.4270650263620386</v>
      </c>
      <c r="L53">
        <f t="shared" si="6"/>
        <v>7.3033707865168536</v>
      </c>
      <c r="M53">
        <f t="shared" si="31"/>
        <v>29.179487179487179</v>
      </c>
      <c r="N53">
        <f t="shared" si="32"/>
        <v>13.692307692307692</v>
      </c>
      <c r="O53">
        <f>IF(ISNA(VLOOKUP(A53,desenvolvedores!$U$2:$W$656,2,FALSE)),1,VLOOKUP(A53,desenvolvedores!$U$2:$W$656,2,FALSE))</f>
        <v>22</v>
      </c>
      <c r="P53">
        <f>IF(ISNA(VLOOKUP(A53,desenvolvedores!$U$2:$W$656,3,FALSE)),1,VLOOKUP(A53,desenvolvedores!$U$2:$W$656,3,FALSE))</f>
        <v>12</v>
      </c>
      <c r="Q53">
        <f t="shared" si="0"/>
        <v>106.99145299145299</v>
      </c>
      <c r="R53">
        <f t="shared" si="1"/>
        <v>27.384615384615383</v>
      </c>
      <c r="S53">
        <f>IF(ISNA(VLOOKUP(A53,merges!AH:AJ,2,)),0,VLOOKUP(A53,merges!AH:AJ,2,))</f>
        <v>0</v>
      </c>
      <c r="T53">
        <f>IF(ISNA(VLOOKUP(A53,merges!AN:AP,2,FALSE)),0,VLOOKUP(A53,merges!AN:AP,2,FALSE))</f>
        <v>0</v>
      </c>
      <c r="U53">
        <f t="shared" si="9"/>
        <v>0</v>
      </c>
      <c r="V53">
        <f t="shared" si="10"/>
        <v>0</v>
      </c>
      <c r="W53">
        <f t="shared" si="20"/>
        <v>0</v>
      </c>
      <c r="X53">
        <f t="shared" si="11"/>
        <v>0</v>
      </c>
      <c r="Y53">
        <f>IF(ISNA(VLOOKUP(A53,issues_tempo!A:E,2,FALSE)),0,VLOOKUP(A53,issues_tempo!A:E,2,FALSE))</f>
        <v>233</v>
      </c>
      <c r="Z53">
        <f>IF(ISNA(VLOOKUP(A53,issues_tempo!A:E,3,FALSE)),0,VLOOKUP(A53,issues_tempo!A:E,3,FALSE))</f>
        <v>330</v>
      </c>
      <c r="AA53">
        <f t="shared" si="12"/>
        <v>563</v>
      </c>
      <c r="AB53">
        <f t="shared" si="13"/>
        <v>3.285968028419183</v>
      </c>
      <c r="AC53">
        <f>VLOOKUP(A53,issues_tempo!A:E,4,FALSE)</f>
        <v>357</v>
      </c>
      <c r="AD53">
        <f>VLOOKUP(A53,issues_tempo!A:E,5,FALSE)</f>
        <v>485</v>
      </c>
      <c r="AE53">
        <f t="shared" si="14"/>
        <v>20.474516695957821</v>
      </c>
      <c r="AF53">
        <f t="shared" si="15"/>
        <v>46.348314606741575</v>
      </c>
      <c r="AG53">
        <f t="shared" si="16"/>
        <v>1.5321888412017168</v>
      </c>
      <c r="AH53">
        <f t="shared" si="17"/>
        <v>1.4696969696969697</v>
      </c>
      <c r="AI53">
        <f t="shared" si="18"/>
        <v>31.370826010544818</v>
      </c>
      <c r="AJ53">
        <f t="shared" si="19"/>
        <v>68.117977528089895</v>
      </c>
    </row>
    <row r="54" spans="1:36" x14ac:dyDescent="0.25">
      <c r="A54">
        <f>commits!A54</f>
        <v>5203368</v>
      </c>
      <c r="B54" t="str">
        <f>commits!B54</f>
        <v>Ruby</v>
      </c>
      <c r="C54">
        <f>commits!C54</f>
        <v>329</v>
      </c>
      <c r="D54">
        <f>commits!D54</f>
        <v>934</v>
      </c>
      <c r="E54">
        <f>commits!E54</f>
        <v>1263</v>
      </c>
      <c r="F54">
        <f>VLOOKUP(A54,merges!P:U,5,FALSE)</f>
        <v>8</v>
      </c>
      <c r="G54">
        <f>VLOOKUP(A54,merges!P:U,6,FALSE)</f>
        <v>12</v>
      </c>
      <c r="H54">
        <f t="shared" si="2"/>
        <v>20</v>
      </c>
      <c r="I54">
        <f t="shared" si="3"/>
        <v>63.15</v>
      </c>
      <c r="J54">
        <f t="shared" si="4"/>
        <v>1.5835312747426762</v>
      </c>
      <c r="K54">
        <f t="shared" si="5"/>
        <v>2.43161094224924</v>
      </c>
      <c r="L54">
        <f t="shared" si="6"/>
        <v>1.2847965738758029</v>
      </c>
      <c r="M54">
        <f t="shared" si="31"/>
        <v>41.125</v>
      </c>
      <c r="N54">
        <f t="shared" si="32"/>
        <v>77.833333333333329</v>
      </c>
      <c r="O54">
        <f>IF(ISNA(VLOOKUP(A54,desenvolvedores!$U$2:$W$656,2,FALSE)),1,VLOOKUP(A54,desenvolvedores!$U$2:$W$656,2,FALSE))</f>
        <v>6</v>
      </c>
      <c r="P54">
        <f>IF(ISNA(VLOOKUP(A54,desenvolvedores!$U$2:$W$656,3,FALSE)),1,VLOOKUP(A54,desenvolvedores!$U$2:$W$656,3,FALSE))</f>
        <v>14</v>
      </c>
      <c r="Q54">
        <f t="shared" si="0"/>
        <v>41.125</v>
      </c>
      <c r="R54">
        <f t="shared" si="1"/>
        <v>181.61111111111111</v>
      </c>
      <c r="S54">
        <f>IF(ISNA(VLOOKUP(A54,merges!AH:AJ,2,)),0,VLOOKUP(A54,merges!AH:AJ,2,))</f>
        <v>1777</v>
      </c>
      <c r="T54">
        <f>IF(ISNA(VLOOKUP(A54,merges!AN:AP,2,FALSE)),0,VLOOKUP(A54,merges!AN:AP,2,FALSE))</f>
        <v>0</v>
      </c>
      <c r="U54">
        <f t="shared" si="9"/>
        <v>222.125</v>
      </c>
      <c r="V54">
        <f t="shared" si="10"/>
        <v>0</v>
      </c>
      <c r="W54">
        <f t="shared" si="20"/>
        <v>540.12158054711244</v>
      </c>
      <c r="X54">
        <f t="shared" si="11"/>
        <v>0</v>
      </c>
      <c r="Y54">
        <f>IF(ISNA(VLOOKUP(A54,issues_tempo!A:E,2,FALSE)),0,VLOOKUP(A54,issues_tempo!A:E,2,FALSE))</f>
        <v>4</v>
      </c>
      <c r="Z54">
        <f>IF(ISNA(VLOOKUP(A54,issues_tempo!A:E,3,FALSE)),0,VLOOKUP(A54,issues_tempo!A:E,3,FALSE))</f>
        <v>0</v>
      </c>
      <c r="AA54">
        <f t="shared" si="12"/>
        <v>4</v>
      </c>
      <c r="AB54">
        <f t="shared" si="13"/>
        <v>315.75</v>
      </c>
      <c r="AC54">
        <f>VLOOKUP(A54,issues_tempo!A:E,4,FALSE)</f>
        <v>10</v>
      </c>
      <c r="AD54">
        <f>VLOOKUP(A54,issues_tempo!A:E,5,FALSE)</f>
        <v>0</v>
      </c>
      <c r="AE54">
        <f t="shared" si="14"/>
        <v>1.21580547112462</v>
      </c>
      <c r="AF54">
        <f t="shared" si="15"/>
        <v>0</v>
      </c>
      <c r="AG54">
        <f t="shared" si="16"/>
        <v>2.5</v>
      </c>
      <c r="AH54">
        <f t="shared" si="17"/>
        <v>0</v>
      </c>
      <c r="AI54">
        <f t="shared" si="18"/>
        <v>3.0395136778115499</v>
      </c>
      <c r="AJ54">
        <f t="shared" si="19"/>
        <v>0</v>
      </c>
    </row>
    <row r="55" spans="1:36" x14ac:dyDescent="0.25">
      <c r="A55">
        <f>commits!A55</f>
        <v>5287954</v>
      </c>
      <c r="B55" t="str">
        <f>commits!B55</f>
        <v>Python</v>
      </c>
      <c r="C55">
        <f>commits!C55</f>
        <v>3355</v>
      </c>
      <c r="D55">
        <f>commits!D55</f>
        <v>706</v>
      </c>
      <c r="E55">
        <f>commits!E55</f>
        <v>4061</v>
      </c>
      <c r="F55">
        <f>VLOOKUP(A55,merges!P:U,5,FALSE)</f>
        <v>1001</v>
      </c>
      <c r="G55">
        <f>VLOOKUP(A55,merges!P:U,6,FALSE)</f>
        <v>113</v>
      </c>
      <c r="H55">
        <f t="shared" si="2"/>
        <v>1114</v>
      </c>
      <c r="I55">
        <f t="shared" si="3"/>
        <v>3.6454219030520645</v>
      </c>
      <c r="J55">
        <f t="shared" si="4"/>
        <v>27.431667077074611</v>
      </c>
      <c r="K55">
        <f t="shared" si="5"/>
        <v>29.83606557377049</v>
      </c>
      <c r="L55">
        <f t="shared" si="6"/>
        <v>16.005665722379604</v>
      </c>
      <c r="M55">
        <f t="shared" si="31"/>
        <v>3.3516483516483517</v>
      </c>
      <c r="N55">
        <f t="shared" si="32"/>
        <v>6.2477876106194694</v>
      </c>
      <c r="O55">
        <f>IF(ISNA(VLOOKUP(A55,desenvolvedores!$U$2:$W$656,2,FALSE)),1,VLOOKUP(A55,desenvolvedores!$U$2:$W$656,2,FALSE))</f>
        <v>25</v>
      </c>
      <c r="P55">
        <f>IF(ISNA(VLOOKUP(A55,desenvolvedores!$U$2:$W$656,3,FALSE)),1,VLOOKUP(A55,desenvolvedores!$U$2:$W$656,3,FALSE))</f>
        <v>17</v>
      </c>
      <c r="Q55">
        <f t="shared" si="0"/>
        <v>13.965201465201467</v>
      </c>
      <c r="R55">
        <f t="shared" si="1"/>
        <v>17.702064896755164</v>
      </c>
      <c r="S55">
        <f>IF(ISNA(VLOOKUP(A55,merges!AH:AJ,2,)),0,VLOOKUP(A55,merges!AH:AJ,2,))</f>
        <v>600</v>
      </c>
      <c r="T55">
        <f>IF(ISNA(VLOOKUP(A55,merges!AN:AP,2,FALSE)),0,VLOOKUP(A55,merges!AN:AP,2,FALSE))</f>
        <v>3</v>
      </c>
      <c r="U55">
        <f t="shared" si="9"/>
        <v>0.59940059940059942</v>
      </c>
      <c r="V55">
        <f t="shared" si="10"/>
        <v>2.6548672566371681E-2</v>
      </c>
      <c r="W55">
        <f t="shared" si="20"/>
        <v>17.883755588673623</v>
      </c>
      <c r="X55">
        <f t="shared" si="11"/>
        <v>0.42492917847025496</v>
      </c>
      <c r="Y55">
        <f>IF(ISNA(VLOOKUP(A55,issues_tempo!A:E,2,FALSE)),0,VLOOKUP(A55,issues_tempo!A:E,2,FALSE))</f>
        <v>0</v>
      </c>
      <c r="Z55">
        <f>IF(ISNA(VLOOKUP(A55,issues_tempo!A:E,3,FALSE)),0,VLOOKUP(A55,issues_tempo!A:E,3,FALSE))</f>
        <v>0</v>
      </c>
      <c r="AA55">
        <f t="shared" si="12"/>
        <v>0</v>
      </c>
      <c r="AB55" t="e">
        <f t="shared" si="13"/>
        <v>#DIV/0!</v>
      </c>
      <c r="AC55" t="e">
        <f>VLOOKUP(A55,issues_tempo!A:E,4,FALSE)</f>
        <v>#N/A</v>
      </c>
      <c r="AD55" t="e">
        <f>VLOOKUP(A55,issues_tempo!A:E,5,FALSE)</f>
        <v>#N/A</v>
      </c>
      <c r="AE55">
        <f t="shared" si="14"/>
        <v>0</v>
      </c>
      <c r="AF55">
        <f t="shared" si="15"/>
        <v>0</v>
      </c>
      <c r="AG55">
        <f t="shared" si="16"/>
        <v>0</v>
      </c>
      <c r="AH55">
        <f t="shared" si="17"/>
        <v>0</v>
      </c>
      <c r="AI55">
        <f t="shared" si="18"/>
        <v>0</v>
      </c>
      <c r="AJ55">
        <f t="shared" si="19"/>
        <v>0</v>
      </c>
    </row>
    <row r="56" spans="1:36" x14ac:dyDescent="0.25">
      <c r="A56">
        <f>commits!A56</f>
        <v>5421677</v>
      </c>
      <c r="B56" t="str">
        <f>commits!B56</f>
        <v>Python</v>
      </c>
      <c r="C56">
        <f>commits!C56</f>
        <v>514</v>
      </c>
      <c r="D56">
        <f>commits!D56</f>
        <v>130</v>
      </c>
      <c r="E56">
        <f>commits!E56</f>
        <v>644</v>
      </c>
      <c r="F56">
        <f>VLOOKUP(A56,merges!P:U,5,FALSE)</f>
        <v>116</v>
      </c>
      <c r="G56">
        <f>VLOOKUP(A56,merges!P:U,6,FALSE)</f>
        <v>18</v>
      </c>
      <c r="H56">
        <f t="shared" si="2"/>
        <v>134</v>
      </c>
      <c r="I56">
        <f t="shared" si="3"/>
        <v>4.8059701492537314</v>
      </c>
      <c r="J56">
        <f t="shared" si="4"/>
        <v>20.80745341614907</v>
      </c>
      <c r="K56">
        <f t="shared" si="5"/>
        <v>22.568093385214009</v>
      </c>
      <c r="L56">
        <f t="shared" si="6"/>
        <v>13.846153846153847</v>
      </c>
      <c r="M56">
        <f t="shared" si="31"/>
        <v>4.431034482758621</v>
      </c>
      <c r="N56">
        <f t="shared" si="32"/>
        <v>7.2222222222222223</v>
      </c>
      <c r="O56">
        <f>IF(ISNA(VLOOKUP(A56,desenvolvedores!$U$2:$W$656,2,FALSE)),1,VLOOKUP(A56,desenvolvedores!$U$2:$W$656,2,FALSE))</f>
        <v>1</v>
      </c>
      <c r="P56">
        <f>IF(ISNA(VLOOKUP(A56,desenvolvedores!$U$2:$W$656,3,FALSE)),1,VLOOKUP(A56,desenvolvedores!$U$2:$W$656,3,FALSE))</f>
        <v>1</v>
      </c>
      <c r="Q56">
        <f t="shared" si="0"/>
        <v>0.7385057471264368</v>
      </c>
      <c r="R56">
        <f t="shared" si="1"/>
        <v>1.2037037037037037</v>
      </c>
      <c r="S56">
        <f>IF(ISNA(VLOOKUP(A56,merges!AH:AJ,2,)),0,VLOOKUP(A56,merges!AH:AJ,2,))</f>
        <v>2820</v>
      </c>
      <c r="T56">
        <f>IF(ISNA(VLOOKUP(A56,merges!AN:AP,2,FALSE)),0,VLOOKUP(A56,merges!AN:AP,2,FALSE))</f>
        <v>6</v>
      </c>
      <c r="U56">
        <f t="shared" si="9"/>
        <v>24.310344827586206</v>
      </c>
      <c r="V56">
        <f t="shared" si="10"/>
        <v>0.33333333333333331</v>
      </c>
      <c r="W56">
        <f t="shared" si="20"/>
        <v>548.63813229571986</v>
      </c>
      <c r="X56">
        <f t="shared" si="11"/>
        <v>4.615384615384615</v>
      </c>
      <c r="Y56">
        <f>VLOOKUP(A56,issues_tempo!A:E,2,FALSE)</f>
        <v>7</v>
      </c>
      <c r="Z56">
        <f>VLOOKUP(A56,issues_tempo!A:E,3,FALSE)</f>
        <v>0</v>
      </c>
      <c r="AA56">
        <f t="shared" si="12"/>
        <v>7</v>
      </c>
      <c r="AB56">
        <f t="shared" si="13"/>
        <v>92</v>
      </c>
      <c r="AC56">
        <f>VLOOKUP(A56,issues_tempo!A:E,4,FALSE)</f>
        <v>0</v>
      </c>
      <c r="AD56">
        <f>VLOOKUP(A56,issues_tempo!A:E,5,FALSE)</f>
        <v>0</v>
      </c>
      <c r="AE56">
        <f t="shared" si="14"/>
        <v>1.3618677042801557</v>
      </c>
      <c r="AF56">
        <f t="shared" si="15"/>
        <v>0</v>
      </c>
      <c r="AG56">
        <f t="shared" si="16"/>
        <v>0</v>
      </c>
      <c r="AH56">
        <f t="shared" si="17"/>
        <v>0</v>
      </c>
      <c r="AI56">
        <f t="shared" si="18"/>
        <v>0</v>
      </c>
      <c r="AJ56">
        <f t="shared" si="19"/>
        <v>0</v>
      </c>
    </row>
    <row r="57" spans="1:36" x14ac:dyDescent="0.25">
      <c r="A57">
        <f>commits!A57</f>
        <v>5541660</v>
      </c>
      <c r="B57" t="str">
        <f>commits!B57</f>
        <v>c#</v>
      </c>
      <c r="C57">
        <f>commits!C57</f>
        <v>1714</v>
      </c>
      <c r="D57">
        <f>commits!D57</f>
        <v>196</v>
      </c>
      <c r="E57">
        <f>commits!E57</f>
        <v>1910</v>
      </c>
      <c r="F57">
        <f>VLOOKUP(A57,merges!P:U,5,FALSE)</f>
        <v>114</v>
      </c>
      <c r="G57">
        <f>VLOOKUP(A57,merges!P:U,6,FALSE)</f>
        <v>18</v>
      </c>
      <c r="H57">
        <f t="shared" si="2"/>
        <v>132</v>
      </c>
      <c r="I57">
        <f t="shared" si="3"/>
        <v>14.469696969696969</v>
      </c>
      <c r="J57">
        <f t="shared" si="4"/>
        <v>6.9109947643979055</v>
      </c>
      <c r="K57">
        <f t="shared" si="5"/>
        <v>6.6511085180863478</v>
      </c>
      <c r="L57">
        <f t="shared" si="6"/>
        <v>9.183673469387756</v>
      </c>
      <c r="M57">
        <f t="shared" si="31"/>
        <v>15.035087719298245</v>
      </c>
      <c r="N57">
        <f t="shared" si="32"/>
        <v>10.888888888888889</v>
      </c>
      <c r="O57">
        <f>IF(ISNA(VLOOKUP(A57,desenvolvedores!$U$2:$W$656,2,FALSE)),1,VLOOKUP(A57,desenvolvedores!$U$2:$W$656,2,FALSE))</f>
        <v>41</v>
      </c>
      <c r="P57">
        <f>IF(ISNA(VLOOKUP(A57,desenvolvedores!$U$2:$W$656,3,FALSE)),1,VLOOKUP(A57,desenvolvedores!$U$2:$W$656,3,FALSE))</f>
        <v>23</v>
      </c>
      <c r="Q57">
        <f t="shared" si="0"/>
        <v>102.73976608187134</v>
      </c>
      <c r="R57">
        <f t="shared" si="1"/>
        <v>41.74074074074074</v>
      </c>
      <c r="S57">
        <f>IF(ISNA(VLOOKUP(A57,merges!AH:AJ,2,)),0,VLOOKUP(A57,merges!AH:AJ,2,))</f>
        <v>155</v>
      </c>
      <c r="T57">
        <f>IF(ISNA(VLOOKUP(A57,merges!AN:AP,2,FALSE)),0,VLOOKUP(A57,merges!AN:AP,2,FALSE))</f>
        <v>0</v>
      </c>
      <c r="U57">
        <f t="shared" si="9"/>
        <v>1.3596491228070176</v>
      </c>
      <c r="V57">
        <f t="shared" si="10"/>
        <v>0</v>
      </c>
      <c r="W57">
        <f t="shared" si="20"/>
        <v>9.0431738623103861</v>
      </c>
      <c r="X57">
        <f t="shared" si="11"/>
        <v>0</v>
      </c>
      <c r="Y57">
        <f>IF(ISNA(VLOOKUP(A57,issues_tempo!A:E,2,FALSE)),0,VLOOKUP(A57,issues_tempo!A:E,2,FALSE))</f>
        <v>67</v>
      </c>
      <c r="Z57">
        <f>IF(ISNA(VLOOKUP(A57,issues_tempo!A:E,3,FALSE)),0,VLOOKUP(A57,issues_tempo!A:E,3,FALSE))</f>
        <v>103</v>
      </c>
      <c r="AA57">
        <f t="shared" si="12"/>
        <v>170</v>
      </c>
      <c r="AB57">
        <f t="shared" si="13"/>
        <v>11.235294117647058</v>
      </c>
      <c r="AC57">
        <f>VLOOKUP(A57,issues_tempo!A:E,4,FALSE)</f>
        <v>1871</v>
      </c>
      <c r="AD57">
        <f>VLOOKUP(A57,issues_tempo!A:E,5,FALSE)</f>
        <v>3012</v>
      </c>
      <c r="AE57">
        <f t="shared" si="14"/>
        <v>3.9089848308051343</v>
      </c>
      <c r="AF57">
        <f t="shared" si="15"/>
        <v>52.551020408163268</v>
      </c>
      <c r="AG57">
        <f t="shared" si="16"/>
        <v>27.925373134328357</v>
      </c>
      <c r="AH57">
        <f t="shared" si="17"/>
        <v>29.242718446601941</v>
      </c>
      <c r="AI57">
        <f t="shared" si="18"/>
        <v>109.15985997666277</v>
      </c>
      <c r="AJ57">
        <f t="shared" si="19"/>
        <v>1536.7346938775511</v>
      </c>
    </row>
    <row r="58" spans="1:36" x14ac:dyDescent="0.25">
      <c r="A58">
        <f>commits!A58</f>
        <v>5614312</v>
      </c>
      <c r="B58" t="str">
        <f>commits!B58</f>
        <v>Ruby</v>
      </c>
      <c r="C58">
        <f>commits!C58</f>
        <v>119</v>
      </c>
      <c r="D58">
        <f>commits!D58</f>
        <v>187</v>
      </c>
      <c r="E58">
        <f>commits!E58</f>
        <v>306</v>
      </c>
      <c r="F58">
        <f>VLOOKUP(A58,merges!P:U,5,FALSE)</f>
        <v>0</v>
      </c>
      <c r="G58">
        <f>VLOOKUP(A58,merges!P:U,6,FALSE)</f>
        <v>2</v>
      </c>
      <c r="H58">
        <f t="shared" si="2"/>
        <v>2</v>
      </c>
      <c r="I58">
        <f t="shared" si="3"/>
        <v>153</v>
      </c>
      <c r="J58">
        <f t="shared" si="4"/>
        <v>0.65359477124183007</v>
      </c>
      <c r="K58">
        <f t="shared" si="5"/>
        <v>0</v>
      </c>
      <c r="L58">
        <f t="shared" si="6"/>
        <v>1.0695187165775402</v>
      </c>
      <c r="M58">
        <f t="shared" si="31"/>
        <v>999999</v>
      </c>
      <c r="N58">
        <f t="shared" si="32"/>
        <v>93.5</v>
      </c>
      <c r="O58">
        <f>IF(ISNA(VLOOKUP(A58,desenvolvedores!$U$2:$W$656,2,FALSE)),1,VLOOKUP(A58,desenvolvedores!$U$2:$W$656,2,FALSE))</f>
        <v>5</v>
      </c>
      <c r="P58">
        <f>IF(ISNA(VLOOKUP(A58,desenvolvedores!$U$2:$W$656,3,FALSE)),1,VLOOKUP(A58,desenvolvedores!$U$2:$W$656,3,FALSE))</f>
        <v>9</v>
      </c>
      <c r="Q58">
        <f t="shared" si="0"/>
        <v>999999</v>
      </c>
      <c r="R58">
        <f t="shared" si="1"/>
        <v>140.25</v>
      </c>
      <c r="S58">
        <f>IF(ISNA(VLOOKUP(A58,merges!AH:AJ,2,)),0,VLOOKUP(A58,merges!AH:AJ,2,))</f>
        <v>0</v>
      </c>
      <c r="T58">
        <f>IF(ISNA(VLOOKUP(A58,merges!AN:AP,2,FALSE)),0,VLOOKUP(A58,merges!AN:AP,2,FALSE))</f>
        <v>0</v>
      </c>
      <c r="U58">
        <f t="shared" si="9"/>
        <v>0</v>
      </c>
      <c r="V58">
        <f t="shared" si="10"/>
        <v>0</v>
      </c>
      <c r="W58">
        <f t="shared" si="20"/>
        <v>0</v>
      </c>
      <c r="X58">
        <f t="shared" si="11"/>
        <v>0</v>
      </c>
      <c r="Y58">
        <f>VLOOKUP(A58,issues_tempo!A:E,2,FALSE)</f>
        <v>2</v>
      </c>
      <c r="Z58">
        <f>VLOOKUP(A58,issues_tempo!A:E,3,FALSE)</f>
        <v>0</v>
      </c>
      <c r="AA58">
        <f t="shared" si="12"/>
        <v>2</v>
      </c>
      <c r="AB58">
        <f t="shared" si="13"/>
        <v>153</v>
      </c>
      <c r="AC58">
        <f>VLOOKUP(A58,issues_tempo!A:E,4,FALSE)</f>
        <v>378</v>
      </c>
      <c r="AD58">
        <f>VLOOKUP(A58,issues_tempo!A:E,5,FALSE)</f>
        <v>0</v>
      </c>
      <c r="AE58">
        <f t="shared" si="14"/>
        <v>1.680672268907563</v>
      </c>
      <c r="AF58">
        <f t="shared" si="15"/>
        <v>0</v>
      </c>
      <c r="AG58">
        <f t="shared" si="16"/>
        <v>189</v>
      </c>
      <c r="AH58">
        <f t="shared" si="17"/>
        <v>0</v>
      </c>
      <c r="AI58">
        <f t="shared" si="18"/>
        <v>317.64705882352939</v>
      </c>
      <c r="AJ58">
        <f t="shared" si="19"/>
        <v>0</v>
      </c>
    </row>
    <row r="59" spans="1:36" x14ac:dyDescent="0.25">
      <c r="A59">
        <f>commits!A59</f>
        <v>6127047</v>
      </c>
      <c r="B59" t="str">
        <f>commits!B59</f>
        <v>Python</v>
      </c>
      <c r="C59">
        <f>commits!C59</f>
        <v>1438</v>
      </c>
      <c r="D59">
        <f>commits!D59</f>
        <v>224</v>
      </c>
      <c r="E59">
        <f>commits!E59</f>
        <v>1662</v>
      </c>
      <c r="F59">
        <f>VLOOKUP(A59,merges!P:U,5,FALSE)</f>
        <v>183</v>
      </c>
      <c r="G59">
        <f>VLOOKUP(A59,merges!P:U,6,FALSE)</f>
        <v>0</v>
      </c>
      <c r="H59">
        <f t="shared" si="2"/>
        <v>183</v>
      </c>
      <c r="I59">
        <f t="shared" si="3"/>
        <v>9.0819672131147549</v>
      </c>
      <c r="J59">
        <f t="shared" si="4"/>
        <v>11.010830324909747</v>
      </c>
      <c r="K59">
        <f t="shared" si="5"/>
        <v>12.726008344923505</v>
      </c>
      <c r="L59">
        <f t="shared" si="6"/>
        <v>0</v>
      </c>
      <c r="M59">
        <f t="shared" si="31"/>
        <v>7.8579234972677598</v>
      </c>
      <c r="N59">
        <f t="shared" si="32"/>
        <v>999999</v>
      </c>
      <c r="O59">
        <f>IF(ISNA(VLOOKUP(A59,desenvolvedores!$U$2:$W$656,2,FALSE)),1,VLOOKUP(A59,desenvolvedores!$U$2:$W$656,2,FALSE))</f>
        <v>58</v>
      </c>
      <c r="P59">
        <f>IF(ISNA(VLOOKUP(A59,desenvolvedores!$U$2:$W$656,3,FALSE)),1,VLOOKUP(A59,desenvolvedores!$U$2:$W$656,3,FALSE))</f>
        <v>11</v>
      </c>
      <c r="Q59">
        <f t="shared" si="0"/>
        <v>75.959927140255004</v>
      </c>
      <c r="R59">
        <f t="shared" si="1"/>
        <v>999999</v>
      </c>
      <c r="S59">
        <f>IF(ISNA(VLOOKUP(A59,merges!AH:AJ,2,)),0,VLOOKUP(A59,merges!AH:AJ,2,))</f>
        <v>245</v>
      </c>
      <c r="T59">
        <f>IF(ISNA(VLOOKUP(A59,merges!AN:AP,2,FALSE)),0,VLOOKUP(A59,merges!AN:AP,2,FALSE))</f>
        <v>0</v>
      </c>
      <c r="U59">
        <f t="shared" si="9"/>
        <v>1.3387978142076502</v>
      </c>
      <c r="V59">
        <f t="shared" si="10"/>
        <v>0</v>
      </c>
      <c r="W59">
        <f t="shared" si="20"/>
        <v>17.037552155771905</v>
      </c>
      <c r="X59">
        <f t="shared" si="11"/>
        <v>0</v>
      </c>
      <c r="Y59">
        <f>IF(ISNA(VLOOKUP(A59,issues_tempo!A:E,2,FALSE)),0,VLOOKUP(A59,issues_tempo!A:E,2,FALSE))</f>
        <v>94</v>
      </c>
      <c r="Z59">
        <f>IF(ISNA(VLOOKUP(A59,issues_tempo!A:E,3,FALSE)),0,VLOOKUP(A59,issues_tempo!A:E,3,FALSE))</f>
        <v>340</v>
      </c>
      <c r="AA59">
        <f t="shared" si="12"/>
        <v>434</v>
      </c>
      <c r="AB59">
        <f t="shared" si="13"/>
        <v>3.8294930875576036</v>
      </c>
      <c r="AC59">
        <f>VLOOKUP(A59,issues_tempo!A:E,4,FALSE)</f>
        <v>2849</v>
      </c>
      <c r="AD59">
        <f>VLOOKUP(A59,issues_tempo!A:E,5,FALSE)</f>
        <v>30752</v>
      </c>
      <c r="AE59">
        <f t="shared" si="14"/>
        <v>6.5368567454798328</v>
      </c>
      <c r="AF59">
        <f t="shared" si="15"/>
        <v>151.78571428571428</v>
      </c>
      <c r="AG59">
        <f t="shared" si="16"/>
        <v>30.308510638297872</v>
      </c>
      <c r="AH59">
        <f t="shared" si="17"/>
        <v>90.447058823529417</v>
      </c>
      <c r="AI59">
        <f t="shared" si="18"/>
        <v>198.1223922114047</v>
      </c>
      <c r="AJ59">
        <f t="shared" si="19"/>
        <v>13728.571428571429</v>
      </c>
    </row>
    <row r="60" spans="1:36" x14ac:dyDescent="0.25">
      <c r="A60">
        <f>commits!A60</f>
        <v>6388572</v>
      </c>
      <c r="B60" t="str">
        <f>commits!B60</f>
        <v>Ruby</v>
      </c>
      <c r="C60">
        <f>commits!C60</f>
        <v>149</v>
      </c>
      <c r="D60">
        <f>commits!D60</f>
        <v>406</v>
      </c>
      <c r="E60">
        <f>commits!E60</f>
        <v>555</v>
      </c>
      <c r="F60">
        <f>VLOOKUP(A60,merges!P:U,5,FALSE)</f>
        <v>6</v>
      </c>
      <c r="G60">
        <f>VLOOKUP(A60,merges!P:U,6,FALSE)</f>
        <v>79</v>
      </c>
      <c r="H60">
        <f t="shared" si="2"/>
        <v>85</v>
      </c>
      <c r="I60">
        <f t="shared" si="3"/>
        <v>6.5294117647058822</v>
      </c>
      <c r="J60">
        <f t="shared" si="4"/>
        <v>15.315315315315315</v>
      </c>
      <c r="K60">
        <f t="shared" si="5"/>
        <v>4.026845637583893</v>
      </c>
      <c r="L60">
        <f t="shared" si="6"/>
        <v>19.458128078817733</v>
      </c>
      <c r="M60">
        <f t="shared" si="31"/>
        <v>24.833333333333332</v>
      </c>
      <c r="N60">
        <f t="shared" si="32"/>
        <v>5.1392405063291138</v>
      </c>
      <c r="O60">
        <f>IF(ISNA(VLOOKUP(A60,desenvolvedores!$U$2:$W$656,2,FALSE)),1,VLOOKUP(A60,desenvolvedores!$U$2:$W$656,2,FALSE))</f>
        <v>5</v>
      </c>
      <c r="P60">
        <f>IF(ISNA(VLOOKUP(A60,desenvolvedores!$U$2:$W$656,3,FALSE)),1,VLOOKUP(A60,desenvolvedores!$U$2:$W$656,3,FALSE))</f>
        <v>20</v>
      </c>
      <c r="Q60">
        <f t="shared" si="0"/>
        <v>20.694444444444443</v>
      </c>
      <c r="R60">
        <f t="shared" si="1"/>
        <v>17.130801687763714</v>
      </c>
      <c r="S60">
        <f>IF(ISNA(VLOOKUP(A60,merges!AH:AJ,2,)),0,VLOOKUP(A60,merges!AH:AJ,2,))</f>
        <v>0</v>
      </c>
      <c r="T60">
        <f>IF(ISNA(VLOOKUP(A60,merges!AN:AP,2,FALSE)),0,VLOOKUP(A60,merges!AN:AP,2,FALSE))</f>
        <v>0</v>
      </c>
      <c r="U60">
        <f t="shared" si="9"/>
        <v>0</v>
      </c>
      <c r="V60">
        <f t="shared" si="10"/>
        <v>0</v>
      </c>
      <c r="W60">
        <f t="shared" si="20"/>
        <v>0</v>
      </c>
      <c r="X60">
        <f t="shared" si="11"/>
        <v>0</v>
      </c>
      <c r="Y60">
        <f>IF(ISNA(VLOOKUP(A60,issues_tempo!A:E,2,FALSE)),0,VLOOKUP(A60,issues_tempo!A:E,2,FALSE))</f>
        <v>22</v>
      </c>
      <c r="Z60">
        <f>IF(ISNA(VLOOKUP(A60,issues_tempo!A:E,3,FALSE)),0,VLOOKUP(A60,issues_tempo!A:E,3,FALSE))</f>
        <v>1</v>
      </c>
      <c r="AA60">
        <f t="shared" si="12"/>
        <v>23</v>
      </c>
      <c r="AB60">
        <f t="shared" si="13"/>
        <v>24.130434782608695</v>
      </c>
      <c r="AC60">
        <f>VLOOKUP(A60,issues_tempo!A:E,4,FALSE)</f>
        <v>165</v>
      </c>
      <c r="AD60">
        <f>VLOOKUP(A60,issues_tempo!A:E,5,FALSE)</f>
        <v>122</v>
      </c>
      <c r="AE60">
        <f t="shared" si="14"/>
        <v>14.765100671140939</v>
      </c>
      <c r="AF60">
        <f t="shared" si="15"/>
        <v>0.24630541871921183</v>
      </c>
      <c r="AG60">
        <f t="shared" si="16"/>
        <v>7.5</v>
      </c>
      <c r="AH60">
        <f t="shared" si="17"/>
        <v>122</v>
      </c>
      <c r="AI60">
        <f t="shared" si="18"/>
        <v>110.73825503355704</v>
      </c>
      <c r="AJ60">
        <f t="shared" si="19"/>
        <v>30.049261083743843</v>
      </c>
    </row>
    <row r="61" spans="1:36" x14ac:dyDescent="0.25">
      <c r="A61">
        <f>commits!A61</f>
        <v>6686371</v>
      </c>
      <c r="B61" t="str">
        <f>commits!B61</f>
        <v>Python</v>
      </c>
      <c r="C61">
        <f>commits!C61</f>
        <v>2</v>
      </c>
      <c r="D61">
        <f>commits!D61</f>
        <v>1</v>
      </c>
      <c r="E61">
        <f>commits!E61</f>
        <v>3</v>
      </c>
      <c r="F61" t="e">
        <f>VLOOKUP(A61,merges!P:U,5,FALSE)</f>
        <v>#N/A</v>
      </c>
      <c r="G61" t="e">
        <f>VLOOKUP(A61,merges!P:U,6,FALSE)</f>
        <v>#N/A</v>
      </c>
      <c r="H61" t="e">
        <f t="shared" si="2"/>
        <v>#N/A</v>
      </c>
      <c r="I61" t="e">
        <f t="shared" si="3"/>
        <v>#N/A</v>
      </c>
      <c r="J61">
        <f t="shared" si="4"/>
        <v>0</v>
      </c>
      <c r="K61">
        <f t="shared" si="5"/>
        <v>0</v>
      </c>
      <c r="L61">
        <f t="shared" si="6"/>
        <v>0</v>
      </c>
      <c r="M61" t="e">
        <f t="shared" si="7"/>
        <v>#N/A</v>
      </c>
      <c r="N61" t="e">
        <f t="shared" si="8"/>
        <v>#N/A</v>
      </c>
      <c r="O61">
        <f>IF(ISNA(VLOOKUP(A61,desenvolvedores!$U$2:$W$656,2,FALSE)),1,VLOOKUP(A61,desenvolvedores!$U$2:$W$656,2,FALSE))</f>
        <v>1</v>
      </c>
      <c r="P61">
        <f>IF(ISNA(VLOOKUP(A61,desenvolvedores!$U$2:$W$656,3,FALSE)),1,VLOOKUP(A61,desenvolvedores!$U$2:$W$656,3,FALSE))</f>
        <v>1</v>
      </c>
      <c r="Q61">
        <f t="shared" si="0"/>
        <v>999999</v>
      </c>
      <c r="R61" t="e">
        <f t="shared" si="1"/>
        <v>#N/A</v>
      </c>
      <c r="S61">
        <f>IF(ISNA(VLOOKUP(A61,merges!AH:AJ,2,)),0,VLOOKUP(A61,merges!AH:AJ,2,))</f>
        <v>0</v>
      </c>
      <c r="T61">
        <f>IF(ISNA(VLOOKUP(A61,merges!AN:AP,2,FALSE)),0,VLOOKUP(A61,merges!AN:AP,2,FALSE))</f>
        <v>0</v>
      </c>
      <c r="U61">
        <f t="shared" si="9"/>
        <v>0</v>
      </c>
      <c r="V61">
        <f t="shared" si="10"/>
        <v>0</v>
      </c>
      <c r="W61">
        <f t="shared" si="20"/>
        <v>0</v>
      </c>
      <c r="X61">
        <f t="shared" si="11"/>
        <v>0</v>
      </c>
      <c r="Y61" t="e">
        <f>VLOOKUP(A61,issues_tempo!A:E,2,FALSE)</f>
        <v>#N/A</v>
      </c>
      <c r="Z61" t="e">
        <f>VLOOKUP(A61,issues_tempo!A:E,3,FALSE)</f>
        <v>#N/A</v>
      </c>
      <c r="AA61" t="e">
        <f t="shared" si="12"/>
        <v>#N/A</v>
      </c>
      <c r="AB61" t="e">
        <f t="shared" si="13"/>
        <v>#N/A</v>
      </c>
      <c r="AC61" t="e">
        <f>VLOOKUP(A61,issues_tempo!A:E,4,FALSE)</f>
        <v>#N/A</v>
      </c>
      <c r="AD61" t="e">
        <f>VLOOKUP(A61,issues_tempo!A:E,5,FALSE)</f>
        <v>#N/A</v>
      </c>
      <c r="AE61">
        <f t="shared" si="14"/>
        <v>0</v>
      </c>
      <c r="AF61">
        <f t="shared" si="15"/>
        <v>0</v>
      </c>
      <c r="AG61" t="e">
        <f t="shared" si="16"/>
        <v>#N/A</v>
      </c>
      <c r="AH61" t="e">
        <f t="shared" si="17"/>
        <v>#N/A</v>
      </c>
      <c r="AI61" t="e">
        <f t="shared" si="18"/>
        <v>#N/A</v>
      </c>
      <c r="AJ61" t="e">
        <f t="shared" si="19"/>
        <v>#N/A</v>
      </c>
    </row>
    <row r="62" spans="1:36" x14ac:dyDescent="0.25">
      <c r="A62">
        <f>commits!A62</f>
        <v>7031510</v>
      </c>
      <c r="B62" t="str">
        <f>commits!B62</f>
        <v>Javascript</v>
      </c>
      <c r="C62">
        <f>commits!C62</f>
        <v>2740</v>
      </c>
      <c r="D62">
        <f>commits!D62</f>
        <v>85</v>
      </c>
      <c r="E62">
        <f>commits!E62</f>
        <v>2825</v>
      </c>
      <c r="F62">
        <f>VLOOKUP(A62,merges!P:U,5,FALSE)</f>
        <v>213</v>
      </c>
      <c r="G62">
        <f>VLOOKUP(A62,merges!P:U,6,FALSE)</f>
        <v>0</v>
      </c>
      <c r="H62">
        <f t="shared" si="2"/>
        <v>213</v>
      </c>
      <c r="I62">
        <f t="shared" si="3"/>
        <v>13.262910798122066</v>
      </c>
      <c r="J62">
        <f t="shared" si="4"/>
        <v>7.5398230088495577</v>
      </c>
      <c r="K62">
        <f t="shared" si="5"/>
        <v>7.773722627737226</v>
      </c>
      <c r="L62">
        <f t="shared" si="6"/>
        <v>0</v>
      </c>
      <c r="M62">
        <f>IF(F62&gt;0,C62/F62,999999)</f>
        <v>12.863849765258216</v>
      </c>
      <c r="N62">
        <f>IF(G62&gt;0,D62/G62,999999)</f>
        <v>999999</v>
      </c>
      <c r="O62">
        <f>IF(ISNA(VLOOKUP(A62,desenvolvedores!$U$2:$W$656,2,FALSE)),1,VLOOKUP(A62,desenvolvedores!$U$2:$W$656,2,FALSE))</f>
        <v>22</v>
      </c>
      <c r="P62">
        <f>IF(ISNA(VLOOKUP(A62,desenvolvedores!$U$2:$W$656,3,FALSE)),1,VLOOKUP(A62,desenvolvedores!$U$2:$W$656,3,FALSE))</f>
        <v>1</v>
      </c>
      <c r="Q62">
        <f t="shared" si="0"/>
        <v>47.167449139280123</v>
      </c>
      <c r="R62">
        <f t="shared" si="1"/>
        <v>999999</v>
      </c>
      <c r="S62">
        <f>IF(ISNA(VLOOKUP(A62,merges!AH:AJ,2,)),0,VLOOKUP(A62,merges!AH:AJ,2,))</f>
        <v>929</v>
      </c>
      <c r="T62">
        <f>IF(ISNA(VLOOKUP(A62,merges!AN:AP,2,FALSE)),0,VLOOKUP(A62,merges!AN:AP,2,FALSE))</f>
        <v>0</v>
      </c>
      <c r="U62">
        <f t="shared" si="9"/>
        <v>4.36150234741784</v>
      </c>
      <c r="V62">
        <f t="shared" si="10"/>
        <v>0</v>
      </c>
      <c r="W62">
        <f t="shared" si="20"/>
        <v>33.905109489051092</v>
      </c>
      <c r="X62">
        <f t="shared" si="11"/>
        <v>0</v>
      </c>
      <c r="Y62">
        <f>VLOOKUP(A62,issues_tempo!A:E,2,FALSE)</f>
        <v>0</v>
      </c>
      <c r="Z62">
        <f>VLOOKUP(A62,issues_tempo!A:E,3,FALSE)</f>
        <v>10</v>
      </c>
      <c r="AA62">
        <f t="shared" si="12"/>
        <v>10</v>
      </c>
      <c r="AB62">
        <f t="shared" si="13"/>
        <v>282.5</v>
      </c>
      <c r="AC62">
        <f>VLOOKUP(A62,issues_tempo!A:E,4,FALSE)</f>
        <v>0</v>
      </c>
      <c r="AD62">
        <f>VLOOKUP(A62,issues_tempo!A:E,5,FALSE)</f>
        <v>2</v>
      </c>
      <c r="AE62">
        <f t="shared" si="14"/>
        <v>0</v>
      </c>
      <c r="AF62">
        <f t="shared" si="15"/>
        <v>11.764705882352942</v>
      </c>
      <c r="AG62">
        <f t="shared" si="16"/>
        <v>0</v>
      </c>
      <c r="AH62">
        <f t="shared" si="17"/>
        <v>0.2</v>
      </c>
      <c r="AI62">
        <f t="shared" si="18"/>
        <v>0</v>
      </c>
      <c r="AJ62">
        <f t="shared" si="19"/>
        <v>2.3529411764705883</v>
      </c>
    </row>
    <row r="63" spans="1:36" x14ac:dyDescent="0.25">
      <c r="A63">
        <f>commits!A63</f>
        <v>7121796</v>
      </c>
      <c r="B63" t="str">
        <f>commits!B63</f>
        <v>Ruby</v>
      </c>
      <c r="C63">
        <f>commits!C63</f>
        <v>200</v>
      </c>
      <c r="D63">
        <f>commits!D63</f>
        <v>29</v>
      </c>
      <c r="E63">
        <f>commits!E63</f>
        <v>229</v>
      </c>
      <c r="F63">
        <f>VLOOKUP(A63,merges!P:U,5,FALSE)</f>
        <v>8</v>
      </c>
      <c r="G63">
        <f>VLOOKUP(A63,merges!P:U,6,FALSE)</f>
        <v>0</v>
      </c>
      <c r="H63">
        <f t="shared" si="2"/>
        <v>8</v>
      </c>
      <c r="I63">
        <f t="shared" si="3"/>
        <v>28.625</v>
      </c>
      <c r="J63">
        <f t="shared" si="4"/>
        <v>3.4934497816593888</v>
      </c>
      <c r="K63">
        <f t="shared" si="5"/>
        <v>4</v>
      </c>
      <c r="L63">
        <f t="shared" si="6"/>
        <v>0</v>
      </c>
      <c r="M63">
        <f t="shared" si="7"/>
        <v>25</v>
      </c>
      <c r="N63" t="e">
        <f t="shared" si="8"/>
        <v>#DIV/0!</v>
      </c>
      <c r="O63">
        <f>IF(ISNA(VLOOKUP(A63,desenvolvedores!$U$2:$W$656,2,FALSE)),1,VLOOKUP(A63,desenvolvedores!$U$2:$W$656,2,FALSE))</f>
        <v>2</v>
      </c>
      <c r="P63">
        <f>IF(ISNA(VLOOKUP(A63,desenvolvedores!$U$2:$W$656,3,FALSE)),1,VLOOKUP(A63,desenvolvedores!$U$2:$W$656,3,FALSE))</f>
        <v>1</v>
      </c>
      <c r="Q63">
        <f t="shared" si="0"/>
        <v>8.3333333333333321</v>
      </c>
      <c r="R63">
        <f t="shared" si="1"/>
        <v>999999</v>
      </c>
      <c r="S63">
        <f>IF(ISNA(VLOOKUP(A63,merges!AH:AJ,2,)),0,VLOOKUP(A63,merges!AH:AJ,2,))</f>
        <v>24</v>
      </c>
      <c r="T63">
        <f>IF(ISNA(VLOOKUP(A63,merges!AN:AP,2,FALSE)),0,VLOOKUP(A63,merges!AN:AP,2,FALSE))</f>
        <v>0</v>
      </c>
      <c r="U63">
        <f t="shared" si="9"/>
        <v>3</v>
      </c>
      <c r="V63">
        <f t="shared" si="10"/>
        <v>0</v>
      </c>
      <c r="W63">
        <f t="shared" si="20"/>
        <v>12</v>
      </c>
      <c r="X63">
        <f t="shared" si="11"/>
        <v>0</v>
      </c>
      <c r="Y63" t="e">
        <f>VLOOKUP(A63,issues_tempo!A:E,2,FALSE)</f>
        <v>#N/A</v>
      </c>
      <c r="Z63" t="e">
        <f>VLOOKUP(A63,issues_tempo!A:E,3,FALSE)</f>
        <v>#N/A</v>
      </c>
      <c r="AA63" t="e">
        <f t="shared" si="12"/>
        <v>#N/A</v>
      </c>
      <c r="AB63" t="e">
        <f t="shared" si="13"/>
        <v>#N/A</v>
      </c>
      <c r="AC63" t="e">
        <f>VLOOKUP(A63,issues_tempo!A:E,4,FALSE)</f>
        <v>#N/A</v>
      </c>
      <c r="AD63" t="e">
        <f>VLOOKUP(A63,issues_tempo!A:E,5,FALSE)</f>
        <v>#N/A</v>
      </c>
      <c r="AE63">
        <f t="shared" si="14"/>
        <v>0</v>
      </c>
      <c r="AF63">
        <f t="shared" si="15"/>
        <v>0</v>
      </c>
      <c r="AG63" t="e">
        <f t="shared" si="16"/>
        <v>#N/A</v>
      </c>
      <c r="AH63" t="e">
        <f t="shared" si="17"/>
        <v>#N/A</v>
      </c>
      <c r="AI63" t="e">
        <f t="shared" si="18"/>
        <v>#N/A</v>
      </c>
      <c r="AJ63" t="e">
        <f t="shared" si="19"/>
        <v>#N/A</v>
      </c>
    </row>
    <row r="64" spans="1:36" x14ac:dyDescent="0.25">
      <c r="A64">
        <f>commits!A64</f>
        <v>7358191</v>
      </c>
      <c r="B64" t="str">
        <f>commits!B64</f>
        <v>Python</v>
      </c>
      <c r="C64">
        <f>commits!C64</f>
        <v>287</v>
      </c>
      <c r="D64">
        <f>commits!D64</f>
        <v>117</v>
      </c>
      <c r="E64">
        <f>commits!E64</f>
        <v>404</v>
      </c>
      <c r="F64">
        <f>VLOOKUP(A64,merges!P:U,5,FALSE)</f>
        <v>32</v>
      </c>
      <c r="G64">
        <f>VLOOKUP(A64,merges!P:U,6,FALSE)</f>
        <v>2</v>
      </c>
      <c r="H64">
        <f t="shared" si="2"/>
        <v>34</v>
      </c>
      <c r="I64">
        <f t="shared" si="3"/>
        <v>11.882352941176471</v>
      </c>
      <c r="J64">
        <f t="shared" si="4"/>
        <v>8.4158415841584162</v>
      </c>
      <c r="K64">
        <f t="shared" si="5"/>
        <v>11.149825783972126</v>
      </c>
      <c r="L64">
        <f t="shared" si="6"/>
        <v>1.7094017094017093</v>
      </c>
      <c r="M64">
        <f>IF(F64&gt;0,C64/F64,999999)</f>
        <v>8.96875</v>
      </c>
      <c r="N64">
        <f>IF(G64&gt;0,D64/G64,999999)</f>
        <v>58.5</v>
      </c>
      <c r="O64">
        <f>IF(ISNA(VLOOKUP(A64,desenvolvedores!$U$2:$W$656,2,FALSE)),1,VLOOKUP(A64,desenvolvedores!$U$2:$W$656,2,FALSE))</f>
        <v>10</v>
      </c>
      <c r="P64">
        <f>IF(ISNA(VLOOKUP(A64,desenvolvedores!$U$2:$W$656,3,FALSE)),1,VLOOKUP(A64,desenvolvedores!$U$2:$W$656,3,FALSE))</f>
        <v>9</v>
      </c>
      <c r="Q64">
        <f t="shared" si="0"/>
        <v>14.947916666666668</v>
      </c>
      <c r="R64">
        <f t="shared" si="1"/>
        <v>87.75</v>
      </c>
      <c r="S64">
        <f>IF(ISNA(VLOOKUP(A64,merges!AH:AJ,2,)),0,VLOOKUP(A64,merges!AH:AJ,2,))</f>
        <v>480</v>
      </c>
      <c r="T64">
        <f>IF(ISNA(VLOOKUP(A64,merges!AN:AP,2,FALSE)),0,VLOOKUP(A64,merges!AN:AP,2,FALSE))</f>
        <v>0</v>
      </c>
      <c r="U64">
        <f t="shared" si="9"/>
        <v>15</v>
      </c>
      <c r="V64">
        <f t="shared" si="10"/>
        <v>0</v>
      </c>
      <c r="W64">
        <f t="shared" si="20"/>
        <v>167.2473867595819</v>
      </c>
      <c r="X64">
        <f t="shared" si="11"/>
        <v>0</v>
      </c>
      <c r="Y64">
        <f>VLOOKUP(A64,issues_tempo!A:E,2,FALSE)</f>
        <v>3</v>
      </c>
      <c r="Z64">
        <f>VLOOKUP(A64,issues_tempo!A:E,3,FALSE)</f>
        <v>0</v>
      </c>
      <c r="AA64">
        <f t="shared" si="12"/>
        <v>3</v>
      </c>
      <c r="AB64">
        <f t="shared" si="13"/>
        <v>134.66666666666666</v>
      </c>
      <c r="AC64">
        <f>VLOOKUP(A64,issues_tempo!A:E,4,FALSE)</f>
        <v>1085</v>
      </c>
      <c r="AD64">
        <f>VLOOKUP(A64,issues_tempo!A:E,5,FALSE)</f>
        <v>0</v>
      </c>
      <c r="AE64">
        <f t="shared" si="14"/>
        <v>1.0452961672473868</v>
      </c>
      <c r="AF64">
        <f t="shared" si="15"/>
        <v>0</v>
      </c>
      <c r="AG64">
        <f t="shared" si="16"/>
        <v>361.66666666666669</v>
      </c>
      <c r="AH64">
        <f t="shared" si="17"/>
        <v>0</v>
      </c>
      <c r="AI64">
        <f t="shared" si="18"/>
        <v>378.04878048780495</v>
      </c>
      <c r="AJ64">
        <f t="shared" si="19"/>
        <v>0</v>
      </c>
    </row>
    <row r="65" spans="1:36" x14ac:dyDescent="0.25">
      <c r="A65">
        <f>commits!A65</f>
        <v>8125302</v>
      </c>
      <c r="B65" t="str">
        <f>commits!B65</f>
        <v>Python</v>
      </c>
      <c r="C65">
        <f>commits!C65</f>
        <v>58</v>
      </c>
      <c r="D65">
        <f>commits!D65</f>
        <v>11</v>
      </c>
      <c r="E65">
        <f>commits!E65</f>
        <v>69</v>
      </c>
      <c r="F65">
        <f>VLOOKUP(A65,merges!P:U,5,FALSE)</f>
        <v>2</v>
      </c>
      <c r="G65">
        <f>VLOOKUP(A65,merges!P:U,6,FALSE)</f>
        <v>0</v>
      </c>
      <c r="H65">
        <f t="shared" si="2"/>
        <v>2</v>
      </c>
      <c r="I65">
        <f t="shared" si="3"/>
        <v>34.5</v>
      </c>
      <c r="J65">
        <f t="shared" si="4"/>
        <v>2.8985507246376812</v>
      </c>
      <c r="K65">
        <f t="shared" si="5"/>
        <v>3.4482758620689653</v>
      </c>
      <c r="L65">
        <f t="shared" si="6"/>
        <v>0</v>
      </c>
      <c r="M65">
        <f t="shared" si="7"/>
        <v>29</v>
      </c>
      <c r="N65" t="e">
        <f t="shared" si="8"/>
        <v>#DIV/0!</v>
      </c>
      <c r="O65">
        <f>IF(ISNA(VLOOKUP(A65,desenvolvedores!$U$2:$W$656,2,FALSE)),1,VLOOKUP(A65,desenvolvedores!$U$2:$W$656,2,FALSE))</f>
        <v>2</v>
      </c>
      <c r="P65">
        <f>IF(ISNA(VLOOKUP(A65,desenvolvedores!$U$2:$W$656,3,FALSE)),1,VLOOKUP(A65,desenvolvedores!$U$2:$W$656,3,FALSE))</f>
        <v>3</v>
      </c>
      <c r="Q65">
        <f t="shared" si="0"/>
        <v>9.6666666666666661</v>
      </c>
      <c r="R65">
        <f t="shared" si="1"/>
        <v>999999</v>
      </c>
      <c r="S65">
        <f>IF(ISNA(VLOOKUP(A65,merges!AH:AJ,2,)),0,VLOOKUP(A65,merges!AH:AJ,2,))</f>
        <v>2</v>
      </c>
      <c r="T65">
        <f>IF(ISNA(VLOOKUP(A65,merges!AN:AP,2,FALSE)),0,VLOOKUP(A65,merges!AN:AP,2,FALSE))</f>
        <v>0</v>
      </c>
      <c r="U65">
        <f t="shared" si="9"/>
        <v>1</v>
      </c>
      <c r="V65">
        <f t="shared" si="10"/>
        <v>0</v>
      </c>
      <c r="W65">
        <f t="shared" si="20"/>
        <v>3.4482758620689653</v>
      </c>
      <c r="X65">
        <f t="shared" si="11"/>
        <v>0</v>
      </c>
      <c r="Y65">
        <f>VLOOKUP(A65,issues_tempo!A:E,2,FALSE)</f>
        <v>2</v>
      </c>
      <c r="Z65">
        <f>VLOOKUP(A65,issues_tempo!A:E,3,FALSE)</f>
        <v>0</v>
      </c>
      <c r="AA65">
        <f t="shared" si="12"/>
        <v>2</v>
      </c>
      <c r="AB65">
        <f t="shared" si="13"/>
        <v>34.5</v>
      </c>
      <c r="AC65">
        <f>VLOOKUP(A65,issues_tempo!A:E,4,FALSE)</f>
        <v>7</v>
      </c>
      <c r="AD65">
        <f>VLOOKUP(A65,issues_tempo!A:E,5,FALSE)</f>
        <v>0</v>
      </c>
      <c r="AE65">
        <f t="shared" si="14"/>
        <v>3.4482758620689653</v>
      </c>
      <c r="AF65">
        <f t="shared" si="15"/>
        <v>0</v>
      </c>
      <c r="AG65">
        <f t="shared" si="16"/>
        <v>3.5</v>
      </c>
      <c r="AH65">
        <f t="shared" si="17"/>
        <v>0</v>
      </c>
      <c r="AI65">
        <f t="shared" si="18"/>
        <v>12.068965517241379</v>
      </c>
      <c r="AJ65">
        <f t="shared" si="19"/>
        <v>0</v>
      </c>
    </row>
    <row r="66" spans="1:36" x14ac:dyDescent="0.25">
      <c r="A66">
        <f>commits!A66</f>
        <v>8242853</v>
      </c>
      <c r="B66" t="str">
        <f>commits!B66</f>
        <v>Ruby</v>
      </c>
      <c r="C66">
        <f>commits!C66</f>
        <v>1</v>
      </c>
      <c r="D66">
        <f>commits!D66</f>
        <v>1</v>
      </c>
      <c r="E66">
        <f>commits!E66</f>
        <v>2</v>
      </c>
      <c r="F66" t="e">
        <f>VLOOKUP(A66,merges!P:U,5,FALSE)</f>
        <v>#N/A</v>
      </c>
      <c r="G66" t="e">
        <f>VLOOKUP(A66,merges!P:U,6,FALSE)</f>
        <v>#N/A</v>
      </c>
      <c r="H66" t="e">
        <f t="shared" si="2"/>
        <v>#N/A</v>
      </c>
      <c r="I66" t="e">
        <f t="shared" si="3"/>
        <v>#N/A</v>
      </c>
      <c r="J66">
        <f t="shared" si="4"/>
        <v>0</v>
      </c>
      <c r="K66">
        <f t="shared" si="5"/>
        <v>0</v>
      </c>
      <c r="L66">
        <f t="shared" si="6"/>
        <v>0</v>
      </c>
      <c r="M66" t="e">
        <f t="shared" si="7"/>
        <v>#N/A</v>
      </c>
      <c r="N66" t="e">
        <f t="shared" si="8"/>
        <v>#N/A</v>
      </c>
      <c r="O66">
        <f>IF(ISNA(VLOOKUP(A66,desenvolvedores!$U$2:$W$656,2,FALSE)),1,VLOOKUP(A66,desenvolvedores!$U$2:$W$656,2,FALSE))</f>
        <v>1</v>
      </c>
      <c r="P66">
        <f>IF(ISNA(VLOOKUP(A66,desenvolvedores!$U$2:$W$656,3,FALSE)),1,VLOOKUP(A66,desenvolvedores!$U$2:$W$656,3,FALSE))</f>
        <v>1</v>
      </c>
      <c r="Q66">
        <f t="shared" ref="Q66:Q129" si="33">IF(ISERROR((C66/F66)*(O66/($O$2+$P$2))),999999,(C66/F66)*(O66/($O$2+$P$2)))</f>
        <v>999999</v>
      </c>
      <c r="R66" t="e">
        <f t="shared" ref="R66:R129" si="34">IF(ISERR((D66/G66)*(P66/($O$2+$P$2))),999999,(D66/G66)*(P66/($O$2+$P$2)))</f>
        <v>#N/A</v>
      </c>
      <c r="S66">
        <f>IF(ISNA(VLOOKUP(A66,merges!AH:AJ,2,)),0,VLOOKUP(A66,merges!AH:AJ,2,))</f>
        <v>0</v>
      </c>
      <c r="T66">
        <f>IF(ISNA(VLOOKUP(A66,merges!AN:AP,2,FALSE)),0,VLOOKUP(A66,merges!AN:AP,2,FALSE))</f>
        <v>0</v>
      </c>
      <c r="U66">
        <f t="shared" si="9"/>
        <v>0</v>
      </c>
      <c r="V66">
        <f t="shared" si="10"/>
        <v>0</v>
      </c>
      <c r="W66">
        <f t="shared" si="20"/>
        <v>0</v>
      </c>
      <c r="X66">
        <f t="shared" si="11"/>
        <v>0</v>
      </c>
      <c r="Y66" t="e">
        <f>VLOOKUP(A66,issues_tempo!A:E,2,FALSE)</f>
        <v>#N/A</v>
      </c>
      <c r="Z66" t="e">
        <f>VLOOKUP(A66,issues_tempo!A:E,3,FALSE)</f>
        <v>#N/A</v>
      </c>
      <c r="AA66" t="e">
        <f t="shared" si="12"/>
        <v>#N/A</v>
      </c>
      <c r="AB66" t="e">
        <f t="shared" si="13"/>
        <v>#N/A</v>
      </c>
      <c r="AC66" t="e">
        <f>VLOOKUP(A66,issues_tempo!A:E,4,FALSE)</f>
        <v>#N/A</v>
      </c>
      <c r="AD66" t="e">
        <f>VLOOKUP(A66,issues_tempo!A:E,5,FALSE)</f>
        <v>#N/A</v>
      </c>
      <c r="AE66">
        <f t="shared" si="14"/>
        <v>0</v>
      </c>
      <c r="AF66">
        <f t="shared" si="15"/>
        <v>0</v>
      </c>
      <c r="AG66" t="e">
        <f t="shared" si="16"/>
        <v>#N/A</v>
      </c>
      <c r="AH66" t="e">
        <f t="shared" si="17"/>
        <v>#N/A</v>
      </c>
      <c r="AI66" t="e">
        <f t="shared" si="18"/>
        <v>#N/A</v>
      </c>
      <c r="AJ66" t="e">
        <f t="shared" si="19"/>
        <v>#N/A</v>
      </c>
    </row>
    <row r="67" spans="1:36" x14ac:dyDescent="0.25">
      <c r="A67">
        <f>commits!A67</f>
        <v>8357807</v>
      </c>
      <c r="B67" t="str">
        <f>commits!B67</f>
        <v>Ruby</v>
      </c>
      <c r="C67">
        <f>commits!C67</f>
        <v>1</v>
      </c>
      <c r="D67">
        <f>commits!D67</f>
        <v>2</v>
      </c>
      <c r="E67">
        <f>commits!E67</f>
        <v>3</v>
      </c>
      <c r="F67">
        <f>VLOOKUP(A67,merges!P:U,5,FALSE)</f>
        <v>0</v>
      </c>
      <c r="G67">
        <f>VLOOKUP(A67,merges!P:U,6,FALSE)</f>
        <v>1</v>
      </c>
      <c r="H67">
        <f t="shared" ref="H67:H130" si="35">F67+G67</f>
        <v>1</v>
      </c>
      <c r="I67">
        <f t="shared" ref="I67:I130" si="36">E67/H67</f>
        <v>3</v>
      </c>
      <c r="J67">
        <f t="shared" ref="J67:J130" si="37">IF(ISNA(H67),0,IF(E67&gt;0,(H67*100)/E67,0))</f>
        <v>33.333333333333336</v>
      </c>
      <c r="K67">
        <f t="shared" ref="K67:K130" si="38">IF(ISNA(F67),0,IF(C67&gt;0,(F67*100)/C67,0))</f>
        <v>0</v>
      </c>
      <c r="L67">
        <f t="shared" ref="L67:L130" si="39">IF(ISNA(F67),0,IF(D67&gt;0,(G67*100)/D67,0))</f>
        <v>50</v>
      </c>
      <c r="M67" t="e">
        <f t="shared" ref="M67:M130" si="40">C67/F67</f>
        <v>#DIV/0!</v>
      </c>
      <c r="N67">
        <f t="shared" ref="N67:N130" si="41">D67/G67</f>
        <v>2</v>
      </c>
      <c r="O67">
        <f>IF(ISNA(VLOOKUP(A67,desenvolvedores!$U$2:$W$656,2,FALSE)),1,VLOOKUP(A67,desenvolvedores!$U$2:$W$656,2,FALSE))</f>
        <v>1</v>
      </c>
      <c r="P67">
        <f>IF(ISNA(VLOOKUP(A67,desenvolvedores!$U$2:$W$656,3,FALSE)),1,VLOOKUP(A67,desenvolvedores!$U$2:$W$656,3,FALSE))</f>
        <v>1</v>
      </c>
      <c r="Q67">
        <f t="shared" si="33"/>
        <v>999999</v>
      </c>
      <c r="R67">
        <f t="shared" si="34"/>
        <v>0.33333333333333331</v>
      </c>
      <c r="S67">
        <f>IF(ISNA(VLOOKUP(A67,merges!AH:AJ,2,)),0,VLOOKUP(A67,merges!AH:AJ,2,))</f>
        <v>0</v>
      </c>
      <c r="T67">
        <f>IF(ISNA(VLOOKUP(A67,merges!AN:AP,2,FALSE)),0,VLOOKUP(A67,merges!AN:AP,2,FALSE))</f>
        <v>0</v>
      </c>
      <c r="U67">
        <f t="shared" ref="U67:U130" si="42">IF(ISNA(F67),0,IF(F67&gt;0,S67/F67,0))</f>
        <v>0</v>
      </c>
      <c r="V67">
        <f t="shared" ref="V67:V130" si="43">IF(ISNA(G67),0,IF(G67&gt;0,T67/G67,0))</f>
        <v>0</v>
      </c>
      <c r="W67">
        <f t="shared" si="20"/>
        <v>0</v>
      </c>
      <c r="X67">
        <f t="shared" ref="X67:X130" si="44">V67*L67</f>
        <v>0</v>
      </c>
      <c r="Y67" t="e">
        <f>VLOOKUP(A67,issues_tempo!A:E,2,FALSE)</f>
        <v>#N/A</v>
      </c>
      <c r="Z67" t="e">
        <f>VLOOKUP(A67,issues_tempo!A:E,3,FALSE)</f>
        <v>#N/A</v>
      </c>
      <c r="AA67" t="e">
        <f t="shared" ref="AA67:AA130" si="45">Y67+Z67</f>
        <v>#N/A</v>
      </c>
      <c r="AB67" t="e">
        <f t="shared" ref="AB67:AB130" si="46">E67/AA67</f>
        <v>#N/A</v>
      </c>
      <c r="AC67" t="e">
        <f>VLOOKUP(A67,issues_tempo!A:E,4,FALSE)</f>
        <v>#N/A</v>
      </c>
      <c r="AD67" t="e">
        <f>VLOOKUP(A67,issues_tempo!A:E,5,FALSE)</f>
        <v>#N/A</v>
      </c>
      <c r="AE67">
        <f t="shared" ref="AE67:AF130" si="47">IF(ISNA(Y67),0,IF(C67&gt;0,(Y67*100)/C67,0))</f>
        <v>0</v>
      </c>
      <c r="AF67">
        <f t="shared" si="47"/>
        <v>0</v>
      </c>
      <c r="AG67" t="e">
        <f t="shared" ref="AG67:AG130" si="48">IF(Y67&gt;0,AC67/Y67,0)</f>
        <v>#N/A</v>
      </c>
      <c r="AH67" t="e">
        <f t="shared" ref="AH67:AH130" si="49">IF(Z67&gt;0,AD67/Z67,0)</f>
        <v>#N/A</v>
      </c>
      <c r="AI67" t="e">
        <f t="shared" ref="AI67:AI130" si="50">AG67*AE67</f>
        <v>#N/A</v>
      </c>
      <c r="AJ67" t="e">
        <f t="shared" ref="AJ67:AJ130" si="51">AH67*AF67</f>
        <v>#N/A</v>
      </c>
    </row>
    <row r="68" spans="1:36" x14ac:dyDescent="0.25">
      <c r="A68">
        <f>commits!A68</f>
        <v>8458565</v>
      </c>
      <c r="B68" t="str">
        <f>commits!B68</f>
        <v>java</v>
      </c>
      <c r="C68">
        <f>commits!C68</f>
        <v>42</v>
      </c>
      <c r="D68">
        <f>commits!D68</f>
        <v>4</v>
      </c>
      <c r="E68">
        <f>commits!E68</f>
        <v>46</v>
      </c>
      <c r="F68" t="e">
        <f>VLOOKUP(A68,merges!P:U,5,FALSE)</f>
        <v>#N/A</v>
      </c>
      <c r="G68" t="e">
        <f>VLOOKUP(A68,merges!P:U,6,FALSE)</f>
        <v>#N/A</v>
      </c>
      <c r="H68" t="e">
        <f t="shared" si="35"/>
        <v>#N/A</v>
      </c>
      <c r="I68" t="e">
        <f t="shared" si="36"/>
        <v>#N/A</v>
      </c>
      <c r="J68">
        <f t="shared" si="37"/>
        <v>0</v>
      </c>
      <c r="K68">
        <f t="shared" si="38"/>
        <v>0</v>
      </c>
      <c r="L68">
        <f t="shared" si="39"/>
        <v>0</v>
      </c>
      <c r="M68" t="e">
        <f t="shared" si="40"/>
        <v>#N/A</v>
      </c>
      <c r="N68" t="e">
        <f t="shared" si="41"/>
        <v>#N/A</v>
      </c>
      <c r="O68">
        <f>IF(ISNA(VLOOKUP(A68,desenvolvedores!$U$2:$W$656,2,FALSE)),1,VLOOKUP(A68,desenvolvedores!$U$2:$W$656,2,FALSE))</f>
        <v>2</v>
      </c>
      <c r="P68">
        <f>IF(ISNA(VLOOKUP(A68,desenvolvedores!$U$2:$W$656,3,FALSE)),1,VLOOKUP(A68,desenvolvedores!$U$2:$W$656,3,FALSE))</f>
        <v>1</v>
      </c>
      <c r="Q68">
        <f t="shared" si="33"/>
        <v>999999</v>
      </c>
      <c r="R68" t="e">
        <f t="shared" si="34"/>
        <v>#N/A</v>
      </c>
      <c r="S68">
        <f>IF(ISNA(VLOOKUP(A68,merges!AH:AJ,2,)),0,VLOOKUP(A68,merges!AH:AJ,2,))</f>
        <v>0</v>
      </c>
      <c r="T68">
        <f>IF(ISNA(VLOOKUP(A68,merges!AN:AP,2,FALSE)),0,VLOOKUP(A68,merges!AN:AP,2,FALSE))</f>
        <v>0</v>
      </c>
      <c r="U68">
        <f t="shared" si="42"/>
        <v>0</v>
      </c>
      <c r="V68">
        <f t="shared" si="43"/>
        <v>0</v>
      </c>
      <c r="W68">
        <f t="shared" ref="W68:W131" si="52">U68*K68</f>
        <v>0</v>
      </c>
      <c r="X68">
        <f t="shared" si="44"/>
        <v>0</v>
      </c>
      <c r="Y68" t="e">
        <f>VLOOKUP(A68,issues_tempo!A:E,2,FALSE)</f>
        <v>#N/A</v>
      </c>
      <c r="Z68" t="e">
        <f>VLOOKUP(A68,issues_tempo!A:E,3,FALSE)</f>
        <v>#N/A</v>
      </c>
      <c r="AA68" t="e">
        <f t="shared" si="45"/>
        <v>#N/A</v>
      </c>
      <c r="AB68" t="e">
        <f t="shared" si="46"/>
        <v>#N/A</v>
      </c>
      <c r="AC68" t="e">
        <f>VLOOKUP(A68,issues_tempo!A:E,4,FALSE)</f>
        <v>#N/A</v>
      </c>
      <c r="AD68" t="e">
        <f>VLOOKUP(A68,issues_tempo!A:E,5,FALSE)</f>
        <v>#N/A</v>
      </c>
      <c r="AE68">
        <f t="shared" si="47"/>
        <v>0</v>
      </c>
      <c r="AF68">
        <f t="shared" si="47"/>
        <v>0</v>
      </c>
      <c r="AG68" t="e">
        <f t="shared" si="48"/>
        <v>#N/A</v>
      </c>
      <c r="AH68" t="e">
        <f t="shared" si="49"/>
        <v>#N/A</v>
      </c>
      <c r="AI68" t="e">
        <f t="shared" si="50"/>
        <v>#N/A</v>
      </c>
      <c r="AJ68" t="e">
        <f t="shared" si="51"/>
        <v>#N/A</v>
      </c>
    </row>
    <row r="69" spans="1:36" x14ac:dyDescent="0.25">
      <c r="A69">
        <f>commits!A69</f>
        <v>8484604</v>
      </c>
      <c r="B69" t="str">
        <f>commits!B69</f>
        <v>java</v>
      </c>
      <c r="C69">
        <f>commits!C69</f>
        <v>15791</v>
      </c>
      <c r="D69">
        <f>commits!D69</f>
        <v>2244</v>
      </c>
      <c r="E69">
        <f>commits!E69</f>
        <v>18035</v>
      </c>
      <c r="F69">
        <f>VLOOKUP(A69,merges!P:U,5,FALSE)</f>
        <v>1257</v>
      </c>
      <c r="G69">
        <f>VLOOKUP(A69,merges!P:U,6,FALSE)</f>
        <v>0</v>
      </c>
      <c r="H69">
        <f t="shared" si="35"/>
        <v>1257</v>
      </c>
      <c r="I69">
        <f t="shared" si="36"/>
        <v>14.347653142402546</v>
      </c>
      <c r="J69">
        <f t="shared" si="37"/>
        <v>6.9697809814250071</v>
      </c>
      <c r="K69">
        <f t="shared" si="38"/>
        <v>7.9602305110505984</v>
      </c>
      <c r="L69">
        <f t="shared" si="39"/>
        <v>0</v>
      </c>
      <c r="M69">
        <f t="shared" ref="M69:M70" si="53">IF(F69&gt;0,C69/F69,999999)</f>
        <v>12.562450278440732</v>
      </c>
      <c r="N69">
        <f t="shared" ref="N69:N70" si="54">IF(G69&gt;0,D69/G69,999999)</f>
        <v>999999</v>
      </c>
      <c r="O69">
        <f>IF(ISNA(VLOOKUP(A69,desenvolvedores!$U$2:$W$656,2,FALSE)),1,VLOOKUP(A69,desenvolvedores!$U$2:$W$656,2,FALSE))</f>
        <v>65</v>
      </c>
      <c r="P69">
        <f>IF(ISNA(VLOOKUP(A69,desenvolvedores!$U$2:$W$656,3,FALSE)),1,VLOOKUP(A69,desenvolvedores!$U$2:$W$656,3,FALSE))</f>
        <v>21</v>
      </c>
      <c r="Q69">
        <f t="shared" si="33"/>
        <v>136.09321134977461</v>
      </c>
      <c r="R69">
        <f t="shared" si="34"/>
        <v>999999</v>
      </c>
      <c r="S69">
        <f>IF(ISNA(VLOOKUP(A69,merges!AH:AJ,2,)),0,VLOOKUP(A69,merges!AH:AJ,2,))</f>
        <v>9928</v>
      </c>
      <c r="T69">
        <f>IF(ISNA(VLOOKUP(A69,merges!AN:AP,2,FALSE)),0,VLOOKUP(A69,merges!AN:AP,2,FALSE))</f>
        <v>0</v>
      </c>
      <c r="U69">
        <f t="shared" si="42"/>
        <v>7.8981702466189336</v>
      </c>
      <c r="V69">
        <f t="shared" si="43"/>
        <v>0</v>
      </c>
      <c r="W69">
        <f t="shared" si="52"/>
        <v>62.871255778608067</v>
      </c>
      <c r="X69">
        <f t="shared" si="44"/>
        <v>0</v>
      </c>
      <c r="Y69">
        <f>IF(ISNA(VLOOKUP(A69,issues_tempo!A:E,2,FALSE)),0,VLOOKUP(A69,issues_tempo!A:E,2,FALSE))</f>
        <v>255</v>
      </c>
      <c r="Z69">
        <f>IF(ISNA(VLOOKUP(A69,issues_tempo!A:E,3,FALSE)),0,VLOOKUP(A69,issues_tempo!A:E,3,FALSE))</f>
        <v>987</v>
      </c>
      <c r="AA69">
        <f t="shared" si="45"/>
        <v>1242</v>
      </c>
      <c r="AB69">
        <f t="shared" si="46"/>
        <v>14.520933977455716</v>
      </c>
      <c r="AC69">
        <f>VLOOKUP(A69,issues_tempo!A:E,4,FALSE)</f>
        <v>517</v>
      </c>
      <c r="AD69">
        <f>VLOOKUP(A69,issues_tempo!A:E,5,FALSE)</f>
        <v>3194</v>
      </c>
      <c r="AE69">
        <f t="shared" si="47"/>
        <v>1.6148438984231523</v>
      </c>
      <c r="AF69">
        <f t="shared" si="47"/>
        <v>43.983957219251337</v>
      </c>
      <c r="AG69">
        <f t="shared" si="48"/>
        <v>2.0274509803921568</v>
      </c>
      <c r="AH69">
        <f t="shared" si="49"/>
        <v>3.2360688956433639</v>
      </c>
      <c r="AI69">
        <f t="shared" si="50"/>
        <v>3.2740168450383127</v>
      </c>
      <c r="AJ69">
        <f t="shared" si="51"/>
        <v>142.33511586452764</v>
      </c>
    </row>
    <row r="70" spans="1:36" x14ac:dyDescent="0.25">
      <c r="A70">
        <f>commits!A70</f>
        <v>8884773</v>
      </c>
      <c r="B70" t="str">
        <f>commits!B70</f>
        <v>Python</v>
      </c>
      <c r="C70">
        <f>commits!C70</f>
        <v>745</v>
      </c>
      <c r="D70">
        <f>commits!D70</f>
        <v>1407</v>
      </c>
      <c r="E70">
        <f>commits!E70</f>
        <v>2152</v>
      </c>
      <c r="F70">
        <f>VLOOKUP(A70,merges!P:U,5,FALSE)</f>
        <v>85</v>
      </c>
      <c r="G70">
        <f>VLOOKUP(A70,merges!P:U,6,FALSE)</f>
        <v>116</v>
      </c>
      <c r="H70">
        <f t="shared" si="35"/>
        <v>201</v>
      </c>
      <c r="I70">
        <f t="shared" si="36"/>
        <v>10.706467661691542</v>
      </c>
      <c r="J70">
        <f t="shared" si="37"/>
        <v>9.3401486988847591</v>
      </c>
      <c r="K70">
        <f t="shared" si="38"/>
        <v>11.409395973154362</v>
      </c>
      <c r="L70">
        <f t="shared" si="39"/>
        <v>8.2444918265813794</v>
      </c>
      <c r="M70">
        <f t="shared" si="53"/>
        <v>8.764705882352942</v>
      </c>
      <c r="N70">
        <f t="shared" si="54"/>
        <v>12.129310344827585</v>
      </c>
      <c r="O70">
        <f>IF(ISNA(VLOOKUP(A70,desenvolvedores!$U$2:$W$656,2,FALSE)),1,VLOOKUP(A70,desenvolvedores!$U$2:$W$656,2,FALSE))</f>
        <v>18</v>
      </c>
      <c r="P70">
        <f>IF(ISNA(VLOOKUP(A70,desenvolvedores!$U$2:$W$656,3,FALSE)),1,VLOOKUP(A70,desenvolvedores!$U$2:$W$656,3,FALSE))</f>
        <v>49</v>
      </c>
      <c r="Q70">
        <f t="shared" si="33"/>
        <v>26.294117647058826</v>
      </c>
      <c r="R70">
        <f t="shared" si="34"/>
        <v>99.056034482758605</v>
      </c>
      <c r="S70">
        <f>IF(ISNA(VLOOKUP(A70,merges!AH:AJ,2,)),0,VLOOKUP(A70,merges!AH:AJ,2,))</f>
        <v>14</v>
      </c>
      <c r="T70">
        <f>IF(ISNA(VLOOKUP(A70,merges!AN:AP,2,FALSE)),0,VLOOKUP(A70,merges!AN:AP,2,FALSE))</f>
        <v>4</v>
      </c>
      <c r="U70">
        <f t="shared" si="42"/>
        <v>0.16470588235294117</v>
      </c>
      <c r="V70">
        <f t="shared" si="43"/>
        <v>3.4482758620689655E-2</v>
      </c>
      <c r="W70">
        <f t="shared" si="52"/>
        <v>1.8791946308724832</v>
      </c>
      <c r="X70">
        <f t="shared" si="44"/>
        <v>0.28429282160625446</v>
      </c>
      <c r="Y70">
        <f>IF(ISNA(VLOOKUP(A70,issues_tempo!A:E,2,FALSE)),0,VLOOKUP(A70,issues_tempo!A:E,2,FALSE))</f>
        <v>88</v>
      </c>
      <c r="Z70">
        <f>IF(ISNA(VLOOKUP(A70,issues_tempo!A:E,3,FALSE)),0,VLOOKUP(A70,issues_tempo!A:E,3,FALSE))</f>
        <v>20</v>
      </c>
      <c r="AA70">
        <f t="shared" si="45"/>
        <v>108</v>
      </c>
      <c r="AB70">
        <f t="shared" si="46"/>
        <v>19.925925925925927</v>
      </c>
      <c r="AC70">
        <f>VLOOKUP(A70,issues_tempo!A:E,4,FALSE)</f>
        <v>69</v>
      </c>
      <c r="AD70">
        <f>VLOOKUP(A70,issues_tempo!A:E,5,FALSE)</f>
        <v>19</v>
      </c>
      <c r="AE70">
        <f t="shared" si="47"/>
        <v>11.812080536912752</v>
      </c>
      <c r="AF70">
        <f t="shared" si="47"/>
        <v>1.4214641080312722</v>
      </c>
      <c r="AG70">
        <f t="shared" si="48"/>
        <v>0.78409090909090906</v>
      </c>
      <c r="AH70">
        <f t="shared" si="49"/>
        <v>0.95</v>
      </c>
      <c r="AI70">
        <f t="shared" si="50"/>
        <v>9.2617449664429525</v>
      </c>
      <c r="AJ70">
        <f t="shared" si="51"/>
        <v>1.3503909026297085</v>
      </c>
    </row>
    <row r="71" spans="1:36" x14ac:dyDescent="0.25">
      <c r="A71">
        <f>commits!A71</f>
        <v>9063331</v>
      </c>
      <c r="B71" t="str">
        <f>commits!B71</f>
        <v>Python</v>
      </c>
      <c r="C71">
        <f>commits!C71</f>
        <v>69</v>
      </c>
      <c r="D71">
        <f>commits!D71</f>
        <v>40</v>
      </c>
      <c r="E71">
        <f>commits!E71</f>
        <v>109</v>
      </c>
      <c r="F71">
        <f>VLOOKUP(A71,merges!P:U,5,FALSE)</f>
        <v>1</v>
      </c>
      <c r="G71">
        <f>VLOOKUP(A71,merges!P:U,6,FALSE)</f>
        <v>1</v>
      </c>
      <c r="H71">
        <f t="shared" si="35"/>
        <v>2</v>
      </c>
      <c r="I71">
        <f t="shared" si="36"/>
        <v>54.5</v>
      </c>
      <c r="J71">
        <f t="shared" si="37"/>
        <v>1.834862385321101</v>
      </c>
      <c r="K71">
        <f t="shared" si="38"/>
        <v>1.4492753623188406</v>
      </c>
      <c r="L71">
        <f t="shared" si="39"/>
        <v>2.5</v>
      </c>
      <c r="M71">
        <f t="shared" si="40"/>
        <v>69</v>
      </c>
      <c r="N71">
        <f t="shared" si="41"/>
        <v>40</v>
      </c>
      <c r="O71">
        <f>IF(ISNA(VLOOKUP(A71,desenvolvedores!$U$2:$W$656,2,FALSE)),1,VLOOKUP(A71,desenvolvedores!$U$2:$W$656,2,FALSE))</f>
        <v>3</v>
      </c>
      <c r="P71">
        <f>IF(ISNA(VLOOKUP(A71,desenvolvedores!$U$2:$W$656,3,FALSE)),1,VLOOKUP(A71,desenvolvedores!$U$2:$W$656,3,FALSE))</f>
        <v>4</v>
      </c>
      <c r="Q71">
        <f t="shared" si="33"/>
        <v>34.5</v>
      </c>
      <c r="R71">
        <f t="shared" si="34"/>
        <v>26.666666666666664</v>
      </c>
      <c r="S71">
        <f>IF(ISNA(VLOOKUP(A71,merges!AH:AJ,2,)),0,VLOOKUP(A71,merges!AH:AJ,2,))</f>
        <v>0</v>
      </c>
      <c r="T71">
        <f>IF(ISNA(VLOOKUP(A71,merges!AN:AP,2,FALSE)),0,VLOOKUP(A71,merges!AN:AP,2,FALSE))</f>
        <v>0</v>
      </c>
      <c r="U71">
        <f t="shared" si="42"/>
        <v>0</v>
      </c>
      <c r="V71">
        <f t="shared" si="43"/>
        <v>0</v>
      </c>
      <c r="W71">
        <f t="shared" si="52"/>
        <v>0</v>
      </c>
      <c r="X71">
        <f t="shared" si="44"/>
        <v>0</v>
      </c>
      <c r="Y71">
        <f>VLOOKUP(A71,issues_tempo!A:E,2,FALSE)</f>
        <v>3</v>
      </c>
      <c r="Z71">
        <f>VLOOKUP(A71,issues_tempo!A:E,3,FALSE)</f>
        <v>2</v>
      </c>
      <c r="AA71">
        <f t="shared" si="45"/>
        <v>5</v>
      </c>
      <c r="AB71">
        <f t="shared" si="46"/>
        <v>21.8</v>
      </c>
      <c r="AC71">
        <f>VLOOKUP(A71,issues_tempo!A:E,4,FALSE)</f>
        <v>15</v>
      </c>
      <c r="AD71">
        <f>VLOOKUP(A71,issues_tempo!A:E,5,FALSE)</f>
        <v>13</v>
      </c>
      <c r="AE71">
        <f t="shared" si="47"/>
        <v>4.3478260869565215</v>
      </c>
      <c r="AF71">
        <f t="shared" si="47"/>
        <v>5</v>
      </c>
      <c r="AG71">
        <f t="shared" si="48"/>
        <v>5</v>
      </c>
      <c r="AH71">
        <f t="shared" si="49"/>
        <v>6.5</v>
      </c>
      <c r="AI71">
        <f t="shared" si="50"/>
        <v>21.739130434782609</v>
      </c>
      <c r="AJ71">
        <f t="shared" si="51"/>
        <v>32.5</v>
      </c>
    </row>
    <row r="72" spans="1:36" x14ac:dyDescent="0.25">
      <c r="A72">
        <f>commits!A72</f>
        <v>9422376</v>
      </c>
      <c r="B72" t="str">
        <f>commits!B72</f>
        <v>Ruby</v>
      </c>
      <c r="C72">
        <f>commits!C72</f>
        <v>1</v>
      </c>
      <c r="D72">
        <f>commits!D72</f>
        <v>5</v>
      </c>
      <c r="E72">
        <f>commits!E72</f>
        <v>6</v>
      </c>
      <c r="F72" t="e">
        <f>VLOOKUP(A72,merges!P:U,5,FALSE)</f>
        <v>#N/A</v>
      </c>
      <c r="G72" t="e">
        <f>VLOOKUP(A72,merges!P:U,6,FALSE)</f>
        <v>#N/A</v>
      </c>
      <c r="H72" t="e">
        <f t="shared" si="35"/>
        <v>#N/A</v>
      </c>
      <c r="I72" t="e">
        <f t="shared" si="36"/>
        <v>#N/A</v>
      </c>
      <c r="J72">
        <f t="shared" si="37"/>
        <v>0</v>
      </c>
      <c r="K72">
        <f t="shared" si="38"/>
        <v>0</v>
      </c>
      <c r="L72">
        <f t="shared" si="39"/>
        <v>0</v>
      </c>
      <c r="M72" t="e">
        <f t="shared" si="40"/>
        <v>#N/A</v>
      </c>
      <c r="N72" t="e">
        <f t="shared" si="41"/>
        <v>#N/A</v>
      </c>
      <c r="O72">
        <f>IF(ISNA(VLOOKUP(A72,desenvolvedores!$U$2:$W$656,2,FALSE)),1,VLOOKUP(A72,desenvolvedores!$U$2:$W$656,2,FALSE))</f>
        <v>1</v>
      </c>
      <c r="P72">
        <f>IF(ISNA(VLOOKUP(A72,desenvolvedores!$U$2:$W$656,3,FALSE)),1,VLOOKUP(A72,desenvolvedores!$U$2:$W$656,3,FALSE))</f>
        <v>1</v>
      </c>
      <c r="Q72">
        <f t="shared" si="33"/>
        <v>999999</v>
      </c>
      <c r="R72" t="e">
        <f t="shared" si="34"/>
        <v>#N/A</v>
      </c>
      <c r="S72">
        <f>IF(ISNA(VLOOKUP(A72,merges!AH:AJ,2,)),0,VLOOKUP(A72,merges!AH:AJ,2,))</f>
        <v>0</v>
      </c>
      <c r="T72">
        <f>IF(ISNA(VLOOKUP(A72,merges!AN:AP,2,FALSE)),0,VLOOKUP(A72,merges!AN:AP,2,FALSE))</f>
        <v>0</v>
      </c>
      <c r="U72">
        <f t="shared" si="42"/>
        <v>0</v>
      </c>
      <c r="V72">
        <f t="shared" si="43"/>
        <v>0</v>
      </c>
      <c r="W72">
        <f t="shared" si="52"/>
        <v>0</v>
      </c>
      <c r="X72">
        <f t="shared" si="44"/>
        <v>0</v>
      </c>
      <c r="Y72">
        <f>VLOOKUP(A72,issues_tempo!A:E,2,FALSE)</f>
        <v>3</v>
      </c>
      <c r="Z72">
        <f>VLOOKUP(A72,issues_tempo!A:E,3,FALSE)</f>
        <v>0</v>
      </c>
      <c r="AA72">
        <f t="shared" si="45"/>
        <v>3</v>
      </c>
      <c r="AB72">
        <f t="shared" si="46"/>
        <v>2</v>
      </c>
      <c r="AC72">
        <f>VLOOKUP(A72,issues_tempo!A:E,4,FALSE)</f>
        <v>0</v>
      </c>
      <c r="AD72">
        <f>VLOOKUP(A72,issues_tempo!A:E,5,FALSE)</f>
        <v>0</v>
      </c>
      <c r="AE72">
        <f t="shared" si="47"/>
        <v>300</v>
      </c>
      <c r="AF72">
        <f t="shared" si="47"/>
        <v>0</v>
      </c>
      <c r="AG72">
        <f t="shared" si="48"/>
        <v>0</v>
      </c>
      <c r="AH72">
        <f t="shared" si="49"/>
        <v>0</v>
      </c>
      <c r="AI72">
        <f t="shared" si="50"/>
        <v>0</v>
      </c>
      <c r="AJ72">
        <f t="shared" si="51"/>
        <v>0</v>
      </c>
    </row>
    <row r="73" spans="1:36" x14ac:dyDescent="0.25">
      <c r="A73">
        <f>commits!A73</f>
        <v>9565345</v>
      </c>
      <c r="B73" t="str">
        <f>commits!B73</f>
        <v>Python</v>
      </c>
      <c r="C73">
        <f>commits!C73</f>
        <v>1</v>
      </c>
      <c r="D73">
        <f>commits!D73</f>
        <v>33</v>
      </c>
      <c r="E73">
        <f>commits!E73</f>
        <v>34</v>
      </c>
      <c r="F73">
        <f>VLOOKUP(A73,merges!P:U,5,FALSE)</f>
        <v>0</v>
      </c>
      <c r="G73">
        <f>VLOOKUP(A73,merges!P:U,6,FALSE)</f>
        <v>6</v>
      </c>
      <c r="H73">
        <f t="shared" si="35"/>
        <v>6</v>
      </c>
      <c r="I73">
        <f t="shared" si="36"/>
        <v>5.666666666666667</v>
      </c>
      <c r="J73">
        <f t="shared" si="37"/>
        <v>17.647058823529413</v>
      </c>
      <c r="K73">
        <f t="shared" si="38"/>
        <v>0</v>
      </c>
      <c r="L73">
        <f t="shared" si="39"/>
        <v>18.181818181818183</v>
      </c>
      <c r="M73" t="e">
        <f t="shared" si="40"/>
        <v>#DIV/0!</v>
      </c>
      <c r="N73">
        <f t="shared" si="41"/>
        <v>5.5</v>
      </c>
      <c r="O73">
        <f>IF(ISNA(VLOOKUP(A73,desenvolvedores!$U$2:$W$656,2,FALSE)),1,VLOOKUP(A73,desenvolvedores!$U$2:$W$656,2,FALSE))</f>
        <v>1</v>
      </c>
      <c r="P73">
        <f>IF(ISNA(VLOOKUP(A73,desenvolvedores!$U$2:$W$656,3,FALSE)),1,VLOOKUP(A73,desenvolvedores!$U$2:$W$656,3,FALSE))</f>
        <v>2</v>
      </c>
      <c r="Q73">
        <f t="shared" si="33"/>
        <v>999999</v>
      </c>
      <c r="R73">
        <f t="shared" si="34"/>
        <v>1.8333333333333333</v>
      </c>
      <c r="S73">
        <f>IF(ISNA(VLOOKUP(A73,merges!AH:AJ,2,)),0,VLOOKUP(A73,merges!AH:AJ,2,))</f>
        <v>0</v>
      </c>
      <c r="T73">
        <f>IF(ISNA(VLOOKUP(A73,merges!AN:AP,2,FALSE)),0,VLOOKUP(A73,merges!AN:AP,2,FALSE))</f>
        <v>2</v>
      </c>
      <c r="U73">
        <f t="shared" si="42"/>
        <v>0</v>
      </c>
      <c r="V73">
        <f t="shared" si="43"/>
        <v>0.33333333333333331</v>
      </c>
      <c r="W73">
        <f t="shared" si="52"/>
        <v>0</v>
      </c>
      <c r="X73">
        <f t="shared" si="44"/>
        <v>6.0606060606060606</v>
      </c>
      <c r="Y73" t="e">
        <f>VLOOKUP(A73,issues_tempo!A:E,2,FALSE)</f>
        <v>#N/A</v>
      </c>
      <c r="Z73" t="e">
        <f>VLOOKUP(A73,issues_tempo!A:E,3,FALSE)</f>
        <v>#N/A</v>
      </c>
      <c r="AA73" t="e">
        <f t="shared" si="45"/>
        <v>#N/A</v>
      </c>
      <c r="AB73" t="e">
        <f t="shared" si="46"/>
        <v>#N/A</v>
      </c>
      <c r="AC73" t="e">
        <f>VLOOKUP(A73,issues_tempo!A:E,4,FALSE)</f>
        <v>#N/A</v>
      </c>
      <c r="AD73" t="e">
        <f>VLOOKUP(A73,issues_tempo!A:E,5,FALSE)</f>
        <v>#N/A</v>
      </c>
      <c r="AE73">
        <f t="shared" si="47"/>
        <v>0</v>
      </c>
      <c r="AF73">
        <f t="shared" si="47"/>
        <v>0</v>
      </c>
      <c r="AG73" t="e">
        <f t="shared" si="48"/>
        <v>#N/A</v>
      </c>
      <c r="AH73" t="e">
        <f t="shared" si="49"/>
        <v>#N/A</v>
      </c>
      <c r="AI73" t="e">
        <f t="shared" si="50"/>
        <v>#N/A</v>
      </c>
      <c r="AJ73" t="e">
        <f t="shared" si="51"/>
        <v>#N/A</v>
      </c>
    </row>
    <row r="74" spans="1:36" x14ac:dyDescent="0.25">
      <c r="A74">
        <f>commits!A74</f>
        <v>9568712</v>
      </c>
      <c r="B74" t="str">
        <f>commits!B74</f>
        <v>Ruby</v>
      </c>
      <c r="C74">
        <f>commits!C74</f>
        <v>3</v>
      </c>
      <c r="D74">
        <f>commits!D74</f>
        <v>6</v>
      </c>
      <c r="E74">
        <f>commits!E74</f>
        <v>9</v>
      </c>
      <c r="F74" t="e">
        <f>VLOOKUP(A74,merges!P:U,5,FALSE)</f>
        <v>#N/A</v>
      </c>
      <c r="G74" t="e">
        <f>VLOOKUP(A74,merges!P:U,6,FALSE)</f>
        <v>#N/A</v>
      </c>
      <c r="H74" t="e">
        <f t="shared" si="35"/>
        <v>#N/A</v>
      </c>
      <c r="I74" t="e">
        <f t="shared" si="36"/>
        <v>#N/A</v>
      </c>
      <c r="J74">
        <f t="shared" si="37"/>
        <v>0</v>
      </c>
      <c r="K74">
        <f t="shared" si="38"/>
        <v>0</v>
      </c>
      <c r="L74">
        <f t="shared" si="39"/>
        <v>0</v>
      </c>
      <c r="M74" t="e">
        <f t="shared" si="40"/>
        <v>#N/A</v>
      </c>
      <c r="N74" t="e">
        <f t="shared" si="41"/>
        <v>#N/A</v>
      </c>
      <c r="O74">
        <f>IF(ISNA(VLOOKUP(A74,desenvolvedores!$U$2:$W$656,2,FALSE)),1,VLOOKUP(A74,desenvolvedores!$U$2:$W$656,2,FALSE))</f>
        <v>1</v>
      </c>
      <c r="P74">
        <f>IF(ISNA(VLOOKUP(A74,desenvolvedores!$U$2:$W$656,3,FALSE)),1,VLOOKUP(A74,desenvolvedores!$U$2:$W$656,3,FALSE))</f>
        <v>1</v>
      </c>
      <c r="Q74">
        <f t="shared" si="33"/>
        <v>999999</v>
      </c>
      <c r="R74" t="e">
        <f t="shared" si="34"/>
        <v>#N/A</v>
      </c>
      <c r="S74">
        <f>IF(ISNA(VLOOKUP(A74,merges!AH:AJ,2,)),0,VLOOKUP(A74,merges!AH:AJ,2,))</f>
        <v>0</v>
      </c>
      <c r="T74">
        <f>IF(ISNA(VLOOKUP(A74,merges!AN:AP,2,FALSE)),0,VLOOKUP(A74,merges!AN:AP,2,FALSE))</f>
        <v>0</v>
      </c>
      <c r="U74">
        <f t="shared" si="42"/>
        <v>0</v>
      </c>
      <c r="V74">
        <f t="shared" si="43"/>
        <v>0</v>
      </c>
      <c r="W74">
        <f t="shared" si="52"/>
        <v>0</v>
      </c>
      <c r="X74">
        <f t="shared" si="44"/>
        <v>0</v>
      </c>
      <c r="Y74" t="e">
        <f>VLOOKUP(A74,issues_tempo!A:E,2,FALSE)</f>
        <v>#N/A</v>
      </c>
      <c r="Z74" t="e">
        <f>VLOOKUP(A74,issues_tempo!A:E,3,FALSE)</f>
        <v>#N/A</v>
      </c>
      <c r="AA74" t="e">
        <f t="shared" si="45"/>
        <v>#N/A</v>
      </c>
      <c r="AB74" t="e">
        <f t="shared" si="46"/>
        <v>#N/A</v>
      </c>
      <c r="AC74" t="e">
        <f>VLOOKUP(A74,issues_tempo!A:E,4,FALSE)</f>
        <v>#N/A</v>
      </c>
      <c r="AD74" t="e">
        <f>VLOOKUP(A74,issues_tempo!A:E,5,FALSE)</f>
        <v>#N/A</v>
      </c>
      <c r="AE74">
        <f t="shared" si="47"/>
        <v>0</v>
      </c>
      <c r="AF74">
        <f t="shared" si="47"/>
        <v>0</v>
      </c>
      <c r="AG74" t="e">
        <f t="shared" si="48"/>
        <v>#N/A</v>
      </c>
      <c r="AH74" t="e">
        <f t="shared" si="49"/>
        <v>#N/A</v>
      </c>
      <c r="AI74" t="e">
        <f t="shared" si="50"/>
        <v>#N/A</v>
      </c>
      <c r="AJ74" t="e">
        <f t="shared" si="51"/>
        <v>#N/A</v>
      </c>
    </row>
    <row r="75" spans="1:36" x14ac:dyDescent="0.25">
      <c r="A75">
        <f>commits!A75</f>
        <v>10199599</v>
      </c>
      <c r="B75" t="str">
        <f>commits!B75</f>
        <v>Python</v>
      </c>
      <c r="C75">
        <f>commits!C75</f>
        <v>49634</v>
      </c>
      <c r="D75">
        <f>commits!D75</f>
        <v>827</v>
      </c>
      <c r="E75">
        <f>commits!E75</f>
        <v>50461</v>
      </c>
      <c r="F75">
        <f>VLOOKUP(A75,merges!P:U,5,FALSE)</f>
        <v>12608</v>
      </c>
      <c r="G75">
        <f>VLOOKUP(A75,merges!P:U,6,FALSE)</f>
        <v>220</v>
      </c>
      <c r="H75">
        <f t="shared" si="35"/>
        <v>12828</v>
      </c>
      <c r="I75">
        <f t="shared" si="36"/>
        <v>3.9336607421265981</v>
      </c>
      <c r="J75">
        <f t="shared" si="37"/>
        <v>25.42161273062365</v>
      </c>
      <c r="K75">
        <f t="shared" si="38"/>
        <v>25.401942217028651</v>
      </c>
      <c r="L75">
        <f t="shared" si="39"/>
        <v>26.60217654171705</v>
      </c>
      <c r="M75">
        <f>IF(F75&gt;0,C75/F75,999999)</f>
        <v>3.936706852791878</v>
      </c>
      <c r="N75">
        <f>IF(G75&gt;0,D75/G75,999999)</f>
        <v>3.7590909090909093</v>
      </c>
      <c r="O75">
        <f>IF(ISNA(VLOOKUP(A75,desenvolvedores!$U$2:$W$656,2,FALSE)),1,VLOOKUP(A75,desenvolvedores!$U$2:$W$656,2,FALSE))</f>
        <v>224</v>
      </c>
      <c r="P75">
        <f>IF(ISNA(VLOOKUP(A75,desenvolvedores!$U$2:$W$656,3,FALSE)),1,VLOOKUP(A75,desenvolvedores!$U$2:$W$656,3,FALSE))</f>
        <v>26</v>
      </c>
      <c r="Q75">
        <f t="shared" si="33"/>
        <v>146.97038917089679</v>
      </c>
      <c r="R75">
        <f t="shared" si="34"/>
        <v>16.289393939393939</v>
      </c>
      <c r="S75">
        <f>IF(ISNA(VLOOKUP(A75,merges!AH:AJ,2,)),0,VLOOKUP(A75,merges!AH:AJ,2,))</f>
        <v>29655</v>
      </c>
      <c r="T75">
        <f>IF(ISNA(VLOOKUP(A75,merges!AN:AP,2,FALSE)),0,VLOOKUP(A75,merges!AN:AP,2,FALSE))</f>
        <v>141</v>
      </c>
      <c r="U75">
        <f t="shared" si="42"/>
        <v>2.3520780456852792</v>
      </c>
      <c r="V75">
        <f t="shared" si="43"/>
        <v>0.64090909090909087</v>
      </c>
      <c r="W75">
        <f t="shared" si="52"/>
        <v>59.747350606439142</v>
      </c>
      <c r="X75">
        <f t="shared" si="44"/>
        <v>17.049576783555018</v>
      </c>
      <c r="Y75">
        <f>IF(ISNA(VLOOKUP(A75,issues_tempo!A:E,2,FALSE)),0,VLOOKUP(A75,issues_tempo!A:E,2,FALSE))</f>
        <v>491</v>
      </c>
      <c r="Z75">
        <f>IF(ISNA(VLOOKUP(A75,issues_tempo!A:E,3,FALSE)),0,VLOOKUP(A75,issues_tempo!A:E,3,FALSE))</f>
        <v>3989</v>
      </c>
      <c r="AA75">
        <f t="shared" si="45"/>
        <v>4480</v>
      </c>
      <c r="AB75">
        <f t="shared" si="46"/>
        <v>11.263616071428572</v>
      </c>
      <c r="AC75">
        <f>VLOOKUP(A75,issues_tempo!A:E,4,FALSE)</f>
        <v>4923</v>
      </c>
      <c r="AD75">
        <f>VLOOKUP(A75,issues_tempo!A:E,5,FALSE)</f>
        <v>92270</v>
      </c>
      <c r="AE75">
        <f t="shared" si="47"/>
        <v>0.9892412459201354</v>
      </c>
      <c r="AF75">
        <f t="shared" si="47"/>
        <v>482.34582829504234</v>
      </c>
      <c r="AG75">
        <f t="shared" si="48"/>
        <v>10.026476578411405</v>
      </c>
      <c r="AH75">
        <f t="shared" si="49"/>
        <v>23.131110554023564</v>
      </c>
      <c r="AI75">
        <f t="shared" si="50"/>
        <v>9.9186041826167539</v>
      </c>
      <c r="AJ75">
        <f t="shared" si="51"/>
        <v>11157.194679564693</v>
      </c>
    </row>
    <row r="76" spans="1:36" x14ac:dyDescent="0.25">
      <c r="A76">
        <f>commits!A76</f>
        <v>10389747</v>
      </c>
      <c r="B76" t="str">
        <f>commits!B76</f>
        <v>c#</v>
      </c>
      <c r="C76">
        <f>commits!C76</f>
        <v>12</v>
      </c>
      <c r="D76">
        <f>commits!D76</f>
        <v>38</v>
      </c>
      <c r="E76">
        <f>commits!E76</f>
        <v>50</v>
      </c>
      <c r="F76" t="e">
        <f>VLOOKUP(A76,merges!P:U,5,FALSE)</f>
        <v>#N/A</v>
      </c>
      <c r="G76" t="e">
        <f>VLOOKUP(A76,merges!P:U,6,FALSE)</f>
        <v>#N/A</v>
      </c>
      <c r="H76" t="e">
        <f t="shared" si="35"/>
        <v>#N/A</v>
      </c>
      <c r="I76" t="e">
        <f t="shared" si="36"/>
        <v>#N/A</v>
      </c>
      <c r="J76">
        <f t="shared" si="37"/>
        <v>0</v>
      </c>
      <c r="K76">
        <f t="shared" si="38"/>
        <v>0</v>
      </c>
      <c r="L76">
        <f t="shared" si="39"/>
        <v>0</v>
      </c>
      <c r="M76" t="e">
        <f t="shared" si="40"/>
        <v>#N/A</v>
      </c>
      <c r="N76" t="e">
        <f t="shared" si="41"/>
        <v>#N/A</v>
      </c>
      <c r="O76">
        <f>IF(ISNA(VLOOKUP(A76,desenvolvedores!$U$2:$W$656,2,FALSE)),1,VLOOKUP(A76,desenvolvedores!$U$2:$W$656,2,FALSE))</f>
        <v>2</v>
      </c>
      <c r="P76">
        <f>IF(ISNA(VLOOKUP(A76,desenvolvedores!$U$2:$W$656,3,FALSE)),1,VLOOKUP(A76,desenvolvedores!$U$2:$W$656,3,FALSE))</f>
        <v>2</v>
      </c>
      <c r="Q76">
        <f t="shared" si="33"/>
        <v>999999</v>
      </c>
      <c r="R76" t="e">
        <f t="shared" si="34"/>
        <v>#N/A</v>
      </c>
      <c r="S76">
        <f>IF(ISNA(VLOOKUP(A76,merges!AH:AJ,2,)),0,VLOOKUP(A76,merges!AH:AJ,2,))</f>
        <v>0</v>
      </c>
      <c r="T76">
        <f>IF(ISNA(VLOOKUP(A76,merges!AN:AP,2,FALSE)),0,VLOOKUP(A76,merges!AN:AP,2,FALSE))</f>
        <v>0</v>
      </c>
      <c r="U76">
        <f t="shared" si="42"/>
        <v>0</v>
      </c>
      <c r="V76">
        <f t="shared" si="43"/>
        <v>0</v>
      </c>
      <c r="W76">
        <f t="shared" si="52"/>
        <v>0</v>
      </c>
      <c r="X76">
        <f t="shared" si="44"/>
        <v>0</v>
      </c>
      <c r="Y76" t="e">
        <f>VLOOKUP(A76,issues_tempo!A:E,2,FALSE)</f>
        <v>#N/A</v>
      </c>
      <c r="Z76" t="e">
        <f>VLOOKUP(A76,issues_tempo!A:E,3,FALSE)</f>
        <v>#N/A</v>
      </c>
      <c r="AA76" t="e">
        <f t="shared" si="45"/>
        <v>#N/A</v>
      </c>
      <c r="AB76" t="e">
        <f t="shared" si="46"/>
        <v>#N/A</v>
      </c>
      <c r="AC76" t="e">
        <f>VLOOKUP(A76,issues_tempo!A:E,4,FALSE)</f>
        <v>#N/A</v>
      </c>
      <c r="AD76" t="e">
        <f>VLOOKUP(A76,issues_tempo!A:E,5,FALSE)</f>
        <v>#N/A</v>
      </c>
      <c r="AE76">
        <f t="shared" si="47"/>
        <v>0</v>
      </c>
      <c r="AF76">
        <f t="shared" si="47"/>
        <v>0</v>
      </c>
      <c r="AG76" t="e">
        <f t="shared" si="48"/>
        <v>#N/A</v>
      </c>
      <c r="AH76" t="e">
        <f t="shared" si="49"/>
        <v>#N/A</v>
      </c>
      <c r="AI76" t="e">
        <f t="shared" si="50"/>
        <v>#N/A</v>
      </c>
      <c r="AJ76" t="e">
        <f t="shared" si="51"/>
        <v>#N/A</v>
      </c>
    </row>
    <row r="77" spans="1:36" x14ac:dyDescent="0.25">
      <c r="A77">
        <f>commits!A77</f>
        <v>10391073</v>
      </c>
      <c r="B77" t="str">
        <f>commits!B77</f>
        <v>Python</v>
      </c>
      <c r="C77">
        <f>commits!C77</f>
        <v>52487</v>
      </c>
      <c r="D77">
        <f>commits!D77</f>
        <v>7225</v>
      </c>
      <c r="E77">
        <f>commits!E77</f>
        <v>59712</v>
      </c>
      <c r="F77">
        <f>VLOOKUP(A77,merges!P:U,5,FALSE)</f>
        <v>9471</v>
      </c>
      <c r="G77">
        <f>VLOOKUP(A77,merges!P:U,6,FALSE)</f>
        <v>1908</v>
      </c>
      <c r="H77">
        <f t="shared" si="35"/>
        <v>11379</v>
      </c>
      <c r="I77">
        <f t="shared" si="36"/>
        <v>5.2475612971262855</v>
      </c>
      <c r="J77">
        <f t="shared" si="37"/>
        <v>19.056471061093248</v>
      </c>
      <c r="K77">
        <f t="shared" si="38"/>
        <v>18.044468154019089</v>
      </c>
      <c r="L77">
        <f t="shared" si="39"/>
        <v>26.408304498269896</v>
      </c>
      <c r="M77">
        <f>IF(F77&gt;0,C77/F77,999999)</f>
        <v>5.541864639425615</v>
      </c>
      <c r="N77">
        <f>IF(G77&gt;0,D77/G77,999999)</f>
        <v>3.7866876310272537</v>
      </c>
      <c r="O77">
        <f>IF(ISNA(VLOOKUP(A77,desenvolvedores!$U$2:$W$656,2,FALSE)),1,VLOOKUP(A77,desenvolvedores!$U$2:$W$656,2,FALSE))</f>
        <v>606</v>
      </c>
      <c r="P77">
        <f>IF(ISNA(VLOOKUP(A77,desenvolvedores!$U$2:$W$656,3,FALSE)),1,VLOOKUP(A77,desenvolvedores!$U$2:$W$656,3,FALSE))</f>
        <v>248</v>
      </c>
      <c r="Q77">
        <f t="shared" si="33"/>
        <v>559.72832858198717</v>
      </c>
      <c r="R77">
        <f t="shared" si="34"/>
        <v>156.51642208245983</v>
      </c>
      <c r="S77">
        <f>IF(ISNA(VLOOKUP(A77,merges!AH:AJ,2,)),0,VLOOKUP(A77,merges!AH:AJ,2,))</f>
        <v>10565</v>
      </c>
      <c r="T77">
        <f>IF(ISNA(VLOOKUP(A77,merges!AN:AP,2,FALSE)),0,VLOOKUP(A77,merges!AN:AP,2,FALSE))</f>
        <v>0</v>
      </c>
      <c r="U77">
        <f t="shared" si="42"/>
        <v>1.1155105057544081</v>
      </c>
      <c r="V77">
        <f t="shared" si="43"/>
        <v>0</v>
      </c>
      <c r="W77">
        <f t="shared" si="52"/>
        <v>20.128793796559144</v>
      </c>
      <c r="X77">
        <f t="shared" si="44"/>
        <v>0</v>
      </c>
      <c r="Y77">
        <f>IF(ISNA(VLOOKUP(A77,issues_tempo!A:E,2,FALSE)),0,VLOOKUP(A77,issues_tempo!A:E,2,FALSE))</f>
        <v>841</v>
      </c>
      <c r="Z77">
        <f>IF(ISNA(VLOOKUP(A77,issues_tempo!A:E,3,FALSE)),0,VLOOKUP(A77,issues_tempo!A:E,3,FALSE))</f>
        <v>0</v>
      </c>
      <c r="AA77">
        <f t="shared" si="45"/>
        <v>841</v>
      </c>
      <c r="AB77">
        <f t="shared" si="46"/>
        <v>71.001189060642091</v>
      </c>
      <c r="AC77">
        <f>VLOOKUP(A77,issues_tempo!A:E,4,FALSE)</f>
        <v>6952</v>
      </c>
      <c r="AD77">
        <f>VLOOKUP(A77,issues_tempo!A:E,5,FALSE)</f>
        <v>0</v>
      </c>
      <c r="AE77">
        <f t="shared" si="47"/>
        <v>1.6023015222817079</v>
      </c>
      <c r="AF77">
        <f t="shared" si="47"/>
        <v>0</v>
      </c>
      <c r="AG77">
        <f t="shared" si="48"/>
        <v>8.2663495838287755</v>
      </c>
      <c r="AH77">
        <f t="shared" si="49"/>
        <v>0</v>
      </c>
      <c r="AI77">
        <f t="shared" si="50"/>
        <v>13.24518452188161</v>
      </c>
      <c r="AJ77">
        <f t="shared" si="51"/>
        <v>0</v>
      </c>
    </row>
    <row r="78" spans="1:36" x14ac:dyDescent="0.25">
      <c r="A78">
        <f>commits!A78</f>
        <v>10666966</v>
      </c>
      <c r="B78" t="str">
        <f>commits!B78</f>
        <v>java</v>
      </c>
      <c r="C78">
        <f>commits!C78</f>
        <v>1</v>
      </c>
      <c r="D78">
        <f>commits!D78</f>
        <v>32</v>
      </c>
      <c r="E78">
        <f>commits!E78</f>
        <v>33</v>
      </c>
      <c r="F78" t="e">
        <f>VLOOKUP(A78,merges!P:U,5,FALSE)</f>
        <v>#N/A</v>
      </c>
      <c r="G78" t="e">
        <f>VLOOKUP(A78,merges!P:U,6,FALSE)</f>
        <v>#N/A</v>
      </c>
      <c r="H78" t="e">
        <f t="shared" si="35"/>
        <v>#N/A</v>
      </c>
      <c r="I78" t="e">
        <f t="shared" si="36"/>
        <v>#N/A</v>
      </c>
      <c r="J78">
        <f t="shared" si="37"/>
        <v>0</v>
      </c>
      <c r="K78">
        <f t="shared" si="38"/>
        <v>0</v>
      </c>
      <c r="L78">
        <f t="shared" si="39"/>
        <v>0</v>
      </c>
      <c r="M78" t="e">
        <f t="shared" si="40"/>
        <v>#N/A</v>
      </c>
      <c r="N78" t="e">
        <f t="shared" si="41"/>
        <v>#N/A</v>
      </c>
      <c r="O78">
        <f>IF(ISNA(VLOOKUP(A78,desenvolvedores!$U$2:$W$656,2,FALSE)),1,VLOOKUP(A78,desenvolvedores!$U$2:$W$656,2,FALSE))</f>
        <v>1</v>
      </c>
      <c r="P78">
        <f>IF(ISNA(VLOOKUP(A78,desenvolvedores!$U$2:$W$656,3,FALSE)),1,VLOOKUP(A78,desenvolvedores!$U$2:$W$656,3,FALSE))</f>
        <v>3</v>
      </c>
      <c r="Q78">
        <f t="shared" si="33"/>
        <v>999999</v>
      </c>
      <c r="R78" t="e">
        <f t="shared" si="34"/>
        <v>#N/A</v>
      </c>
      <c r="S78">
        <f>IF(ISNA(VLOOKUP(A78,merges!AH:AJ,2,)),0,VLOOKUP(A78,merges!AH:AJ,2,))</f>
        <v>0</v>
      </c>
      <c r="T78">
        <f>IF(ISNA(VLOOKUP(A78,merges!AN:AP,2,FALSE)),0,VLOOKUP(A78,merges!AN:AP,2,FALSE))</f>
        <v>0</v>
      </c>
      <c r="U78">
        <f t="shared" si="42"/>
        <v>0</v>
      </c>
      <c r="V78">
        <f t="shared" si="43"/>
        <v>0</v>
      </c>
      <c r="W78">
        <f t="shared" si="52"/>
        <v>0</v>
      </c>
      <c r="X78">
        <f t="shared" si="44"/>
        <v>0</v>
      </c>
      <c r="Y78" t="e">
        <f>VLOOKUP(A78,issues_tempo!A:E,2,FALSE)</f>
        <v>#N/A</v>
      </c>
      <c r="Z78" t="e">
        <f>VLOOKUP(A78,issues_tempo!A:E,3,FALSE)</f>
        <v>#N/A</v>
      </c>
      <c r="AA78" t="e">
        <f t="shared" si="45"/>
        <v>#N/A</v>
      </c>
      <c r="AB78" t="e">
        <f t="shared" si="46"/>
        <v>#N/A</v>
      </c>
      <c r="AC78" t="e">
        <f>VLOOKUP(A78,issues_tempo!A:E,4,FALSE)</f>
        <v>#N/A</v>
      </c>
      <c r="AD78" t="e">
        <f>VLOOKUP(A78,issues_tempo!A:E,5,FALSE)</f>
        <v>#N/A</v>
      </c>
      <c r="AE78">
        <f t="shared" si="47"/>
        <v>0</v>
      </c>
      <c r="AF78">
        <f t="shared" si="47"/>
        <v>0</v>
      </c>
      <c r="AG78" t="e">
        <f t="shared" si="48"/>
        <v>#N/A</v>
      </c>
      <c r="AH78" t="e">
        <f t="shared" si="49"/>
        <v>#N/A</v>
      </c>
      <c r="AI78" t="e">
        <f t="shared" si="50"/>
        <v>#N/A</v>
      </c>
      <c r="AJ78" t="e">
        <f t="shared" si="51"/>
        <v>#N/A</v>
      </c>
    </row>
    <row r="79" spans="1:36" x14ac:dyDescent="0.25">
      <c r="A79">
        <f>commits!A79</f>
        <v>10934610</v>
      </c>
      <c r="B79" t="str">
        <f>commits!B79</f>
        <v>Ruby</v>
      </c>
      <c r="C79">
        <f>commits!C79</f>
        <v>138</v>
      </c>
      <c r="D79">
        <f>commits!D79</f>
        <v>1134</v>
      </c>
      <c r="E79">
        <f>commits!E79</f>
        <v>1272</v>
      </c>
      <c r="F79">
        <f>VLOOKUP(A79,merges!P:U,5,FALSE)</f>
        <v>13</v>
      </c>
      <c r="G79">
        <f>VLOOKUP(A79,merges!P:U,6,FALSE)</f>
        <v>130</v>
      </c>
      <c r="H79">
        <f t="shared" si="35"/>
        <v>143</v>
      </c>
      <c r="I79">
        <f t="shared" si="36"/>
        <v>8.895104895104895</v>
      </c>
      <c r="J79">
        <f t="shared" si="37"/>
        <v>11.242138364779874</v>
      </c>
      <c r="K79">
        <f t="shared" si="38"/>
        <v>9.420289855072463</v>
      </c>
      <c r="L79">
        <f t="shared" si="39"/>
        <v>11.46384479717813</v>
      </c>
      <c r="M79">
        <f>IF(F79&gt;0,C79/F79,999999)</f>
        <v>10.615384615384615</v>
      </c>
      <c r="N79">
        <f>IF(G79&gt;0,D79/G79,999999)</f>
        <v>8.7230769230769223</v>
      </c>
      <c r="O79">
        <f>IF(ISNA(VLOOKUP(A79,desenvolvedores!$U$2:$W$656,2,FALSE)),1,VLOOKUP(A79,desenvolvedores!$U$2:$W$656,2,FALSE))</f>
        <v>2</v>
      </c>
      <c r="P79">
        <f>IF(ISNA(VLOOKUP(A79,desenvolvedores!$U$2:$W$656,3,FALSE)),1,VLOOKUP(A79,desenvolvedores!$U$2:$W$656,3,FALSE))</f>
        <v>4</v>
      </c>
      <c r="Q79">
        <f t="shared" si="33"/>
        <v>3.5384615384615383</v>
      </c>
      <c r="R79">
        <f t="shared" si="34"/>
        <v>5.8153846153846143</v>
      </c>
      <c r="S79">
        <f>IF(ISNA(VLOOKUP(A79,merges!AH:AJ,2,)),0,VLOOKUP(A79,merges!AH:AJ,2,))</f>
        <v>15</v>
      </c>
      <c r="T79">
        <f>IF(ISNA(VLOOKUP(A79,merges!AN:AP,2,FALSE)),0,VLOOKUP(A79,merges!AN:AP,2,FALSE))</f>
        <v>350</v>
      </c>
      <c r="U79">
        <f t="shared" si="42"/>
        <v>1.1538461538461537</v>
      </c>
      <c r="V79">
        <f t="shared" si="43"/>
        <v>2.6923076923076925</v>
      </c>
      <c r="W79">
        <f t="shared" si="52"/>
        <v>10.869565217391303</v>
      </c>
      <c r="X79">
        <f t="shared" si="44"/>
        <v>30.864197530864196</v>
      </c>
      <c r="Y79">
        <f>IF(ISNA(VLOOKUP(A79,issues_tempo!A:E,2,FALSE)),0,VLOOKUP(A79,issues_tempo!A:E,2,FALSE))</f>
        <v>71</v>
      </c>
      <c r="Z79">
        <f>IF(ISNA(VLOOKUP(A79,issues_tempo!A:E,3,FALSE)),0,VLOOKUP(A79,issues_tempo!A:E,3,FALSE))</f>
        <v>7</v>
      </c>
      <c r="AA79">
        <f t="shared" si="45"/>
        <v>78</v>
      </c>
      <c r="AB79">
        <f t="shared" si="46"/>
        <v>16.307692307692307</v>
      </c>
      <c r="AC79">
        <f>VLOOKUP(A79,issues_tempo!A:E,4,FALSE)</f>
        <v>5385</v>
      </c>
      <c r="AD79">
        <f>VLOOKUP(A79,issues_tempo!A:E,5,FALSE)</f>
        <v>712</v>
      </c>
      <c r="AE79">
        <f t="shared" si="47"/>
        <v>51.449275362318843</v>
      </c>
      <c r="AF79">
        <f t="shared" si="47"/>
        <v>0.61728395061728392</v>
      </c>
      <c r="AG79">
        <f t="shared" si="48"/>
        <v>75.845070422535215</v>
      </c>
      <c r="AH79">
        <f t="shared" si="49"/>
        <v>101.71428571428571</v>
      </c>
      <c r="AI79">
        <f t="shared" si="50"/>
        <v>3902.1739130434785</v>
      </c>
      <c r="AJ79">
        <f t="shared" si="51"/>
        <v>62.786596119929449</v>
      </c>
    </row>
    <row r="80" spans="1:36" x14ac:dyDescent="0.25">
      <c r="A80">
        <f>commits!A80</f>
        <v>11079487</v>
      </c>
      <c r="B80" t="str">
        <f>commits!B80</f>
        <v>python</v>
      </c>
      <c r="C80">
        <f>commits!C80</f>
        <v>2</v>
      </c>
      <c r="D80">
        <f>commits!D80</f>
        <v>19</v>
      </c>
      <c r="E80">
        <f>commits!E80</f>
        <v>21</v>
      </c>
      <c r="F80" t="e">
        <f>VLOOKUP(A80,merges!P:U,5,FALSE)</f>
        <v>#N/A</v>
      </c>
      <c r="G80" t="e">
        <f>VLOOKUP(A80,merges!P:U,6,FALSE)</f>
        <v>#N/A</v>
      </c>
      <c r="H80" t="e">
        <f t="shared" si="35"/>
        <v>#N/A</v>
      </c>
      <c r="I80" t="e">
        <f t="shared" si="36"/>
        <v>#N/A</v>
      </c>
      <c r="J80">
        <f t="shared" si="37"/>
        <v>0</v>
      </c>
      <c r="K80">
        <f t="shared" si="38"/>
        <v>0</v>
      </c>
      <c r="L80">
        <f t="shared" si="39"/>
        <v>0</v>
      </c>
      <c r="M80" t="e">
        <f t="shared" si="40"/>
        <v>#N/A</v>
      </c>
      <c r="N80" t="e">
        <f t="shared" si="41"/>
        <v>#N/A</v>
      </c>
      <c r="O80">
        <f>IF(ISNA(VLOOKUP(A80,desenvolvedores!$U$2:$W$656,2,FALSE)),1,VLOOKUP(A80,desenvolvedores!$U$2:$W$656,2,FALSE))</f>
        <v>1</v>
      </c>
      <c r="P80">
        <f>IF(ISNA(VLOOKUP(A80,desenvolvedores!$U$2:$W$656,3,FALSE)),1,VLOOKUP(A80,desenvolvedores!$U$2:$W$656,3,FALSE))</f>
        <v>1</v>
      </c>
      <c r="Q80">
        <f t="shared" si="33"/>
        <v>999999</v>
      </c>
      <c r="R80" t="e">
        <f t="shared" si="34"/>
        <v>#N/A</v>
      </c>
      <c r="S80">
        <f>IF(ISNA(VLOOKUP(A80,merges!AH:AJ,2,)),0,VLOOKUP(A80,merges!AH:AJ,2,))</f>
        <v>0</v>
      </c>
      <c r="T80">
        <f>IF(ISNA(VLOOKUP(A80,merges!AN:AP,2,FALSE)),0,VLOOKUP(A80,merges!AN:AP,2,FALSE))</f>
        <v>0</v>
      </c>
      <c r="U80">
        <f t="shared" si="42"/>
        <v>0</v>
      </c>
      <c r="V80">
        <f t="shared" si="43"/>
        <v>0</v>
      </c>
      <c r="W80">
        <f t="shared" si="52"/>
        <v>0</v>
      </c>
      <c r="X80">
        <f t="shared" si="44"/>
        <v>0</v>
      </c>
      <c r="Y80" t="e">
        <f>VLOOKUP(A80,issues_tempo!A:E,2,FALSE)</f>
        <v>#N/A</v>
      </c>
      <c r="Z80" t="e">
        <f>VLOOKUP(A80,issues_tempo!A:E,3,FALSE)</f>
        <v>#N/A</v>
      </c>
      <c r="AA80" t="e">
        <f t="shared" si="45"/>
        <v>#N/A</v>
      </c>
      <c r="AB80" t="e">
        <f t="shared" si="46"/>
        <v>#N/A</v>
      </c>
      <c r="AC80" t="e">
        <f>VLOOKUP(A80,issues_tempo!A:E,4,FALSE)</f>
        <v>#N/A</v>
      </c>
      <c r="AD80" t="e">
        <f>VLOOKUP(A80,issues_tempo!A:E,5,FALSE)</f>
        <v>#N/A</v>
      </c>
      <c r="AE80">
        <f t="shared" si="47"/>
        <v>0</v>
      </c>
      <c r="AF80">
        <f t="shared" si="47"/>
        <v>0</v>
      </c>
      <c r="AG80" t="e">
        <f t="shared" si="48"/>
        <v>#N/A</v>
      </c>
      <c r="AH80" t="e">
        <f t="shared" si="49"/>
        <v>#N/A</v>
      </c>
      <c r="AI80" t="e">
        <f t="shared" si="50"/>
        <v>#N/A</v>
      </c>
      <c r="AJ80" t="e">
        <f t="shared" si="51"/>
        <v>#N/A</v>
      </c>
    </row>
    <row r="81" spans="1:36" x14ac:dyDescent="0.25">
      <c r="A81">
        <f>commits!A81</f>
        <v>11246402</v>
      </c>
      <c r="B81" t="str">
        <f>commits!B81</f>
        <v>Ruby</v>
      </c>
      <c r="C81">
        <f>commits!C81</f>
        <v>340</v>
      </c>
      <c r="D81">
        <f>commits!D81</f>
        <v>167</v>
      </c>
      <c r="E81">
        <f>commits!E81</f>
        <v>507</v>
      </c>
      <c r="F81">
        <f>VLOOKUP(A81,merges!P:U,5,FALSE)</f>
        <v>7</v>
      </c>
      <c r="G81">
        <f>VLOOKUP(A81,merges!P:U,6,FALSE)</f>
        <v>2</v>
      </c>
      <c r="H81">
        <f t="shared" si="35"/>
        <v>9</v>
      </c>
      <c r="I81">
        <f t="shared" si="36"/>
        <v>56.333333333333336</v>
      </c>
      <c r="J81">
        <f t="shared" si="37"/>
        <v>1.7751479289940828</v>
      </c>
      <c r="K81">
        <f t="shared" si="38"/>
        <v>2.0588235294117645</v>
      </c>
      <c r="L81">
        <f t="shared" si="39"/>
        <v>1.1976047904191616</v>
      </c>
      <c r="M81">
        <f t="shared" ref="M81:M82" si="55">IF(F81&gt;0,C81/F81,999999)</f>
        <v>48.571428571428569</v>
      </c>
      <c r="N81">
        <f t="shared" ref="N81:N82" si="56">IF(G81&gt;0,D81/G81,999999)</f>
        <v>83.5</v>
      </c>
      <c r="O81">
        <f>IF(ISNA(VLOOKUP(A81,desenvolvedores!$U$2:$W$656,2,FALSE)),1,VLOOKUP(A81,desenvolvedores!$U$2:$W$656,2,FALSE))</f>
        <v>7</v>
      </c>
      <c r="P81">
        <f>IF(ISNA(VLOOKUP(A81,desenvolvedores!$U$2:$W$656,3,FALSE)),1,VLOOKUP(A81,desenvolvedores!$U$2:$W$656,3,FALSE))</f>
        <v>6</v>
      </c>
      <c r="Q81">
        <f t="shared" si="33"/>
        <v>56.666666666666671</v>
      </c>
      <c r="R81">
        <f t="shared" si="34"/>
        <v>83.5</v>
      </c>
      <c r="S81">
        <f>IF(ISNA(VLOOKUP(A81,merges!AH:AJ,2,)),0,VLOOKUP(A81,merges!AH:AJ,2,))</f>
        <v>0</v>
      </c>
      <c r="T81">
        <f>IF(ISNA(VLOOKUP(A81,merges!AN:AP,2,FALSE)),0,VLOOKUP(A81,merges!AN:AP,2,FALSE))</f>
        <v>0</v>
      </c>
      <c r="U81">
        <f t="shared" si="42"/>
        <v>0</v>
      </c>
      <c r="V81">
        <f t="shared" si="43"/>
        <v>0</v>
      </c>
      <c r="W81">
        <f t="shared" si="52"/>
        <v>0</v>
      </c>
      <c r="X81">
        <f t="shared" si="44"/>
        <v>0</v>
      </c>
      <c r="Y81">
        <f>IF(ISNA(VLOOKUP(A81,issues_tempo!A:E,2,FALSE)),0,VLOOKUP(A81,issues_tempo!A:E,2,FALSE))</f>
        <v>1</v>
      </c>
      <c r="Z81">
        <f>IF(ISNA(VLOOKUP(A81,issues_tempo!A:E,3,FALSE)),0,VLOOKUP(A81,issues_tempo!A:E,3,FALSE))</f>
        <v>4</v>
      </c>
      <c r="AA81">
        <f t="shared" si="45"/>
        <v>5</v>
      </c>
      <c r="AB81">
        <f t="shared" si="46"/>
        <v>101.4</v>
      </c>
      <c r="AC81">
        <f>VLOOKUP(A81,issues_tempo!A:E,4,FALSE)</f>
        <v>0</v>
      </c>
      <c r="AD81">
        <f>VLOOKUP(A81,issues_tempo!A:E,5,FALSE)</f>
        <v>49</v>
      </c>
      <c r="AE81">
        <f t="shared" si="47"/>
        <v>0.29411764705882354</v>
      </c>
      <c r="AF81">
        <f t="shared" si="47"/>
        <v>2.3952095808383231</v>
      </c>
      <c r="AG81">
        <f t="shared" si="48"/>
        <v>0</v>
      </c>
      <c r="AH81">
        <f t="shared" si="49"/>
        <v>12.25</v>
      </c>
      <c r="AI81">
        <f t="shared" si="50"/>
        <v>0</v>
      </c>
      <c r="AJ81">
        <f t="shared" si="51"/>
        <v>29.341317365269457</v>
      </c>
    </row>
    <row r="82" spans="1:36" x14ac:dyDescent="0.25">
      <c r="A82">
        <f>commits!A82</f>
        <v>11671912</v>
      </c>
      <c r="B82" t="str">
        <f>commits!B82</f>
        <v>Ruby</v>
      </c>
      <c r="C82">
        <f>commits!C82</f>
        <v>1556</v>
      </c>
      <c r="D82">
        <f>commits!D82</f>
        <v>481</v>
      </c>
      <c r="E82">
        <f>commits!E82</f>
        <v>2037</v>
      </c>
      <c r="F82">
        <f>VLOOKUP(A82,merges!P:U,5,FALSE)</f>
        <v>64</v>
      </c>
      <c r="G82">
        <f>VLOOKUP(A82,merges!P:U,6,FALSE)</f>
        <v>17</v>
      </c>
      <c r="H82">
        <f t="shared" si="35"/>
        <v>81</v>
      </c>
      <c r="I82">
        <f t="shared" si="36"/>
        <v>25.148148148148149</v>
      </c>
      <c r="J82">
        <f t="shared" si="37"/>
        <v>3.9764359351988219</v>
      </c>
      <c r="K82">
        <f t="shared" si="38"/>
        <v>4.1131105398457581</v>
      </c>
      <c r="L82">
        <f t="shared" si="39"/>
        <v>3.5343035343035343</v>
      </c>
      <c r="M82">
        <f t="shared" si="55"/>
        <v>24.3125</v>
      </c>
      <c r="N82">
        <f t="shared" si="56"/>
        <v>28.294117647058822</v>
      </c>
      <c r="O82">
        <f>IF(ISNA(VLOOKUP(A82,desenvolvedores!$U$2:$W$656,2,FALSE)),1,VLOOKUP(A82,desenvolvedores!$U$2:$W$656,2,FALSE))</f>
        <v>12</v>
      </c>
      <c r="P82">
        <f>IF(ISNA(VLOOKUP(A82,desenvolvedores!$U$2:$W$656,3,FALSE)),1,VLOOKUP(A82,desenvolvedores!$U$2:$W$656,3,FALSE))</f>
        <v>8</v>
      </c>
      <c r="Q82">
        <f t="shared" si="33"/>
        <v>48.625</v>
      </c>
      <c r="R82">
        <f t="shared" si="34"/>
        <v>37.725490196078425</v>
      </c>
      <c r="S82">
        <f>IF(ISNA(VLOOKUP(A82,merges!AH:AJ,2,)),0,VLOOKUP(A82,merges!AH:AJ,2,))</f>
        <v>157</v>
      </c>
      <c r="T82">
        <f>IF(ISNA(VLOOKUP(A82,merges!AN:AP,2,FALSE)),0,VLOOKUP(A82,merges!AN:AP,2,FALSE))</f>
        <v>1</v>
      </c>
      <c r="U82">
        <f t="shared" si="42"/>
        <v>2.453125</v>
      </c>
      <c r="V82">
        <f t="shared" si="43"/>
        <v>5.8823529411764705E-2</v>
      </c>
      <c r="W82">
        <f t="shared" si="52"/>
        <v>10.089974293059125</v>
      </c>
      <c r="X82">
        <f t="shared" si="44"/>
        <v>0.20790020790020788</v>
      </c>
      <c r="Y82">
        <f>IF(ISNA(VLOOKUP(A82,issues_tempo!A:E,2,FALSE)),0,VLOOKUP(A82,issues_tempo!A:E,2,FALSE))</f>
        <v>57</v>
      </c>
      <c r="Z82">
        <f>IF(ISNA(VLOOKUP(A82,issues_tempo!A:E,3,FALSE)),0,VLOOKUP(A82,issues_tempo!A:E,3,FALSE))</f>
        <v>22</v>
      </c>
      <c r="AA82">
        <f t="shared" si="45"/>
        <v>79</v>
      </c>
      <c r="AB82">
        <f t="shared" si="46"/>
        <v>25.784810126582279</v>
      </c>
      <c r="AC82">
        <f>VLOOKUP(A82,issues_tempo!A:E,4,FALSE)</f>
        <v>620</v>
      </c>
      <c r="AD82">
        <f>VLOOKUP(A82,issues_tempo!A:E,5,FALSE)</f>
        <v>1205</v>
      </c>
      <c r="AE82">
        <f t="shared" si="47"/>
        <v>3.6632390745501286</v>
      </c>
      <c r="AF82">
        <f t="shared" si="47"/>
        <v>4.5738045738045736</v>
      </c>
      <c r="AG82">
        <f t="shared" si="48"/>
        <v>10.87719298245614</v>
      </c>
      <c r="AH82">
        <f t="shared" si="49"/>
        <v>54.772727272727273</v>
      </c>
      <c r="AI82">
        <f t="shared" si="50"/>
        <v>39.845758354755787</v>
      </c>
      <c r="AJ82">
        <f t="shared" si="51"/>
        <v>250.51975051975052</v>
      </c>
    </row>
    <row r="83" spans="1:36" x14ac:dyDescent="0.25">
      <c r="A83">
        <f>commits!A83</f>
        <v>11764528</v>
      </c>
      <c r="B83" t="str">
        <f>commits!B83</f>
        <v>Ruby</v>
      </c>
      <c r="C83">
        <f>commits!C83</f>
        <v>46</v>
      </c>
      <c r="D83">
        <f>commits!D83</f>
        <v>10</v>
      </c>
      <c r="E83">
        <f>commits!E83</f>
        <v>56</v>
      </c>
      <c r="F83">
        <f>VLOOKUP(A83,merges!P:U,5,FALSE)</f>
        <v>1</v>
      </c>
      <c r="G83">
        <f>VLOOKUP(A83,merges!P:U,6,FALSE)</f>
        <v>0</v>
      </c>
      <c r="H83">
        <f t="shared" si="35"/>
        <v>1</v>
      </c>
      <c r="I83">
        <f t="shared" si="36"/>
        <v>56</v>
      </c>
      <c r="J83">
        <f t="shared" si="37"/>
        <v>1.7857142857142858</v>
      </c>
      <c r="K83">
        <f t="shared" si="38"/>
        <v>2.1739130434782608</v>
      </c>
      <c r="L83">
        <f t="shared" si="39"/>
        <v>0</v>
      </c>
      <c r="M83">
        <f t="shared" si="40"/>
        <v>46</v>
      </c>
      <c r="N83" t="e">
        <f t="shared" si="41"/>
        <v>#DIV/0!</v>
      </c>
      <c r="O83">
        <f>IF(ISNA(VLOOKUP(A83,desenvolvedores!$U$2:$W$656,2,FALSE)),1,VLOOKUP(A83,desenvolvedores!$U$2:$W$656,2,FALSE))</f>
        <v>2</v>
      </c>
      <c r="P83">
        <f>IF(ISNA(VLOOKUP(A83,desenvolvedores!$U$2:$W$656,3,FALSE)),1,VLOOKUP(A83,desenvolvedores!$U$2:$W$656,3,FALSE))</f>
        <v>1</v>
      </c>
      <c r="Q83">
        <f t="shared" si="33"/>
        <v>15.333333333333332</v>
      </c>
      <c r="R83">
        <f t="shared" si="34"/>
        <v>999999</v>
      </c>
      <c r="S83">
        <f>IF(ISNA(VLOOKUP(A83,merges!AH:AJ,2,)),0,VLOOKUP(A83,merges!AH:AJ,2,))</f>
        <v>0</v>
      </c>
      <c r="T83">
        <f>IF(ISNA(VLOOKUP(A83,merges!AN:AP,2,FALSE)),0,VLOOKUP(A83,merges!AN:AP,2,FALSE))</f>
        <v>0</v>
      </c>
      <c r="U83">
        <f t="shared" si="42"/>
        <v>0</v>
      </c>
      <c r="V83">
        <f t="shared" si="43"/>
        <v>0</v>
      </c>
      <c r="W83">
        <f t="shared" si="52"/>
        <v>0</v>
      </c>
      <c r="X83">
        <f t="shared" si="44"/>
        <v>0</v>
      </c>
      <c r="Y83" t="e">
        <f>VLOOKUP(A83,issues_tempo!A:E,2,FALSE)</f>
        <v>#N/A</v>
      </c>
      <c r="Z83" t="e">
        <f>VLOOKUP(A83,issues_tempo!A:E,3,FALSE)</f>
        <v>#N/A</v>
      </c>
      <c r="AA83" t="e">
        <f t="shared" si="45"/>
        <v>#N/A</v>
      </c>
      <c r="AB83" t="e">
        <f t="shared" si="46"/>
        <v>#N/A</v>
      </c>
      <c r="AC83" t="e">
        <f>VLOOKUP(A83,issues_tempo!A:E,4,FALSE)</f>
        <v>#N/A</v>
      </c>
      <c r="AD83" t="e">
        <f>VLOOKUP(A83,issues_tempo!A:E,5,FALSE)</f>
        <v>#N/A</v>
      </c>
      <c r="AE83">
        <f t="shared" si="47"/>
        <v>0</v>
      </c>
      <c r="AF83">
        <f t="shared" si="47"/>
        <v>0</v>
      </c>
      <c r="AG83" t="e">
        <f t="shared" si="48"/>
        <v>#N/A</v>
      </c>
      <c r="AH83" t="e">
        <f t="shared" si="49"/>
        <v>#N/A</v>
      </c>
      <c r="AI83" t="e">
        <f t="shared" si="50"/>
        <v>#N/A</v>
      </c>
      <c r="AJ83" t="e">
        <f t="shared" si="51"/>
        <v>#N/A</v>
      </c>
    </row>
    <row r="84" spans="1:36" x14ac:dyDescent="0.25">
      <c r="A84">
        <f>commits!A84</f>
        <v>12153870</v>
      </c>
      <c r="B84" t="str">
        <f>commits!B84</f>
        <v>Ruby</v>
      </c>
      <c r="C84">
        <f>commits!C84</f>
        <v>28</v>
      </c>
      <c r="D84">
        <f>commits!D84</f>
        <v>13</v>
      </c>
      <c r="E84">
        <f>commits!E84</f>
        <v>41</v>
      </c>
      <c r="F84" t="e">
        <f>VLOOKUP(A84,merges!P:U,5,FALSE)</f>
        <v>#N/A</v>
      </c>
      <c r="G84" t="e">
        <f>VLOOKUP(A84,merges!P:U,6,FALSE)</f>
        <v>#N/A</v>
      </c>
      <c r="H84" t="e">
        <f t="shared" si="35"/>
        <v>#N/A</v>
      </c>
      <c r="I84" t="e">
        <f t="shared" si="36"/>
        <v>#N/A</v>
      </c>
      <c r="J84">
        <f t="shared" si="37"/>
        <v>0</v>
      </c>
      <c r="K84">
        <f t="shared" si="38"/>
        <v>0</v>
      </c>
      <c r="L84">
        <f t="shared" si="39"/>
        <v>0</v>
      </c>
      <c r="M84" t="e">
        <f t="shared" si="40"/>
        <v>#N/A</v>
      </c>
      <c r="N84" t="e">
        <f t="shared" si="41"/>
        <v>#N/A</v>
      </c>
      <c r="O84">
        <f>IF(ISNA(VLOOKUP(A84,desenvolvedores!$U$2:$W$656,2,FALSE)),1,VLOOKUP(A84,desenvolvedores!$U$2:$W$656,2,FALSE))</f>
        <v>2</v>
      </c>
      <c r="P84">
        <f>IF(ISNA(VLOOKUP(A84,desenvolvedores!$U$2:$W$656,3,FALSE)),1,VLOOKUP(A84,desenvolvedores!$U$2:$W$656,3,FALSE))</f>
        <v>1</v>
      </c>
      <c r="Q84">
        <f t="shared" si="33"/>
        <v>999999</v>
      </c>
      <c r="R84" t="e">
        <f t="shared" si="34"/>
        <v>#N/A</v>
      </c>
      <c r="S84">
        <f>IF(ISNA(VLOOKUP(A84,merges!AH:AJ,2,)),0,VLOOKUP(A84,merges!AH:AJ,2,))</f>
        <v>0</v>
      </c>
      <c r="T84">
        <f>IF(ISNA(VLOOKUP(A84,merges!AN:AP,2,FALSE)),0,VLOOKUP(A84,merges!AN:AP,2,FALSE))</f>
        <v>0</v>
      </c>
      <c r="U84">
        <f t="shared" si="42"/>
        <v>0</v>
      </c>
      <c r="V84">
        <f t="shared" si="43"/>
        <v>0</v>
      </c>
      <c r="W84">
        <f t="shared" si="52"/>
        <v>0</v>
      </c>
      <c r="X84">
        <f t="shared" si="44"/>
        <v>0</v>
      </c>
      <c r="Y84" t="e">
        <f>VLOOKUP(A84,issues_tempo!A:E,2,FALSE)</f>
        <v>#N/A</v>
      </c>
      <c r="Z84" t="e">
        <f>VLOOKUP(A84,issues_tempo!A:E,3,FALSE)</f>
        <v>#N/A</v>
      </c>
      <c r="AA84" t="e">
        <f t="shared" si="45"/>
        <v>#N/A</v>
      </c>
      <c r="AB84" t="e">
        <f t="shared" si="46"/>
        <v>#N/A</v>
      </c>
      <c r="AC84" t="e">
        <f>VLOOKUP(A84,issues_tempo!A:E,4,FALSE)</f>
        <v>#N/A</v>
      </c>
      <c r="AD84" t="e">
        <f>VLOOKUP(A84,issues_tempo!A:E,5,FALSE)</f>
        <v>#N/A</v>
      </c>
      <c r="AE84">
        <f t="shared" si="47"/>
        <v>0</v>
      </c>
      <c r="AF84">
        <f t="shared" si="47"/>
        <v>0</v>
      </c>
      <c r="AG84" t="e">
        <f t="shared" si="48"/>
        <v>#N/A</v>
      </c>
      <c r="AH84" t="e">
        <f t="shared" si="49"/>
        <v>#N/A</v>
      </c>
      <c r="AI84" t="e">
        <f t="shared" si="50"/>
        <v>#N/A</v>
      </c>
      <c r="AJ84" t="e">
        <f t="shared" si="51"/>
        <v>#N/A</v>
      </c>
    </row>
    <row r="85" spans="1:36" x14ac:dyDescent="0.25">
      <c r="A85">
        <f>commits!A85</f>
        <v>12333065</v>
      </c>
      <c r="B85" t="str">
        <f>commits!B85</f>
        <v>Ruby</v>
      </c>
      <c r="C85">
        <f>commits!C85</f>
        <v>808</v>
      </c>
      <c r="D85">
        <f>commits!D85</f>
        <v>19</v>
      </c>
      <c r="E85">
        <f>commits!E85</f>
        <v>827</v>
      </c>
      <c r="F85">
        <f>VLOOKUP(A85,merges!P:U,5,FALSE)</f>
        <v>16</v>
      </c>
      <c r="G85">
        <f>VLOOKUP(A85,merges!P:U,6,FALSE)</f>
        <v>0</v>
      </c>
      <c r="H85">
        <f t="shared" si="35"/>
        <v>16</v>
      </c>
      <c r="I85">
        <f t="shared" si="36"/>
        <v>51.6875</v>
      </c>
      <c r="J85">
        <f t="shared" si="37"/>
        <v>1.9347037484885128</v>
      </c>
      <c r="K85">
        <f t="shared" si="38"/>
        <v>1.9801980198019802</v>
      </c>
      <c r="L85">
        <f t="shared" si="39"/>
        <v>0</v>
      </c>
      <c r="M85">
        <f t="shared" si="40"/>
        <v>50.5</v>
      </c>
      <c r="N85" t="e">
        <f t="shared" si="41"/>
        <v>#DIV/0!</v>
      </c>
      <c r="O85">
        <f>IF(ISNA(VLOOKUP(A85,desenvolvedores!$U$2:$W$656,2,FALSE)),1,VLOOKUP(A85,desenvolvedores!$U$2:$W$656,2,FALSE))</f>
        <v>6</v>
      </c>
      <c r="P85">
        <f>IF(ISNA(VLOOKUP(A85,desenvolvedores!$U$2:$W$656,3,FALSE)),1,VLOOKUP(A85,desenvolvedores!$U$2:$W$656,3,FALSE))</f>
        <v>2</v>
      </c>
      <c r="Q85">
        <f t="shared" si="33"/>
        <v>50.5</v>
      </c>
      <c r="R85">
        <f t="shared" si="34"/>
        <v>999999</v>
      </c>
      <c r="S85">
        <f>IF(ISNA(VLOOKUP(A85,merges!AH:AJ,2,)),0,VLOOKUP(A85,merges!AH:AJ,2,))</f>
        <v>0</v>
      </c>
      <c r="T85">
        <f>IF(ISNA(VLOOKUP(A85,merges!AN:AP,2,FALSE)),0,VLOOKUP(A85,merges!AN:AP,2,FALSE))</f>
        <v>0</v>
      </c>
      <c r="U85">
        <f t="shared" si="42"/>
        <v>0</v>
      </c>
      <c r="V85">
        <f t="shared" si="43"/>
        <v>0</v>
      </c>
      <c r="W85">
        <f t="shared" si="52"/>
        <v>0</v>
      </c>
      <c r="X85">
        <f t="shared" si="44"/>
        <v>0</v>
      </c>
      <c r="Y85" t="e">
        <f>VLOOKUP(A85,issues_tempo!A:E,2,FALSE)</f>
        <v>#N/A</v>
      </c>
      <c r="Z85" t="e">
        <f>VLOOKUP(A85,issues_tempo!A:E,3,FALSE)</f>
        <v>#N/A</v>
      </c>
      <c r="AA85" t="e">
        <f t="shared" si="45"/>
        <v>#N/A</v>
      </c>
      <c r="AB85" t="e">
        <f t="shared" si="46"/>
        <v>#N/A</v>
      </c>
      <c r="AC85" t="e">
        <f>VLOOKUP(A85,issues_tempo!A:E,4,FALSE)</f>
        <v>#N/A</v>
      </c>
      <c r="AD85" t="e">
        <f>VLOOKUP(A85,issues_tempo!A:E,5,FALSE)</f>
        <v>#N/A</v>
      </c>
      <c r="AE85">
        <f t="shared" si="47"/>
        <v>0</v>
      </c>
      <c r="AF85">
        <f t="shared" si="47"/>
        <v>0</v>
      </c>
      <c r="AG85" t="e">
        <f t="shared" si="48"/>
        <v>#N/A</v>
      </c>
      <c r="AH85" t="e">
        <f t="shared" si="49"/>
        <v>#N/A</v>
      </c>
      <c r="AI85" t="e">
        <f t="shared" si="50"/>
        <v>#N/A</v>
      </c>
      <c r="AJ85" t="e">
        <f t="shared" si="51"/>
        <v>#N/A</v>
      </c>
    </row>
    <row r="86" spans="1:36" x14ac:dyDescent="0.25">
      <c r="A86">
        <f>commits!A86</f>
        <v>12736575</v>
      </c>
      <c r="B86" t="str">
        <f>commits!B86</f>
        <v>Python</v>
      </c>
      <c r="C86">
        <f>commits!C86</f>
        <v>92</v>
      </c>
      <c r="D86">
        <f>commits!D86</f>
        <v>1789</v>
      </c>
      <c r="E86">
        <f>commits!E86</f>
        <v>1881</v>
      </c>
      <c r="F86">
        <f>VLOOKUP(A86,merges!P:U,5,FALSE)</f>
        <v>0</v>
      </c>
      <c r="G86">
        <f>VLOOKUP(A86,merges!P:U,6,FALSE)</f>
        <v>407</v>
      </c>
      <c r="H86">
        <f t="shared" si="35"/>
        <v>407</v>
      </c>
      <c r="I86">
        <f t="shared" si="36"/>
        <v>4.6216216216216219</v>
      </c>
      <c r="J86">
        <f t="shared" si="37"/>
        <v>21.637426900584796</v>
      </c>
      <c r="K86">
        <f t="shared" si="38"/>
        <v>0</v>
      </c>
      <c r="L86">
        <f t="shared" si="39"/>
        <v>22.750139742873113</v>
      </c>
      <c r="M86">
        <f t="shared" ref="M86:M87" si="57">IF(F86&gt;0,C86/F86,999999)</f>
        <v>999999</v>
      </c>
      <c r="N86">
        <f t="shared" ref="N86:N87" si="58">IF(G86&gt;0,D86/G86,999999)</f>
        <v>4.395577395577396</v>
      </c>
      <c r="O86">
        <f>IF(ISNA(VLOOKUP(A86,desenvolvedores!$U$2:$W$656,2,FALSE)),1,VLOOKUP(A86,desenvolvedores!$U$2:$W$656,2,FALSE))</f>
        <v>3</v>
      </c>
      <c r="P86">
        <f>IF(ISNA(VLOOKUP(A86,desenvolvedores!$U$2:$W$656,3,FALSE)),1,VLOOKUP(A86,desenvolvedores!$U$2:$W$656,3,FALSE))</f>
        <v>12</v>
      </c>
      <c r="Q86">
        <f t="shared" si="33"/>
        <v>999999</v>
      </c>
      <c r="R86">
        <f t="shared" si="34"/>
        <v>8.791154791154792</v>
      </c>
      <c r="S86">
        <f>IF(ISNA(VLOOKUP(A86,merges!AH:AJ,2,)),0,VLOOKUP(A86,merges!AH:AJ,2,))</f>
        <v>0</v>
      </c>
      <c r="T86">
        <f>IF(ISNA(VLOOKUP(A86,merges!AN:AP,2,FALSE)),0,VLOOKUP(A86,merges!AN:AP,2,FALSE))</f>
        <v>5</v>
      </c>
      <c r="U86">
        <f t="shared" si="42"/>
        <v>0</v>
      </c>
      <c r="V86">
        <f t="shared" si="43"/>
        <v>1.2285012285012284E-2</v>
      </c>
      <c r="W86">
        <f t="shared" si="52"/>
        <v>0</v>
      </c>
      <c r="X86">
        <f t="shared" si="44"/>
        <v>0.27948574622694239</v>
      </c>
      <c r="Y86">
        <f>VLOOKUP(A86,issues_tempo!A:E,2,FALSE)</f>
        <v>183</v>
      </c>
      <c r="Z86">
        <f>VLOOKUP(A86,issues_tempo!A:E,3,FALSE)</f>
        <v>0</v>
      </c>
      <c r="AA86">
        <f t="shared" si="45"/>
        <v>183</v>
      </c>
      <c r="AB86">
        <f t="shared" si="46"/>
        <v>10.278688524590164</v>
      </c>
      <c r="AC86">
        <f>VLOOKUP(A86,issues_tempo!A:E,4,FALSE)</f>
        <v>219</v>
      </c>
      <c r="AD86">
        <f>VLOOKUP(A86,issues_tempo!A:E,5,FALSE)</f>
        <v>0</v>
      </c>
      <c r="AE86">
        <f t="shared" si="47"/>
        <v>198.91304347826087</v>
      </c>
      <c r="AF86">
        <f t="shared" si="47"/>
        <v>0</v>
      </c>
      <c r="AG86">
        <f t="shared" si="48"/>
        <v>1.1967213114754098</v>
      </c>
      <c r="AH86">
        <f t="shared" si="49"/>
        <v>0</v>
      </c>
      <c r="AI86">
        <f t="shared" si="50"/>
        <v>238.04347826086956</v>
      </c>
      <c r="AJ86">
        <f t="shared" si="51"/>
        <v>0</v>
      </c>
    </row>
    <row r="87" spans="1:36" x14ac:dyDescent="0.25">
      <c r="A87">
        <f>commits!A87</f>
        <v>13633443</v>
      </c>
      <c r="B87" t="str">
        <f>commits!B87</f>
        <v>Ruby</v>
      </c>
      <c r="C87">
        <f>commits!C87</f>
        <v>3174</v>
      </c>
      <c r="D87">
        <f>commits!D87</f>
        <v>255</v>
      </c>
      <c r="E87">
        <f>commits!E87</f>
        <v>3429</v>
      </c>
      <c r="F87">
        <f>VLOOKUP(A87,merges!P:U,5,FALSE)</f>
        <v>543</v>
      </c>
      <c r="G87">
        <f>VLOOKUP(A87,merges!P:U,6,FALSE)</f>
        <v>36</v>
      </c>
      <c r="H87">
        <f t="shared" si="35"/>
        <v>579</v>
      </c>
      <c r="I87">
        <f t="shared" si="36"/>
        <v>5.9222797927461137</v>
      </c>
      <c r="J87">
        <f t="shared" si="37"/>
        <v>16.885389326334209</v>
      </c>
      <c r="K87">
        <f t="shared" si="38"/>
        <v>17.107750472589792</v>
      </c>
      <c r="L87">
        <f t="shared" si="39"/>
        <v>14.117647058823529</v>
      </c>
      <c r="M87">
        <f t="shared" si="57"/>
        <v>5.8453038674033149</v>
      </c>
      <c r="N87">
        <f t="shared" si="58"/>
        <v>7.083333333333333</v>
      </c>
      <c r="O87">
        <f>IF(ISNA(VLOOKUP(A87,desenvolvedores!$U$2:$W$656,2,FALSE)),1,VLOOKUP(A87,desenvolvedores!$U$2:$W$656,2,FALSE))</f>
        <v>87</v>
      </c>
      <c r="P87">
        <f>IF(ISNA(VLOOKUP(A87,desenvolvedores!$U$2:$W$656,3,FALSE)),1,VLOOKUP(A87,desenvolvedores!$U$2:$W$656,3,FALSE))</f>
        <v>21</v>
      </c>
      <c r="Q87">
        <f t="shared" si="33"/>
        <v>84.756906077348063</v>
      </c>
      <c r="R87">
        <f t="shared" si="34"/>
        <v>24.791666666666664</v>
      </c>
      <c r="S87">
        <f>IF(ISNA(VLOOKUP(A87,merges!AH:AJ,2,)),0,VLOOKUP(A87,merges!AH:AJ,2,))</f>
        <v>2</v>
      </c>
      <c r="T87">
        <f>IF(ISNA(VLOOKUP(A87,merges!AN:AP,2,FALSE)),0,VLOOKUP(A87,merges!AN:AP,2,FALSE))</f>
        <v>0</v>
      </c>
      <c r="U87">
        <f t="shared" si="42"/>
        <v>3.6832412523020259E-3</v>
      </c>
      <c r="V87">
        <f t="shared" si="43"/>
        <v>0</v>
      </c>
      <c r="W87">
        <f t="shared" si="52"/>
        <v>6.3011972274732209E-2</v>
      </c>
      <c r="X87">
        <f t="shared" si="44"/>
        <v>0</v>
      </c>
      <c r="Y87">
        <f>IF(ISNA(VLOOKUP(A87,issues_tempo!A:E,2,FALSE)),0,VLOOKUP(A87,issues_tempo!A:E,2,FALSE))</f>
        <v>315</v>
      </c>
      <c r="Z87">
        <f>IF(ISNA(VLOOKUP(A87,issues_tempo!A:E,3,FALSE)),0,VLOOKUP(A87,issues_tempo!A:E,3,FALSE))</f>
        <v>131</v>
      </c>
      <c r="AA87">
        <f t="shared" si="45"/>
        <v>446</v>
      </c>
      <c r="AB87">
        <f t="shared" si="46"/>
        <v>7.688340807174888</v>
      </c>
      <c r="AC87">
        <f>VLOOKUP(A87,issues_tempo!A:E,4,FALSE)</f>
        <v>9398</v>
      </c>
      <c r="AD87">
        <f>VLOOKUP(A87,issues_tempo!A:E,5,FALSE)</f>
        <v>411</v>
      </c>
      <c r="AE87">
        <f t="shared" si="47"/>
        <v>9.9243856332703206</v>
      </c>
      <c r="AF87">
        <f t="shared" si="47"/>
        <v>51.372549019607845</v>
      </c>
      <c r="AG87">
        <f t="shared" si="48"/>
        <v>29.834920634920636</v>
      </c>
      <c r="AH87">
        <f t="shared" si="49"/>
        <v>3.1374045801526718</v>
      </c>
      <c r="AI87">
        <f t="shared" si="50"/>
        <v>296.09325771896658</v>
      </c>
      <c r="AJ87">
        <f t="shared" si="51"/>
        <v>161.1764705882353</v>
      </c>
    </row>
    <row r="88" spans="1:36" x14ac:dyDescent="0.25">
      <c r="A88">
        <f>commits!A88</f>
        <v>14045222</v>
      </c>
      <c r="B88" t="str">
        <f>commits!B88</f>
        <v>java</v>
      </c>
      <c r="C88">
        <f>commits!C88</f>
        <v>28</v>
      </c>
      <c r="D88">
        <f>commits!D88</f>
        <v>74</v>
      </c>
      <c r="E88">
        <f>commits!E88</f>
        <v>102</v>
      </c>
      <c r="F88" t="e">
        <f>VLOOKUP(A88,merges!P:U,5,FALSE)</f>
        <v>#N/A</v>
      </c>
      <c r="G88" t="e">
        <f>VLOOKUP(A88,merges!P:U,6,FALSE)</f>
        <v>#N/A</v>
      </c>
      <c r="H88" t="e">
        <f t="shared" si="35"/>
        <v>#N/A</v>
      </c>
      <c r="I88" t="e">
        <f t="shared" si="36"/>
        <v>#N/A</v>
      </c>
      <c r="J88">
        <f t="shared" si="37"/>
        <v>0</v>
      </c>
      <c r="K88">
        <f t="shared" si="38"/>
        <v>0</v>
      </c>
      <c r="L88">
        <f t="shared" si="39"/>
        <v>0</v>
      </c>
      <c r="M88" t="e">
        <f t="shared" si="40"/>
        <v>#N/A</v>
      </c>
      <c r="N88" t="e">
        <f t="shared" si="41"/>
        <v>#N/A</v>
      </c>
      <c r="O88">
        <f>IF(ISNA(VLOOKUP(A88,desenvolvedores!$U$2:$W$656,2,FALSE)),1,VLOOKUP(A88,desenvolvedores!$U$2:$W$656,2,FALSE))</f>
        <v>2</v>
      </c>
      <c r="P88">
        <f>IF(ISNA(VLOOKUP(A88,desenvolvedores!$U$2:$W$656,3,FALSE)),1,VLOOKUP(A88,desenvolvedores!$U$2:$W$656,3,FALSE))</f>
        <v>2</v>
      </c>
      <c r="Q88">
        <f t="shared" si="33"/>
        <v>999999</v>
      </c>
      <c r="R88" t="e">
        <f t="shared" si="34"/>
        <v>#N/A</v>
      </c>
      <c r="S88">
        <f>IF(ISNA(VLOOKUP(A88,merges!AH:AJ,2,)),0,VLOOKUP(A88,merges!AH:AJ,2,))</f>
        <v>0</v>
      </c>
      <c r="T88">
        <f>IF(ISNA(VLOOKUP(A88,merges!AN:AP,2,FALSE)),0,VLOOKUP(A88,merges!AN:AP,2,FALSE))</f>
        <v>0</v>
      </c>
      <c r="U88">
        <f t="shared" si="42"/>
        <v>0</v>
      </c>
      <c r="V88">
        <f t="shared" si="43"/>
        <v>0</v>
      </c>
      <c r="W88">
        <f t="shared" si="52"/>
        <v>0</v>
      </c>
      <c r="X88">
        <f t="shared" si="44"/>
        <v>0</v>
      </c>
      <c r="Y88" t="e">
        <f>VLOOKUP(A88,issues_tempo!A:E,2,FALSE)</f>
        <v>#N/A</v>
      </c>
      <c r="Z88" t="e">
        <f>VLOOKUP(A88,issues_tempo!A:E,3,FALSE)</f>
        <v>#N/A</v>
      </c>
      <c r="AA88" t="e">
        <f t="shared" si="45"/>
        <v>#N/A</v>
      </c>
      <c r="AB88" t="e">
        <f t="shared" si="46"/>
        <v>#N/A</v>
      </c>
      <c r="AC88" t="e">
        <f>VLOOKUP(A88,issues_tempo!A:E,4,FALSE)</f>
        <v>#N/A</v>
      </c>
      <c r="AD88" t="e">
        <f>VLOOKUP(A88,issues_tempo!A:E,5,FALSE)</f>
        <v>#N/A</v>
      </c>
      <c r="AE88">
        <f t="shared" si="47"/>
        <v>0</v>
      </c>
      <c r="AF88">
        <f t="shared" si="47"/>
        <v>0</v>
      </c>
      <c r="AG88" t="e">
        <f t="shared" si="48"/>
        <v>#N/A</v>
      </c>
      <c r="AH88" t="e">
        <f t="shared" si="49"/>
        <v>#N/A</v>
      </c>
      <c r="AI88" t="e">
        <f t="shared" si="50"/>
        <v>#N/A</v>
      </c>
      <c r="AJ88" t="e">
        <f t="shared" si="51"/>
        <v>#N/A</v>
      </c>
    </row>
    <row r="89" spans="1:36" x14ac:dyDescent="0.25">
      <c r="A89">
        <f>commits!A89</f>
        <v>14252909</v>
      </c>
      <c r="B89" t="str">
        <f>commits!B89</f>
        <v>Ruby</v>
      </c>
      <c r="C89">
        <f>commits!C89</f>
        <v>114</v>
      </c>
      <c r="D89">
        <f>commits!D89</f>
        <v>9</v>
      </c>
      <c r="E89">
        <f>commits!E89</f>
        <v>123</v>
      </c>
      <c r="F89">
        <f>VLOOKUP(A89,merges!P:U,5,FALSE)</f>
        <v>3</v>
      </c>
      <c r="G89">
        <f>VLOOKUP(A89,merges!P:U,6,FALSE)</f>
        <v>0</v>
      </c>
      <c r="H89">
        <f t="shared" si="35"/>
        <v>3</v>
      </c>
      <c r="I89">
        <f t="shared" si="36"/>
        <v>41</v>
      </c>
      <c r="J89">
        <f t="shared" si="37"/>
        <v>2.4390243902439024</v>
      </c>
      <c r="K89">
        <f t="shared" si="38"/>
        <v>2.6315789473684212</v>
      </c>
      <c r="L89">
        <f t="shared" si="39"/>
        <v>0</v>
      </c>
      <c r="M89">
        <f t="shared" si="40"/>
        <v>38</v>
      </c>
      <c r="N89" t="e">
        <f t="shared" si="41"/>
        <v>#DIV/0!</v>
      </c>
      <c r="O89">
        <f>IF(ISNA(VLOOKUP(A89,desenvolvedores!$U$2:$W$656,2,FALSE)),1,VLOOKUP(A89,desenvolvedores!$U$2:$W$656,2,FALSE))</f>
        <v>3</v>
      </c>
      <c r="P89">
        <f>IF(ISNA(VLOOKUP(A89,desenvolvedores!$U$2:$W$656,3,FALSE)),1,VLOOKUP(A89,desenvolvedores!$U$2:$W$656,3,FALSE))</f>
        <v>2</v>
      </c>
      <c r="Q89">
        <f t="shared" si="33"/>
        <v>19</v>
      </c>
      <c r="R89">
        <f t="shared" si="34"/>
        <v>999999</v>
      </c>
      <c r="S89">
        <f>IF(ISNA(VLOOKUP(A89,merges!AH:AJ,2,)),0,VLOOKUP(A89,merges!AH:AJ,2,))</f>
        <v>0</v>
      </c>
      <c r="T89">
        <f>IF(ISNA(VLOOKUP(A89,merges!AN:AP,2,FALSE)),0,VLOOKUP(A89,merges!AN:AP,2,FALSE))</f>
        <v>0</v>
      </c>
      <c r="U89">
        <f t="shared" si="42"/>
        <v>0</v>
      </c>
      <c r="V89">
        <f t="shared" si="43"/>
        <v>0</v>
      </c>
      <c r="W89">
        <f t="shared" si="52"/>
        <v>0</v>
      </c>
      <c r="X89">
        <f t="shared" si="44"/>
        <v>0</v>
      </c>
      <c r="Y89">
        <f>VLOOKUP(A89,issues_tempo!A:E,2,FALSE)</f>
        <v>2</v>
      </c>
      <c r="Z89">
        <f>VLOOKUP(A89,issues_tempo!A:E,3,FALSE)</f>
        <v>2</v>
      </c>
      <c r="AA89">
        <f t="shared" si="45"/>
        <v>4</v>
      </c>
      <c r="AB89">
        <f t="shared" si="46"/>
        <v>30.75</v>
      </c>
      <c r="AC89">
        <f>VLOOKUP(A89,issues_tempo!A:E,4,FALSE)</f>
        <v>44</v>
      </c>
      <c r="AD89">
        <f>VLOOKUP(A89,issues_tempo!A:E,5,FALSE)</f>
        <v>2</v>
      </c>
      <c r="AE89">
        <f t="shared" si="47"/>
        <v>1.7543859649122806</v>
      </c>
      <c r="AF89">
        <f t="shared" si="47"/>
        <v>22.222222222222221</v>
      </c>
      <c r="AG89">
        <f t="shared" si="48"/>
        <v>22</v>
      </c>
      <c r="AH89">
        <f t="shared" si="49"/>
        <v>1</v>
      </c>
      <c r="AI89">
        <f t="shared" si="50"/>
        <v>38.596491228070171</v>
      </c>
      <c r="AJ89">
        <f t="shared" si="51"/>
        <v>22.222222222222221</v>
      </c>
    </row>
    <row r="90" spans="1:36" x14ac:dyDescent="0.25">
      <c r="A90">
        <f>commits!A90</f>
        <v>14357889</v>
      </c>
      <c r="B90" t="str">
        <f>commits!B90</f>
        <v>Ruby</v>
      </c>
      <c r="C90">
        <f>commits!C90</f>
        <v>1</v>
      </c>
      <c r="D90">
        <f>commits!D90</f>
        <v>51</v>
      </c>
      <c r="E90">
        <f>commits!E90</f>
        <v>52</v>
      </c>
      <c r="F90">
        <f>VLOOKUP(A90,merges!P:U,5,FALSE)</f>
        <v>0</v>
      </c>
      <c r="G90">
        <f>VLOOKUP(A90,merges!P:U,6,FALSE)</f>
        <v>3</v>
      </c>
      <c r="H90">
        <f t="shared" si="35"/>
        <v>3</v>
      </c>
      <c r="I90">
        <f t="shared" si="36"/>
        <v>17.333333333333332</v>
      </c>
      <c r="J90">
        <f t="shared" si="37"/>
        <v>5.7692307692307692</v>
      </c>
      <c r="K90">
        <f t="shared" si="38"/>
        <v>0</v>
      </c>
      <c r="L90">
        <f t="shared" si="39"/>
        <v>5.882352941176471</v>
      </c>
      <c r="M90" t="e">
        <f t="shared" si="40"/>
        <v>#DIV/0!</v>
      </c>
      <c r="N90">
        <f t="shared" si="41"/>
        <v>17</v>
      </c>
      <c r="O90">
        <f>IF(ISNA(VLOOKUP(A90,desenvolvedores!$U$2:$W$656,2,FALSE)),1,VLOOKUP(A90,desenvolvedores!$U$2:$W$656,2,FALSE))</f>
        <v>1</v>
      </c>
      <c r="P90">
        <f>IF(ISNA(VLOOKUP(A90,desenvolvedores!$U$2:$W$656,3,FALSE)),1,VLOOKUP(A90,desenvolvedores!$U$2:$W$656,3,FALSE))</f>
        <v>1</v>
      </c>
      <c r="Q90">
        <f t="shared" si="33"/>
        <v>999999</v>
      </c>
      <c r="R90">
        <f t="shared" si="34"/>
        <v>2.833333333333333</v>
      </c>
      <c r="S90">
        <f>IF(ISNA(VLOOKUP(A90,merges!AH:AJ,2,)),0,VLOOKUP(A90,merges!AH:AJ,2,))</f>
        <v>0</v>
      </c>
      <c r="T90">
        <f>IF(ISNA(VLOOKUP(A90,merges!AN:AP,2,FALSE)),0,VLOOKUP(A90,merges!AN:AP,2,FALSE))</f>
        <v>11</v>
      </c>
      <c r="U90">
        <f t="shared" si="42"/>
        <v>0</v>
      </c>
      <c r="V90">
        <f t="shared" si="43"/>
        <v>3.6666666666666665</v>
      </c>
      <c r="W90">
        <f t="shared" si="52"/>
        <v>0</v>
      </c>
      <c r="X90">
        <f t="shared" si="44"/>
        <v>21.568627450980394</v>
      </c>
      <c r="Y90" t="e">
        <f>VLOOKUP(A90,issues_tempo!A:E,2,FALSE)</f>
        <v>#N/A</v>
      </c>
      <c r="Z90" t="e">
        <f>VLOOKUP(A90,issues_tempo!A:E,3,FALSE)</f>
        <v>#N/A</v>
      </c>
      <c r="AA90" t="e">
        <f t="shared" si="45"/>
        <v>#N/A</v>
      </c>
      <c r="AB90" t="e">
        <f t="shared" si="46"/>
        <v>#N/A</v>
      </c>
      <c r="AC90" t="e">
        <f>VLOOKUP(A90,issues_tempo!A:E,4,FALSE)</f>
        <v>#N/A</v>
      </c>
      <c r="AD90" t="e">
        <f>VLOOKUP(A90,issues_tempo!A:E,5,FALSE)</f>
        <v>#N/A</v>
      </c>
      <c r="AE90">
        <f t="shared" si="47"/>
        <v>0</v>
      </c>
      <c r="AF90">
        <f t="shared" si="47"/>
        <v>0</v>
      </c>
      <c r="AG90" t="e">
        <f t="shared" si="48"/>
        <v>#N/A</v>
      </c>
      <c r="AH90" t="e">
        <f t="shared" si="49"/>
        <v>#N/A</v>
      </c>
      <c r="AI90" t="e">
        <f t="shared" si="50"/>
        <v>#N/A</v>
      </c>
      <c r="AJ90" t="e">
        <f t="shared" si="51"/>
        <v>#N/A</v>
      </c>
    </row>
    <row r="91" spans="1:36" x14ac:dyDescent="0.25">
      <c r="A91">
        <f>commits!A91</f>
        <v>14364087</v>
      </c>
      <c r="B91" t="str">
        <f>commits!B91</f>
        <v>Ruby</v>
      </c>
      <c r="C91">
        <f>commits!C91</f>
        <v>266</v>
      </c>
      <c r="D91">
        <f>commits!D91</f>
        <v>11</v>
      </c>
      <c r="E91">
        <f>commits!E91</f>
        <v>277</v>
      </c>
      <c r="F91" t="e">
        <f>VLOOKUP(A91,merges!P:U,5,FALSE)</f>
        <v>#N/A</v>
      </c>
      <c r="G91" t="e">
        <f>VLOOKUP(A91,merges!P:U,6,FALSE)</f>
        <v>#N/A</v>
      </c>
      <c r="H91" t="e">
        <f t="shared" si="35"/>
        <v>#N/A</v>
      </c>
      <c r="I91" t="e">
        <f t="shared" si="36"/>
        <v>#N/A</v>
      </c>
      <c r="J91">
        <f t="shared" si="37"/>
        <v>0</v>
      </c>
      <c r="K91">
        <f t="shared" si="38"/>
        <v>0</v>
      </c>
      <c r="L91">
        <f t="shared" si="39"/>
        <v>0</v>
      </c>
      <c r="M91" t="e">
        <f t="shared" si="40"/>
        <v>#N/A</v>
      </c>
      <c r="N91" t="e">
        <f t="shared" si="41"/>
        <v>#N/A</v>
      </c>
      <c r="O91">
        <f>IF(ISNA(VLOOKUP(A91,desenvolvedores!$U$2:$W$656,2,FALSE)),1,VLOOKUP(A91,desenvolvedores!$U$2:$W$656,2,FALSE))</f>
        <v>1</v>
      </c>
      <c r="P91">
        <f>IF(ISNA(VLOOKUP(A91,desenvolvedores!$U$2:$W$656,3,FALSE)),1,VLOOKUP(A91,desenvolvedores!$U$2:$W$656,3,FALSE))</f>
        <v>1</v>
      </c>
      <c r="Q91">
        <f t="shared" si="33"/>
        <v>999999</v>
      </c>
      <c r="R91" t="e">
        <f t="shared" si="34"/>
        <v>#N/A</v>
      </c>
      <c r="S91">
        <f>IF(ISNA(VLOOKUP(A91,merges!AH:AJ,2,)),0,VLOOKUP(A91,merges!AH:AJ,2,))</f>
        <v>0</v>
      </c>
      <c r="T91">
        <f>IF(ISNA(VLOOKUP(A91,merges!AN:AP,2,FALSE)),0,VLOOKUP(A91,merges!AN:AP,2,FALSE))</f>
        <v>0</v>
      </c>
      <c r="U91">
        <f t="shared" si="42"/>
        <v>0</v>
      </c>
      <c r="V91">
        <f t="shared" si="43"/>
        <v>0</v>
      </c>
      <c r="W91">
        <f t="shared" si="52"/>
        <v>0</v>
      </c>
      <c r="X91">
        <f t="shared" si="44"/>
        <v>0</v>
      </c>
      <c r="Y91" t="e">
        <f>VLOOKUP(A91,issues_tempo!A:E,2,FALSE)</f>
        <v>#N/A</v>
      </c>
      <c r="Z91" t="e">
        <f>VLOOKUP(A91,issues_tempo!A:E,3,FALSE)</f>
        <v>#N/A</v>
      </c>
      <c r="AA91" t="e">
        <f t="shared" si="45"/>
        <v>#N/A</v>
      </c>
      <c r="AB91" t="e">
        <f t="shared" si="46"/>
        <v>#N/A</v>
      </c>
      <c r="AC91" t="e">
        <f>VLOOKUP(A91,issues_tempo!A:E,4,FALSE)</f>
        <v>#N/A</v>
      </c>
      <c r="AD91" t="e">
        <f>VLOOKUP(A91,issues_tempo!A:E,5,FALSE)</f>
        <v>#N/A</v>
      </c>
      <c r="AE91">
        <f t="shared" si="47"/>
        <v>0</v>
      </c>
      <c r="AF91">
        <f t="shared" si="47"/>
        <v>0</v>
      </c>
      <c r="AG91" t="e">
        <f t="shared" si="48"/>
        <v>#N/A</v>
      </c>
      <c r="AH91" t="e">
        <f t="shared" si="49"/>
        <v>#N/A</v>
      </c>
      <c r="AI91" t="e">
        <f t="shared" si="50"/>
        <v>#N/A</v>
      </c>
      <c r="AJ91" t="e">
        <f t="shared" si="51"/>
        <v>#N/A</v>
      </c>
    </row>
    <row r="92" spans="1:36" x14ac:dyDescent="0.25">
      <c r="A92">
        <f>commits!A92</f>
        <v>14365340</v>
      </c>
      <c r="B92" t="str">
        <f>commits!B92</f>
        <v>Python</v>
      </c>
      <c r="C92">
        <f>commits!C92</f>
        <v>1</v>
      </c>
      <c r="D92">
        <f>commits!D92</f>
        <v>2</v>
      </c>
      <c r="E92">
        <f>commits!E92</f>
        <v>3</v>
      </c>
      <c r="F92" t="e">
        <f>VLOOKUP(A92,merges!P:U,5,FALSE)</f>
        <v>#N/A</v>
      </c>
      <c r="G92" t="e">
        <f>VLOOKUP(A92,merges!P:U,6,FALSE)</f>
        <v>#N/A</v>
      </c>
      <c r="H92" t="e">
        <f t="shared" si="35"/>
        <v>#N/A</v>
      </c>
      <c r="I92" t="e">
        <f t="shared" si="36"/>
        <v>#N/A</v>
      </c>
      <c r="J92">
        <f t="shared" si="37"/>
        <v>0</v>
      </c>
      <c r="K92">
        <f t="shared" si="38"/>
        <v>0</v>
      </c>
      <c r="L92">
        <f t="shared" si="39"/>
        <v>0</v>
      </c>
      <c r="M92" t="e">
        <f t="shared" si="40"/>
        <v>#N/A</v>
      </c>
      <c r="N92" t="e">
        <f t="shared" si="41"/>
        <v>#N/A</v>
      </c>
      <c r="O92">
        <f>IF(ISNA(VLOOKUP(A92,desenvolvedores!$U$2:$W$656,2,FALSE)),1,VLOOKUP(A92,desenvolvedores!$U$2:$W$656,2,FALSE))</f>
        <v>1</v>
      </c>
      <c r="P92">
        <f>IF(ISNA(VLOOKUP(A92,desenvolvedores!$U$2:$W$656,3,FALSE)),1,VLOOKUP(A92,desenvolvedores!$U$2:$W$656,3,FALSE))</f>
        <v>2</v>
      </c>
      <c r="Q92">
        <f t="shared" si="33"/>
        <v>999999</v>
      </c>
      <c r="R92" t="e">
        <f t="shared" si="34"/>
        <v>#N/A</v>
      </c>
      <c r="S92">
        <f>IF(ISNA(VLOOKUP(A92,merges!AH:AJ,2,)),0,VLOOKUP(A92,merges!AH:AJ,2,))</f>
        <v>0</v>
      </c>
      <c r="T92">
        <f>IF(ISNA(VLOOKUP(A92,merges!AN:AP,2,FALSE)),0,VLOOKUP(A92,merges!AN:AP,2,FALSE))</f>
        <v>0</v>
      </c>
      <c r="U92">
        <f t="shared" si="42"/>
        <v>0</v>
      </c>
      <c r="V92">
        <f t="shared" si="43"/>
        <v>0</v>
      </c>
      <c r="W92">
        <f t="shared" si="52"/>
        <v>0</v>
      </c>
      <c r="X92">
        <f t="shared" si="44"/>
        <v>0</v>
      </c>
      <c r="Y92" t="e">
        <f>VLOOKUP(A92,issues_tempo!A:E,2,FALSE)</f>
        <v>#N/A</v>
      </c>
      <c r="Z92" t="e">
        <f>VLOOKUP(A92,issues_tempo!A:E,3,FALSE)</f>
        <v>#N/A</v>
      </c>
      <c r="AA92" t="e">
        <f t="shared" si="45"/>
        <v>#N/A</v>
      </c>
      <c r="AB92" t="e">
        <f t="shared" si="46"/>
        <v>#N/A</v>
      </c>
      <c r="AC92" t="e">
        <f>VLOOKUP(A92,issues_tempo!A:E,4,FALSE)</f>
        <v>#N/A</v>
      </c>
      <c r="AD92" t="e">
        <f>VLOOKUP(A92,issues_tempo!A:E,5,FALSE)</f>
        <v>#N/A</v>
      </c>
      <c r="AE92">
        <f t="shared" si="47"/>
        <v>0</v>
      </c>
      <c r="AF92">
        <f t="shared" si="47"/>
        <v>0</v>
      </c>
      <c r="AG92" t="e">
        <f t="shared" si="48"/>
        <v>#N/A</v>
      </c>
      <c r="AH92" t="e">
        <f t="shared" si="49"/>
        <v>#N/A</v>
      </c>
      <c r="AI92" t="e">
        <f t="shared" si="50"/>
        <v>#N/A</v>
      </c>
      <c r="AJ92" t="e">
        <f t="shared" si="51"/>
        <v>#N/A</v>
      </c>
    </row>
    <row r="93" spans="1:36" x14ac:dyDescent="0.25">
      <c r="A93">
        <f>commits!A93</f>
        <v>14628316</v>
      </c>
      <c r="B93" t="str">
        <f>commits!B93</f>
        <v>java</v>
      </c>
      <c r="C93">
        <f>commits!C93</f>
        <v>2</v>
      </c>
      <c r="D93">
        <f>commits!D93</f>
        <v>100</v>
      </c>
      <c r="E93">
        <f>commits!E93</f>
        <v>102</v>
      </c>
      <c r="F93">
        <f>VLOOKUP(A93,merges!P:U,5,FALSE)</f>
        <v>0</v>
      </c>
      <c r="G93">
        <f>VLOOKUP(A93,merges!P:U,6,FALSE)</f>
        <v>3</v>
      </c>
      <c r="H93">
        <f t="shared" si="35"/>
        <v>3</v>
      </c>
      <c r="I93">
        <f t="shared" si="36"/>
        <v>34</v>
      </c>
      <c r="J93">
        <f t="shared" si="37"/>
        <v>2.9411764705882355</v>
      </c>
      <c r="K93">
        <f t="shared" si="38"/>
        <v>0</v>
      </c>
      <c r="L93">
        <f t="shared" si="39"/>
        <v>3</v>
      </c>
      <c r="M93" t="e">
        <f t="shared" si="40"/>
        <v>#DIV/0!</v>
      </c>
      <c r="N93">
        <f t="shared" si="41"/>
        <v>33.333333333333336</v>
      </c>
      <c r="O93">
        <f>IF(ISNA(VLOOKUP(A93,desenvolvedores!$U$2:$W$656,2,FALSE)),1,VLOOKUP(A93,desenvolvedores!$U$2:$W$656,2,FALSE))</f>
        <v>1</v>
      </c>
      <c r="P93">
        <f>IF(ISNA(VLOOKUP(A93,desenvolvedores!$U$2:$W$656,3,FALSE)),1,VLOOKUP(A93,desenvolvedores!$U$2:$W$656,3,FALSE))</f>
        <v>5</v>
      </c>
      <c r="Q93">
        <f t="shared" si="33"/>
        <v>999999</v>
      </c>
      <c r="R93">
        <f t="shared" si="34"/>
        <v>27.777777777777782</v>
      </c>
      <c r="S93">
        <f>IF(ISNA(VLOOKUP(A93,merges!AH:AJ,2,)),0,VLOOKUP(A93,merges!AH:AJ,2,))</f>
        <v>0</v>
      </c>
      <c r="T93">
        <f>IF(ISNA(VLOOKUP(A93,merges!AN:AP,2,FALSE)),0,VLOOKUP(A93,merges!AN:AP,2,FALSE))</f>
        <v>0</v>
      </c>
      <c r="U93">
        <f t="shared" si="42"/>
        <v>0</v>
      </c>
      <c r="V93">
        <f t="shared" si="43"/>
        <v>0</v>
      </c>
      <c r="W93">
        <f t="shared" si="52"/>
        <v>0</v>
      </c>
      <c r="X93">
        <f t="shared" si="44"/>
        <v>0</v>
      </c>
      <c r="Y93">
        <f>VLOOKUP(A93,issues_tempo!A:E,2,FALSE)</f>
        <v>3</v>
      </c>
      <c r="Z93">
        <f>VLOOKUP(A93,issues_tempo!A:E,3,FALSE)</f>
        <v>0</v>
      </c>
      <c r="AA93">
        <f t="shared" si="45"/>
        <v>3</v>
      </c>
      <c r="AB93">
        <f t="shared" si="46"/>
        <v>34</v>
      </c>
      <c r="AC93">
        <f>VLOOKUP(A93,issues_tempo!A:E,4,FALSE)</f>
        <v>1803</v>
      </c>
      <c r="AD93">
        <f>VLOOKUP(A93,issues_tempo!A:E,5,FALSE)</f>
        <v>0</v>
      </c>
      <c r="AE93">
        <f t="shared" si="47"/>
        <v>150</v>
      </c>
      <c r="AF93">
        <f t="shared" si="47"/>
        <v>0</v>
      </c>
      <c r="AG93">
        <f t="shared" si="48"/>
        <v>601</v>
      </c>
      <c r="AH93">
        <f t="shared" si="49"/>
        <v>0</v>
      </c>
      <c r="AI93">
        <f t="shared" si="50"/>
        <v>90150</v>
      </c>
      <c r="AJ93">
        <f t="shared" si="51"/>
        <v>0</v>
      </c>
    </row>
    <row r="94" spans="1:36" x14ac:dyDescent="0.25">
      <c r="A94">
        <f>commits!A94</f>
        <v>14865823</v>
      </c>
      <c r="B94" t="str">
        <f>commits!B94</f>
        <v>c#</v>
      </c>
      <c r="C94">
        <f>commits!C94</f>
        <v>1</v>
      </c>
      <c r="D94">
        <f>commits!D94</f>
        <v>2</v>
      </c>
      <c r="E94">
        <f>commits!E94</f>
        <v>3</v>
      </c>
      <c r="F94" t="e">
        <f>VLOOKUP(A94,merges!P:U,5,FALSE)</f>
        <v>#N/A</v>
      </c>
      <c r="G94" t="e">
        <f>VLOOKUP(A94,merges!P:U,6,FALSE)</f>
        <v>#N/A</v>
      </c>
      <c r="H94" t="e">
        <f t="shared" si="35"/>
        <v>#N/A</v>
      </c>
      <c r="I94" t="e">
        <f t="shared" si="36"/>
        <v>#N/A</v>
      </c>
      <c r="J94">
        <f t="shared" si="37"/>
        <v>0</v>
      </c>
      <c r="K94">
        <f t="shared" si="38"/>
        <v>0</v>
      </c>
      <c r="L94">
        <f t="shared" si="39"/>
        <v>0</v>
      </c>
      <c r="M94" t="e">
        <f t="shared" si="40"/>
        <v>#N/A</v>
      </c>
      <c r="N94" t="e">
        <f t="shared" si="41"/>
        <v>#N/A</v>
      </c>
      <c r="O94">
        <f>IF(ISNA(VLOOKUP(A94,desenvolvedores!$U$2:$W$656,2,FALSE)),1,VLOOKUP(A94,desenvolvedores!$U$2:$W$656,2,FALSE))</f>
        <v>1</v>
      </c>
      <c r="P94">
        <f>IF(ISNA(VLOOKUP(A94,desenvolvedores!$U$2:$W$656,3,FALSE)),1,VLOOKUP(A94,desenvolvedores!$U$2:$W$656,3,FALSE))</f>
        <v>1</v>
      </c>
      <c r="Q94">
        <f t="shared" si="33"/>
        <v>999999</v>
      </c>
      <c r="R94" t="e">
        <f t="shared" si="34"/>
        <v>#N/A</v>
      </c>
      <c r="S94">
        <f>IF(ISNA(VLOOKUP(A94,merges!AH:AJ,2,)),0,VLOOKUP(A94,merges!AH:AJ,2,))</f>
        <v>0</v>
      </c>
      <c r="T94">
        <f>IF(ISNA(VLOOKUP(A94,merges!AN:AP,2,FALSE)),0,VLOOKUP(A94,merges!AN:AP,2,FALSE))</f>
        <v>0</v>
      </c>
      <c r="U94">
        <f t="shared" si="42"/>
        <v>0</v>
      </c>
      <c r="V94">
        <f t="shared" si="43"/>
        <v>0</v>
      </c>
      <c r="W94">
        <f t="shared" si="52"/>
        <v>0</v>
      </c>
      <c r="X94">
        <f t="shared" si="44"/>
        <v>0</v>
      </c>
      <c r="Y94" t="e">
        <f>VLOOKUP(A94,issues_tempo!A:E,2,FALSE)</f>
        <v>#N/A</v>
      </c>
      <c r="Z94" t="e">
        <f>VLOOKUP(A94,issues_tempo!A:E,3,FALSE)</f>
        <v>#N/A</v>
      </c>
      <c r="AA94" t="e">
        <f t="shared" si="45"/>
        <v>#N/A</v>
      </c>
      <c r="AB94" t="e">
        <f t="shared" si="46"/>
        <v>#N/A</v>
      </c>
      <c r="AC94" t="e">
        <f>VLOOKUP(A94,issues_tempo!A:E,4,FALSE)</f>
        <v>#N/A</v>
      </c>
      <c r="AD94" t="e">
        <f>VLOOKUP(A94,issues_tempo!A:E,5,FALSE)</f>
        <v>#N/A</v>
      </c>
      <c r="AE94">
        <f t="shared" si="47"/>
        <v>0</v>
      </c>
      <c r="AF94">
        <f t="shared" si="47"/>
        <v>0</v>
      </c>
      <c r="AG94" t="e">
        <f t="shared" si="48"/>
        <v>#N/A</v>
      </c>
      <c r="AH94" t="e">
        <f t="shared" si="49"/>
        <v>#N/A</v>
      </c>
      <c r="AI94" t="e">
        <f t="shared" si="50"/>
        <v>#N/A</v>
      </c>
      <c r="AJ94" t="e">
        <f t="shared" si="51"/>
        <v>#N/A</v>
      </c>
    </row>
    <row r="95" spans="1:36" x14ac:dyDescent="0.25">
      <c r="A95">
        <f>commits!A95</f>
        <v>15008139</v>
      </c>
      <c r="B95" t="str">
        <f>commits!B95</f>
        <v>Ruby</v>
      </c>
      <c r="C95">
        <f>commits!C95</f>
        <v>153</v>
      </c>
      <c r="D95">
        <f>commits!D95</f>
        <v>1804</v>
      </c>
      <c r="E95">
        <f>commits!E95</f>
        <v>1957</v>
      </c>
      <c r="F95">
        <f>VLOOKUP(A95,merges!P:U,5,FALSE)</f>
        <v>8</v>
      </c>
      <c r="G95">
        <f>VLOOKUP(A95,merges!P:U,6,FALSE)</f>
        <v>24</v>
      </c>
      <c r="H95">
        <f t="shared" si="35"/>
        <v>32</v>
      </c>
      <c r="I95">
        <f t="shared" si="36"/>
        <v>61.15625</v>
      </c>
      <c r="J95">
        <f t="shared" si="37"/>
        <v>1.6351558507920285</v>
      </c>
      <c r="K95">
        <f t="shared" si="38"/>
        <v>5.2287581699346406</v>
      </c>
      <c r="L95">
        <f t="shared" si="39"/>
        <v>1.3303769401330376</v>
      </c>
      <c r="M95">
        <f t="shared" ref="M95:M96" si="59">IF(F95&gt;0,C95/F95,999999)</f>
        <v>19.125</v>
      </c>
      <c r="N95">
        <f t="shared" ref="N95:N96" si="60">IF(G95&gt;0,D95/G95,999999)</f>
        <v>75.166666666666671</v>
      </c>
      <c r="O95">
        <f>IF(ISNA(VLOOKUP(A95,desenvolvedores!$U$2:$W$656,2,FALSE)),1,VLOOKUP(A95,desenvolvedores!$U$2:$W$656,2,FALSE))</f>
        <v>3</v>
      </c>
      <c r="P95">
        <f>IF(ISNA(VLOOKUP(A95,desenvolvedores!$U$2:$W$656,3,FALSE)),1,VLOOKUP(A95,desenvolvedores!$U$2:$W$656,3,FALSE))</f>
        <v>2</v>
      </c>
      <c r="Q95">
        <f t="shared" si="33"/>
        <v>9.5625</v>
      </c>
      <c r="R95">
        <f t="shared" si="34"/>
        <v>25.055555555555557</v>
      </c>
      <c r="S95">
        <f>IF(ISNA(VLOOKUP(A95,merges!AH:AJ,2,)),0,VLOOKUP(A95,merges!AH:AJ,2,))</f>
        <v>11894</v>
      </c>
      <c r="T95">
        <f>IF(ISNA(VLOOKUP(A95,merges!AN:AP,2,FALSE)),0,VLOOKUP(A95,merges!AN:AP,2,FALSE))</f>
        <v>7</v>
      </c>
      <c r="U95">
        <f t="shared" si="42"/>
        <v>1486.75</v>
      </c>
      <c r="V95">
        <f t="shared" si="43"/>
        <v>0.29166666666666669</v>
      </c>
      <c r="W95">
        <f t="shared" si="52"/>
        <v>7773.8562091503272</v>
      </c>
      <c r="X95">
        <f t="shared" si="44"/>
        <v>0.38802660753880269</v>
      </c>
      <c r="Y95">
        <f>IF(ISNA(VLOOKUP(A95,issues_tempo!A:E,2,FALSE)),0,VLOOKUP(A95,issues_tempo!A:E,2,FALSE))</f>
        <v>0</v>
      </c>
      <c r="Z95">
        <f>IF(ISNA(VLOOKUP(A95,issues_tempo!A:E,3,FALSE)),0,VLOOKUP(A95,issues_tempo!A:E,3,FALSE))</f>
        <v>0</v>
      </c>
      <c r="AA95">
        <f t="shared" si="45"/>
        <v>0</v>
      </c>
      <c r="AB95" t="e">
        <f t="shared" si="46"/>
        <v>#DIV/0!</v>
      </c>
      <c r="AC95" t="e">
        <f>VLOOKUP(A95,issues_tempo!A:E,4,FALSE)</f>
        <v>#N/A</v>
      </c>
      <c r="AD95" t="e">
        <f>VLOOKUP(A95,issues_tempo!A:E,5,FALSE)</f>
        <v>#N/A</v>
      </c>
      <c r="AE95">
        <f t="shared" si="47"/>
        <v>0</v>
      </c>
      <c r="AF95">
        <f t="shared" si="47"/>
        <v>0</v>
      </c>
      <c r="AG95">
        <f t="shared" si="48"/>
        <v>0</v>
      </c>
      <c r="AH95">
        <f t="shared" si="49"/>
        <v>0</v>
      </c>
      <c r="AI95">
        <f t="shared" si="50"/>
        <v>0</v>
      </c>
      <c r="AJ95">
        <f t="shared" si="51"/>
        <v>0</v>
      </c>
    </row>
    <row r="96" spans="1:36" x14ac:dyDescent="0.25">
      <c r="A96">
        <f>commits!A96</f>
        <v>15344614</v>
      </c>
      <c r="B96" t="str">
        <f>commits!B96</f>
        <v>Ruby</v>
      </c>
      <c r="C96">
        <f>commits!C96</f>
        <v>2236</v>
      </c>
      <c r="D96">
        <f>commits!D96</f>
        <v>254</v>
      </c>
      <c r="E96">
        <f>commits!E96</f>
        <v>2490</v>
      </c>
      <c r="F96">
        <f>VLOOKUP(A96,merges!P:U,5,FALSE)</f>
        <v>38</v>
      </c>
      <c r="G96">
        <f>VLOOKUP(A96,merges!P:U,6,FALSE)</f>
        <v>10</v>
      </c>
      <c r="H96">
        <f t="shared" si="35"/>
        <v>48</v>
      </c>
      <c r="I96">
        <f t="shared" si="36"/>
        <v>51.875</v>
      </c>
      <c r="J96">
        <f t="shared" si="37"/>
        <v>1.927710843373494</v>
      </c>
      <c r="K96">
        <f t="shared" si="38"/>
        <v>1.6994633273703041</v>
      </c>
      <c r="L96">
        <f t="shared" si="39"/>
        <v>3.9370078740157481</v>
      </c>
      <c r="M96">
        <f t="shared" si="59"/>
        <v>58.842105263157897</v>
      </c>
      <c r="N96">
        <f t="shared" si="60"/>
        <v>25.4</v>
      </c>
      <c r="O96">
        <f>IF(ISNA(VLOOKUP(A96,desenvolvedores!$U$2:$W$656,2,FALSE)),1,VLOOKUP(A96,desenvolvedores!$U$2:$W$656,2,FALSE))</f>
        <v>6</v>
      </c>
      <c r="P96">
        <f>IF(ISNA(VLOOKUP(A96,desenvolvedores!$U$2:$W$656,3,FALSE)),1,VLOOKUP(A96,desenvolvedores!$U$2:$W$656,3,FALSE))</f>
        <v>3</v>
      </c>
      <c r="Q96">
        <f t="shared" si="33"/>
        <v>58.842105263157897</v>
      </c>
      <c r="R96">
        <f t="shared" si="34"/>
        <v>12.7</v>
      </c>
      <c r="S96">
        <f>IF(ISNA(VLOOKUP(A96,merges!AH:AJ,2,)),0,VLOOKUP(A96,merges!AH:AJ,2,))</f>
        <v>73</v>
      </c>
      <c r="T96">
        <f>IF(ISNA(VLOOKUP(A96,merges!AN:AP,2,FALSE)),0,VLOOKUP(A96,merges!AN:AP,2,FALSE))</f>
        <v>29</v>
      </c>
      <c r="U96">
        <f t="shared" si="42"/>
        <v>1.9210526315789473</v>
      </c>
      <c r="V96">
        <f t="shared" si="43"/>
        <v>2.9</v>
      </c>
      <c r="W96">
        <f t="shared" si="52"/>
        <v>3.2647584973166368</v>
      </c>
      <c r="X96">
        <f t="shared" si="44"/>
        <v>11.417322834645669</v>
      </c>
      <c r="Y96">
        <f>IF(ISNA(VLOOKUP(A96,issues_tempo!A:E,2,FALSE)),0,VLOOKUP(A96,issues_tempo!A:E,2,FALSE))</f>
        <v>7</v>
      </c>
      <c r="Z96">
        <f>IF(ISNA(VLOOKUP(A96,issues_tempo!A:E,3,FALSE)),0,VLOOKUP(A96,issues_tempo!A:E,3,FALSE))</f>
        <v>0</v>
      </c>
      <c r="AA96">
        <f t="shared" si="45"/>
        <v>7</v>
      </c>
      <c r="AB96">
        <f t="shared" si="46"/>
        <v>355.71428571428572</v>
      </c>
      <c r="AC96">
        <f>VLOOKUP(A96,issues_tempo!A:E,4,FALSE)</f>
        <v>0</v>
      </c>
      <c r="AD96">
        <f>VLOOKUP(A96,issues_tempo!A:E,5,FALSE)</f>
        <v>0</v>
      </c>
      <c r="AE96">
        <f t="shared" si="47"/>
        <v>0.31305903398926654</v>
      </c>
      <c r="AF96">
        <f t="shared" si="47"/>
        <v>0</v>
      </c>
      <c r="AG96">
        <f t="shared" si="48"/>
        <v>0</v>
      </c>
      <c r="AH96">
        <f t="shared" si="49"/>
        <v>0</v>
      </c>
      <c r="AI96">
        <f t="shared" si="50"/>
        <v>0</v>
      </c>
      <c r="AJ96">
        <f t="shared" si="51"/>
        <v>0</v>
      </c>
    </row>
    <row r="97" spans="1:36" x14ac:dyDescent="0.25">
      <c r="A97">
        <f>commits!A97</f>
        <v>15884519</v>
      </c>
      <c r="B97" t="str">
        <f>commits!B97</f>
        <v>c#</v>
      </c>
      <c r="C97">
        <f>commits!C97</f>
        <v>11</v>
      </c>
      <c r="D97">
        <f>commits!D97</f>
        <v>72</v>
      </c>
      <c r="E97">
        <f>commits!E97</f>
        <v>83</v>
      </c>
      <c r="F97">
        <f>VLOOKUP(A97,merges!P:U,5,FALSE)</f>
        <v>0</v>
      </c>
      <c r="G97">
        <f>VLOOKUP(A97,merges!P:U,6,FALSE)</f>
        <v>2</v>
      </c>
      <c r="H97">
        <f t="shared" si="35"/>
        <v>2</v>
      </c>
      <c r="I97">
        <f t="shared" si="36"/>
        <v>41.5</v>
      </c>
      <c r="J97">
        <f t="shared" si="37"/>
        <v>2.4096385542168677</v>
      </c>
      <c r="K97">
        <f t="shared" si="38"/>
        <v>0</v>
      </c>
      <c r="L97">
        <f t="shared" si="39"/>
        <v>2.7777777777777777</v>
      </c>
      <c r="M97" t="e">
        <f t="shared" si="40"/>
        <v>#DIV/0!</v>
      </c>
      <c r="N97">
        <f t="shared" si="41"/>
        <v>36</v>
      </c>
      <c r="O97">
        <f>IF(ISNA(VLOOKUP(A97,desenvolvedores!$U$2:$W$656,2,FALSE)),1,VLOOKUP(A97,desenvolvedores!$U$2:$W$656,2,FALSE))</f>
        <v>1</v>
      </c>
      <c r="P97">
        <f>IF(ISNA(VLOOKUP(A97,desenvolvedores!$U$2:$W$656,3,FALSE)),1,VLOOKUP(A97,desenvolvedores!$U$2:$W$656,3,FALSE))</f>
        <v>1</v>
      </c>
      <c r="Q97">
        <f t="shared" si="33"/>
        <v>999999</v>
      </c>
      <c r="R97">
        <f t="shared" si="34"/>
        <v>6</v>
      </c>
      <c r="S97">
        <f>IF(ISNA(VLOOKUP(A97,merges!AH:AJ,2,)),0,VLOOKUP(A97,merges!AH:AJ,2,))</f>
        <v>0</v>
      </c>
      <c r="T97">
        <f>IF(ISNA(VLOOKUP(A97,merges!AN:AP,2,FALSE)),0,VLOOKUP(A97,merges!AN:AP,2,FALSE))</f>
        <v>3</v>
      </c>
      <c r="U97">
        <f t="shared" si="42"/>
        <v>0</v>
      </c>
      <c r="V97">
        <f t="shared" si="43"/>
        <v>1.5</v>
      </c>
      <c r="W97">
        <f t="shared" si="52"/>
        <v>0</v>
      </c>
      <c r="X97">
        <f t="shared" si="44"/>
        <v>4.1666666666666661</v>
      </c>
      <c r="Y97" t="e">
        <f>VLOOKUP(A97,issues_tempo!A:E,2,FALSE)</f>
        <v>#N/A</v>
      </c>
      <c r="Z97" t="e">
        <f>VLOOKUP(A97,issues_tempo!A:E,3,FALSE)</f>
        <v>#N/A</v>
      </c>
      <c r="AA97" t="e">
        <f t="shared" si="45"/>
        <v>#N/A</v>
      </c>
      <c r="AB97" t="e">
        <f t="shared" si="46"/>
        <v>#N/A</v>
      </c>
      <c r="AC97" t="e">
        <f>VLOOKUP(A97,issues_tempo!A:E,4,FALSE)</f>
        <v>#N/A</v>
      </c>
      <c r="AD97" t="e">
        <f>VLOOKUP(A97,issues_tempo!A:E,5,FALSE)</f>
        <v>#N/A</v>
      </c>
      <c r="AE97">
        <f t="shared" si="47"/>
        <v>0</v>
      </c>
      <c r="AF97">
        <f t="shared" si="47"/>
        <v>0</v>
      </c>
      <c r="AG97" t="e">
        <f t="shared" si="48"/>
        <v>#N/A</v>
      </c>
      <c r="AH97" t="e">
        <f t="shared" si="49"/>
        <v>#N/A</v>
      </c>
      <c r="AI97" t="e">
        <f t="shared" si="50"/>
        <v>#N/A</v>
      </c>
      <c r="AJ97" t="e">
        <f t="shared" si="51"/>
        <v>#N/A</v>
      </c>
    </row>
    <row r="98" spans="1:36" x14ac:dyDescent="0.25">
      <c r="A98">
        <f>commits!A98</f>
        <v>16416867</v>
      </c>
      <c r="B98" t="str">
        <f>commits!B98</f>
        <v>Python</v>
      </c>
      <c r="C98">
        <f>commits!C98</f>
        <v>5027</v>
      </c>
      <c r="D98">
        <f>commits!D98</f>
        <v>29030</v>
      </c>
      <c r="E98">
        <f>commits!E98</f>
        <v>34057</v>
      </c>
      <c r="F98">
        <f>VLOOKUP(A98,merges!P:U,5,FALSE)</f>
        <v>231</v>
      </c>
      <c r="G98">
        <f>VLOOKUP(A98,merges!P:U,6,FALSE)</f>
        <v>3175</v>
      </c>
      <c r="H98">
        <f t="shared" si="35"/>
        <v>3406</v>
      </c>
      <c r="I98">
        <f t="shared" si="36"/>
        <v>9.9991192014092771</v>
      </c>
      <c r="J98">
        <f t="shared" si="37"/>
        <v>10.000880876178172</v>
      </c>
      <c r="K98">
        <f t="shared" si="38"/>
        <v>4.5951859956236323</v>
      </c>
      <c r="L98">
        <f t="shared" si="39"/>
        <v>10.936961763692732</v>
      </c>
      <c r="M98">
        <f>IF(F98&gt;0,C98/F98,999999)</f>
        <v>21.761904761904763</v>
      </c>
      <c r="N98">
        <f>IF(G98&gt;0,D98/G98,999999)</f>
        <v>9.1433070866141737</v>
      </c>
      <c r="O98">
        <f>IF(ISNA(VLOOKUP(A98,desenvolvedores!$U$2:$W$656,2,FALSE)),1,VLOOKUP(A98,desenvolvedores!$U$2:$W$656,2,FALSE))</f>
        <v>47</v>
      </c>
      <c r="P98">
        <f>IF(ISNA(VLOOKUP(A98,desenvolvedores!$U$2:$W$656,3,FALSE)),1,VLOOKUP(A98,desenvolvedores!$U$2:$W$656,3,FALSE))</f>
        <v>459</v>
      </c>
      <c r="Q98">
        <f t="shared" si="33"/>
        <v>170.46825396825398</v>
      </c>
      <c r="R98">
        <f t="shared" si="34"/>
        <v>699.46299212598433</v>
      </c>
      <c r="S98">
        <f>IF(ISNA(VLOOKUP(A98,merges!AH:AJ,2,)),0,VLOOKUP(A98,merges!AH:AJ,2,))</f>
        <v>1</v>
      </c>
      <c r="T98">
        <f>IF(ISNA(VLOOKUP(A98,merges!AN:AP,2,FALSE)),0,VLOOKUP(A98,merges!AN:AP,2,FALSE))</f>
        <v>14157</v>
      </c>
      <c r="U98">
        <f t="shared" si="42"/>
        <v>4.329004329004329E-3</v>
      </c>
      <c r="V98">
        <f t="shared" si="43"/>
        <v>4.4588976377952756</v>
      </c>
      <c r="W98">
        <f t="shared" si="52"/>
        <v>1.9892580067634773E-2</v>
      </c>
      <c r="X98">
        <f t="shared" si="44"/>
        <v>48.766792972786774</v>
      </c>
      <c r="Y98">
        <f>IF(ISNA(VLOOKUP(A98,issues_tempo!A:E,2,FALSE)),0,VLOOKUP(A98,issues_tempo!A:E,2,FALSE))</f>
        <v>5000</v>
      </c>
      <c r="Z98">
        <f>IF(ISNA(VLOOKUP(A98,issues_tempo!A:E,3,FALSE)),0,VLOOKUP(A98,issues_tempo!A:E,3,FALSE))</f>
        <v>0</v>
      </c>
      <c r="AA98">
        <f t="shared" si="45"/>
        <v>5000</v>
      </c>
      <c r="AB98">
        <f t="shared" si="46"/>
        <v>6.8113999999999999</v>
      </c>
      <c r="AC98">
        <f>VLOOKUP(A98,issues_tempo!A:E,4,FALSE)</f>
        <v>85375</v>
      </c>
      <c r="AD98">
        <f>VLOOKUP(A98,issues_tempo!A:E,5,FALSE)</f>
        <v>0</v>
      </c>
      <c r="AE98">
        <f t="shared" si="47"/>
        <v>99.462900338173867</v>
      </c>
      <c r="AF98">
        <f t="shared" si="47"/>
        <v>0</v>
      </c>
      <c r="AG98">
        <f t="shared" si="48"/>
        <v>17.074999999999999</v>
      </c>
      <c r="AH98">
        <f t="shared" si="49"/>
        <v>0</v>
      </c>
      <c r="AI98">
        <f t="shared" si="50"/>
        <v>1698.3290232743186</v>
      </c>
      <c r="AJ98">
        <f t="shared" si="51"/>
        <v>0</v>
      </c>
    </row>
    <row r="99" spans="1:36" x14ac:dyDescent="0.25">
      <c r="A99">
        <f>commits!A99</f>
        <v>16567843</v>
      </c>
      <c r="B99" t="str">
        <f>commits!B99</f>
        <v>Python</v>
      </c>
      <c r="C99">
        <f>commits!C99</f>
        <v>2</v>
      </c>
      <c r="D99">
        <f>commits!D99</f>
        <v>894</v>
      </c>
      <c r="E99">
        <f>commits!E99</f>
        <v>896</v>
      </c>
      <c r="F99">
        <f>VLOOKUP(A99,merges!P:U,5,FALSE)</f>
        <v>0</v>
      </c>
      <c r="G99">
        <f>VLOOKUP(A99,merges!P:U,6,FALSE)</f>
        <v>33</v>
      </c>
      <c r="H99">
        <f t="shared" si="35"/>
        <v>33</v>
      </c>
      <c r="I99">
        <f t="shared" si="36"/>
        <v>27.151515151515152</v>
      </c>
      <c r="J99">
        <f t="shared" si="37"/>
        <v>3.6830357142857144</v>
      </c>
      <c r="K99">
        <f t="shared" si="38"/>
        <v>0</v>
      </c>
      <c r="L99">
        <f t="shared" si="39"/>
        <v>3.6912751677852347</v>
      </c>
      <c r="M99" t="e">
        <f t="shared" si="40"/>
        <v>#DIV/0!</v>
      </c>
      <c r="N99">
        <f t="shared" si="41"/>
        <v>27.09090909090909</v>
      </c>
      <c r="O99">
        <f>IF(ISNA(VLOOKUP(A99,desenvolvedores!$U$2:$W$656,2,FALSE)),1,VLOOKUP(A99,desenvolvedores!$U$2:$W$656,2,FALSE))</f>
        <v>1</v>
      </c>
      <c r="P99">
        <f>IF(ISNA(VLOOKUP(A99,desenvolvedores!$U$2:$W$656,3,FALSE)),1,VLOOKUP(A99,desenvolvedores!$U$2:$W$656,3,FALSE))</f>
        <v>9</v>
      </c>
      <c r="Q99">
        <f t="shared" si="33"/>
        <v>999999</v>
      </c>
      <c r="R99">
        <f t="shared" si="34"/>
        <v>40.636363636363633</v>
      </c>
      <c r="S99">
        <f>IF(ISNA(VLOOKUP(A99,merges!AH:AJ,2,)),0,VLOOKUP(A99,merges!AH:AJ,2,))</f>
        <v>0</v>
      </c>
      <c r="T99">
        <f>IF(ISNA(VLOOKUP(A99,merges!AN:AP,2,FALSE)),0,VLOOKUP(A99,merges!AN:AP,2,FALSE))</f>
        <v>12</v>
      </c>
      <c r="U99">
        <f t="shared" si="42"/>
        <v>0</v>
      </c>
      <c r="V99">
        <f t="shared" si="43"/>
        <v>0.36363636363636365</v>
      </c>
      <c r="W99">
        <f t="shared" si="52"/>
        <v>0</v>
      </c>
      <c r="X99">
        <f t="shared" si="44"/>
        <v>1.3422818791946309</v>
      </c>
      <c r="Y99" t="e">
        <f>VLOOKUP(A99,issues_tempo!A:E,2,FALSE)</f>
        <v>#N/A</v>
      </c>
      <c r="Z99" t="e">
        <f>VLOOKUP(A99,issues_tempo!A:E,3,FALSE)</f>
        <v>#N/A</v>
      </c>
      <c r="AA99" t="e">
        <f t="shared" si="45"/>
        <v>#N/A</v>
      </c>
      <c r="AB99" t="e">
        <f t="shared" si="46"/>
        <v>#N/A</v>
      </c>
      <c r="AC99" t="e">
        <f>VLOOKUP(A99,issues_tempo!A:E,4,FALSE)</f>
        <v>#N/A</v>
      </c>
      <c r="AD99" t="e">
        <f>VLOOKUP(A99,issues_tempo!A:E,5,FALSE)</f>
        <v>#N/A</v>
      </c>
      <c r="AE99">
        <f t="shared" si="47"/>
        <v>0</v>
      </c>
      <c r="AF99">
        <f t="shared" si="47"/>
        <v>0</v>
      </c>
      <c r="AG99" t="e">
        <f t="shared" si="48"/>
        <v>#N/A</v>
      </c>
      <c r="AH99" t="e">
        <f t="shared" si="49"/>
        <v>#N/A</v>
      </c>
      <c r="AI99" t="e">
        <f t="shared" si="50"/>
        <v>#N/A</v>
      </c>
      <c r="AJ99" t="e">
        <f t="shared" si="51"/>
        <v>#N/A</v>
      </c>
    </row>
    <row r="100" spans="1:36" x14ac:dyDescent="0.25">
      <c r="A100">
        <f>commits!A100</f>
        <v>16619668</v>
      </c>
      <c r="B100" t="str">
        <f>commits!B100</f>
        <v>Ruby</v>
      </c>
      <c r="C100">
        <f>commits!C100</f>
        <v>636</v>
      </c>
      <c r="D100">
        <f>commits!D100</f>
        <v>1106</v>
      </c>
      <c r="E100">
        <f>commits!E100</f>
        <v>1742</v>
      </c>
      <c r="F100">
        <f>VLOOKUP(A100,merges!P:U,5,FALSE)</f>
        <v>0</v>
      </c>
      <c r="G100">
        <f>VLOOKUP(A100,merges!P:U,6,FALSE)</f>
        <v>13</v>
      </c>
      <c r="H100">
        <f t="shared" si="35"/>
        <v>13</v>
      </c>
      <c r="I100">
        <f t="shared" si="36"/>
        <v>134</v>
      </c>
      <c r="J100">
        <f t="shared" si="37"/>
        <v>0.74626865671641796</v>
      </c>
      <c r="K100">
        <f t="shared" si="38"/>
        <v>0</v>
      </c>
      <c r="L100">
        <f t="shared" si="39"/>
        <v>1.1754068716094033</v>
      </c>
      <c r="M100">
        <f>IF(F100&gt;0,C100/F100,999999)</f>
        <v>999999</v>
      </c>
      <c r="N100">
        <f>IF(G100&gt;0,D100/G100,999999)</f>
        <v>85.07692307692308</v>
      </c>
      <c r="O100">
        <f>IF(ISNA(VLOOKUP(A100,desenvolvedores!$U$2:$W$656,2,FALSE)),1,VLOOKUP(A100,desenvolvedores!$U$2:$W$656,2,FALSE))</f>
        <v>2</v>
      </c>
      <c r="P100">
        <f>IF(ISNA(VLOOKUP(A100,desenvolvedores!$U$2:$W$656,3,FALSE)),1,VLOOKUP(A100,desenvolvedores!$U$2:$W$656,3,FALSE))</f>
        <v>4</v>
      </c>
      <c r="Q100">
        <f t="shared" si="33"/>
        <v>999999</v>
      </c>
      <c r="R100">
        <f t="shared" si="34"/>
        <v>56.717948717948715</v>
      </c>
      <c r="S100">
        <f>IF(ISNA(VLOOKUP(A100,merges!AH:AJ,2,)),0,VLOOKUP(A100,merges!AH:AJ,2,))</f>
        <v>0</v>
      </c>
      <c r="T100">
        <f>IF(ISNA(VLOOKUP(A100,merges!AN:AP,2,FALSE)),0,VLOOKUP(A100,merges!AN:AP,2,FALSE))</f>
        <v>0</v>
      </c>
      <c r="U100">
        <f t="shared" si="42"/>
        <v>0</v>
      </c>
      <c r="V100">
        <f t="shared" si="43"/>
        <v>0</v>
      </c>
      <c r="W100">
        <f t="shared" si="52"/>
        <v>0</v>
      </c>
      <c r="X100">
        <f t="shared" si="44"/>
        <v>0</v>
      </c>
      <c r="Y100">
        <f>IF(ISNA(VLOOKUP(A100,issues_tempo!A:E,2,FALSE)),0,VLOOKUP(A100,issues_tempo!A:E,2,FALSE))</f>
        <v>0</v>
      </c>
      <c r="Z100">
        <f>IF(ISNA(VLOOKUP(A100,issues_tempo!A:E,3,FALSE)),0,VLOOKUP(A100,issues_tempo!A:E,3,FALSE))</f>
        <v>0</v>
      </c>
      <c r="AA100">
        <f t="shared" si="45"/>
        <v>0</v>
      </c>
      <c r="AB100" t="e">
        <f t="shared" si="46"/>
        <v>#DIV/0!</v>
      </c>
      <c r="AC100" t="e">
        <f>VLOOKUP(A100,issues_tempo!A:E,4,FALSE)</f>
        <v>#N/A</v>
      </c>
      <c r="AD100" t="e">
        <f>VLOOKUP(A100,issues_tempo!A:E,5,FALSE)</f>
        <v>#N/A</v>
      </c>
      <c r="AE100">
        <f t="shared" si="47"/>
        <v>0</v>
      </c>
      <c r="AF100">
        <f t="shared" si="47"/>
        <v>0</v>
      </c>
      <c r="AG100">
        <f t="shared" si="48"/>
        <v>0</v>
      </c>
      <c r="AH100">
        <f t="shared" si="49"/>
        <v>0</v>
      </c>
      <c r="AI100">
        <f t="shared" si="50"/>
        <v>0</v>
      </c>
      <c r="AJ100">
        <f t="shared" si="51"/>
        <v>0</v>
      </c>
    </row>
    <row r="101" spans="1:36" x14ac:dyDescent="0.25">
      <c r="A101">
        <f>commits!A101</f>
        <v>16629169</v>
      </c>
      <c r="B101" t="str">
        <f>commits!B101</f>
        <v>Ruby</v>
      </c>
      <c r="C101">
        <f>commits!C101</f>
        <v>1</v>
      </c>
      <c r="D101">
        <f>commits!D101</f>
        <v>59</v>
      </c>
      <c r="E101">
        <f>commits!E101</f>
        <v>60</v>
      </c>
      <c r="F101" t="e">
        <f>VLOOKUP(A101,merges!P:U,5,FALSE)</f>
        <v>#N/A</v>
      </c>
      <c r="G101" t="e">
        <f>VLOOKUP(A101,merges!P:U,6,FALSE)</f>
        <v>#N/A</v>
      </c>
      <c r="H101" t="e">
        <f t="shared" si="35"/>
        <v>#N/A</v>
      </c>
      <c r="I101" t="e">
        <f t="shared" si="36"/>
        <v>#N/A</v>
      </c>
      <c r="J101">
        <f t="shared" si="37"/>
        <v>0</v>
      </c>
      <c r="K101">
        <f t="shared" si="38"/>
        <v>0</v>
      </c>
      <c r="L101">
        <f t="shared" si="39"/>
        <v>0</v>
      </c>
      <c r="M101" t="e">
        <f t="shared" si="40"/>
        <v>#N/A</v>
      </c>
      <c r="N101" t="e">
        <f t="shared" si="41"/>
        <v>#N/A</v>
      </c>
      <c r="O101">
        <f>IF(ISNA(VLOOKUP(A101,desenvolvedores!$U$2:$W$656,2,FALSE)),1,VLOOKUP(A101,desenvolvedores!$U$2:$W$656,2,FALSE))</f>
        <v>1</v>
      </c>
      <c r="P101">
        <f>IF(ISNA(VLOOKUP(A101,desenvolvedores!$U$2:$W$656,3,FALSE)),1,VLOOKUP(A101,desenvolvedores!$U$2:$W$656,3,FALSE))</f>
        <v>1</v>
      </c>
      <c r="Q101">
        <f t="shared" si="33"/>
        <v>999999</v>
      </c>
      <c r="R101" t="e">
        <f t="shared" si="34"/>
        <v>#N/A</v>
      </c>
      <c r="S101">
        <f>IF(ISNA(VLOOKUP(A101,merges!AH:AJ,2,)),0,VLOOKUP(A101,merges!AH:AJ,2,))</f>
        <v>0</v>
      </c>
      <c r="T101">
        <f>IF(ISNA(VLOOKUP(A101,merges!AN:AP,2,FALSE)),0,VLOOKUP(A101,merges!AN:AP,2,FALSE))</f>
        <v>0</v>
      </c>
      <c r="U101">
        <f t="shared" si="42"/>
        <v>0</v>
      </c>
      <c r="V101">
        <f t="shared" si="43"/>
        <v>0</v>
      </c>
      <c r="W101">
        <f t="shared" si="52"/>
        <v>0</v>
      </c>
      <c r="X101">
        <f t="shared" si="44"/>
        <v>0</v>
      </c>
      <c r="Y101" t="e">
        <f>VLOOKUP(A101,issues_tempo!A:E,2,FALSE)</f>
        <v>#N/A</v>
      </c>
      <c r="Z101" t="e">
        <f>VLOOKUP(A101,issues_tempo!A:E,3,FALSE)</f>
        <v>#N/A</v>
      </c>
      <c r="AA101" t="e">
        <f t="shared" si="45"/>
        <v>#N/A</v>
      </c>
      <c r="AB101" t="e">
        <f t="shared" si="46"/>
        <v>#N/A</v>
      </c>
      <c r="AC101" t="e">
        <f>VLOOKUP(A101,issues_tempo!A:E,4,FALSE)</f>
        <v>#N/A</v>
      </c>
      <c r="AD101" t="e">
        <f>VLOOKUP(A101,issues_tempo!A:E,5,FALSE)</f>
        <v>#N/A</v>
      </c>
      <c r="AE101">
        <f t="shared" si="47"/>
        <v>0</v>
      </c>
      <c r="AF101">
        <f t="shared" si="47"/>
        <v>0</v>
      </c>
      <c r="AG101" t="e">
        <f t="shared" si="48"/>
        <v>#N/A</v>
      </c>
      <c r="AH101" t="e">
        <f t="shared" si="49"/>
        <v>#N/A</v>
      </c>
      <c r="AI101" t="e">
        <f t="shared" si="50"/>
        <v>#N/A</v>
      </c>
      <c r="AJ101" t="e">
        <f t="shared" si="51"/>
        <v>#N/A</v>
      </c>
    </row>
    <row r="102" spans="1:36" x14ac:dyDescent="0.25">
      <c r="A102">
        <f>commits!A102</f>
        <v>16827151</v>
      </c>
      <c r="B102" t="str">
        <f>commits!B102</f>
        <v>Python</v>
      </c>
      <c r="C102">
        <f>commits!C102</f>
        <v>302</v>
      </c>
      <c r="D102">
        <f>commits!D102</f>
        <v>1565</v>
      </c>
      <c r="E102">
        <f>commits!E102</f>
        <v>1867</v>
      </c>
      <c r="F102">
        <f>VLOOKUP(A102,merges!P:U,5,FALSE)</f>
        <v>7</v>
      </c>
      <c r="G102">
        <f>VLOOKUP(A102,merges!P:U,6,FALSE)</f>
        <v>209</v>
      </c>
      <c r="H102">
        <f t="shared" si="35"/>
        <v>216</v>
      </c>
      <c r="I102">
        <f t="shared" si="36"/>
        <v>8.643518518518519</v>
      </c>
      <c r="J102">
        <f t="shared" si="37"/>
        <v>11.56936261381896</v>
      </c>
      <c r="K102">
        <f t="shared" si="38"/>
        <v>2.3178807947019866</v>
      </c>
      <c r="L102">
        <f t="shared" si="39"/>
        <v>13.354632587859426</v>
      </c>
      <c r="M102">
        <f t="shared" ref="M102:M103" si="61">IF(F102&gt;0,C102/F102,999999)</f>
        <v>43.142857142857146</v>
      </c>
      <c r="N102">
        <f t="shared" ref="N102:N103" si="62">IF(G102&gt;0,D102/G102,999999)</f>
        <v>7.4880382775119614</v>
      </c>
      <c r="O102">
        <f>IF(ISNA(VLOOKUP(A102,desenvolvedores!$U$2:$W$656,2,FALSE)),1,VLOOKUP(A102,desenvolvedores!$U$2:$W$656,2,FALSE))</f>
        <v>4</v>
      </c>
      <c r="P102">
        <f>IF(ISNA(VLOOKUP(A102,desenvolvedores!$U$2:$W$656,3,FALSE)),1,VLOOKUP(A102,desenvolvedores!$U$2:$W$656,3,FALSE))</f>
        <v>9</v>
      </c>
      <c r="Q102">
        <f t="shared" si="33"/>
        <v>28.761904761904763</v>
      </c>
      <c r="R102">
        <f t="shared" si="34"/>
        <v>11.232057416267942</v>
      </c>
      <c r="S102">
        <f>IF(ISNA(VLOOKUP(A102,merges!AH:AJ,2,)),0,VLOOKUP(A102,merges!AH:AJ,2,))</f>
        <v>63</v>
      </c>
      <c r="T102">
        <f>IF(ISNA(VLOOKUP(A102,merges!AN:AP,2,FALSE)),0,VLOOKUP(A102,merges!AN:AP,2,FALSE))</f>
        <v>13</v>
      </c>
      <c r="U102">
        <f t="shared" si="42"/>
        <v>9</v>
      </c>
      <c r="V102">
        <f t="shared" si="43"/>
        <v>6.2200956937799042E-2</v>
      </c>
      <c r="W102">
        <f t="shared" si="52"/>
        <v>20.860927152317878</v>
      </c>
      <c r="X102">
        <f t="shared" si="44"/>
        <v>0.83067092651757191</v>
      </c>
      <c r="Y102">
        <f>IF(ISNA(VLOOKUP(A102,issues_tempo!A:E,2,FALSE)),0,VLOOKUP(A102,issues_tempo!A:E,2,FALSE))</f>
        <v>141</v>
      </c>
      <c r="Z102">
        <f>IF(ISNA(VLOOKUP(A102,issues_tempo!A:E,3,FALSE)),0,VLOOKUP(A102,issues_tempo!A:E,3,FALSE))</f>
        <v>3</v>
      </c>
      <c r="AA102">
        <f t="shared" si="45"/>
        <v>144</v>
      </c>
      <c r="AB102">
        <f t="shared" si="46"/>
        <v>12.965277777777779</v>
      </c>
      <c r="AC102">
        <f>VLOOKUP(A102,issues_tempo!A:E,4,FALSE)</f>
        <v>312</v>
      </c>
      <c r="AD102">
        <f>VLOOKUP(A102,issues_tempo!A:E,5,FALSE)</f>
        <v>11</v>
      </c>
      <c r="AE102">
        <f t="shared" si="47"/>
        <v>46.688741721854306</v>
      </c>
      <c r="AF102">
        <f t="shared" si="47"/>
        <v>0.19169329073482427</v>
      </c>
      <c r="AG102">
        <f t="shared" si="48"/>
        <v>2.2127659574468086</v>
      </c>
      <c r="AH102">
        <f t="shared" si="49"/>
        <v>3.6666666666666665</v>
      </c>
      <c r="AI102">
        <f t="shared" si="50"/>
        <v>103.3112582781457</v>
      </c>
      <c r="AJ102">
        <f t="shared" si="51"/>
        <v>0.70287539936102228</v>
      </c>
    </row>
    <row r="103" spans="1:36" x14ac:dyDescent="0.25">
      <c r="A103">
        <f>commits!A103</f>
        <v>17164513</v>
      </c>
      <c r="B103" t="str">
        <f>commits!B103</f>
        <v>Ruby</v>
      </c>
      <c r="C103">
        <f>commits!C103</f>
        <v>1758</v>
      </c>
      <c r="D103">
        <f>commits!D103</f>
        <v>175</v>
      </c>
      <c r="E103">
        <f>commits!E103</f>
        <v>1933</v>
      </c>
      <c r="F103">
        <f>VLOOKUP(A103,merges!P:U,5,FALSE)</f>
        <v>218</v>
      </c>
      <c r="G103">
        <f>VLOOKUP(A103,merges!P:U,6,FALSE)</f>
        <v>5</v>
      </c>
      <c r="H103">
        <f t="shared" si="35"/>
        <v>223</v>
      </c>
      <c r="I103">
        <f t="shared" si="36"/>
        <v>8.6681614349775788</v>
      </c>
      <c r="J103">
        <f t="shared" si="37"/>
        <v>11.536471805483703</v>
      </c>
      <c r="K103">
        <f t="shared" si="38"/>
        <v>12.400455062571103</v>
      </c>
      <c r="L103">
        <f t="shared" si="39"/>
        <v>2.8571428571428572</v>
      </c>
      <c r="M103">
        <f t="shared" si="61"/>
        <v>8.0642201834862384</v>
      </c>
      <c r="N103">
        <f t="shared" si="62"/>
        <v>35</v>
      </c>
      <c r="O103">
        <f>IF(ISNA(VLOOKUP(A103,desenvolvedores!$U$2:$W$656,2,FALSE)),1,VLOOKUP(A103,desenvolvedores!$U$2:$W$656,2,FALSE))</f>
        <v>16</v>
      </c>
      <c r="P103">
        <f>IF(ISNA(VLOOKUP(A103,desenvolvedores!$U$2:$W$656,3,FALSE)),1,VLOOKUP(A103,desenvolvedores!$U$2:$W$656,3,FALSE))</f>
        <v>4</v>
      </c>
      <c r="Q103">
        <f t="shared" si="33"/>
        <v>21.5045871559633</v>
      </c>
      <c r="R103">
        <f t="shared" si="34"/>
        <v>23.333333333333332</v>
      </c>
      <c r="S103">
        <f>IF(ISNA(VLOOKUP(A103,merges!AH:AJ,2,)),0,VLOOKUP(A103,merges!AH:AJ,2,))</f>
        <v>3</v>
      </c>
      <c r="T103">
        <f>IF(ISNA(VLOOKUP(A103,merges!AN:AP,2,FALSE)),0,VLOOKUP(A103,merges!AN:AP,2,FALSE))</f>
        <v>0</v>
      </c>
      <c r="U103">
        <f t="shared" si="42"/>
        <v>1.3761467889908258E-2</v>
      </c>
      <c r="V103">
        <f t="shared" si="43"/>
        <v>0</v>
      </c>
      <c r="W103">
        <f t="shared" si="52"/>
        <v>0.17064846416382254</v>
      </c>
      <c r="X103">
        <f t="shared" si="44"/>
        <v>0</v>
      </c>
      <c r="Y103">
        <f>IF(ISNA(VLOOKUP(A103,issues_tempo!A:E,2,FALSE)),0,VLOOKUP(A103,issues_tempo!A:E,2,FALSE))</f>
        <v>1</v>
      </c>
      <c r="Z103">
        <f>IF(ISNA(VLOOKUP(A103,issues_tempo!A:E,3,FALSE)),0,VLOOKUP(A103,issues_tempo!A:E,3,FALSE))</f>
        <v>600</v>
      </c>
      <c r="AA103">
        <f t="shared" si="45"/>
        <v>601</v>
      </c>
      <c r="AB103">
        <f t="shared" si="46"/>
        <v>3.2163061564059898</v>
      </c>
      <c r="AC103">
        <f>VLOOKUP(A103,issues_tempo!A:E,4,FALSE)</f>
        <v>0</v>
      </c>
      <c r="AD103">
        <f>VLOOKUP(A103,issues_tempo!A:E,5,FALSE)</f>
        <v>2248</v>
      </c>
      <c r="AE103">
        <f t="shared" si="47"/>
        <v>5.6882821387940839E-2</v>
      </c>
      <c r="AF103">
        <f t="shared" si="47"/>
        <v>342.85714285714283</v>
      </c>
      <c r="AG103">
        <f t="shared" si="48"/>
        <v>0</v>
      </c>
      <c r="AH103">
        <f t="shared" si="49"/>
        <v>3.7466666666666666</v>
      </c>
      <c r="AI103">
        <f t="shared" si="50"/>
        <v>0</v>
      </c>
      <c r="AJ103">
        <f t="shared" si="51"/>
        <v>1284.5714285714284</v>
      </c>
    </row>
    <row r="104" spans="1:36" x14ac:dyDescent="0.25">
      <c r="A104">
        <f>commits!A104</f>
        <v>17509624</v>
      </c>
      <c r="B104" t="str">
        <f>commits!B104</f>
        <v>Python</v>
      </c>
      <c r="C104">
        <f>commits!C104</f>
        <v>15</v>
      </c>
      <c r="D104">
        <f>commits!D104</f>
        <v>29</v>
      </c>
      <c r="E104">
        <f>commits!E104</f>
        <v>44</v>
      </c>
      <c r="F104">
        <f>VLOOKUP(A104,merges!P:U,5,FALSE)</f>
        <v>0</v>
      </c>
      <c r="G104">
        <f>VLOOKUP(A104,merges!P:U,6,FALSE)</f>
        <v>3</v>
      </c>
      <c r="H104">
        <f t="shared" si="35"/>
        <v>3</v>
      </c>
      <c r="I104">
        <f t="shared" si="36"/>
        <v>14.666666666666666</v>
      </c>
      <c r="J104">
        <f t="shared" si="37"/>
        <v>6.8181818181818183</v>
      </c>
      <c r="K104">
        <f t="shared" si="38"/>
        <v>0</v>
      </c>
      <c r="L104">
        <f t="shared" si="39"/>
        <v>10.344827586206897</v>
      </c>
      <c r="M104" t="e">
        <f t="shared" si="40"/>
        <v>#DIV/0!</v>
      </c>
      <c r="N104">
        <f t="shared" si="41"/>
        <v>9.6666666666666661</v>
      </c>
      <c r="O104">
        <f>IF(ISNA(VLOOKUP(A104,desenvolvedores!$U$2:$W$656,2,FALSE)),1,VLOOKUP(A104,desenvolvedores!$U$2:$W$656,2,FALSE))</f>
        <v>1</v>
      </c>
      <c r="P104">
        <f>IF(ISNA(VLOOKUP(A104,desenvolvedores!$U$2:$W$656,3,FALSE)),1,VLOOKUP(A104,desenvolvedores!$U$2:$W$656,3,FALSE))</f>
        <v>1</v>
      </c>
      <c r="Q104">
        <f t="shared" si="33"/>
        <v>999999</v>
      </c>
      <c r="R104">
        <f t="shared" si="34"/>
        <v>1.6111111111111109</v>
      </c>
      <c r="S104">
        <f>IF(ISNA(VLOOKUP(A104,merges!AH:AJ,2,)),0,VLOOKUP(A104,merges!AH:AJ,2,))</f>
        <v>0</v>
      </c>
      <c r="T104">
        <f>IF(ISNA(VLOOKUP(A104,merges!AN:AP,2,FALSE)),0,VLOOKUP(A104,merges!AN:AP,2,FALSE))</f>
        <v>68</v>
      </c>
      <c r="U104">
        <f t="shared" si="42"/>
        <v>0</v>
      </c>
      <c r="V104">
        <f t="shared" si="43"/>
        <v>22.666666666666668</v>
      </c>
      <c r="W104">
        <f t="shared" si="52"/>
        <v>0</v>
      </c>
      <c r="X104">
        <f t="shared" si="44"/>
        <v>234.48275862068968</v>
      </c>
      <c r="Y104">
        <f>VLOOKUP(A104,issues_tempo!A:E,2,FALSE)</f>
        <v>1</v>
      </c>
      <c r="Z104">
        <f>VLOOKUP(A104,issues_tempo!A:E,3,FALSE)</f>
        <v>0</v>
      </c>
      <c r="AA104">
        <f t="shared" si="45"/>
        <v>1</v>
      </c>
      <c r="AB104">
        <f t="shared" si="46"/>
        <v>44</v>
      </c>
      <c r="AC104">
        <f>VLOOKUP(A104,issues_tempo!A:E,4,FALSE)</f>
        <v>311</v>
      </c>
      <c r="AD104">
        <f>VLOOKUP(A104,issues_tempo!A:E,5,FALSE)</f>
        <v>0</v>
      </c>
      <c r="AE104">
        <f t="shared" si="47"/>
        <v>6.666666666666667</v>
      </c>
      <c r="AF104">
        <f t="shared" si="47"/>
        <v>0</v>
      </c>
      <c r="AG104">
        <f t="shared" si="48"/>
        <v>311</v>
      </c>
      <c r="AH104">
        <f t="shared" si="49"/>
        <v>0</v>
      </c>
      <c r="AI104">
        <f t="shared" si="50"/>
        <v>2073.3333333333335</v>
      </c>
      <c r="AJ104">
        <f t="shared" si="51"/>
        <v>0</v>
      </c>
    </row>
    <row r="105" spans="1:36" x14ac:dyDescent="0.25">
      <c r="A105">
        <f>commits!A105</f>
        <v>17512409</v>
      </c>
      <c r="B105" t="str">
        <f>commits!B105</f>
        <v>Python</v>
      </c>
      <c r="C105">
        <f>commits!C105</f>
        <v>2</v>
      </c>
      <c r="D105">
        <f>commits!D105</f>
        <v>41</v>
      </c>
      <c r="E105">
        <f>commits!E105</f>
        <v>43</v>
      </c>
      <c r="F105">
        <f>VLOOKUP(A105,merges!P:U,5,FALSE)</f>
        <v>0</v>
      </c>
      <c r="G105">
        <f>VLOOKUP(A105,merges!P:U,6,FALSE)</f>
        <v>1</v>
      </c>
      <c r="H105">
        <f t="shared" si="35"/>
        <v>1</v>
      </c>
      <c r="I105">
        <f t="shared" si="36"/>
        <v>43</v>
      </c>
      <c r="J105">
        <f t="shared" si="37"/>
        <v>2.3255813953488373</v>
      </c>
      <c r="K105">
        <f t="shared" si="38"/>
        <v>0</v>
      </c>
      <c r="L105">
        <f t="shared" si="39"/>
        <v>2.4390243902439024</v>
      </c>
      <c r="M105" t="e">
        <f t="shared" si="40"/>
        <v>#DIV/0!</v>
      </c>
      <c r="N105">
        <f t="shared" si="41"/>
        <v>41</v>
      </c>
      <c r="O105">
        <f>IF(ISNA(VLOOKUP(A105,desenvolvedores!$U$2:$W$656,2,FALSE)),1,VLOOKUP(A105,desenvolvedores!$U$2:$W$656,2,FALSE))</f>
        <v>1</v>
      </c>
      <c r="P105">
        <f>IF(ISNA(VLOOKUP(A105,desenvolvedores!$U$2:$W$656,3,FALSE)),1,VLOOKUP(A105,desenvolvedores!$U$2:$W$656,3,FALSE))</f>
        <v>3</v>
      </c>
      <c r="Q105">
        <f t="shared" si="33"/>
        <v>999999</v>
      </c>
      <c r="R105">
        <f t="shared" si="34"/>
        <v>20.5</v>
      </c>
      <c r="S105">
        <f>IF(ISNA(VLOOKUP(A105,merges!AH:AJ,2,)),0,VLOOKUP(A105,merges!AH:AJ,2,))</f>
        <v>0</v>
      </c>
      <c r="T105">
        <f>IF(ISNA(VLOOKUP(A105,merges!AN:AP,2,FALSE)),0,VLOOKUP(A105,merges!AN:AP,2,FALSE))</f>
        <v>0</v>
      </c>
      <c r="U105">
        <f t="shared" si="42"/>
        <v>0</v>
      </c>
      <c r="V105">
        <f t="shared" si="43"/>
        <v>0</v>
      </c>
      <c r="W105">
        <f t="shared" si="52"/>
        <v>0</v>
      </c>
      <c r="X105">
        <f t="shared" si="44"/>
        <v>0</v>
      </c>
      <c r="Y105" t="e">
        <f>VLOOKUP(A105,issues_tempo!A:E,2,FALSE)</f>
        <v>#N/A</v>
      </c>
      <c r="Z105" t="e">
        <f>VLOOKUP(A105,issues_tempo!A:E,3,FALSE)</f>
        <v>#N/A</v>
      </c>
      <c r="AA105" t="e">
        <f t="shared" si="45"/>
        <v>#N/A</v>
      </c>
      <c r="AB105" t="e">
        <f t="shared" si="46"/>
        <v>#N/A</v>
      </c>
      <c r="AC105" t="e">
        <f>VLOOKUP(A105,issues_tempo!A:E,4,FALSE)</f>
        <v>#N/A</v>
      </c>
      <c r="AD105" t="e">
        <f>VLOOKUP(A105,issues_tempo!A:E,5,FALSE)</f>
        <v>#N/A</v>
      </c>
      <c r="AE105">
        <f t="shared" si="47"/>
        <v>0</v>
      </c>
      <c r="AF105">
        <f t="shared" si="47"/>
        <v>0</v>
      </c>
      <c r="AG105" t="e">
        <f t="shared" si="48"/>
        <v>#N/A</v>
      </c>
      <c r="AH105" t="e">
        <f t="shared" si="49"/>
        <v>#N/A</v>
      </c>
      <c r="AI105" t="e">
        <f t="shared" si="50"/>
        <v>#N/A</v>
      </c>
      <c r="AJ105" t="e">
        <f t="shared" si="51"/>
        <v>#N/A</v>
      </c>
    </row>
    <row r="106" spans="1:36" x14ac:dyDescent="0.25">
      <c r="A106">
        <f>commits!A106</f>
        <v>17754098</v>
      </c>
      <c r="B106" t="str">
        <f>commits!B106</f>
        <v>java</v>
      </c>
      <c r="C106">
        <f>commits!C106</f>
        <v>1</v>
      </c>
      <c r="D106">
        <f>commits!D106</f>
        <v>3</v>
      </c>
      <c r="E106">
        <f>commits!E106</f>
        <v>4</v>
      </c>
      <c r="F106" t="e">
        <f>VLOOKUP(A106,merges!P:U,5,FALSE)</f>
        <v>#N/A</v>
      </c>
      <c r="G106" t="e">
        <f>VLOOKUP(A106,merges!P:U,6,FALSE)</f>
        <v>#N/A</v>
      </c>
      <c r="H106" t="e">
        <f t="shared" si="35"/>
        <v>#N/A</v>
      </c>
      <c r="I106" t="e">
        <f t="shared" si="36"/>
        <v>#N/A</v>
      </c>
      <c r="J106">
        <f t="shared" si="37"/>
        <v>0</v>
      </c>
      <c r="K106">
        <f t="shared" si="38"/>
        <v>0</v>
      </c>
      <c r="L106">
        <f t="shared" si="39"/>
        <v>0</v>
      </c>
      <c r="M106" t="e">
        <f t="shared" si="40"/>
        <v>#N/A</v>
      </c>
      <c r="N106" t="e">
        <f t="shared" si="41"/>
        <v>#N/A</v>
      </c>
      <c r="O106">
        <f>IF(ISNA(VLOOKUP(A106,desenvolvedores!$U$2:$W$656,2,FALSE)),1,VLOOKUP(A106,desenvolvedores!$U$2:$W$656,2,FALSE))</f>
        <v>1</v>
      </c>
      <c r="P106">
        <f>IF(ISNA(VLOOKUP(A106,desenvolvedores!$U$2:$W$656,3,FALSE)),1,VLOOKUP(A106,desenvolvedores!$U$2:$W$656,3,FALSE))</f>
        <v>1</v>
      </c>
      <c r="Q106">
        <f t="shared" si="33"/>
        <v>999999</v>
      </c>
      <c r="R106" t="e">
        <f t="shared" si="34"/>
        <v>#N/A</v>
      </c>
      <c r="S106">
        <f>IF(ISNA(VLOOKUP(A106,merges!AH:AJ,2,)),0,VLOOKUP(A106,merges!AH:AJ,2,))</f>
        <v>0</v>
      </c>
      <c r="T106">
        <f>IF(ISNA(VLOOKUP(A106,merges!AN:AP,2,FALSE)),0,VLOOKUP(A106,merges!AN:AP,2,FALSE))</f>
        <v>0</v>
      </c>
      <c r="U106">
        <f t="shared" si="42"/>
        <v>0</v>
      </c>
      <c r="V106">
        <f t="shared" si="43"/>
        <v>0</v>
      </c>
      <c r="W106">
        <f t="shared" si="52"/>
        <v>0</v>
      </c>
      <c r="X106">
        <f t="shared" si="44"/>
        <v>0</v>
      </c>
      <c r="Y106" t="e">
        <f>VLOOKUP(A106,issues_tempo!A:E,2,FALSE)</f>
        <v>#N/A</v>
      </c>
      <c r="Z106" t="e">
        <f>VLOOKUP(A106,issues_tempo!A:E,3,FALSE)</f>
        <v>#N/A</v>
      </c>
      <c r="AA106" t="e">
        <f t="shared" si="45"/>
        <v>#N/A</v>
      </c>
      <c r="AB106" t="e">
        <f t="shared" si="46"/>
        <v>#N/A</v>
      </c>
      <c r="AC106" t="e">
        <f>VLOOKUP(A106,issues_tempo!A:E,4,FALSE)</f>
        <v>#N/A</v>
      </c>
      <c r="AD106" t="e">
        <f>VLOOKUP(A106,issues_tempo!A:E,5,FALSE)</f>
        <v>#N/A</v>
      </c>
      <c r="AE106">
        <f t="shared" si="47"/>
        <v>0</v>
      </c>
      <c r="AF106">
        <f t="shared" si="47"/>
        <v>0</v>
      </c>
      <c r="AG106" t="e">
        <f t="shared" si="48"/>
        <v>#N/A</v>
      </c>
      <c r="AH106" t="e">
        <f t="shared" si="49"/>
        <v>#N/A</v>
      </c>
      <c r="AI106" t="e">
        <f t="shared" si="50"/>
        <v>#N/A</v>
      </c>
      <c r="AJ106" t="e">
        <f t="shared" si="51"/>
        <v>#N/A</v>
      </c>
    </row>
    <row r="107" spans="1:36" x14ac:dyDescent="0.25">
      <c r="A107">
        <f>commits!A107</f>
        <v>17887306</v>
      </c>
      <c r="B107" t="str">
        <f>commits!B107</f>
        <v>java</v>
      </c>
      <c r="C107">
        <f>commits!C107</f>
        <v>15</v>
      </c>
      <c r="D107">
        <f>commits!D107</f>
        <v>8</v>
      </c>
      <c r="E107">
        <f>commits!E107</f>
        <v>23</v>
      </c>
      <c r="F107" t="e">
        <f>VLOOKUP(A107,merges!P:U,5,FALSE)</f>
        <v>#N/A</v>
      </c>
      <c r="G107" t="e">
        <f>VLOOKUP(A107,merges!P:U,6,FALSE)</f>
        <v>#N/A</v>
      </c>
      <c r="H107" t="e">
        <f t="shared" si="35"/>
        <v>#N/A</v>
      </c>
      <c r="I107" t="e">
        <f t="shared" si="36"/>
        <v>#N/A</v>
      </c>
      <c r="J107">
        <f t="shared" si="37"/>
        <v>0</v>
      </c>
      <c r="K107">
        <f t="shared" si="38"/>
        <v>0</v>
      </c>
      <c r="L107">
        <f t="shared" si="39"/>
        <v>0</v>
      </c>
      <c r="M107" t="e">
        <f t="shared" si="40"/>
        <v>#N/A</v>
      </c>
      <c r="N107" t="e">
        <f t="shared" si="41"/>
        <v>#N/A</v>
      </c>
      <c r="O107">
        <f>IF(ISNA(VLOOKUP(A107,desenvolvedores!$U$2:$W$656,2,FALSE)),1,VLOOKUP(A107,desenvolvedores!$U$2:$W$656,2,FALSE))</f>
        <v>2</v>
      </c>
      <c r="P107">
        <f>IF(ISNA(VLOOKUP(A107,desenvolvedores!$U$2:$W$656,3,FALSE)),1,VLOOKUP(A107,desenvolvedores!$U$2:$W$656,3,FALSE))</f>
        <v>1</v>
      </c>
      <c r="Q107">
        <f t="shared" si="33"/>
        <v>999999</v>
      </c>
      <c r="R107" t="e">
        <f t="shared" si="34"/>
        <v>#N/A</v>
      </c>
      <c r="S107">
        <f>IF(ISNA(VLOOKUP(A107,merges!AH:AJ,2,)),0,VLOOKUP(A107,merges!AH:AJ,2,))</f>
        <v>0</v>
      </c>
      <c r="T107">
        <f>IF(ISNA(VLOOKUP(A107,merges!AN:AP,2,FALSE)),0,VLOOKUP(A107,merges!AN:AP,2,FALSE))</f>
        <v>0</v>
      </c>
      <c r="U107">
        <f t="shared" si="42"/>
        <v>0</v>
      </c>
      <c r="V107">
        <f t="shared" si="43"/>
        <v>0</v>
      </c>
      <c r="W107">
        <f t="shared" si="52"/>
        <v>0</v>
      </c>
      <c r="X107">
        <f t="shared" si="44"/>
        <v>0</v>
      </c>
      <c r="Y107" t="e">
        <f>VLOOKUP(A107,issues_tempo!A:E,2,FALSE)</f>
        <v>#N/A</v>
      </c>
      <c r="Z107" t="e">
        <f>VLOOKUP(A107,issues_tempo!A:E,3,FALSE)</f>
        <v>#N/A</v>
      </c>
      <c r="AA107" t="e">
        <f t="shared" si="45"/>
        <v>#N/A</v>
      </c>
      <c r="AB107" t="e">
        <f t="shared" si="46"/>
        <v>#N/A</v>
      </c>
      <c r="AC107" t="e">
        <f>VLOOKUP(A107,issues_tempo!A:E,4,FALSE)</f>
        <v>#N/A</v>
      </c>
      <c r="AD107" t="e">
        <f>VLOOKUP(A107,issues_tempo!A:E,5,FALSE)</f>
        <v>#N/A</v>
      </c>
      <c r="AE107">
        <f t="shared" si="47"/>
        <v>0</v>
      </c>
      <c r="AF107">
        <f t="shared" si="47"/>
        <v>0</v>
      </c>
      <c r="AG107" t="e">
        <f t="shared" si="48"/>
        <v>#N/A</v>
      </c>
      <c r="AH107" t="e">
        <f t="shared" si="49"/>
        <v>#N/A</v>
      </c>
      <c r="AI107" t="e">
        <f t="shared" si="50"/>
        <v>#N/A</v>
      </c>
      <c r="AJ107" t="e">
        <f t="shared" si="51"/>
        <v>#N/A</v>
      </c>
    </row>
    <row r="108" spans="1:36" x14ac:dyDescent="0.25">
      <c r="A108">
        <f>commits!A108</f>
        <v>17958695</v>
      </c>
      <c r="B108" t="str">
        <f>commits!B108</f>
        <v>Ruby</v>
      </c>
      <c r="C108">
        <f>commits!C108</f>
        <v>1</v>
      </c>
      <c r="D108">
        <f>commits!D108</f>
        <v>9</v>
      </c>
      <c r="E108">
        <f>commits!E108</f>
        <v>10</v>
      </c>
      <c r="F108">
        <f>VLOOKUP(A108,merges!P:U,5,FALSE)</f>
        <v>0</v>
      </c>
      <c r="G108">
        <f>VLOOKUP(A108,merges!P:U,6,FALSE)</f>
        <v>3</v>
      </c>
      <c r="H108">
        <f t="shared" si="35"/>
        <v>3</v>
      </c>
      <c r="I108">
        <f t="shared" si="36"/>
        <v>3.3333333333333335</v>
      </c>
      <c r="J108">
        <f t="shared" si="37"/>
        <v>30</v>
      </c>
      <c r="K108">
        <f t="shared" si="38"/>
        <v>0</v>
      </c>
      <c r="L108">
        <f t="shared" si="39"/>
        <v>33.333333333333336</v>
      </c>
      <c r="M108" t="e">
        <f t="shared" si="40"/>
        <v>#DIV/0!</v>
      </c>
      <c r="N108">
        <f t="shared" si="41"/>
        <v>3</v>
      </c>
      <c r="O108">
        <f>IF(ISNA(VLOOKUP(A108,desenvolvedores!$U$2:$W$656,2,FALSE)),1,VLOOKUP(A108,desenvolvedores!$U$2:$W$656,2,FALSE))</f>
        <v>1</v>
      </c>
      <c r="P108">
        <f>IF(ISNA(VLOOKUP(A108,desenvolvedores!$U$2:$W$656,3,FALSE)),1,VLOOKUP(A108,desenvolvedores!$U$2:$W$656,3,FALSE))</f>
        <v>1</v>
      </c>
      <c r="Q108">
        <f t="shared" si="33"/>
        <v>999999</v>
      </c>
      <c r="R108">
        <f t="shared" si="34"/>
        <v>0.5</v>
      </c>
      <c r="S108">
        <f>IF(ISNA(VLOOKUP(A108,merges!AH:AJ,2,)),0,VLOOKUP(A108,merges!AH:AJ,2,))</f>
        <v>0</v>
      </c>
      <c r="T108">
        <f>IF(ISNA(VLOOKUP(A108,merges!AN:AP,2,FALSE)),0,VLOOKUP(A108,merges!AN:AP,2,FALSE))</f>
        <v>0</v>
      </c>
      <c r="U108">
        <f t="shared" si="42"/>
        <v>0</v>
      </c>
      <c r="V108">
        <f t="shared" si="43"/>
        <v>0</v>
      </c>
      <c r="W108">
        <f t="shared" si="52"/>
        <v>0</v>
      </c>
      <c r="X108">
        <f t="shared" si="44"/>
        <v>0</v>
      </c>
      <c r="Y108" t="e">
        <f>VLOOKUP(A108,issues_tempo!A:E,2,FALSE)</f>
        <v>#N/A</v>
      </c>
      <c r="Z108" t="e">
        <f>VLOOKUP(A108,issues_tempo!A:E,3,FALSE)</f>
        <v>#N/A</v>
      </c>
      <c r="AA108" t="e">
        <f t="shared" si="45"/>
        <v>#N/A</v>
      </c>
      <c r="AB108" t="e">
        <f t="shared" si="46"/>
        <v>#N/A</v>
      </c>
      <c r="AC108" t="e">
        <f>VLOOKUP(A108,issues_tempo!A:E,4,FALSE)</f>
        <v>#N/A</v>
      </c>
      <c r="AD108" t="e">
        <f>VLOOKUP(A108,issues_tempo!A:E,5,FALSE)</f>
        <v>#N/A</v>
      </c>
      <c r="AE108">
        <f t="shared" si="47"/>
        <v>0</v>
      </c>
      <c r="AF108">
        <f t="shared" si="47"/>
        <v>0</v>
      </c>
      <c r="AG108" t="e">
        <f t="shared" si="48"/>
        <v>#N/A</v>
      </c>
      <c r="AH108" t="e">
        <f t="shared" si="49"/>
        <v>#N/A</v>
      </c>
      <c r="AI108" t="e">
        <f t="shared" si="50"/>
        <v>#N/A</v>
      </c>
      <c r="AJ108" t="e">
        <f t="shared" si="51"/>
        <v>#N/A</v>
      </c>
    </row>
    <row r="109" spans="1:36" x14ac:dyDescent="0.25">
      <c r="A109">
        <f>commits!A109</f>
        <v>18299706</v>
      </c>
      <c r="B109" t="str">
        <f>commits!B109</f>
        <v>Ruby</v>
      </c>
      <c r="C109">
        <f>commits!C109</f>
        <v>42</v>
      </c>
      <c r="D109">
        <f>commits!D109</f>
        <v>96</v>
      </c>
      <c r="E109">
        <f>commits!E109</f>
        <v>138</v>
      </c>
      <c r="F109">
        <f>VLOOKUP(A109,merges!P:U,5,FALSE)</f>
        <v>0</v>
      </c>
      <c r="G109">
        <f>VLOOKUP(A109,merges!P:U,6,FALSE)</f>
        <v>4</v>
      </c>
      <c r="H109">
        <f t="shared" si="35"/>
        <v>4</v>
      </c>
      <c r="I109">
        <f t="shared" si="36"/>
        <v>34.5</v>
      </c>
      <c r="J109">
        <f t="shared" si="37"/>
        <v>2.8985507246376812</v>
      </c>
      <c r="K109">
        <f t="shared" si="38"/>
        <v>0</v>
      </c>
      <c r="L109">
        <f t="shared" si="39"/>
        <v>4.166666666666667</v>
      </c>
      <c r="M109" t="e">
        <f t="shared" si="40"/>
        <v>#DIV/0!</v>
      </c>
      <c r="N109">
        <f t="shared" si="41"/>
        <v>24</v>
      </c>
      <c r="O109">
        <f>IF(ISNA(VLOOKUP(A109,desenvolvedores!$U$2:$W$656,2,FALSE)),1,VLOOKUP(A109,desenvolvedores!$U$2:$W$656,2,FALSE))</f>
        <v>1</v>
      </c>
      <c r="P109">
        <f>IF(ISNA(VLOOKUP(A109,desenvolvedores!$U$2:$W$656,3,FALSE)),1,VLOOKUP(A109,desenvolvedores!$U$2:$W$656,3,FALSE))</f>
        <v>3</v>
      </c>
      <c r="Q109">
        <f t="shared" si="33"/>
        <v>999999</v>
      </c>
      <c r="R109">
        <f t="shared" si="34"/>
        <v>12</v>
      </c>
      <c r="S109">
        <f>IF(ISNA(VLOOKUP(A109,merges!AH:AJ,2,)),0,VLOOKUP(A109,merges!AH:AJ,2,))</f>
        <v>0</v>
      </c>
      <c r="T109">
        <f>IF(ISNA(VLOOKUP(A109,merges!AN:AP,2,FALSE)),0,VLOOKUP(A109,merges!AN:AP,2,FALSE))</f>
        <v>0</v>
      </c>
      <c r="U109">
        <f t="shared" si="42"/>
        <v>0</v>
      </c>
      <c r="V109">
        <f t="shared" si="43"/>
        <v>0</v>
      </c>
      <c r="W109">
        <f t="shared" si="52"/>
        <v>0</v>
      </c>
      <c r="X109">
        <f t="shared" si="44"/>
        <v>0</v>
      </c>
      <c r="Y109">
        <f>VLOOKUP(A109,issues_tempo!A:E,2,FALSE)</f>
        <v>3</v>
      </c>
      <c r="Z109">
        <f>VLOOKUP(A109,issues_tempo!A:E,3,FALSE)</f>
        <v>0</v>
      </c>
      <c r="AA109">
        <f t="shared" si="45"/>
        <v>3</v>
      </c>
      <c r="AB109">
        <f t="shared" si="46"/>
        <v>46</v>
      </c>
      <c r="AC109">
        <f>VLOOKUP(A109,issues_tempo!A:E,4,FALSE)</f>
        <v>573</v>
      </c>
      <c r="AD109">
        <f>VLOOKUP(A109,issues_tempo!A:E,5,FALSE)</f>
        <v>0</v>
      </c>
      <c r="AE109">
        <f t="shared" si="47"/>
        <v>7.1428571428571432</v>
      </c>
      <c r="AF109">
        <f t="shared" si="47"/>
        <v>0</v>
      </c>
      <c r="AG109">
        <f t="shared" si="48"/>
        <v>191</v>
      </c>
      <c r="AH109">
        <f t="shared" si="49"/>
        <v>0</v>
      </c>
      <c r="AI109">
        <f t="shared" si="50"/>
        <v>1364.2857142857144</v>
      </c>
      <c r="AJ109">
        <f t="shared" si="51"/>
        <v>0</v>
      </c>
    </row>
    <row r="110" spans="1:36" x14ac:dyDescent="0.25">
      <c r="A110">
        <f>commits!A110</f>
        <v>18355156</v>
      </c>
      <c r="B110" t="str">
        <f>commits!B110</f>
        <v>java</v>
      </c>
      <c r="C110">
        <f>commits!C110</f>
        <v>193</v>
      </c>
      <c r="D110">
        <f>commits!D110</f>
        <v>108</v>
      </c>
      <c r="E110">
        <f>commits!E110</f>
        <v>301</v>
      </c>
      <c r="F110">
        <f>VLOOKUP(A110,merges!P:U,5,FALSE)</f>
        <v>3</v>
      </c>
      <c r="G110">
        <f>VLOOKUP(A110,merges!P:U,6,FALSE)</f>
        <v>0</v>
      </c>
      <c r="H110">
        <f t="shared" si="35"/>
        <v>3</v>
      </c>
      <c r="I110">
        <f t="shared" si="36"/>
        <v>100.33333333333333</v>
      </c>
      <c r="J110">
        <f t="shared" si="37"/>
        <v>0.99667774086378735</v>
      </c>
      <c r="K110">
        <f t="shared" si="38"/>
        <v>1.5544041450777202</v>
      </c>
      <c r="L110">
        <f t="shared" si="39"/>
        <v>0</v>
      </c>
      <c r="M110">
        <f>IF(F110&gt;0,C110/F110,999999)</f>
        <v>64.333333333333329</v>
      </c>
      <c r="N110">
        <f>IF(G110&gt;0,D110/G110,999999)</f>
        <v>999999</v>
      </c>
      <c r="O110">
        <f>IF(ISNA(VLOOKUP(A110,desenvolvedores!$U$2:$W$656,2,FALSE)),1,VLOOKUP(A110,desenvolvedores!$U$2:$W$656,2,FALSE))</f>
        <v>3</v>
      </c>
      <c r="P110">
        <f>IF(ISNA(VLOOKUP(A110,desenvolvedores!$U$2:$W$656,3,FALSE)),1,VLOOKUP(A110,desenvolvedores!$U$2:$W$656,3,FALSE))</f>
        <v>4</v>
      </c>
      <c r="Q110">
        <f t="shared" si="33"/>
        <v>32.166666666666664</v>
      </c>
      <c r="R110">
        <f t="shared" si="34"/>
        <v>999999</v>
      </c>
      <c r="S110">
        <f>IF(ISNA(VLOOKUP(A110,merges!AH:AJ,2,)),0,VLOOKUP(A110,merges!AH:AJ,2,))</f>
        <v>21</v>
      </c>
      <c r="T110">
        <f>IF(ISNA(VLOOKUP(A110,merges!AN:AP,2,FALSE)),0,VLOOKUP(A110,merges!AN:AP,2,FALSE))</f>
        <v>0</v>
      </c>
      <c r="U110">
        <f t="shared" si="42"/>
        <v>7</v>
      </c>
      <c r="V110">
        <f t="shared" si="43"/>
        <v>0</v>
      </c>
      <c r="W110">
        <f t="shared" si="52"/>
        <v>10.880829015544041</v>
      </c>
      <c r="X110">
        <f t="shared" si="44"/>
        <v>0</v>
      </c>
      <c r="Y110" t="e">
        <f>VLOOKUP(A110,issues_tempo!A:E,2,FALSE)</f>
        <v>#N/A</v>
      </c>
      <c r="Z110" t="e">
        <f>VLOOKUP(A110,issues_tempo!A:E,3,FALSE)</f>
        <v>#N/A</v>
      </c>
      <c r="AA110" t="e">
        <f t="shared" si="45"/>
        <v>#N/A</v>
      </c>
      <c r="AB110" t="e">
        <f t="shared" si="46"/>
        <v>#N/A</v>
      </c>
      <c r="AC110" t="e">
        <f>VLOOKUP(A110,issues_tempo!A:E,4,FALSE)</f>
        <v>#N/A</v>
      </c>
      <c r="AD110" t="e">
        <f>VLOOKUP(A110,issues_tempo!A:E,5,FALSE)</f>
        <v>#N/A</v>
      </c>
      <c r="AE110">
        <f t="shared" si="47"/>
        <v>0</v>
      </c>
      <c r="AF110">
        <f t="shared" si="47"/>
        <v>0</v>
      </c>
      <c r="AG110" t="e">
        <f t="shared" si="48"/>
        <v>#N/A</v>
      </c>
      <c r="AH110" t="e">
        <f t="shared" si="49"/>
        <v>#N/A</v>
      </c>
      <c r="AI110" t="e">
        <f t="shared" si="50"/>
        <v>#N/A</v>
      </c>
      <c r="AJ110" t="e">
        <f t="shared" si="51"/>
        <v>#N/A</v>
      </c>
    </row>
    <row r="111" spans="1:36" x14ac:dyDescent="0.25">
      <c r="A111">
        <f>commits!A111</f>
        <v>18382741</v>
      </c>
      <c r="B111" t="str">
        <f>commits!B111</f>
        <v>c#</v>
      </c>
      <c r="C111">
        <f>commits!C111</f>
        <v>225</v>
      </c>
      <c r="D111">
        <f>commits!D111</f>
        <v>16</v>
      </c>
      <c r="E111">
        <f>commits!E111</f>
        <v>241</v>
      </c>
      <c r="F111">
        <f>VLOOKUP(A111,merges!P:U,5,FALSE)</f>
        <v>18</v>
      </c>
      <c r="G111">
        <f>VLOOKUP(A111,merges!P:U,6,FALSE)</f>
        <v>1</v>
      </c>
      <c r="H111">
        <f t="shared" si="35"/>
        <v>19</v>
      </c>
      <c r="I111">
        <f t="shared" si="36"/>
        <v>12.684210526315789</v>
      </c>
      <c r="J111">
        <f t="shared" si="37"/>
        <v>7.8838174273858925</v>
      </c>
      <c r="K111">
        <f t="shared" si="38"/>
        <v>8</v>
      </c>
      <c r="L111">
        <f t="shared" si="39"/>
        <v>6.25</v>
      </c>
      <c r="M111">
        <f t="shared" si="40"/>
        <v>12.5</v>
      </c>
      <c r="N111">
        <f t="shared" si="41"/>
        <v>16</v>
      </c>
      <c r="O111">
        <f>IF(ISNA(VLOOKUP(A111,desenvolvedores!$U$2:$W$656,2,FALSE)),1,VLOOKUP(A111,desenvolvedores!$U$2:$W$656,2,FALSE))</f>
        <v>3</v>
      </c>
      <c r="P111">
        <f>IF(ISNA(VLOOKUP(A111,desenvolvedores!$U$2:$W$656,3,FALSE)),1,VLOOKUP(A111,desenvolvedores!$U$2:$W$656,3,FALSE))</f>
        <v>1</v>
      </c>
      <c r="Q111">
        <f t="shared" si="33"/>
        <v>6.25</v>
      </c>
      <c r="R111">
        <f t="shared" si="34"/>
        <v>2.6666666666666665</v>
      </c>
      <c r="S111">
        <f>IF(ISNA(VLOOKUP(A111,merges!AH:AJ,2,)),0,VLOOKUP(A111,merges!AH:AJ,2,))</f>
        <v>66</v>
      </c>
      <c r="T111">
        <f>IF(ISNA(VLOOKUP(A111,merges!AN:AP,2,FALSE)),0,VLOOKUP(A111,merges!AN:AP,2,FALSE))</f>
        <v>0</v>
      </c>
      <c r="U111">
        <f t="shared" si="42"/>
        <v>3.6666666666666665</v>
      </c>
      <c r="V111">
        <f t="shared" si="43"/>
        <v>0</v>
      </c>
      <c r="W111">
        <f t="shared" si="52"/>
        <v>29.333333333333332</v>
      </c>
      <c r="X111">
        <f t="shared" si="44"/>
        <v>0</v>
      </c>
      <c r="Y111" t="e">
        <f>VLOOKUP(A111,issues_tempo!A:E,2,FALSE)</f>
        <v>#N/A</v>
      </c>
      <c r="Z111" t="e">
        <f>VLOOKUP(A111,issues_tempo!A:E,3,FALSE)</f>
        <v>#N/A</v>
      </c>
      <c r="AA111" t="e">
        <f t="shared" si="45"/>
        <v>#N/A</v>
      </c>
      <c r="AB111" t="e">
        <f t="shared" si="46"/>
        <v>#N/A</v>
      </c>
      <c r="AC111" t="e">
        <f>VLOOKUP(A111,issues_tempo!A:E,4,FALSE)</f>
        <v>#N/A</v>
      </c>
      <c r="AD111" t="e">
        <f>VLOOKUP(A111,issues_tempo!A:E,5,FALSE)</f>
        <v>#N/A</v>
      </c>
      <c r="AE111">
        <f t="shared" si="47"/>
        <v>0</v>
      </c>
      <c r="AF111">
        <f t="shared" si="47"/>
        <v>0</v>
      </c>
      <c r="AG111" t="e">
        <f t="shared" si="48"/>
        <v>#N/A</v>
      </c>
      <c r="AH111" t="e">
        <f t="shared" si="49"/>
        <v>#N/A</v>
      </c>
      <c r="AI111" t="e">
        <f t="shared" si="50"/>
        <v>#N/A</v>
      </c>
      <c r="AJ111" t="e">
        <f t="shared" si="51"/>
        <v>#N/A</v>
      </c>
    </row>
    <row r="112" spans="1:36" x14ac:dyDescent="0.25">
      <c r="A112">
        <f>commits!A112</f>
        <v>18625008</v>
      </c>
      <c r="B112" t="str">
        <f>commits!B112</f>
        <v>Python</v>
      </c>
      <c r="C112">
        <f>commits!C112</f>
        <v>1278</v>
      </c>
      <c r="D112">
        <f>commits!D112</f>
        <v>326</v>
      </c>
      <c r="E112">
        <f>commits!E112</f>
        <v>1604</v>
      </c>
      <c r="F112">
        <f>VLOOKUP(A112,merges!P:U,5,FALSE)</f>
        <v>12</v>
      </c>
      <c r="G112">
        <f>VLOOKUP(A112,merges!P:U,6,FALSE)</f>
        <v>6</v>
      </c>
      <c r="H112">
        <f t="shared" si="35"/>
        <v>18</v>
      </c>
      <c r="I112">
        <f t="shared" si="36"/>
        <v>89.111111111111114</v>
      </c>
      <c r="J112">
        <f t="shared" si="37"/>
        <v>1.1221945137157108</v>
      </c>
      <c r="K112">
        <f t="shared" si="38"/>
        <v>0.93896713615023475</v>
      </c>
      <c r="L112">
        <f t="shared" si="39"/>
        <v>1.8404907975460123</v>
      </c>
      <c r="M112">
        <f>IF(F112&gt;0,C112/F112,999999)</f>
        <v>106.5</v>
      </c>
      <c r="N112">
        <f>IF(G112&gt;0,D112/G112,999999)</f>
        <v>54.333333333333336</v>
      </c>
      <c r="O112">
        <f>IF(ISNA(VLOOKUP(A112,desenvolvedores!$U$2:$W$656,2,FALSE)),1,VLOOKUP(A112,desenvolvedores!$U$2:$W$656,2,FALSE))</f>
        <v>9</v>
      </c>
      <c r="P112">
        <f>IF(ISNA(VLOOKUP(A112,desenvolvedores!$U$2:$W$656,3,FALSE)),1,VLOOKUP(A112,desenvolvedores!$U$2:$W$656,3,FALSE))</f>
        <v>2</v>
      </c>
      <c r="Q112">
        <f t="shared" si="33"/>
        <v>159.75</v>
      </c>
      <c r="R112">
        <f t="shared" si="34"/>
        <v>18.111111111111111</v>
      </c>
      <c r="S112">
        <f>IF(ISNA(VLOOKUP(A112,merges!AH:AJ,2,)),0,VLOOKUP(A112,merges!AH:AJ,2,))</f>
        <v>0</v>
      </c>
      <c r="T112">
        <f>IF(ISNA(VLOOKUP(A112,merges!AN:AP,2,FALSE)),0,VLOOKUP(A112,merges!AN:AP,2,FALSE))</f>
        <v>0</v>
      </c>
      <c r="U112">
        <f t="shared" si="42"/>
        <v>0</v>
      </c>
      <c r="V112">
        <f t="shared" si="43"/>
        <v>0</v>
      </c>
      <c r="W112">
        <f t="shared" si="52"/>
        <v>0</v>
      </c>
      <c r="X112">
        <f t="shared" si="44"/>
        <v>0</v>
      </c>
      <c r="Y112">
        <f>IF(ISNA(VLOOKUP(A112,issues_tempo!A:E,2,FALSE)),0,VLOOKUP(A112,issues_tempo!A:E,2,FALSE))</f>
        <v>0</v>
      </c>
      <c r="Z112">
        <f>IF(ISNA(VLOOKUP(A112,issues_tempo!A:E,3,FALSE)),0,VLOOKUP(A112,issues_tempo!A:E,3,FALSE))</f>
        <v>0</v>
      </c>
      <c r="AA112">
        <f t="shared" si="45"/>
        <v>0</v>
      </c>
      <c r="AB112" t="e">
        <f t="shared" si="46"/>
        <v>#DIV/0!</v>
      </c>
      <c r="AC112" t="e">
        <f>VLOOKUP(A112,issues_tempo!A:E,4,FALSE)</f>
        <v>#N/A</v>
      </c>
      <c r="AD112" t="e">
        <f>VLOOKUP(A112,issues_tempo!A:E,5,FALSE)</f>
        <v>#N/A</v>
      </c>
      <c r="AE112">
        <f t="shared" si="47"/>
        <v>0</v>
      </c>
      <c r="AF112">
        <f t="shared" si="47"/>
        <v>0</v>
      </c>
      <c r="AG112">
        <f t="shared" si="48"/>
        <v>0</v>
      </c>
      <c r="AH112">
        <f t="shared" si="49"/>
        <v>0</v>
      </c>
      <c r="AI112">
        <f t="shared" si="50"/>
        <v>0</v>
      </c>
      <c r="AJ112">
        <f t="shared" si="51"/>
        <v>0</v>
      </c>
    </row>
    <row r="113" spans="1:36" x14ac:dyDescent="0.25">
      <c r="A113">
        <f>commits!A113</f>
        <v>18772002</v>
      </c>
      <c r="B113" t="str">
        <f>commits!B113</f>
        <v>Python</v>
      </c>
      <c r="C113">
        <f>commits!C113</f>
        <v>29</v>
      </c>
      <c r="D113">
        <f>commits!D113</f>
        <v>88</v>
      </c>
      <c r="E113">
        <f>commits!E113</f>
        <v>117</v>
      </c>
      <c r="F113" t="e">
        <f>VLOOKUP(A113,merges!P:U,5,FALSE)</f>
        <v>#N/A</v>
      </c>
      <c r="G113" t="e">
        <f>VLOOKUP(A113,merges!P:U,6,FALSE)</f>
        <v>#N/A</v>
      </c>
      <c r="H113" t="e">
        <f t="shared" si="35"/>
        <v>#N/A</v>
      </c>
      <c r="I113" t="e">
        <f t="shared" si="36"/>
        <v>#N/A</v>
      </c>
      <c r="J113">
        <f t="shared" si="37"/>
        <v>0</v>
      </c>
      <c r="K113">
        <f t="shared" si="38"/>
        <v>0</v>
      </c>
      <c r="L113">
        <f t="shared" si="39"/>
        <v>0</v>
      </c>
      <c r="M113" t="e">
        <f t="shared" si="40"/>
        <v>#N/A</v>
      </c>
      <c r="N113" t="e">
        <f t="shared" si="41"/>
        <v>#N/A</v>
      </c>
      <c r="O113">
        <f>IF(ISNA(VLOOKUP(A113,desenvolvedores!$U$2:$W$656,2,FALSE)),1,VLOOKUP(A113,desenvolvedores!$U$2:$W$656,2,FALSE))</f>
        <v>1</v>
      </c>
      <c r="P113">
        <f>IF(ISNA(VLOOKUP(A113,desenvolvedores!$U$2:$W$656,3,FALSE)),1,VLOOKUP(A113,desenvolvedores!$U$2:$W$656,3,FALSE))</f>
        <v>1</v>
      </c>
      <c r="Q113">
        <f t="shared" si="33"/>
        <v>999999</v>
      </c>
      <c r="R113" t="e">
        <f t="shared" si="34"/>
        <v>#N/A</v>
      </c>
      <c r="S113">
        <f>IF(ISNA(VLOOKUP(A113,merges!AH:AJ,2,)),0,VLOOKUP(A113,merges!AH:AJ,2,))</f>
        <v>0</v>
      </c>
      <c r="T113">
        <f>IF(ISNA(VLOOKUP(A113,merges!AN:AP,2,FALSE)),0,VLOOKUP(A113,merges!AN:AP,2,FALSE))</f>
        <v>0</v>
      </c>
      <c r="U113">
        <f t="shared" si="42"/>
        <v>0</v>
      </c>
      <c r="V113">
        <f t="shared" si="43"/>
        <v>0</v>
      </c>
      <c r="W113">
        <f t="shared" si="52"/>
        <v>0</v>
      </c>
      <c r="X113">
        <f t="shared" si="44"/>
        <v>0</v>
      </c>
      <c r="Y113" t="e">
        <f>VLOOKUP(A113,issues_tempo!A:E,2,FALSE)</f>
        <v>#N/A</v>
      </c>
      <c r="Z113" t="e">
        <f>VLOOKUP(A113,issues_tempo!A:E,3,FALSE)</f>
        <v>#N/A</v>
      </c>
      <c r="AA113" t="e">
        <f t="shared" si="45"/>
        <v>#N/A</v>
      </c>
      <c r="AB113" t="e">
        <f t="shared" si="46"/>
        <v>#N/A</v>
      </c>
      <c r="AC113" t="e">
        <f>VLOOKUP(A113,issues_tempo!A:E,4,FALSE)</f>
        <v>#N/A</v>
      </c>
      <c r="AD113" t="e">
        <f>VLOOKUP(A113,issues_tempo!A:E,5,FALSE)</f>
        <v>#N/A</v>
      </c>
      <c r="AE113">
        <f t="shared" si="47"/>
        <v>0</v>
      </c>
      <c r="AF113">
        <f t="shared" si="47"/>
        <v>0</v>
      </c>
      <c r="AG113" t="e">
        <f t="shared" si="48"/>
        <v>#N/A</v>
      </c>
      <c r="AH113" t="e">
        <f t="shared" si="49"/>
        <v>#N/A</v>
      </c>
      <c r="AI113" t="e">
        <f t="shared" si="50"/>
        <v>#N/A</v>
      </c>
      <c r="AJ113" t="e">
        <f t="shared" si="51"/>
        <v>#N/A</v>
      </c>
    </row>
    <row r="114" spans="1:36" x14ac:dyDescent="0.25">
      <c r="A114">
        <f>commits!A114</f>
        <v>18810181</v>
      </c>
      <c r="B114" t="str">
        <f>commits!B114</f>
        <v>java</v>
      </c>
      <c r="C114">
        <f>commits!C114</f>
        <v>892</v>
      </c>
      <c r="D114">
        <f>commits!D114</f>
        <v>155</v>
      </c>
      <c r="E114">
        <f>commits!E114</f>
        <v>1047</v>
      </c>
      <c r="F114">
        <f>VLOOKUP(A114,merges!P:U,5,FALSE)</f>
        <v>8</v>
      </c>
      <c r="G114">
        <f>VLOOKUP(A114,merges!P:U,6,FALSE)</f>
        <v>0</v>
      </c>
      <c r="H114">
        <f t="shared" si="35"/>
        <v>8</v>
      </c>
      <c r="I114">
        <f t="shared" si="36"/>
        <v>130.875</v>
      </c>
      <c r="J114">
        <f t="shared" si="37"/>
        <v>0.76408787010506207</v>
      </c>
      <c r="K114">
        <f t="shared" si="38"/>
        <v>0.89686098654708524</v>
      </c>
      <c r="L114">
        <f t="shared" si="39"/>
        <v>0</v>
      </c>
      <c r="M114">
        <f>IF(F114&gt;0,C114/F114,999999)</f>
        <v>111.5</v>
      </c>
      <c r="N114">
        <f>IF(G114&gt;0,D114/G114,999999)</f>
        <v>999999</v>
      </c>
      <c r="O114">
        <f>IF(ISNA(VLOOKUP(A114,desenvolvedores!$U$2:$W$656,2,FALSE)),1,VLOOKUP(A114,desenvolvedores!$U$2:$W$656,2,FALSE))</f>
        <v>2</v>
      </c>
      <c r="P114">
        <f>IF(ISNA(VLOOKUP(A114,desenvolvedores!$U$2:$W$656,3,FALSE)),1,VLOOKUP(A114,desenvolvedores!$U$2:$W$656,3,FALSE))</f>
        <v>1</v>
      </c>
      <c r="Q114">
        <f t="shared" si="33"/>
        <v>37.166666666666664</v>
      </c>
      <c r="R114">
        <f t="shared" si="34"/>
        <v>999999</v>
      </c>
      <c r="S114">
        <f>IF(ISNA(VLOOKUP(A114,merges!AH:AJ,2,)),0,VLOOKUP(A114,merges!AH:AJ,2,))</f>
        <v>171</v>
      </c>
      <c r="T114">
        <f>IF(ISNA(VLOOKUP(A114,merges!AN:AP,2,FALSE)),0,VLOOKUP(A114,merges!AN:AP,2,FALSE))</f>
        <v>0</v>
      </c>
      <c r="U114">
        <f t="shared" si="42"/>
        <v>21.375</v>
      </c>
      <c r="V114">
        <f t="shared" si="43"/>
        <v>0</v>
      </c>
      <c r="W114">
        <f t="shared" si="52"/>
        <v>19.170403587443946</v>
      </c>
      <c r="X114">
        <f t="shared" si="44"/>
        <v>0</v>
      </c>
      <c r="Y114">
        <f>IF(ISNA(VLOOKUP(A114,issues_tempo!A:E,2,FALSE)),0,VLOOKUP(A114,issues_tempo!A:E,2,FALSE))</f>
        <v>0</v>
      </c>
      <c r="Z114">
        <f>IF(ISNA(VLOOKUP(A114,issues_tempo!A:E,3,FALSE)),0,VLOOKUP(A114,issues_tempo!A:E,3,FALSE))</f>
        <v>0</v>
      </c>
      <c r="AA114">
        <f t="shared" si="45"/>
        <v>0</v>
      </c>
      <c r="AB114" t="e">
        <f t="shared" si="46"/>
        <v>#DIV/0!</v>
      </c>
      <c r="AC114" t="e">
        <f>VLOOKUP(A114,issues_tempo!A:E,4,FALSE)</f>
        <v>#N/A</v>
      </c>
      <c r="AD114" t="e">
        <f>VLOOKUP(A114,issues_tempo!A:E,5,FALSE)</f>
        <v>#N/A</v>
      </c>
      <c r="AE114">
        <f t="shared" si="47"/>
        <v>0</v>
      </c>
      <c r="AF114">
        <f t="shared" si="47"/>
        <v>0</v>
      </c>
      <c r="AG114">
        <f t="shared" si="48"/>
        <v>0</v>
      </c>
      <c r="AH114">
        <f t="shared" si="49"/>
        <v>0</v>
      </c>
      <c r="AI114">
        <f t="shared" si="50"/>
        <v>0</v>
      </c>
      <c r="AJ114">
        <f t="shared" si="51"/>
        <v>0</v>
      </c>
    </row>
    <row r="115" spans="1:36" x14ac:dyDescent="0.25">
      <c r="A115">
        <f>commits!A115</f>
        <v>19104393</v>
      </c>
      <c r="B115" t="str">
        <f>commits!B115</f>
        <v>java</v>
      </c>
      <c r="C115">
        <f>commits!C115</f>
        <v>96</v>
      </c>
      <c r="D115">
        <f>commits!D115</f>
        <v>12</v>
      </c>
      <c r="E115">
        <f>commits!E115</f>
        <v>108</v>
      </c>
      <c r="F115">
        <f>VLOOKUP(A115,merges!P:U,5,FALSE)</f>
        <v>1</v>
      </c>
      <c r="G115">
        <f>VLOOKUP(A115,merges!P:U,6,FALSE)</f>
        <v>0</v>
      </c>
      <c r="H115">
        <f t="shared" si="35"/>
        <v>1</v>
      </c>
      <c r="I115">
        <f t="shared" si="36"/>
        <v>108</v>
      </c>
      <c r="J115">
        <f t="shared" si="37"/>
        <v>0.92592592592592593</v>
      </c>
      <c r="K115">
        <f t="shared" si="38"/>
        <v>1.0416666666666667</v>
      </c>
      <c r="L115">
        <f t="shared" si="39"/>
        <v>0</v>
      </c>
      <c r="M115">
        <f t="shared" si="40"/>
        <v>96</v>
      </c>
      <c r="N115" t="e">
        <f t="shared" si="41"/>
        <v>#DIV/0!</v>
      </c>
      <c r="O115">
        <f>IF(ISNA(VLOOKUP(A115,desenvolvedores!$U$2:$W$656,2,FALSE)),1,VLOOKUP(A115,desenvolvedores!$U$2:$W$656,2,FALSE))</f>
        <v>1</v>
      </c>
      <c r="P115">
        <f>IF(ISNA(VLOOKUP(A115,desenvolvedores!$U$2:$W$656,3,FALSE)),1,VLOOKUP(A115,desenvolvedores!$U$2:$W$656,3,FALSE))</f>
        <v>1</v>
      </c>
      <c r="Q115">
        <f t="shared" si="33"/>
        <v>16</v>
      </c>
      <c r="R115">
        <f t="shared" si="34"/>
        <v>999999</v>
      </c>
      <c r="S115">
        <f>IF(ISNA(VLOOKUP(A115,merges!AH:AJ,2,)),0,VLOOKUP(A115,merges!AH:AJ,2,))</f>
        <v>3</v>
      </c>
      <c r="T115">
        <f>IF(ISNA(VLOOKUP(A115,merges!AN:AP,2,FALSE)),0,VLOOKUP(A115,merges!AN:AP,2,FALSE))</f>
        <v>0</v>
      </c>
      <c r="U115">
        <f t="shared" si="42"/>
        <v>3</v>
      </c>
      <c r="V115">
        <f t="shared" si="43"/>
        <v>0</v>
      </c>
      <c r="W115">
        <f t="shared" si="52"/>
        <v>3.125</v>
      </c>
      <c r="X115">
        <f t="shared" si="44"/>
        <v>0</v>
      </c>
      <c r="Y115">
        <f>VLOOKUP(A115,issues_tempo!A:E,2,FALSE)</f>
        <v>0</v>
      </c>
      <c r="Z115">
        <f>VLOOKUP(A115,issues_tempo!A:E,3,FALSE)</f>
        <v>1</v>
      </c>
      <c r="AA115">
        <f t="shared" si="45"/>
        <v>1</v>
      </c>
      <c r="AB115">
        <f t="shared" si="46"/>
        <v>108</v>
      </c>
      <c r="AC115">
        <f>VLOOKUP(A115,issues_tempo!A:E,4,FALSE)</f>
        <v>0</v>
      </c>
      <c r="AD115">
        <f>VLOOKUP(A115,issues_tempo!A:E,5,FALSE)</f>
        <v>27</v>
      </c>
      <c r="AE115">
        <f t="shared" si="47"/>
        <v>0</v>
      </c>
      <c r="AF115">
        <f t="shared" si="47"/>
        <v>8.3333333333333339</v>
      </c>
      <c r="AG115">
        <f t="shared" si="48"/>
        <v>0</v>
      </c>
      <c r="AH115">
        <f t="shared" si="49"/>
        <v>27</v>
      </c>
      <c r="AI115">
        <f t="shared" si="50"/>
        <v>0</v>
      </c>
      <c r="AJ115">
        <f t="shared" si="51"/>
        <v>225.00000000000003</v>
      </c>
    </row>
    <row r="116" spans="1:36" x14ac:dyDescent="0.25">
      <c r="A116">
        <f>commits!A116</f>
        <v>19148603</v>
      </c>
      <c r="B116" t="str">
        <f>commits!B116</f>
        <v>Ruby</v>
      </c>
      <c r="C116">
        <f>commits!C116</f>
        <v>4</v>
      </c>
      <c r="D116">
        <f>commits!D116</f>
        <v>5</v>
      </c>
      <c r="E116">
        <f>commits!E116</f>
        <v>9</v>
      </c>
      <c r="F116" t="e">
        <f>VLOOKUP(A116,merges!P:U,5,FALSE)</f>
        <v>#N/A</v>
      </c>
      <c r="G116" t="e">
        <f>VLOOKUP(A116,merges!P:U,6,FALSE)</f>
        <v>#N/A</v>
      </c>
      <c r="H116" t="e">
        <f t="shared" si="35"/>
        <v>#N/A</v>
      </c>
      <c r="I116" t="e">
        <f t="shared" si="36"/>
        <v>#N/A</v>
      </c>
      <c r="J116">
        <f t="shared" si="37"/>
        <v>0</v>
      </c>
      <c r="K116">
        <f t="shared" si="38"/>
        <v>0</v>
      </c>
      <c r="L116">
        <f t="shared" si="39"/>
        <v>0</v>
      </c>
      <c r="M116" t="e">
        <f t="shared" si="40"/>
        <v>#N/A</v>
      </c>
      <c r="N116" t="e">
        <f t="shared" si="41"/>
        <v>#N/A</v>
      </c>
      <c r="O116">
        <f>IF(ISNA(VLOOKUP(A116,desenvolvedores!$U$2:$W$656,2,FALSE)),1,VLOOKUP(A116,desenvolvedores!$U$2:$W$656,2,FALSE))</f>
        <v>1</v>
      </c>
      <c r="P116">
        <f>IF(ISNA(VLOOKUP(A116,desenvolvedores!$U$2:$W$656,3,FALSE)),1,VLOOKUP(A116,desenvolvedores!$U$2:$W$656,3,FALSE))</f>
        <v>1</v>
      </c>
      <c r="Q116">
        <f t="shared" si="33"/>
        <v>999999</v>
      </c>
      <c r="R116" t="e">
        <f t="shared" si="34"/>
        <v>#N/A</v>
      </c>
      <c r="S116">
        <f>IF(ISNA(VLOOKUP(A116,merges!AH:AJ,2,)),0,VLOOKUP(A116,merges!AH:AJ,2,))</f>
        <v>0</v>
      </c>
      <c r="T116">
        <f>IF(ISNA(VLOOKUP(A116,merges!AN:AP,2,FALSE)),0,VLOOKUP(A116,merges!AN:AP,2,FALSE))</f>
        <v>0</v>
      </c>
      <c r="U116">
        <f t="shared" si="42"/>
        <v>0</v>
      </c>
      <c r="V116">
        <f t="shared" si="43"/>
        <v>0</v>
      </c>
      <c r="W116">
        <f t="shared" si="52"/>
        <v>0</v>
      </c>
      <c r="X116">
        <f t="shared" si="44"/>
        <v>0</v>
      </c>
      <c r="Y116" t="e">
        <f>VLOOKUP(A116,issues_tempo!A:E,2,FALSE)</f>
        <v>#N/A</v>
      </c>
      <c r="Z116" t="e">
        <f>VLOOKUP(A116,issues_tempo!A:E,3,FALSE)</f>
        <v>#N/A</v>
      </c>
      <c r="AA116" t="e">
        <f t="shared" si="45"/>
        <v>#N/A</v>
      </c>
      <c r="AB116" t="e">
        <f t="shared" si="46"/>
        <v>#N/A</v>
      </c>
      <c r="AC116" t="e">
        <f>VLOOKUP(A116,issues_tempo!A:E,4,FALSE)</f>
        <v>#N/A</v>
      </c>
      <c r="AD116" t="e">
        <f>VLOOKUP(A116,issues_tempo!A:E,5,FALSE)</f>
        <v>#N/A</v>
      </c>
      <c r="AE116">
        <f t="shared" si="47"/>
        <v>0</v>
      </c>
      <c r="AF116">
        <f t="shared" si="47"/>
        <v>0</v>
      </c>
      <c r="AG116" t="e">
        <f t="shared" si="48"/>
        <v>#N/A</v>
      </c>
      <c r="AH116" t="e">
        <f t="shared" si="49"/>
        <v>#N/A</v>
      </c>
      <c r="AI116" t="e">
        <f t="shared" si="50"/>
        <v>#N/A</v>
      </c>
      <c r="AJ116" t="e">
        <f t="shared" si="51"/>
        <v>#N/A</v>
      </c>
    </row>
    <row r="117" spans="1:36" x14ac:dyDescent="0.25">
      <c r="A117">
        <f>commits!A117</f>
        <v>19272646</v>
      </c>
      <c r="B117" t="str">
        <f>commits!B117</f>
        <v>c#</v>
      </c>
      <c r="C117">
        <f>commits!C117</f>
        <v>2412</v>
      </c>
      <c r="D117">
        <f>commits!D117</f>
        <v>1141</v>
      </c>
      <c r="E117">
        <f>commits!E117</f>
        <v>3553</v>
      </c>
      <c r="F117">
        <f>VLOOKUP(A117,merges!P:U,5,FALSE)</f>
        <v>205</v>
      </c>
      <c r="G117">
        <f>VLOOKUP(A117,merges!P:U,6,FALSE)</f>
        <v>26</v>
      </c>
      <c r="H117">
        <f t="shared" si="35"/>
        <v>231</v>
      </c>
      <c r="I117">
        <f t="shared" si="36"/>
        <v>15.380952380952381</v>
      </c>
      <c r="J117">
        <f t="shared" si="37"/>
        <v>6.5015479876160986</v>
      </c>
      <c r="K117">
        <f t="shared" si="38"/>
        <v>8.4991708126036478</v>
      </c>
      <c r="L117">
        <f t="shared" si="39"/>
        <v>2.2787028921998247</v>
      </c>
      <c r="M117">
        <f t="shared" ref="M117:M118" si="63">IF(F117&gt;0,C117/F117,999999)</f>
        <v>11.765853658536585</v>
      </c>
      <c r="N117">
        <f t="shared" ref="N117:N118" si="64">IF(G117&gt;0,D117/G117,999999)</f>
        <v>43.884615384615387</v>
      </c>
      <c r="O117">
        <f>IF(ISNA(VLOOKUP(A117,desenvolvedores!$U$2:$W$656,2,FALSE)),1,VLOOKUP(A117,desenvolvedores!$U$2:$W$656,2,FALSE))</f>
        <v>12</v>
      </c>
      <c r="P117">
        <f>IF(ISNA(VLOOKUP(A117,desenvolvedores!$U$2:$W$656,3,FALSE)),1,VLOOKUP(A117,desenvolvedores!$U$2:$W$656,3,FALSE))</f>
        <v>10</v>
      </c>
      <c r="Q117">
        <f t="shared" si="33"/>
        <v>23.53170731707317</v>
      </c>
      <c r="R117">
        <f t="shared" si="34"/>
        <v>73.141025641025649</v>
      </c>
      <c r="S117">
        <f>IF(ISNA(VLOOKUP(A117,merges!AH:AJ,2,)),0,VLOOKUP(A117,merges!AH:AJ,2,))</f>
        <v>1107</v>
      </c>
      <c r="T117">
        <f>IF(ISNA(VLOOKUP(A117,merges!AN:AP,2,FALSE)),0,VLOOKUP(A117,merges!AN:AP,2,FALSE))</f>
        <v>5</v>
      </c>
      <c r="U117">
        <f t="shared" si="42"/>
        <v>5.4</v>
      </c>
      <c r="V117">
        <f t="shared" si="43"/>
        <v>0.19230769230769232</v>
      </c>
      <c r="W117">
        <f t="shared" si="52"/>
        <v>45.895522388059703</v>
      </c>
      <c r="X117">
        <f t="shared" si="44"/>
        <v>0.43821209465381245</v>
      </c>
      <c r="Y117">
        <f>IF(ISNA(VLOOKUP(A117,issues_tempo!A:E,2,FALSE)),0,VLOOKUP(A117,issues_tempo!A:E,2,FALSE))</f>
        <v>0</v>
      </c>
      <c r="Z117">
        <f>IF(ISNA(VLOOKUP(A117,issues_tempo!A:E,3,FALSE)),0,VLOOKUP(A117,issues_tempo!A:E,3,FALSE))</f>
        <v>0</v>
      </c>
      <c r="AA117">
        <f t="shared" si="45"/>
        <v>0</v>
      </c>
      <c r="AB117" t="e">
        <f t="shared" si="46"/>
        <v>#DIV/0!</v>
      </c>
      <c r="AC117" t="e">
        <f>VLOOKUP(A117,issues_tempo!A:E,4,FALSE)</f>
        <v>#N/A</v>
      </c>
      <c r="AD117" t="e">
        <f>VLOOKUP(A117,issues_tempo!A:E,5,FALSE)</f>
        <v>#N/A</v>
      </c>
      <c r="AE117">
        <f t="shared" si="47"/>
        <v>0</v>
      </c>
      <c r="AF117">
        <f t="shared" si="47"/>
        <v>0</v>
      </c>
      <c r="AG117">
        <f t="shared" si="48"/>
        <v>0</v>
      </c>
      <c r="AH117">
        <f t="shared" si="49"/>
        <v>0</v>
      </c>
      <c r="AI117">
        <f t="shared" si="50"/>
        <v>0</v>
      </c>
      <c r="AJ117">
        <f t="shared" si="51"/>
        <v>0</v>
      </c>
    </row>
    <row r="118" spans="1:36" x14ac:dyDescent="0.25">
      <c r="A118">
        <f>commits!A118</f>
        <v>19695722</v>
      </c>
      <c r="B118" t="str">
        <f>commits!B118</f>
        <v>Python</v>
      </c>
      <c r="C118">
        <f>commits!C118</f>
        <v>1179</v>
      </c>
      <c r="D118">
        <f>commits!D118</f>
        <v>867</v>
      </c>
      <c r="E118">
        <f>commits!E118</f>
        <v>2046</v>
      </c>
      <c r="F118">
        <f>VLOOKUP(A118,merges!P:U,5,FALSE)</f>
        <v>205</v>
      </c>
      <c r="G118">
        <f>VLOOKUP(A118,merges!P:U,6,FALSE)</f>
        <v>125</v>
      </c>
      <c r="H118">
        <f t="shared" si="35"/>
        <v>330</v>
      </c>
      <c r="I118">
        <f t="shared" si="36"/>
        <v>6.2</v>
      </c>
      <c r="J118">
        <f t="shared" si="37"/>
        <v>16.129032258064516</v>
      </c>
      <c r="K118">
        <f t="shared" si="38"/>
        <v>17.387616624257845</v>
      </c>
      <c r="L118">
        <f t="shared" si="39"/>
        <v>14.41753171856978</v>
      </c>
      <c r="M118">
        <f t="shared" si="63"/>
        <v>5.7512195121951217</v>
      </c>
      <c r="N118">
        <f t="shared" si="64"/>
        <v>6.9359999999999999</v>
      </c>
      <c r="O118">
        <f>IF(ISNA(VLOOKUP(A118,desenvolvedores!$U$2:$W$656,2,FALSE)),1,VLOOKUP(A118,desenvolvedores!$U$2:$W$656,2,FALSE))</f>
        <v>17</v>
      </c>
      <c r="P118">
        <f>IF(ISNA(VLOOKUP(A118,desenvolvedores!$U$2:$W$656,3,FALSE)),1,VLOOKUP(A118,desenvolvedores!$U$2:$W$656,3,FALSE))</f>
        <v>20</v>
      </c>
      <c r="Q118">
        <f t="shared" si="33"/>
        <v>16.295121951219514</v>
      </c>
      <c r="R118">
        <f t="shared" si="34"/>
        <v>23.12</v>
      </c>
      <c r="S118">
        <f>IF(ISNA(VLOOKUP(A118,merges!AH:AJ,2,)),0,VLOOKUP(A118,merges!AH:AJ,2,))</f>
        <v>1077</v>
      </c>
      <c r="T118">
        <f>IF(ISNA(VLOOKUP(A118,merges!AN:AP,2,FALSE)),0,VLOOKUP(A118,merges!AN:AP,2,FALSE))</f>
        <v>192</v>
      </c>
      <c r="U118">
        <f t="shared" si="42"/>
        <v>5.2536585365853661</v>
      </c>
      <c r="V118">
        <f t="shared" si="43"/>
        <v>1.536</v>
      </c>
      <c r="W118">
        <f t="shared" si="52"/>
        <v>91.348600508905847</v>
      </c>
      <c r="X118">
        <f t="shared" si="44"/>
        <v>22.145328719723182</v>
      </c>
      <c r="Y118">
        <f>IF(ISNA(VLOOKUP(A118,issues_tempo!A:E,2,FALSE)),0,VLOOKUP(A118,issues_tempo!A:E,2,FALSE))</f>
        <v>68</v>
      </c>
      <c r="Z118">
        <f>IF(ISNA(VLOOKUP(A118,issues_tempo!A:E,3,FALSE)),0,VLOOKUP(A118,issues_tempo!A:E,3,FALSE))</f>
        <v>50</v>
      </c>
      <c r="AA118">
        <f t="shared" si="45"/>
        <v>118</v>
      </c>
      <c r="AB118">
        <f t="shared" si="46"/>
        <v>17.338983050847457</v>
      </c>
      <c r="AC118">
        <f>VLOOKUP(A118,issues_tempo!A:E,4,FALSE)</f>
        <v>299</v>
      </c>
      <c r="AD118">
        <f>VLOOKUP(A118,issues_tempo!A:E,5,FALSE)</f>
        <v>91</v>
      </c>
      <c r="AE118">
        <f t="shared" si="47"/>
        <v>5.7675996607294318</v>
      </c>
      <c r="AF118">
        <f t="shared" si="47"/>
        <v>5.7670126874279122</v>
      </c>
      <c r="AG118">
        <f t="shared" si="48"/>
        <v>4.3970588235294121</v>
      </c>
      <c r="AH118">
        <f t="shared" si="49"/>
        <v>1.82</v>
      </c>
      <c r="AI118">
        <f t="shared" si="50"/>
        <v>25.36047497879559</v>
      </c>
      <c r="AJ118">
        <f t="shared" si="51"/>
        <v>10.495963091118801</v>
      </c>
    </row>
    <row r="119" spans="1:36" x14ac:dyDescent="0.25">
      <c r="A119">
        <f>commits!A119</f>
        <v>19769089</v>
      </c>
      <c r="B119" t="str">
        <f>commits!B119</f>
        <v>Python</v>
      </c>
      <c r="C119">
        <f>commits!C119</f>
        <v>493</v>
      </c>
      <c r="D119">
        <f>commits!D119</f>
        <v>52</v>
      </c>
      <c r="E119">
        <f>commits!E119</f>
        <v>545</v>
      </c>
      <c r="F119">
        <f>VLOOKUP(A119,merges!P:U,5,FALSE)</f>
        <v>6</v>
      </c>
      <c r="G119">
        <f>VLOOKUP(A119,merges!P:U,6,FALSE)</f>
        <v>0</v>
      </c>
      <c r="H119">
        <f t="shared" si="35"/>
        <v>6</v>
      </c>
      <c r="I119">
        <f t="shared" si="36"/>
        <v>90.833333333333329</v>
      </c>
      <c r="J119">
        <f t="shared" si="37"/>
        <v>1.1009174311926606</v>
      </c>
      <c r="K119">
        <f t="shared" si="38"/>
        <v>1.2170385395537526</v>
      </c>
      <c r="L119">
        <f t="shared" si="39"/>
        <v>0</v>
      </c>
      <c r="M119">
        <f t="shared" si="40"/>
        <v>82.166666666666671</v>
      </c>
      <c r="N119" t="e">
        <f t="shared" si="41"/>
        <v>#DIV/0!</v>
      </c>
      <c r="O119">
        <f>IF(ISNA(VLOOKUP(A119,desenvolvedores!$U$2:$W$656,2,FALSE)),1,VLOOKUP(A119,desenvolvedores!$U$2:$W$656,2,FALSE))</f>
        <v>1</v>
      </c>
      <c r="P119">
        <f>IF(ISNA(VLOOKUP(A119,desenvolvedores!$U$2:$W$656,3,FALSE)),1,VLOOKUP(A119,desenvolvedores!$U$2:$W$656,3,FALSE))</f>
        <v>1</v>
      </c>
      <c r="Q119">
        <f t="shared" si="33"/>
        <v>13.694444444444445</v>
      </c>
      <c r="R119">
        <f t="shared" si="34"/>
        <v>999999</v>
      </c>
      <c r="S119">
        <f>IF(ISNA(VLOOKUP(A119,merges!AH:AJ,2,)),0,VLOOKUP(A119,merges!AH:AJ,2,))</f>
        <v>131</v>
      </c>
      <c r="T119">
        <f>IF(ISNA(VLOOKUP(A119,merges!AN:AP,2,FALSE)),0,VLOOKUP(A119,merges!AN:AP,2,FALSE))</f>
        <v>0</v>
      </c>
      <c r="U119">
        <f t="shared" si="42"/>
        <v>21.833333333333332</v>
      </c>
      <c r="V119">
        <f t="shared" si="43"/>
        <v>0</v>
      </c>
      <c r="W119">
        <f t="shared" si="52"/>
        <v>26.572008113590265</v>
      </c>
      <c r="X119">
        <f t="shared" si="44"/>
        <v>0</v>
      </c>
      <c r="Y119" t="e">
        <f>VLOOKUP(A119,issues_tempo!A:E,2,FALSE)</f>
        <v>#N/A</v>
      </c>
      <c r="Z119" t="e">
        <f>VLOOKUP(A119,issues_tempo!A:E,3,FALSE)</f>
        <v>#N/A</v>
      </c>
      <c r="AA119" t="e">
        <f t="shared" si="45"/>
        <v>#N/A</v>
      </c>
      <c r="AB119" t="e">
        <f t="shared" si="46"/>
        <v>#N/A</v>
      </c>
      <c r="AC119" t="e">
        <f>VLOOKUP(A119,issues_tempo!A:E,4,FALSE)</f>
        <v>#N/A</v>
      </c>
      <c r="AD119" t="e">
        <f>VLOOKUP(A119,issues_tempo!A:E,5,FALSE)</f>
        <v>#N/A</v>
      </c>
      <c r="AE119">
        <f t="shared" si="47"/>
        <v>0</v>
      </c>
      <c r="AF119">
        <f t="shared" si="47"/>
        <v>0</v>
      </c>
      <c r="AG119" t="e">
        <f t="shared" si="48"/>
        <v>#N/A</v>
      </c>
      <c r="AH119" t="e">
        <f t="shared" si="49"/>
        <v>#N/A</v>
      </c>
      <c r="AI119" t="e">
        <f t="shared" si="50"/>
        <v>#N/A</v>
      </c>
      <c r="AJ119" t="e">
        <f t="shared" si="51"/>
        <v>#N/A</v>
      </c>
    </row>
    <row r="120" spans="1:36" x14ac:dyDescent="0.25">
      <c r="A120">
        <f>commits!A120</f>
        <v>20538228</v>
      </c>
      <c r="B120" t="str">
        <f>commits!B120</f>
        <v>Python</v>
      </c>
      <c r="C120">
        <f>commits!C120</f>
        <v>379</v>
      </c>
      <c r="D120">
        <f>commits!D120</f>
        <v>3314</v>
      </c>
      <c r="E120">
        <f>commits!E120</f>
        <v>3693</v>
      </c>
      <c r="F120">
        <f>VLOOKUP(A120,merges!P:U,5,FALSE)</f>
        <v>28</v>
      </c>
      <c r="G120">
        <f>VLOOKUP(A120,merges!P:U,6,FALSE)</f>
        <v>739</v>
      </c>
      <c r="H120">
        <f t="shared" si="35"/>
        <v>767</v>
      </c>
      <c r="I120">
        <f t="shared" si="36"/>
        <v>4.8148631029986966</v>
      </c>
      <c r="J120">
        <f t="shared" si="37"/>
        <v>20.769022474952614</v>
      </c>
      <c r="K120">
        <f t="shared" si="38"/>
        <v>7.3878627968337733</v>
      </c>
      <c r="L120">
        <f t="shared" si="39"/>
        <v>22.299336149668076</v>
      </c>
      <c r="M120">
        <f>IF(F120&gt;0,C120/F120,999999)</f>
        <v>13.535714285714286</v>
      </c>
      <c r="N120">
        <f>IF(G120&gt;0,D120/G120,999999)</f>
        <v>4.484438430311231</v>
      </c>
      <c r="O120">
        <f>IF(ISNA(VLOOKUP(A120,desenvolvedores!$U$2:$W$656,2,FALSE)),1,VLOOKUP(A120,desenvolvedores!$U$2:$W$656,2,FALSE))</f>
        <v>12</v>
      </c>
      <c r="P120">
        <f>IF(ISNA(VLOOKUP(A120,desenvolvedores!$U$2:$W$656,3,FALSE)),1,VLOOKUP(A120,desenvolvedores!$U$2:$W$656,3,FALSE))</f>
        <v>18</v>
      </c>
      <c r="Q120">
        <f t="shared" si="33"/>
        <v>27.071428571428573</v>
      </c>
      <c r="R120">
        <f t="shared" si="34"/>
        <v>13.453315290933693</v>
      </c>
      <c r="S120">
        <f>IF(ISNA(VLOOKUP(A120,merges!AH:AJ,2,)),0,VLOOKUP(A120,merges!AH:AJ,2,))</f>
        <v>9</v>
      </c>
      <c r="T120">
        <f>IF(ISNA(VLOOKUP(A120,merges!AN:AP,2,FALSE)),0,VLOOKUP(A120,merges!AN:AP,2,FALSE))</f>
        <v>11</v>
      </c>
      <c r="U120">
        <f t="shared" si="42"/>
        <v>0.32142857142857145</v>
      </c>
      <c r="V120">
        <f t="shared" si="43"/>
        <v>1.4884979702300407E-2</v>
      </c>
      <c r="W120">
        <f t="shared" si="52"/>
        <v>2.3746701846965701</v>
      </c>
      <c r="X120">
        <f t="shared" si="44"/>
        <v>0.33192516596258298</v>
      </c>
      <c r="Y120">
        <f>IF(ISNA(VLOOKUP(A120,issues_tempo!A:E,2,FALSE)),0,VLOOKUP(A120,issues_tempo!A:E,2,FALSE))</f>
        <v>390</v>
      </c>
      <c r="Z120">
        <f>IF(ISNA(VLOOKUP(A120,issues_tempo!A:E,3,FALSE)),0,VLOOKUP(A120,issues_tempo!A:E,3,FALSE))</f>
        <v>2</v>
      </c>
      <c r="AA120">
        <f t="shared" si="45"/>
        <v>392</v>
      </c>
      <c r="AB120">
        <f t="shared" si="46"/>
        <v>9.420918367346939</v>
      </c>
      <c r="AC120">
        <f>VLOOKUP(A120,issues_tempo!A:E,4,FALSE)</f>
        <v>265</v>
      </c>
      <c r="AD120">
        <f>VLOOKUP(A120,issues_tempo!A:E,5,FALSE)</f>
        <v>1</v>
      </c>
      <c r="AE120">
        <f t="shared" si="47"/>
        <v>102.9023746701847</v>
      </c>
      <c r="AF120">
        <f t="shared" si="47"/>
        <v>6.0350030175015085E-2</v>
      </c>
      <c r="AG120">
        <f t="shared" si="48"/>
        <v>0.67948717948717952</v>
      </c>
      <c r="AH120">
        <f t="shared" si="49"/>
        <v>0.5</v>
      </c>
      <c r="AI120">
        <f t="shared" si="50"/>
        <v>69.920844327176781</v>
      </c>
      <c r="AJ120">
        <f t="shared" si="51"/>
        <v>3.0175015087507542E-2</v>
      </c>
    </row>
    <row r="121" spans="1:36" x14ac:dyDescent="0.25">
      <c r="A121">
        <f>commits!A121</f>
        <v>20566013</v>
      </c>
      <c r="B121" t="str">
        <f>commits!B121</f>
        <v>c#</v>
      </c>
      <c r="C121">
        <f>commits!C121</f>
        <v>8</v>
      </c>
      <c r="D121">
        <f>commits!D121</f>
        <v>24</v>
      </c>
      <c r="E121">
        <f>commits!E121</f>
        <v>32</v>
      </c>
      <c r="F121" t="e">
        <f>VLOOKUP(A121,merges!P:U,5,FALSE)</f>
        <v>#N/A</v>
      </c>
      <c r="G121" t="e">
        <f>VLOOKUP(A121,merges!P:U,6,FALSE)</f>
        <v>#N/A</v>
      </c>
      <c r="H121" t="e">
        <f t="shared" si="35"/>
        <v>#N/A</v>
      </c>
      <c r="I121" t="e">
        <f t="shared" si="36"/>
        <v>#N/A</v>
      </c>
      <c r="J121">
        <f t="shared" si="37"/>
        <v>0</v>
      </c>
      <c r="K121">
        <f t="shared" si="38"/>
        <v>0</v>
      </c>
      <c r="L121">
        <f t="shared" si="39"/>
        <v>0</v>
      </c>
      <c r="M121" t="e">
        <f t="shared" si="40"/>
        <v>#N/A</v>
      </c>
      <c r="N121" t="e">
        <f t="shared" si="41"/>
        <v>#N/A</v>
      </c>
      <c r="O121">
        <f>IF(ISNA(VLOOKUP(A121,desenvolvedores!$U$2:$W$656,2,FALSE)),1,VLOOKUP(A121,desenvolvedores!$U$2:$W$656,2,FALSE))</f>
        <v>1</v>
      </c>
      <c r="P121">
        <f>IF(ISNA(VLOOKUP(A121,desenvolvedores!$U$2:$W$656,3,FALSE)),1,VLOOKUP(A121,desenvolvedores!$U$2:$W$656,3,FALSE))</f>
        <v>1</v>
      </c>
      <c r="Q121">
        <f t="shared" si="33"/>
        <v>999999</v>
      </c>
      <c r="R121" t="e">
        <f t="shared" si="34"/>
        <v>#N/A</v>
      </c>
      <c r="S121">
        <f>IF(ISNA(VLOOKUP(A121,merges!AH:AJ,2,)),0,VLOOKUP(A121,merges!AH:AJ,2,))</f>
        <v>0</v>
      </c>
      <c r="T121">
        <f>IF(ISNA(VLOOKUP(A121,merges!AN:AP,2,FALSE)),0,VLOOKUP(A121,merges!AN:AP,2,FALSE))</f>
        <v>0</v>
      </c>
      <c r="U121">
        <f t="shared" si="42"/>
        <v>0</v>
      </c>
      <c r="V121">
        <f t="shared" si="43"/>
        <v>0</v>
      </c>
      <c r="W121">
        <f t="shared" si="52"/>
        <v>0</v>
      </c>
      <c r="X121">
        <f t="shared" si="44"/>
        <v>0</v>
      </c>
      <c r="Y121" t="e">
        <f>VLOOKUP(A121,issues_tempo!A:E,2,FALSE)</f>
        <v>#N/A</v>
      </c>
      <c r="Z121" t="e">
        <f>VLOOKUP(A121,issues_tempo!A:E,3,FALSE)</f>
        <v>#N/A</v>
      </c>
      <c r="AA121" t="e">
        <f t="shared" si="45"/>
        <v>#N/A</v>
      </c>
      <c r="AB121" t="e">
        <f t="shared" si="46"/>
        <v>#N/A</v>
      </c>
      <c r="AC121" t="e">
        <f>VLOOKUP(A121,issues_tempo!A:E,4,FALSE)</f>
        <v>#N/A</v>
      </c>
      <c r="AD121" t="e">
        <f>VLOOKUP(A121,issues_tempo!A:E,5,FALSE)</f>
        <v>#N/A</v>
      </c>
      <c r="AE121">
        <f t="shared" si="47"/>
        <v>0</v>
      </c>
      <c r="AF121">
        <f t="shared" si="47"/>
        <v>0</v>
      </c>
      <c r="AG121" t="e">
        <f t="shared" si="48"/>
        <v>#N/A</v>
      </c>
      <c r="AH121" t="e">
        <f t="shared" si="49"/>
        <v>#N/A</v>
      </c>
      <c r="AI121" t="e">
        <f t="shared" si="50"/>
        <v>#N/A</v>
      </c>
      <c r="AJ121" t="e">
        <f t="shared" si="51"/>
        <v>#N/A</v>
      </c>
    </row>
    <row r="122" spans="1:36" x14ac:dyDescent="0.25">
      <c r="A122">
        <f>commits!A122</f>
        <v>20767408</v>
      </c>
      <c r="B122" t="str">
        <f>commits!B122</f>
        <v>Ruby</v>
      </c>
      <c r="C122">
        <f>commits!C122</f>
        <v>118</v>
      </c>
      <c r="D122">
        <f>commits!D122</f>
        <v>178</v>
      </c>
      <c r="E122">
        <f>commits!E122</f>
        <v>296</v>
      </c>
      <c r="F122">
        <f>VLOOKUP(A122,merges!P:U,5,FALSE)</f>
        <v>19</v>
      </c>
      <c r="G122">
        <f>VLOOKUP(A122,merges!P:U,6,FALSE)</f>
        <v>28</v>
      </c>
      <c r="H122">
        <f t="shared" si="35"/>
        <v>47</v>
      </c>
      <c r="I122">
        <f t="shared" si="36"/>
        <v>6.2978723404255321</v>
      </c>
      <c r="J122">
        <f t="shared" si="37"/>
        <v>15.878378378378379</v>
      </c>
      <c r="K122">
        <f t="shared" si="38"/>
        <v>16.101694915254239</v>
      </c>
      <c r="L122">
        <f t="shared" si="39"/>
        <v>15.730337078651685</v>
      </c>
      <c r="M122">
        <f>IF(F122&gt;0,C122/F122,999999)</f>
        <v>6.2105263157894735</v>
      </c>
      <c r="N122">
        <f>IF(G122&gt;0,D122/G122,999999)</f>
        <v>6.3571428571428568</v>
      </c>
      <c r="O122">
        <f>IF(ISNA(VLOOKUP(A122,desenvolvedores!$U$2:$W$656,2,FALSE)),1,VLOOKUP(A122,desenvolvedores!$U$2:$W$656,2,FALSE))</f>
        <v>1</v>
      </c>
      <c r="P122">
        <f>IF(ISNA(VLOOKUP(A122,desenvolvedores!$U$2:$W$656,3,FALSE)),1,VLOOKUP(A122,desenvolvedores!$U$2:$W$656,3,FALSE))</f>
        <v>1</v>
      </c>
      <c r="Q122">
        <f t="shared" si="33"/>
        <v>1.0350877192982455</v>
      </c>
      <c r="R122">
        <f t="shared" si="34"/>
        <v>1.0595238095238093</v>
      </c>
      <c r="S122">
        <f>IF(ISNA(VLOOKUP(A122,merges!AH:AJ,2,)),0,VLOOKUP(A122,merges!AH:AJ,2,))</f>
        <v>1</v>
      </c>
      <c r="T122">
        <f>IF(ISNA(VLOOKUP(A122,merges!AN:AP,2,FALSE)),0,VLOOKUP(A122,merges!AN:AP,2,FALSE))</f>
        <v>27</v>
      </c>
      <c r="U122">
        <f t="shared" si="42"/>
        <v>5.2631578947368418E-2</v>
      </c>
      <c r="V122">
        <f t="shared" si="43"/>
        <v>0.9642857142857143</v>
      </c>
      <c r="W122">
        <f t="shared" si="52"/>
        <v>0.84745762711864414</v>
      </c>
      <c r="X122">
        <f t="shared" si="44"/>
        <v>15.168539325842696</v>
      </c>
      <c r="Y122" t="e">
        <f>VLOOKUP(A122,issues_tempo!A:E,2,FALSE)</f>
        <v>#N/A</v>
      </c>
      <c r="Z122" t="e">
        <f>VLOOKUP(A122,issues_tempo!A:E,3,FALSE)</f>
        <v>#N/A</v>
      </c>
      <c r="AA122" t="e">
        <f t="shared" si="45"/>
        <v>#N/A</v>
      </c>
      <c r="AB122" t="e">
        <f t="shared" si="46"/>
        <v>#N/A</v>
      </c>
      <c r="AC122" t="e">
        <f>VLOOKUP(A122,issues_tempo!A:E,4,FALSE)</f>
        <v>#N/A</v>
      </c>
      <c r="AD122" t="e">
        <f>VLOOKUP(A122,issues_tempo!A:E,5,FALSE)</f>
        <v>#N/A</v>
      </c>
      <c r="AE122">
        <f t="shared" si="47"/>
        <v>0</v>
      </c>
      <c r="AF122">
        <f t="shared" si="47"/>
        <v>0</v>
      </c>
      <c r="AG122" t="e">
        <f t="shared" si="48"/>
        <v>#N/A</v>
      </c>
      <c r="AH122" t="e">
        <f t="shared" si="49"/>
        <v>#N/A</v>
      </c>
      <c r="AI122" t="e">
        <f t="shared" si="50"/>
        <v>#N/A</v>
      </c>
      <c r="AJ122" t="e">
        <f t="shared" si="51"/>
        <v>#N/A</v>
      </c>
    </row>
    <row r="123" spans="1:36" x14ac:dyDescent="0.25">
      <c r="A123">
        <f>commits!A123</f>
        <v>20896743</v>
      </c>
      <c r="B123" t="str">
        <f>commits!B123</f>
        <v>Javascript</v>
      </c>
      <c r="C123">
        <f>commits!C123</f>
        <v>12</v>
      </c>
      <c r="D123">
        <f>commits!D123</f>
        <v>3</v>
      </c>
      <c r="E123">
        <f>commits!E123</f>
        <v>15</v>
      </c>
      <c r="F123" t="e">
        <f>VLOOKUP(A123,merges!P:U,5,FALSE)</f>
        <v>#N/A</v>
      </c>
      <c r="G123" t="e">
        <f>VLOOKUP(A123,merges!P:U,6,FALSE)</f>
        <v>#N/A</v>
      </c>
      <c r="H123" t="e">
        <f t="shared" si="35"/>
        <v>#N/A</v>
      </c>
      <c r="I123" t="e">
        <f t="shared" si="36"/>
        <v>#N/A</v>
      </c>
      <c r="J123">
        <f t="shared" si="37"/>
        <v>0</v>
      </c>
      <c r="K123">
        <f t="shared" si="38"/>
        <v>0</v>
      </c>
      <c r="L123">
        <f t="shared" si="39"/>
        <v>0</v>
      </c>
      <c r="M123" t="e">
        <f t="shared" si="40"/>
        <v>#N/A</v>
      </c>
      <c r="N123" t="e">
        <f t="shared" si="41"/>
        <v>#N/A</v>
      </c>
      <c r="O123">
        <f>IF(ISNA(VLOOKUP(A123,desenvolvedores!$U$2:$W$656,2,FALSE)),1,VLOOKUP(A123,desenvolvedores!$U$2:$W$656,2,FALSE))</f>
        <v>2</v>
      </c>
      <c r="P123">
        <f>IF(ISNA(VLOOKUP(A123,desenvolvedores!$U$2:$W$656,3,FALSE)),1,VLOOKUP(A123,desenvolvedores!$U$2:$W$656,3,FALSE))</f>
        <v>1</v>
      </c>
      <c r="Q123">
        <f t="shared" si="33"/>
        <v>999999</v>
      </c>
      <c r="R123" t="e">
        <f t="shared" si="34"/>
        <v>#N/A</v>
      </c>
      <c r="S123">
        <f>IF(ISNA(VLOOKUP(A123,merges!AH:AJ,2,)),0,VLOOKUP(A123,merges!AH:AJ,2,))</f>
        <v>0</v>
      </c>
      <c r="T123">
        <f>IF(ISNA(VLOOKUP(A123,merges!AN:AP,2,FALSE)),0,VLOOKUP(A123,merges!AN:AP,2,FALSE))</f>
        <v>0</v>
      </c>
      <c r="U123">
        <f t="shared" si="42"/>
        <v>0</v>
      </c>
      <c r="V123">
        <f t="shared" si="43"/>
        <v>0</v>
      </c>
      <c r="W123">
        <f t="shared" si="52"/>
        <v>0</v>
      </c>
      <c r="X123">
        <f t="shared" si="44"/>
        <v>0</v>
      </c>
      <c r="Y123" t="e">
        <f>VLOOKUP(A123,issues_tempo!A:E,2,FALSE)</f>
        <v>#N/A</v>
      </c>
      <c r="Z123" t="e">
        <f>VLOOKUP(A123,issues_tempo!A:E,3,FALSE)</f>
        <v>#N/A</v>
      </c>
      <c r="AA123" t="e">
        <f t="shared" si="45"/>
        <v>#N/A</v>
      </c>
      <c r="AB123" t="e">
        <f t="shared" si="46"/>
        <v>#N/A</v>
      </c>
      <c r="AC123" t="e">
        <f>VLOOKUP(A123,issues_tempo!A:E,4,FALSE)</f>
        <v>#N/A</v>
      </c>
      <c r="AD123" t="e">
        <f>VLOOKUP(A123,issues_tempo!A:E,5,FALSE)</f>
        <v>#N/A</v>
      </c>
      <c r="AE123">
        <f t="shared" si="47"/>
        <v>0</v>
      </c>
      <c r="AF123">
        <f t="shared" si="47"/>
        <v>0</v>
      </c>
      <c r="AG123" t="e">
        <f t="shared" si="48"/>
        <v>#N/A</v>
      </c>
      <c r="AH123" t="e">
        <f t="shared" si="49"/>
        <v>#N/A</v>
      </c>
      <c r="AI123" t="e">
        <f t="shared" si="50"/>
        <v>#N/A</v>
      </c>
      <c r="AJ123" t="e">
        <f t="shared" si="51"/>
        <v>#N/A</v>
      </c>
    </row>
    <row r="124" spans="1:36" x14ac:dyDescent="0.25">
      <c r="A124">
        <f>commits!A124</f>
        <v>20941273</v>
      </c>
      <c r="B124" t="str">
        <f>commits!B124</f>
        <v>Python</v>
      </c>
      <c r="C124">
        <f>commits!C124</f>
        <v>57</v>
      </c>
      <c r="D124">
        <f>commits!D124</f>
        <v>1634</v>
      </c>
      <c r="E124">
        <f>commits!E124</f>
        <v>1691</v>
      </c>
      <c r="F124">
        <f>VLOOKUP(A124,merges!P:U,5,FALSE)</f>
        <v>7</v>
      </c>
      <c r="G124">
        <f>VLOOKUP(A124,merges!P:U,6,FALSE)</f>
        <v>260</v>
      </c>
      <c r="H124">
        <f t="shared" si="35"/>
        <v>267</v>
      </c>
      <c r="I124">
        <f t="shared" si="36"/>
        <v>6.333333333333333</v>
      </c>
      <c r="J124">
        <f t="shared" si="37"/>
        <v>15.789473684210526</v>
      </c>
      <c r="K124">
        <f t="shared" si="38"/>
        <v>12.280701754385966</v>
      </c>
      <c r="L124">
        <f t="shared" si="39"/>
        <v>15.911872705018359</v>
      </c>
      <c r="M124">
        <f t="shared" si="40"/>
        <v>8.1428571428571423</v>
      </c>
      <c r="N124">
        <f t="shared" si="41"/>
        <v>6.2846153846153845</v>
      </c>
      <c r="O124">
        <f>IF(ISNA(VLOOKUP(A124,desenvolvedores!$U$2:$W$656,2,FALSE)),1,VLOOKUP(A124,desenvolvedores!$U$2:$W$656,2,FALSE))</f>
        <v>7</v>
      </c>
      <c r="P124">
        <f>IF(ISNA(VLOOKUP(A124,desenvolvedores!$U$2:$W$656,3,FALSE)),1,VLOOKUP(A124,desenvolvedores!$U$2:$W$656,3,FALSE))</f>
        <v>57</v>
      </c>
      <c r="Q124">
        <f t="shared" si="33"/>
        <v>9.5</v>
      </c>
      <c r="R124">
        <f t="shared" si="34"/>
        <v>59.70384615384615</v>
      </c>
      <c r="S124">
        <f>IF(ISNA(VLOOKUP(A124,merges!AH:AJ,2,)),0,VLOOKUP(A124,merges!AH:AJ,2,))</f>
        <v>0</v>
      </c>
      <c r="T124">
        <f>IF(ISNA(VLOOKUP(A124,merges!AN:AP,2,FALSE)),0,VLOOKUP(A124,merges!AN:AP,2,FALSE))</f>
        <v>83</v>
      </c>
      <c r="U124">
        <f t="shared" si="42"/>
        <v>0</v>
      </c>
      <c r="V124">
        <f t="shared" si="43"/>
        <v>0.31923076923076921</v>
      </c>
      <c r="W124">
        <f t="shared" si="52"/>
        <v>0</v>
      </c>
      <c r="X124">
        <f t="shared" si="44"/>
        <v>5.0795593635250915</v>
      </c>
      <c r="Y124">
        <f>VLOOKUP(A124,issues_tempo!A:E,2,FALSE)</f>
        <v>210</v>
      </c>
      <c r="Z124">
        <f>VLOOKUP(A124,issues_tempo!A:E,3,FALSE)</f>
        <v>2</v>
      </c>
      <c r="AA124">
        <f t="shared" si="45"/>
        <v>212</v>
      </c>
      <c r="AB124">
        <f t="shared" si="46"/>
        <v>7.9764150943396226</v>
      </c>
      <c r="AC124">
        <f>VLOOKUP(A124,issues_tempo!A:E,4,FALSE)</f>
        <v>957</v>
      </c>
      <c r="AD124">
        <f>VLOOKUP(A124,issues_tempo!A:E,5,FALSE)</f>
        <v>4</v>
      </c>
      <c r="AE124">
        <f t="shared" si="47"/>
        <v>368.42105263157896</v>
      </c>
      <c r="AF124">
        <f t="shared" si="47"/>
        <v>0.12239902080783353</v>
      </c>
      <c r="AG124">
        <f t="shared" si="48"/>
        <v>4.5571428571428569</v>
      </c>
      <c r="AH124">
        <f t="shared" si="49"/>
        <v>2</v>
      </c>
      <c r="AI124">
        <f t="shared" si="50"/>
        <v>1678.9473684210527</v>
      </c>
      <c r="AJ124">
        <f t="shared" si="51"/>
        <v>0.24479804161566707</v>
      </c>
    </row>
    <row r="125" spans="1:36" x14ac:dyDescent="0.25">
      <c r="A125">
        <f>commits!A125</f>
        <v>21123000</v>
      </c>
      <c r="B125" t="str">
        <f>commits!B125</f>
        <v>Javascript</v>
      </c>
      <c r="C125">
        <f>commits!C125</f>
        <v>360</v>
      </c>
      <c r="D125">
        <f>commits!D125</f>
        <v>164</v>
      </c>
      <c r="E125">
        <f>commits!E125</f>
        <v>524</v>
      </c>
      <c r="F125" t="e">
        <f>VLOOKUP(A125,merges!P:U,5,FALSE)</f>
        <v>#N/A</v>
      </c>
      <c r="G125" t="e">
        <f>VLOOKUP(A125,merges!P:U,6,FALSE)</f>
        <v>#N/A</v>
      </c>
      <c r="H125" t="e">
        <f t="shared" si="35"/>
        <v>#N/A</v>
      </c>
      <c r="I125" t="e">
        <f t="shared" si="36"/>
        <v>#N/A</v>
      </c>
      <c r="J125">
        <f t="shared" si="37"/>
        <v>0</v>
      </c>
      <c r="K125">
        <f t="shared" si="38"/>
        <v>0</v>
      </c>
      <c r="L125">
        <f t="shared" si="39"/>
        <v>0</v>
      </c>
      <c r="M125" t="e">
        <f t="shared" si="40"/>
        <v>#N/A</v>
      </c>
      <c r="N125" t="e">
        <f t="shared" si="41"/>
        <v>#N/A</v>
      </c>
      <c r="O125">
        <f>IF(ISNA(VLOOKUP(A125,desenvolvedores!$U$2:$W$656,2,FALSE)),1,VLOOKUP(A125,desenvolvedores!$U$2:$W$656,2,FALSE))</f>
        <v>1</v>
      </c>
      <c r="P125">
        <f>IF(ISNA(VLOOKUP(A125,desenvolvedores!$U$2:$W$656,3,FALSE)),1,VLOOKUP(A125,desenvolvedores!$U$2:$W$656,3,FALSE))</f>
        <v>1</v>
      </c>
      <c r="Q125">
        <f t="shared" si="33"/>
        <v>999999</v>
      </c>
      <c r="R125" t="e">
        <f t="shared" si="34"/>
        <v>#N/A</v>
      </c>
      <c r="S125">
        <f>IF(ISNA(VLOOKUP(A125,merges!AH:AJ,2,)),0,VLOOKUP(A125,merges!AH:AJ,2,))</f>
        <v>0</v>
      </c>
      <c r="T125">
        <f>IF(ISNA(VLOOKUP(A125,merges!AN:AP,2,FALSE)),0,VLOOKUP(A125,merges!AN:AP,2,FALSE))</f>
        <v>0</v>
      </c>
      <c r="U125">
        <f t="shared" si="42"/>
        <v>0</v>
      </c>
      <c r="V125">
        <f t="shared" si="43"/>
        <v>0</v>
      </c>
      <c r="W125">
        <f t="shared" si="52"/>
        <v>0</v>
      </c>
      <c r="X125">
        <f t="shared" si="44"/>
        <v>0</v>
      </c>
      <c r="Y125">
        <f>IF(ISNA(VLOOKUP(A125,issues_tempo!A:E,2,FALSE)),0,VLOOKUP(A125,issues_tempo!A:E,2,FALSE))</f>
        <v>0</v>
      </c>
      <c r="Z125">
        <f>IF(ISNA(VLOOKUP(A125,issues_tempo!A:E,3,FALSE)),0,VLOOKUP(A125,issues_tempo!A:E,3,FALSE))</f>
        <v>0</v>
      </c>
      <c r="AA125">
        <f t="shared" si="45"/>
        <v>0</v>
      </c>
      <c r="AB125" t="e">
        <f t="shared" si="46"/>
        <v>#DIV/0!</v>
      </c>
      <c r="AC125" t="e">
        <f>VLOOKUP(A125,issues_tempo!A:E,4,FALSE)</f>
        <v>#N/A</v>
      </c>
      <c r="AD125" t="e">
        <f>VLOOKUP(A125,issues_tempo!A:E,5,FALSE)</f>
        <v>#N/A</v>
      </c>
      <c r="AE125">
        <f t="shared" si="47"/>
        <v>0</v>
      </c>
      <c r="AF125">
        <f t="shared" si="47"/>
        <v>0</v>
      </c>
      <c r="AG125">
        <f t="shared" si="48"/>
        <v>0</v>
      </c>
      <c r="AH125">
        <f t="shared" si="49"/>
        <v>0</v>
      </c>
      <c r="AI125">
        <f t="shared" si="50"/>
        <v>0</v>
      </c>
      <c r="AJ125">
        <f t="shared" si="51"/>
        <v>0</v>
      </c>
    </row>
    <row r="126" spans="1:36" x14ac:dyDescent="0.25">
      <c r="A126">
        <f>commits!A126</f>
        <v>21130146</v>
      </c>
      <c r="B126" t="str">
        <f>commits!B126</f>
        <v>Ruby</v>
      </c>
      <c r="C126">
        <f>commits!C126</f>
        <v>19</v>
      </c>
      <c r="D126">
        <f>commits!D126</f>
        <v>23</v>
      </c>
      <c r="E126">
        <f>commits!E126</f>
        <v>42</v>
      </c>
      <c r="F126">
        <f>VLOOKUP(A126,merges!P:U,5,FALSE)</f>
        <v>0</v>
      </c>
      <c r="G126">
        <f>VLOOKUP(A126,merges!P:U,6,FALSE)</f>
        <v>1</v>
      </c>
      <c r="H126">
        <f t="shared" si="35"/>
        <v>1</v>
      </c>
      <c r="I126">
        <f t="shared" si="36"/>
        <v>42</v>
      </c>
      <c r="J126">
        <f t="shared" si="37"/>
        <v>2.3809523809523809</v>
      </c>
      <c r="K126">
        <f t="shared" si="38"/>
        <v>0</v>
      </c>
      <c r="L126">
        <f t="shared" si="39"/>
        <v>4.3478260869565215</v>
      </c>
      <c r="M126" t="e">
        <f t="shared" si="40"/>
        <v>#DIV/0!</v>
      </c>
      <c r="N126">
        <f t="shared" si="41"/>
        <v>23</v>
      </c>
      <c r="O126">
        <f>IF(ISNA(VLOOKUP(A126,desenvolvedores!$U$2:$W$656,2,FALSE)),1,VLOOKUP(A126,desenvolvedores!$U$2:$W$656,2,FALSE))</f>
        <v>1</v>
      </c>
      <c r="P126">
        <f>IF(ISNA(VLOOKUP(A126,desenvolvedores!$U$2:$W$656,3,FALSE)),1,VLOOKUP(A126,desenvolvedores!$U$2:$W$656,3,FALSE))</f>
        <v>1</v>
      </c>
      <c r="Q126">
        <f t="shared" si="33"/>
        <v>999999</v>
      </c>
      <c r="R126">
        <f t="shared" si="34"/>
        <v>3.833333333333333</v>
      </c>
      <c r="S126">
        <f>IF(ISNA(VLOOKUP(A126,merges!AH:AJ,2,)),0,VLOOKUP(A126,merges!AH:AJ,2,))</f>
        <v>0</v>
      </c>
      <c r="T126">
        <f>IF(ISNA(VLOOKUP(A126,merges!AN:AP,2,FALSE)),0,VLOOKUP(A126,merges!AN:AP,2,FALSE))</f>
        <v>18</v>
      </c>
      <c r="U126">
        <f t="shared" si="42"/>
        <v>0</v>
      </c>
      <c r="V126">
        <f t="shared" si="43"/>
        <v>18</v>
      </c>
      <c r="W126">
        <f t="shared" si="52"/>
        <v>0</v>
      </c>
      <c r="X126">
        <f t="shared" si="44"/>
        <v>78.260869565217391</v>
      </c>
      <c r="Y126">
        <f>VLOOKUP(A126,issues_tempo!A:E,2,FALSE)</f>
        <v>0</v>
      </c>
      <c r="Z126">
        <f>VLOOKUP(A126,issues_tempo!A:E,3,FALSE)</f>
        <v>1</v>
      </c>
      <c r="AA126">
        <f t="shared" si="45"/>
        <v>1</v>
      </c>
      <c r="AB126">
        <f t="shared" si="46"/>
        <v>42</v>
      </c>
      <c r="AC126">
        <f>VLOOKUP(A126,issues_tempo!A:E,4,FALSE)</f>
        <v>0</v>
      </c>
      <c r="AD126">
        <f>VLOOKUP(A126,issues_tempo!A:E,5,FALSE)</f>
        <v>2</v>
      </c>
      <c r="AE126">
        <f t="shared" si="47"/>
        <v>0</v>
      </c>
      <c r="AF126">
        <f t="shared" si="47"/>
        <v>4.3478260869565215</v>
      </c>
      <c r="AG126">
        <f t="shared" si="48"/>
        <v>0</v>
      </c>
      <c r="AH126">
        <f t="shared" si="49"/>
        <v>2</v>
      </c>
      <c r="AI126">
        <f t="shared" si="50"/>
        <v>0</v>
      </c>
      <c r="AJ126">
        <f t="shared" si="51"/>
        <v>8.695652173913043</v>
      </c>
    </row>
    <row r="127" spans="1:36" x14ac:dyDescent="0.25">
      <c r="A127">
        <f>commits!A127</f>
        <v>21427488</v>
      </c>
      <c r="B127" t="str">
        <f>commits!B127</f>
        <v>Ruby</v>
      </c>
      <c r="C127">
        <f>commits!C127</f>
        <v>83</v>
      </c>
      <c r="D127">
        <f>commits!D127</f>
        <v>204</v>
      </c>
      <c r="E127">
        <f>commits!E127</f>
        <v>287</v>
      </c>
      <c r="F127" t="e">
        <f>VLOOKUP(A127,merges!P:U,5,FALSE)</f>
        <v>#N/A</v>
      </c>
      <c r="G127" t="e">
        <f>VLOOKUP(A127,merges!P:U,6,FALSE)</f>
        <v>#N/A</v>
      </c>
      <c r="H127" t="e">
        <f t="shared" si="35"/>
        <v>#N/A</v>
      </c>
      <c r="I127" t="e">
        <f t="shared" si="36"/>
        <v>#N/A</v>
      </c>
      <c r="J127">
        <f t="shared" si="37"/>
        <v>0</v>
      </c>
      <c r="K127">
        <f t="shared" si="38"/>
        <v>0</v>
      </c>
      <c r="L127">
        <f t="shared" si="39"/>
        <v>0</v>
      </c>
      <c r="M127" t="e">
        <f t="shared" si="40"/>
        <v>#N/A</v>
      </c>
      <c r="N127" t="e">
        <f t="shared" si="41"/>
        <v>#N/A</v>
      </c>
      <c r="O127">
        <f>IF(ISNA(VLOOKUP(A127,desenvolvedores!$U$2:$W$656,2,FALSE)),1,VLOOKUP(A127,desenvolvedores!$U$2:$W$656,2,FALSE))</f>
        <v>2</v>
      </c>
      <c r="P127">
        <f>IF(ISNA(VLOOKUP(A127,desenvolvedores!$U$2:$W$656,3,FALSE)),1,VLOOKUP(A127,desenvolvedores!$U$2:$W$656,3,FALSE))</f>
        <v>3</v>
      </c>
      <c r="Q127">
        <f t="shared" si="33"/>
        <v>999999</v>
      </c>
      <c r="R127" t="e">
        <f t="shared" si="34"/>
        <v>#N/A</v>
      </c>
      <c r="S127">
        <f>IF(ISNA(VLOOKUP(A127,merges!AH:AJ,2,)),0,VLOOKUP(A127,merges!AH:AJ,2,))</f>
        <v>0</v>
      </c>
      <c r="T127">
        <f>IF(ISNA(VLOOKUP(A127,merges!AN:AP,2,FALSE)),0,VLOOKUP(A127,merges!AN:AP,2,FALSE))</f>
        <v>0</v>
      </c>
      <c r="U127">
        <f t="shared" si="42"/>
        <v>0</v>
      </c>
      <c r="V127">
        <f t="shared" si="43"/>
        <v>0</v>
      </c>
      <c r="W127">
        <f t="shared" si="52"/>
        <v>0</v>
      </c>
      <c r="X127">
        <f t="shared" si="44"/>
        <v>0</v>
      </c>
      <c r="Y127" t="e">
        <f>VLOOKUP(A127,issues_tempo!A:E,2,FALSE)</f>
        <v>#N/A</v>
      </c>
      <c r="Z127" t="e">
        <f>VLOOKUP(A127,issues_tempo!A:E,3,FALSE)</f>
        <v>#N/A</v>
      </c>
      <c r="AA127" t="e">
        <f t="shared" si="45"/>
        <v>#N/A</v>
      </c>
      <c r="AB127" t="e">
        <f t="shared" si="46"/>
        <v>#N/A</v>
      </c>
      <c r="AC127" t="e">
        <f>VLOOKUP(A127,issues_tempo!A:E,4,FALSE)</f>
        <v>#N/A</v>
      </c>
      <c r="AD127" t="e">
        <f>VLOOKUP(A127,issues_tempo!A:E,5,FALSE)</f>
        <v>#N/A</v>
      </c>
      <c r="AE127">
        <f t="shared" si="47"/>
        <v>0</v>
      </c>
      <c r="AF127">
        <f t="shared" si="47"/>
        <v>0</v>
      </c>
      <c r="AG127" t="e">
        <f t="shared" si="48"/>
        <v>#N/A</v>
      </c>
      <c r="AH127" t="e">
        <f t="shared" si="49"/>
        <v>#N/A</v>
      </c>
      <c r="AI127" t="e">
        <f t="shared" si="50"/>
        <v>#N/A</v>
      </c>
      <c r="AJ127" t="e">
        <f t="shared" si="51"/>
        <v>#N/A</v>
      </c>
    </row>
    <row r="128" spans="1:36" x14ac:dyDescent="0.25">
      <c r="A128">
        <f>commits!A128</f>
        <v>21674470</v>
      </c>
      <c r="B128" t="str">
        <f>commits!B128</f>
        <v>Javascript</v>
      </c>
      <c r="C128">
        <f>commits!C128</f>
        <v>124</v>
      </c>
      <c r="D128">
        <f>commits!D128</f>
        <v>125</v>
      </c>
      <c r="E128">
        <f>commits!E128</f>
        <v>249</v>
      </c>
      <c r="F128">
        <f>VLOOKUP(A128,merges!P:U,5,FALSE)</f>
        <v>1</v>
      </c>
      <c r="G128">
        <f>VLOOKUP(A128,merges!P:U,6,FALSE)</f>
        <v>0</v>
      </c>
      <c r="H128">
        <f t="shared" si="35"/>
        <v>1</v>
      </c>
      <c r="I128">
        <f t="shared" si="36"/>
        <v>249</v>
      </c>
      <c r="J128">
        <f t="shared" si="37"/>
        <v>0.40160642570281124</v>
      </c>
      <c r="K128">
        <f t="shared" si="38"/>
        <v>0.80645161290322576</v>
      </c>
      <c r="L128">
        <f t="shared" si="39"/>
        <v>0</v>
      </c>
      <c r="M128">
        <f t="shared" ref="M128:M129" si="65">IF(F128&gt;0,C128/F128,999999)</f>
        <v>124</v>
      </c>
      <c r="N128">
        <f t="shared" ref="N128:N129" si="66">IF(G128&gt;0,D128/G128,999999)</f>
        <v>999999</v>
      </c>
      <c r="O128">
        <f>IF(ISNA(VLOOKUP(A128,desenvolvedores!$U$2:$W$656,2,FALSE)),1,VLOOKUP(A128,desenvolvedores!$U$2:$W$656,2,FALSE))</f>
        <v>1</v>
      </c>
      <c r="P128">
        <f>IF(ISNA(VLOOKUP(A128,desenvolvedores!$U$2:$W$656,3,FALSE)),1,VLOOKUP(A128,desenvolvedores!$U$2:$W$656,3,FALSE))</f>
        <v>2</v>
      </c>
      <c r="Q128">
        <f t="shared" si="33"/>
        <v>20.666666666666664</v>
      </c>
      <c r="R128">
        <f t="shared" si="34"/>
        <v>999999</v>
      </c>
      <c r="S128">
        <f>IF(ISNA(VLOOKUP(A128,merges!AH:AJ,2,)),0,VLOOKUP(A128,merges!AH:AJ,2,))</f>
        <v>0</v>
      </c>
      <c r="T128">
        <f>IF(ISNA(VLOOKUP(A128,merges!AN:AP,2,FALSE)),0,VLOOKUP(A128,merges!AN:AP,2,FALSE))</f>
        <v>0</v>
      </c>
      <c r="U128">
        <f t="shared" si="42"/>
        <v>0</v>
      </c>
      <c r="V128">
        <f t="shared" si="43"/>
        <v>0</v>
      </c>
      <c r="W128">
        <f t="shared" si="52"/>
        <v>0</v>
      </c>
      <c r="X128">
        <f t="shared" si="44"/>
        <v>0</v>
      </c>
      <c r="Y128" t="e">
        <f>VLOOKUP(A128,issues_tempo!A:E,2,FALSE)</f>
        <v>#N/A</v>
      </c>
      <c r="Z128" t="e">
        <f>VLOOKUP(A128,issues_tempo!A:E,3,FALSE)</f>
        <v>#N/A</v>
      </c>
      <c r="AA128" t="e">
        <f t="shared" si="45"/>
        <v>#N/A</v>
      </c>
      <c r="AB128" t="e">
        <f t="shared" si="46"/>
        <v>#N/A</v>
      </c>
      <c r="AC128" t="e">
        <f>VLOOKUP(A128,issues_tempo!A:E,4,FALSE)</f>
        <v>#N/A</v>
      </c>
      <c r="AD128" t="e">
        <f>VLOOKUP(A128,issues_tempo!A:E,5,FALSE)</f>
        <v>#N/A</v>
      </c>
      <c r="AE128">
        <f t="shared" si="47"/>
        <v>0</v>
      </c>
      <c r="AF128">
        <f t="shared" si="47"/>
        <v>0</v>
      </c>
      <c r="AG128" t="e">
        <f t="shared" si="48"/>
        <v>#N/A</v>
      </c>
      <c r="AH128" t="e">
        <f t="shared" si="49"/>
        <v>#N/A</v>
      </c>
      <c r="AI128" t="e">
        <f t="shared" si="50"/>
        <v>#N/A</v>
      </c>
      <c r="AJ128" t="e">
        <f t="shared" si="51"/>
        <v>#N/A</v>
      </c>
    </row>
    <row r="129" spans="1:36" x14ac:dyDescent="0.25">
      <c r="A129">
        <f>commits!A129</f>
        <v>22128680</v>
      </c>
      <c r="B129" t="str">
        <f>commits!B129</f>
        <v>Ruby</v>
      </c>
      <c r="C129">
        <f>commits!C129</f>
        <v>566</v>
      </c>
      <c r="D129">
        <f>commits!D129</f>
        <v>122</v>
      </c>
      <c r="E129">
        <f>commits!E129</f>
        <v>688</v>
      </c>
      <c r="F129">
        <f>VLOOKUP(A129,merges!P:U,5,FALSE)</f>
        <v>64</v>
      </c>
      <c r="G129">
        <f>VLOOKUP(A129,merges!P:U,6,FALSE)</f>
        <v>21</v>
      </c>
      <c r="H129">
        <f t="shared" si="35"/>
        <v>85</v>
      </c>
      <c r="I129">
        <f t="shared" si="36"/>
        <v>8.0941176470588232</v>
      </c>
      <c r="J129">
        <f t="shared" si="37"/>
        <v>12.354651162790697</v>
      </c>
      <c r="K129">
        <f t="shared" si="38"/>
        <v>11.307420494699647</v>
      </c>
      <c r="L129">
        <f t="shared" si="39"/>
        <v>17.21311475409836</v>
      </c>
      <c r="M129">
        <f t="shared" si="65"/>
        <v>8.84375</v>
      </c>
      <c r="N129">
        <f t="shared" si="66"/>
        <v>5.8095238095238093</v>
      </c>
      <c r="O129">
        <f>IF(ISNA(VLOOKUP(A129,desenvolvedores!$U$2:$W$656,2,FALSE)),1,VLOOKUP(A129,desenvolvedores!$U$2:$W$656,2,FALSE))</f>
        <v>4</v>
      </c>
      <c r="P129">
        <f>IF(ISNA(VLOOKUP(A129,desenvolvedores!$U$2:$W$656,3,FALSE)),1,VLOOKUP(A129,desenvolvedores!$U$2:$W$656,3,FALSE))</f>
        <v>4</v>
      </c>
      <c r="Q129">
        <f t="shared" si="33"/>
        <v>5.895833333333333</v>
      </c>
      <c r="R129">
        <f t="shared" si="34"/>
        <v>3.8730158730158726</v>
      </c>
      <c r="S129">
        <f>IF(ISNA(VLOOKUP(A129,merges!AH:AJ,2,)),0,VLOOKUP(A129,merges!AH:AJ,2,))</f>
        <v>114</v>
      </c>
      <c r="T129">
        <f>IF(ISNA(VLOOKUP(A129,merges!AN:AP,2,FALSE)),0,VLOOKUP(A129,merges!AN:AP,2,FALSE))</f>
        <v>18</v>
      </c>
      <c r="U129">
        <f t="shared" si="42"/>
        <v>1.78125</v>
      </c>
      <c r="V129">
        <f t="shared" si="43"/>
        <v>0.8571428571428571</v>
      </c>
      <c r="W129">
        <f t="shared" si="52"/>
        <v>20.141342756183747</v>
      </c>
      <c r="X129">
        <f t="shared" si="44"/>
        <v>14.754098360655735</v>
      </c>
      <c r="Y129" t="e">
        <f>VLOOKUP(A129,issues_tempo!A:E,2,FALSE)</f>
        <v>#N/A</v>
      </c>
      <c r="Z129" t="e">
        <f>VLOOKUP(A129,issues_tempo!A:E,3,FALSE)</f>
        <v>#N/A</v>
      </c>
      <c r="AA129" t="e">
        <f t="shared" si="45"/>
        <v>#N/A</v>
      </c>
      <c r="AB129" t="e">
        <f t="shared" si="46"/>
        <v>#N/A</v>
      </c>
      <c r="AC129" t="e">
        <f>VLOOKUP(A129,issues_tempo!A:E,4,FALSE)</f>
        <v>#N/A</v>
      </c>
      <c r="AD129" t="e">
        <f>VLOOKUP(A129,issues_tempo!A:E,5,FALSE)</f>
        <v>#N/A</v>
      </c>
      <c r="AE129">
        <f t="shared" si="47"/>
        <v>0</v>
      </c>
      <c r="AF129">
        <f t="shared" si="47"/>
        <v>0</v>
      </c>
      <c r="AG129" t="e">
        <f t="shared" si="48"/>
        <v>#N/A</v>
      </c>
      <c r="AH129" t="e">
        <f t="shared" si="49"/>
        <v>#N/A</v>
      </c>
      <c r="AI129" t="e">
        <f t="shared" si="50"/>
        <v>#N/A</v>
      </c>
      <c r="AJ129" t="e">
        <f t="shared" si="51"/>
        <v>#N/A</v>
      </c>
    </row>
    <row r="130" spans="1:36" x14ac:dyDescent="0.25">
      <c r="A130">
        <f>commits!A130</f>
        <v>22321097</v>
      </c>
      <c r="B130" t="str">
        <f>commits!B130</f>
        <v>Ruby</v>
      </c>
      <c r="C130">
        <f>commits!C130</f>
        <v>53</v>
      </c>
      <c r="D130">
        <f>commits!D130</f>
        <v>143</v>
      </c>
      <c r="E130">
        <f>commits!E130</f>
        <v>196</v>
      </c>
      <c r="F130">
        <f>VLOOKUP(A130,merges!P:U,5,FALSE)</f>
        <v>1</v>
      </c>
      <c r="G130">
        <f>VLOOKUP(A130,merges!P:U,6,FALSE)</f>
        <v>3</v>
      </c>
      <c r="H130">
        <f t="shared" si="35"/>
        <v>4</v>
      </c>
      <c r="I130">
        <f t="shared" si="36"/>
        <v>49</v>
      </c>
      <c r="J130">
        <f t="shared" si="37"/>
        <v>2.0408163265306123</v>
      </c>
      <c r="K130">
        <f t="shared" si="38"/>
        <v>1.8867924528301887</v>
      </c>
      <c r="L130">
        <f t="shared" si="39"/>
        <v>2.0979020979020979</v>
      </c>
      <c r="M130">
        <f t="shared" si="40"/>
        <v>53</v>
      </c>
      <c r="N130">
        <f t="shared" si="41"/>
        <v>47.666666666666664</v>
      </c>
      <c r="O130">
        <f>IF(ISNA(VLOOKUP(A130,desenvolvedores!$U$2:$W$656,2,FALSE)),1,VLOOKUP(A130,desenvolvedores!$U$2:$W$656,2,FALSE))</f>
        <v>3</v>
      </c>
      <c r="P130">
        <f>IF(ISNA(VLOOKUP(A130,desenvolvedores!$U$2:$W$656,3,FALSE)),1,VLOOKUP(A130,desenvolvedores!$U$2:$W$656,3,FALSE))</f>
        <v>2</v>
      </c>
      <c r="Q130">
        <f t="shared" ref="Q130:Q193" si="67">IF(ISERROR((C130/F130)*(O130/($O$2+$P$2))),999999,(C130/F130)*(O130/($O$2+$P$2)))</f>
        <v>26.5</v>
      </c>
      <c r="R130">
        <f t="shared" ref="R130:R193" si="68">IF(ISERR((D130/G130)*(P130/($O$2+$P$2))),999999,(D130/G130)*(P130/($O$2+$P$2)))</f>
        <v>15.888888888888888</v>
      </c>
      <c r="S130">
        <f>IF(ISNA(VLOOKUP(A130,merges!AH:AJ,2,)),0,VLOOKUP(A130,merges!AH:AJ,2,))</f>
        <v>0</v>
      </c>
      <c r="T130">
        <f>IF(ISNA(VLOOKUP(A130,merges!AN:AP,2,FALSE)),0,VLOOKUP(A130,merges!AN:AP,2,FALSE))</f>
        <v>0</v>
      </c>
      <c r="U130">
        <f t="shared" si="42"/>
        <v>0</v>
      </c>
      <c r="V130">
        <f t="shared" si="43"/>
        <v>0</v>
      </c>
      <c r="W130">
        <f t="shared" si="52"/>
        <v>0</v>
      </c>
      <c r="X130">
        <f t="shared" si="44"/>
        <v>0</v>
      </c>
      <c r="Y130" t="e">
        <f>VLOOKUP(A130,issues_tempo!A:E,2,FALSE)</f>
        <v>#N/A</v>
      </c>
      <c r="Z130" t="e">
        <f>VLOOKUP(A130,issues_tempo!A:E,3,FALSE)</f>
        <v>#N/A</v>
      </c>
      <c r="AA130" t="e">
        <f t="shared" si="45"/>
        <v>#N/A</v>
      </c>
      <c r="AB130" t="e">
        <f t="shared" si="46"/>
        <v>#N/A</v>
      </c>
      <c r="AC130" t="e">
        <f>VLOOKUP(A130,issues_tempo!A:E,4,FALSE)</f>
        <v>#N/A</v>
      </c>
      <c r="AD130" t="e">
        <f>VLOOKUP(A130,issues_tempo!A:E,5,FALSE)</f>
        <v>#N/A</v>
      </c>
      <c r="AE130">
        <f t="shared" si="47"/>
        <v>0</v>
      </c>
      <c r="AF130">
        <f t="shared" si="47"/>
        <v>0</v>
      </c>
      <c r="AG130" t="e">
        <f t="shared" si="48"/>
        <v>#N/A</v>
      </c>
      <c r="AH130" t="e">
        <f t="shared" si="49"/>
        <v>#N/A</v>
      </c>
      <c r="AI130" t="e">
        <f t="shared" si="50"/>
        <v>#N/A</v>
      </c>
      <c r="AJ130" t="e">
        <f t="shared" si="51"/>
        <v>#N/A</v>
      </c>
    </row>
    <row r="131" spans="1:36" x14ac:dyDescent="0.25">
      <c r="A131">
        <f>commits!A131</f>
        <v>22878046</v>
      </c>
      <c r="B131" t="str">
        <f>commits!B131</f>
        <v>Ruby</v>
      </c>
      <c r="C131">
        <f>commits!C131</f>
        <v>291</v>
      </c>
      <c r="D131">
        <f>commits!D131</f>
        <v>53</v>
      </c>
      <c r="E131">
        <f>commits!E131</f>
        <v>344</v>
      </c>
      <c r="F131" t="e">
        <f>VLOOKUP(A131,merges!P:U,5,FALSE)</f>
        <v>#N/A</v>
      </c>
      <c r="G131" t="e">
        <f>VLOOKUP(A131,merges!P:U,6,FALSE)</f>
        <v>#N/A</v>
      </c>
      <c r="H131" t="e">
        <f t="shared" ref="H131:H194" si="69">F131+G131</f>
        <v>#N/A</v>
      </c>
      <c r="I131" t="e">
        <f t="shared" ref="I131:I194" si="70">E131/H131</f>
        <v>#N/A</v>
      </c>
      <c r="J131">
        <f t="shared" ref="J131:J194" si="71">IF(ISNA(H131),0,IF(E131&gt;0,(H131*100)/E131,0))</f>
        <v>0</v>
      </c>
      <c r="K131">
        <f t="shared" ref="K131:K194" si="72">IF(ISNA(F131),0,IF(C131&gt;0,(F131*100)/C131,0))</f>
        <v>0</v>
      </c>
      <c r="L131">
        <f t="shared" ref="L131:L194" si="73">IF(ISNA(F131),0,IF(D131&gt;0,(G131*100)/D131,0))</f>
        <v>0</v>
      </c>
      <c r="M131" t="e">
        <f t="shared" ref="M131:M194" si="74">C131/F131</f>
        <v>#N/A</v>
      </c>
      <c r="N131" t="e">
        <f t="shared" ref="N131:N194" si="75">D131/G131</f>
        <v>#N/A</v>
      </c>
      <c r="O131">
        <f>IF(ISNA(VLOOKUP(A131,desenvolvedores!$U$2:$W$656,2,FALSE)),1,VLOOKUP(A131,desenvolvedores!$U$2:$W$656,2,FALSE))</f>
        <v>1</v>
      </c>
      <c r="P131">
        <f>IF(ISNA(VLOOKUP(A131,desenvolvedores!$U$2:$W$656,3,FALSE)),1,VLOOKUP(A131,desenvolvedores!$U$2:$W$656,3,FALSE))</f>
        <v>1</v>
      </c>
      <c r="Q131">
        <f t="shared" si="67"/>
        <v>999999</v>
      </c>
      <c r="R131" t="e">
        <f t="shared" si="68"/>
        <v>#N/A</v>
      </c>
      <c r="S131">
        <f>IF(ISNA(VLOOKUP(A131,merges!AH:AJ,2,)),0,VLOOKUP(A131,merges!AH:AJ,2,))</f>
        <v>0</v>
      </c>
      <c r="T131">
        <f>IF(ISNA(VLOOKUP(A131,merges!AN:AP,2,FALSE)),0,VLOOKUP(A131,merges!AN:AP,2,FALSE))</f>
        <v>0</v>
      </c>
      <c r="U131">
        <f t="shared" ref="U131:U194" si="76">IF(ISNA(F131),0,IF(F131&gt;0,S131/F131,0))</f>
        <v>0</v>
      </c>
      <c r="V131">
        <f t="shared" ref="V131:V194" si="77">IF(ISNA(G131),0,IF(G131&gt;0,T131/G131,0))</f>
        <v>0</v>
      </c>
      <c r="W131">
        <f t="shared" si="52"/>
        <v>0</v>
      </c>
      <c r="X131">
        <f t="shared" ref="X131:X194" si="78">V131*L131</f>
        <v>0</v>
      </c>
      <c r="Y131" t="e">
        <f>VLOOKUP(A131,issues_tempo!A:E,2,FALSE)</f>
        <v>#N/A</v>
      </c>
      <c r="Z131" t="e">
        <f>VLOOKUP(A131,issues_tempo!A:E,3,FALSE)</f>
        <v>#N/A</v>
      </c>
      <c r="AA131" t="e">
        <f t="shared" ref="AA131:AA194" si="79">Y131+Z131</f>
        <v>#N/A</v>
      </c>
      <c r="AB131" t="e">
        <f t="shared" ref="AB131:AB194" si="80">E131/AA131</f>
        <v>#N/A</v>
      </c>
      <c r="AC131" t="e">
        <f>VLOOKUP(A131,issues_tempo!A:E,4,FALSE)</f>
        <v>#N/A</v>
      </c>
      <c r="AD131" t="e">
        <f>VLOOKUP(A131,issues_tempo!A:E,5,FALSE)</f>
        <v>#N/A</v>
      </c>
      <c r="AE131">
        <f t="shared" ref="AE131:AF194" si="81">IF(ISNA(Y131),0,IF(C131&gt;0,(Y131*100)/C131,0))</f>
        <v>0</v>
      </c>
      <c r="AF131">
        <f t="shared" si="81"/>
        <v>0</v>
      </c>
      <c r="AG131" t="e">
        <f t="shared" ref="AG131:AG194" si="82">IF(Y131&gt;0,AC131/Y131,0)</f>
        <v>#N/A</v>
      </c>
      <c r="AH131" t="e">
        <f t="shared" ref="AH131:AH194" si="83">IF(Z131&gt;0,AD131/Z131,0)</f>
        <v>#N/A</v>
      </c>
      <c r="AI131" t="e">
        <f t="shared" ref="AI131:AI194" si="84">AG131*AE131</f>
        <v>#N/A</v>
      </c>
      <c r="AJ131" t="e">
        <f t="shared" ref="AJ131:AJ194" si="85">AH131*AF131</f>
        <v>#N/A</v>
      </c>
    </row>
    <row r="132" spans="1:36" x14ac:dyDescent="0.25">
      <c r="A132">
        <f>commits!A132</f>
        <v>23075373</v>
      </c>
      <c r="B132" t="str">
        <f>commits!B132</f>
        <v>Javascript</v>
      </c>
      <c r="C132">
        <f>commits!C132</f>
        <v>764</v>
      </c>
      <c r="D132">
        <f>commits!D132</f>
        <v>70</v>
      </c>
      <c r="E132">
        <f>commits!E132</f>
        <v>834</v>
      </c>
      <c r="F132">
        <f>VLOOKUP(A132,merges!P:U,5,FALSE)</f>
        <v>9</v>
      </c>
      <c r="G132">
        <f>VLOOKUP(A132,merges!P:U,6,FALSE)</f>
        <v>0</v>
      </c>
      <c r="H132">
        <f t="shared" si="69"/>
        <v>9</v>
      </c>
      <c r="I132">
        <f t="shared" si="70"/>
        <v>92.666666666666671</v>
      </c>
      <c r="J132">
        <f t="shared" si="71"/>
        <v>1.079136690647482</v>
      </c>
      <c r="K132">
        <f t="shared" si="72"/>
        <v>1.1780104712041886</v>
      </c>
      <c r="L132">
        <f t="shared" si="73"/>
        <v>0</v>
      </c>
      <c r="M132">
        <f t="shared" si="74"/>
        <v>84.888888888888886</v>
      </c>
      <c r="N132" t="e">
        <f t="shared" si="75"/>
        <v>#DIV/0!</v>
      </c>
      <c r="O132">
        <f>IF(ISNA(VLOOKUP(A132,desenvolvedores!$U$2:$W$656,2,FALSE)),1,VLOOKUP(A132,desenvolvedores!$U$2:$W$656,2,FALSE))</f>
        <v>4</v>
      </c>
      <c r="P132">
        <f>IF(ISNA(VLOOKUP(A132,desenvolvedores!$U$2:$W$656,3,FALSE)),1,VLOOKUP(A132,desenvolvedores!$U$2:$W$656,3,FALSE))</f>
        <v>1</v>
      </c>
      <c r="Q132">
        <f t="shared" si="67"/>
        <v>56.592592592592588</v>
      </c>
      <c r="R132">
        <f t="shared" si="68"/>
        <v>999999</v>
      </c>
      <c r="S132">
        <f>IF(ISNA(VLOOKUP(A132,merges!AH:AJ,2,)),0,VLOOKUP(A132,merges!AH:AJ,2,))</f>
        <v>57826</v>
      </c>
      <c r="T132">
        <f>IF(ISNA(VLOOKUP(A132,merges!AN:AP,2,FALSE)),0,VLOOKUP(A132,merges!AN:AP,2,FALSE))</f>
        <v>0</v>
      </c>
      <c r="U132">
        <f t="shared" si="76"/>
        <v>6425.1111111111113</v>
      </c>
      <c r="V132">
        <f t="shared" si="77"/>
        <v>0</v>
      </c>
      <c r="W132">
        <f t="shared" ref="W132:W195" si="86">U132*K132</f>
        <v>7568.8481675392677</v>
      </c>
      <c r="X132">
        <f t="shared" si="78"/>
        <v>0</v>
      </c>
      <c r="Y132" t="e">
        <f>VLOOKUP(A132,issues_tempo!A:E,2,FALSE)</f>
        <v>#N/A</v>
      </c>
      <c r="Z132" t="e">
        <f>VLOOKUP(A132,issues_tempo!A:E,3,FALSE)</f>
        <v>#N/A</v>
      </c>
      <c r="AA132" t="e">
        <f t="shared" si="79"/>
        <v>#N/A</v>
      </c>
      <c r="AB132" t="e">
        <f t="shared" si="80"/>
        <v>#N/A</v>
      </c>
      <c r="AC132" t="e">
        <f>VLOOKUP(A132,issues_tempo!A:E,4,FALSE)</f>
        <v>#N/A</v>
      </c>
      <c r="AD132" t="e">
        <f>VLOOKUP(A132,issues_tempo!A:E,5,FALSE)</f>
        <v>#N/A</v>
      </c>
      <c r="AE132">
        <f t="shared" si="81"/>
        <v>0</v>
      </c>
      <c r="AF132">
        <f t="shared" si="81"/>
        <v>0</v>
      </c>
      <c r="AG132" t="e">
        <f t="shared" si="82"/>
        <v>#N/A</v>
      </c>
      <c r="AH132" t="e">
        <f t="shared" si="83"/>
        <v>#N/A</v>
      </c>
      <c r="AI132" t="e">
        <f t="shared" si="84"/>
        <v>#N/A</v>
      </c>
      <c r="AJ132" t="e">
        <f t="shared" si="85"/>
        <v>#N/A</v>
      </c>
    </row>
    <row r="133" spans="1:36" x14ac:dyDescent="0.25">
      <c r="A133">
        <f>commits!A133</f>
        <v>23399487</v>
      </c>
      <c r="B133" t="str">
        <f>commits!B133</f>
        <v>Javascript</v>
      </c>
      <c r="C133">
        <f>commits!C133</f>
        <v>26</v>
      </c>
      <c r="D133">
        <f>commits!D133</f>
        <v>95</v>
      </c>
      <c r="E133">
        <f>commits!E133</f>
        <v>121</v>
      </c>
      <c r="F133">
        <f>VLOOKUP(A133,merges!P:U,5,FALSE)</f>
        <v>0</v>
      </c>
      <c r="G133">
        <f>VLOOKUP(A133,merges!P:U,6,FALSE)</f>
        <v>1</v>
      </c>
      <c r="H133">
        <f t="shared" si="69"/>
        <v>1</v>
      </c>
      <c r="I133">
        <f t="shared" si="70"/>
        <v>121</v>
      </c>
      <c r="J133">
        <f t="shared" si="71"/>
        <v>0.82644628099173556</v>
      </c>
      <c r="K133">
        <f t="shared" si="72"/>
        <v>0</v>
      </c>
      <c r="L133">
        <f t="shared" si="73"/>
        <v>1.0526315789473684</v>
      </c>
      <c r="M133" t="e">
        <f t="shared" si="74"/>
        <v>#DIV/0!</v>
      </c>
      <c r="N133">
        <f t="shared" si="75"/>
        <v>95</v>
      </c>
      <c r="O133">
        <f>IF(ISNA(VLOOKUP(A133,desenvolvedores!$U$2:$W$656,2,FALSE)),1,VLOOKUP(A133,desenvolvedores!$U$2:$W$656,2,FALSE))</f>
        <v>1</v>
      </c>
      <c r="P133">
        <f>IF(ISNA(VLOOKUP(A133,desenvolvedores!$U$2:$W$656,3,FALSE)),1,VLOOKUP(A133,desenvolvedores!$U$2:$W$656,3,FALSE))</f>
        <v>5</v>
      </c>
      <c r="Q133">
        <f t="shared" si="67"/>
        <v>999999</v>
      </c>
      <c r="R133">
        <f t="shared" si="68"/>
        <v>79.166666666666671</v>
      </c>
      <c r="S133">
        <f>IF(ISNA(VLOOKUP(A133,merges!AH:AJ,2,)),0,VLOOKUP(A133,merges!AH:AJ,2,))</f>
        <v>0</v>
      </c>
      <c r="T133">
        <f>IF(ISNA(VLOOKUP(A133,merges!AN:AP,2,FALSE)),0,VLOOKUP(A133,merges!AN:AP,2,FALSE))</f>
        <v>0</v>
      </c>
      <c r="U133">
        <f t="shared" si="76"/>
        <v>0</v>
      </c>
      <c r="V133">
        <f t="shared" si="77"/>
        <v>0</v>
      </c>
      <c r="W133">
        <f t="shared" si="86"/>
        <v>0</v>
      </c>
      <c r="X133">
        <f t="shared" si="78"/>
        <v>0</v>
      </c>
      <c r="Y133" t="e">
        <f>VLOOKUP(A133,issues_tempo!A:E,2,FALSE)</f>
        <v>#N/A</v>
      </c>
      <c r="Z133" t="e">
        <f>VLOOKUP(A133,issues_tempo!A:E,3,FALSE)</f>
        <v>#N/A</v>
      </c>
      <c r="AA133" t="e">
        <f t="shared" si="79"/>
        <v>#N/A</v>
      </c>
      <c r="AB133" t="e">
        <f t="shared" si="80"/>
        <v>#N/A</v>
      </c>
      <c r="AC133" t="e">
        <f>VLOOKUP(A133,issues_tempo!A:E,4,FALSE)</f>
        <v>#N/A</v>
      </c>
      <c r="AD133" t="e">
        <f>VLOOKUP(A133,issues_tempo!A:E,5,FALSE)</f>
        <v>#N/A</v>
      </c>
      <c r="AE133">
        <f t="shared" si="81"/>
        <v>0</v>
      </c>
      <c r="AF133">
        <f t="shared" si="81"/>
        <v>0</v>
      </c>
      <c r="AG133" t="e">
        <f t="shared" si="82"/>
        <v>#N/A</v>
      </c>
      <c r="AH133" t="e">
        <f t="shared" si="83"/>
        <v>#N/A</v>
      </c>
      <c r="AI133" t="e">
        <f t="shared" si="84"/>
        <v>#N/A</v>
      </c>
      <c r="AJ133" t="e">
        <f t="shared" si="85"/>
        <v>#N/A</v>
      </c>
    </row>
    <row r="134" spans="1:36" x14ac:dyDescent="0.25">
      <c r="A134">
        <f>commits!A134</f>
        <v>23700996</v>
      </c>
      <c r="B134" t="str">
        <f>commits!B134</f>
        <v>Ruby</v>
      </c>
      <c r="C134">
        <f>commits!C134</f>
        <v>772</v>
      </c>
      <c r="D134">
        <f>commits!D134</f>
        <v>670</v>
      </c>
      <c r="E134">
        <f>commits!E134</f>
        <v>1442</v>
      </c>
      <c r="F134">
        <f>VLOOKUP(A134,merges!P:U,5,FALSE)</f>
        <v>3</v>
      </c>
      <c r="G134">
        <f>VLOOKUP(A134,merges!P:U,6,FALSE)</f>
        <v>0</v>
      </c>
      <c r="H134">
        <f t="shared" si="69"/>
        <v>3</v>
      </c>
      <c r="I134">
        <f t="shared" si="70"/>
        <v>480.66666666666669</v>
      </c>
      <c r="J134">
        <f t="shared" si="71"/>
        <v>0.20804438280166435</v>
      </c>
      <c r="K134">
        <f t="shared" si="72"/>
        <v>0.38860103626943004</v>
      </c>
      <c r="L134">
        <f t="shared" si="73"/>
        <v>0</v>
      </c>
      <c r="M134">
        <f t="shared" ref="M134:M138" si="87">IF(F134&gt;0,C134/F134,999999)</f>
        <v>257.33333333333331</v>
      </c>
      <c r="N134">
        <f t="shared" ref="N134:N138" si="88">IF(G134&gt;0,D134/G134,999999)</f>
        <v>999999</v>
      </c>
      <c r="O134">
        <f>IF(ISNA(VLOOKUP(A134,desenvolvedores!$U$2:$W$656,2,FALSE)),1,VLOOKUP(A134,desenvolvedores!$U$2:$W$656,2,FALSE))</f>
        <v>2</v>
      </c>
      <c r="P134">
        <f>IF(ISNA(VLOOKUP(A134,desenvolvedores!$U$2:$W$656,3,FALSE)),1,VLOOKUP(A134,desenvolvedores!$U$2:$W$656,3,FALSE))</f>
        <v>4</v>
      </c>
      <c r="Q134">
        <f t="shared" si="67"/>
        <v>85.777777777777771</v>
      </c>
      <c r="R134">
        <f t="shared" si="68"/>
        <v>999999</v>
      </c>
      <c r="S134">
        <f>IF(ISNA(VLOOKUP(A134,merges!AH:AJ,2,)),0,VLOOKUP(A134,merges!AH:AJ,2,))</f>
        <v>0</v>
      </c>
      <c r="T134">
        <f>IF(ISNA(VLOOKUP(A134,merges!AN:AP,2,FALSE)),0,VLOOKUP(A134,merges!AN:AP,2,FALSE))</f>
        <v>0</v>
      </c>
      <c r="U134">
        <f t="shared" si="76"/>
        <v>0</v>
      </c>
      <c r="V134">
        <f t="shared" si="77"/>
        <v>0</v>
      </c>
      <c r="W134">
        <f t="shared" si="86"/>
        <v>0</v>
      </c>
      <c r="X134">
        <f t="shared" si="78"/>
        <v>0</v>
      </c>
      <c r="Y134">
        <f>IF(ISNA(VLOOKUP(A134,issues_tempo!A:E,2,FALSE)),0,VLOOKUP(A134,issues_tempo!A:E,2,FALSE))</f>
        <v>0</v>
      </c>
      <c r="Z134">
        <f>IF(ISNA(VLOOKUP(A134,issues_tempo!A:E,3,FALSE)),0,VLOOKUP(A134,issues_tempo!A:E,3,FALSE))</f>
        <v>0</v>
      </c>
      <c r="AA134">
        <f t="shared" si="79"/>
        <v>0</v>
      </c>
      <c r="AB134" t="e">
        <f t="shared" si="80"/>
        <v>#DIV/0!</v>
      </c>
      <c r="AC134" t="e">
        <f>VLOOKUP(A134,issues_tempo!A:E,4,FALSE)</f>
        <v>#N/A</v>
      </c>
      <c r="AD134" t="e">
        <f>VLOOKUP(A134,issues_tempo!A:E,5,FALSE)</f>
        <v>#N/A</v>
      </c>
      <c r="AE134">
        <f t="shared" si="81"/>
        <v>0</v>
      </c>
      <c r="AF134">
        <f t="shared" si="81"/>
        <v>0</v>
      </c>
      <c r="AG134">
        <f t="shared" si="82"/>
        <v>0</v>
      </c>
      <c r="AH134">
        <f t="shared" si="83"/>
        <v>0</v>
      </c>
      <c r="AI134">
        <f t="shared" si="84"/>
        <v>0</v>
      </c>
      <c r="AJ134">
        <f t="shared" si="85"/>
        <v>0</v>
      </c>
    </row>
    <row r="135" spans="1:36" x14ac:dyDescent="0.25">
      <c r="A135">
        <f>commits!A135</f>
        <v>23722245</v>
      </c>
      <c r="B135" t="str">
        <f>commits!B135</f>
        <v>Python</v>
      </c>
      <c r="C135">
        <f>commits!C135</f>
        <v>371</v>
      </c>
      <c r="D135">
        <f>commits!D135</f>
        <v>154</v>
      </c>
      <c r="E135">
        <f>commits!E135</f>
        <v>525</v>
      </c>
      <c r="F135">
        <f>VLOOKUP(A135,merges!P:U,5,FALSE)</f>
        <v>2</v>
      </c>
      <c r="G135">
        <f>VLOOKUP(A135,merges!P:U,6,FALSE)</f>
        <v>0</v>
      </c>
      <c r="H135">
        <f t="shared" si="69"/>
        <v>2</v>
      </c>
      <c r="I135">
        <f t="shared" si="70"/>
        <v>262.5</v>
      </c>
      <c r="J135">
        <f t="shared" si="71"/>
        <v>0.38095238095238093</v>
      </c>
      <c r="K135">
        <f t="shared" si="72"/>
        <v>0.53908355795148244</v>
      </c>
      <c r="L135">
        <f t="shared" si="73"/>
        <v>0</v>
      </c>
      <c r="M135">
        <f t="shared" si="87"/>
        <v>185.5</v>
      </c>
      <c r="N135">
        <f t="shared" si="88"/>
        <v>999999</v>
      </c>
      <c r="O135">
        <f>IF(ISNA(VLOOKUP(A135,desenvolvedores!$U$2:$W$656,2,FALSE)),1,VLOOKUP(A135,desenvolvedores!$U$2:$W$656,2,FALSE))</f>
        <v>4</v>
      </c>
      <c r="P135">
        <f>IF(ISNA(VLOOKUP(A135,desenvolvedores!$U$2:$W$656,3,FALSE)),1,VLOOKUP(A135,desenvolvedores!$U$2:$W$656,3,FALSE))</f>
        <v>3</v>
      </c>
      <c r="Q135">
        <f t="shared" si="67"/>
        <v>123.66666666666666</v>
      </c>
      <c r="R135">
        <f t="shared" si="68"/>
        <v>999999</v>
      </c>
      <c r="S135">
        <f>IF(ISNA(VLOOKUP(A135,merges!AH:AJ,2,)),0,VLOOKUP(A135,merges!AH:AJ,2,))</f>
        <v>0</v>
      </c>
      <c r="T135">
        <f>IF(ISNA(VLOOKUP(A135,merges!AN:AP,2,FALSE)),0,VLOOKUP(A135,merges!AN:AP,2,FALSE))</f>
        <v>0</v>
      </c>
      <c r="U135">
        <f t="shared" si="76"/>
        <v>0</v>
      </c>
      <c r="V135">
        <f t="shared" si="77"/>
        <v>0</v>
      </c>
      <c r="W135">
        <f t="shared" si="86"/>
        <v>0</v>
      </c>
      <c r="X135">
        <f t="shared" si="78"/>
        <v>0</v>
      </c>
      <c r="Y135">
        <f>IF(ISNA(VLOOKUP(A135,issues_tempo!A:E,2,FALSE)),0,VLOOKUP(A135,issues_tempo!A:E,2,FALSE))</f>
        <v>3</v>
      </c>
      <c r="Z135">
        <f>IF(ISNA(VLOOKUP(A135,issues_tempo!A:E,3,FALSE)),0,VLOOKUP(A135,issues_tempo!A:E,3,FALSE))</f>
        <v>8</v>
      </c>
      <c r="AA135">
        <f t="shared" si="79"/>
        <v>11</v>
      </c>
      <c r="AB135">
        <f t="shared" si="80"/>
        <v>47.727272727272727</v>
      </c>
      <c r="AC135">
        <f>VLOOKUP(A135,issues_tempo!A:E,4,FALSE)</f>
        <v>1</v>
      </c>
      <c r="AD135">
        <f>VLOOKUP(A135,issues_tempo!A:E,5,FALSE)</f>
        <v>415</v>
      </c>
      <c r="AE135">
        <f t="shared" si="81"/>
        <v>0.80862533692722371</v>
      </c>
      <c r="AF135">
        <f t="shared" si="81"/>
        <v>5.1948051948051948</v>
      </c>
      <c r="AG135">
        <f t="shared" si="82"/>
        <v>0.33333333333333331</v>
      </c>
      <c r="AH135">
        <f t="shared" si="83"/>
        <v>51.875</v>
      </c>
      <c r="AI135">
        <f t="shared" si="84"/>
        <v>0.26954177897574122</v>
      </c>
      <c r="AJ135">
        <f t="shared" si="85"/>
        <v>269.48051948051949</v>
      </c>
    </row>
    <row r="136" spans="1:36" x14ac:dyDescent="0.25">
      <c r="A136">
        <f>commits!A136</f>
        <v>23996209</v>
      </c>
      <c r="B136" t="str">
        <f>commits!B136</f>
        <v>Javascript</v>
      </c>
      <c r="C136">
        <f>commits!C136</f>
        <v>419</v>
      </c>
      <c r="D136">
        <f>commits!D136</f>
        <v>286</v>
      </c>
      <c r="E136">
        <f>commits!E136</f>
        <v>705</v>
      </c>
      <c r="F136">
        <f>VLOOKUP(A136,merges!P:U,5,FALSE)</f>
        <v>1</v>
      </c>
      <c r="G136">
        <f>VLOOKUP(A136,merges!P:U,6,FALSE)</f>
        <v>0</v>
      </c>
      <c r="H136">
        <f t="shared" si="69"/>
        <v>1</v>
      </c>
      <c r="I136">
        <f t="shared" si="70"/>
        <v>705</v>
      </c>
      <c r="J136">
        <f t="shared" si="71"/>
        <v>0.14184397163120568</v>
      </c>
      <c r="K136">
        <f t="shared" si="72"/>
        <v>0.2386634844868735</v>
      </c>
      <c r="L136">
        <f t="shared" si="73"/>
        <v>0</v>
      </c>
      <c r="M136">
        <f t="shared" si="87"/>
        <v>419</v>
      </c>
      <c r="N136">
        <f t="shared" si="88"/>
        <v>999999</v>
      </c>
      <c r="O136">
        <f>IF(ISNA(VLOOKUP(A136,desenvolvedores!$U$2:$W$656,2,FALSE)),1,VLOOKUP(A136,desenvolvedores!$U$2:$W$656,2,FALSE))</f>
        <v>22</v>
      </c>
      <c r="P136">
        <f>IF(ISNA(VLOOKUP(A136,desenvolvedores!$U$2:$W$656,3,FALSE)),1,VLOOKUP(A136,desenvolvedores!$U$2:$W$656,3,FALSE))</f>
        <v>2</v>
      </c>
      <c r="Q136">
        <f t="shared" si="67"/>
        <v>1536.3333333333333</v>
      </c>
      <c r="R136">
        <f t="shared" si="68"/>
        <v>999999</v>
      </c>
      <c r="S136">
        <f>IF(ISNA(VLOOKUP(A136,merges!AH:AJ,2,)),0,VLOOKUP(A136,merges!AH:AJ,2,))</f>
        <v>0</v>
      </c>
      <c r="T136">
        <f>IF(ISNA(VLOOKUP(A136,merges!AN:AP,2,FALSE)),0,VLOOKUP(A136,merges!AN:AP,2,FALSE))</f>
        <v>0</v>
      </c>
      <c r="U136">
        <f t="shared" si="76"/>
        <v>0</v>
      </c>
      <c r="V136">
        <f t="shared" si="77"/>
        <v>0</v>
      </c>
      <c r="W136">
        <f t="shared" si="86"/>
        <v>0</v>
      </c>
      <c r="X136">
        <f t="shared" si="78"/>
        <v>0</v>
      </c>
      <c r="Y136">
        <f>IF(ISNA(VLOOKUP(A136,issues_tempo!A:E,2,FALSE)),0,VLOOKUP(A136,issues_tempo!A:E,2,FALSE))</f>
        <v>0</v>
      </c>
      <c r="Z136">
        <f>IF(ISNA(VLOOKUP(A136,issues_tempo!A:E,3,FALSE)),0,VLOOKUP(A136,issues_tempo!A:E,3,FALSE))</f>
        <v>0</v>
      </c>
      <c r="AA136">
        <f t="shared" si="79"/>
        <v>0</v>
      </c>
      <c r="AB136" t="e">
        <f t="shared" si="80"/>
        <v>#DIV/0!</v>
      </c>
      <c r="AC136" t="e">
        <f>VLOOKUP(A136,issues_tempo!A:E,4,FALSE)</f>
        <v>#N/A</v>
      </c>
      <c r="AD136" t="e">
        <f>VLOOKUP(A136,issues_tempo!A:E,5,FALSE)</f>
        <v>#N/A</v>
      </c>
      <c r="AE136">
        <f t="shared" si="81"/>
        <v>0</v>
      </c>
      <c r="AF136">
        <f t="shared" si="81"/>
        <v>0</v>
      </c>
      <c r="AG136">
        <f t="shared" si="82"/>
        <v>0</v>
      </c>
      <c r="AH136">
        <f t="shared" si="83"/>
        <v>0</v>
      </c>
      <c r="AI136">
        <f t="shared" si="84"/>
        <v>0</v>
      </c>
      <c r="AJ136">
        <f t="shared" si="85"/>
        <v>0</v>
      </c>
    </row>
    <row r="137" spans="1:36" x14ac:dyDescent="0.25">
      <c r="A137">
        <f>commits!A137</f>
        <v>24676571</v>
      </c>
      <c r="B137" t="str">
        <f>commits!B137</f>
        <v>Javascript</v>
      </c>
      <c r="C137">
        <f>commits!C137</f>
        <v>389</v>
      </c>
      <c r="D137">
        <f>commits!D137</f>
        <v>323</v>
      </c>
      <c r="E137">
        <f>commits!E137</f>
        <v>712</v>
      </c>
      <c r="F137">
        <f>VLOOKUP(A137,merges!P:U,5,FALSE)</f>
        <v>26</v>
      </c>
      <c r="G137">
        <f>VLOOKUP(A137,merges!P:U,6,FALSE)</f>
        <v>41</v>
      </c>
      <c r="H137">
        <f t="shared" si="69"/>
        <v>67</v>
      </c>
      <c r="I137">
        <f t="shared" si="70"/>
        <v>10.626865671641792</v>
      </c>
      <c r="J137">
        <f t="shared" si="71"/>
        <v>9.4101123595505616</v>
      </c>
      <c r="K137">
        <f t="shared" si="72"/>
        <v>6.6838046272493576</v>
      </c>
      <c r="L137">
        <f t="shared" si="73"/>
        <v>12.693498452012383</v>
      </c>
      <c r="M137">
        <f t="shared" si="87"/>
        <v>14.961538461538462</v>
      </c>
      <c r="N137">
        <f t="shared" si="88"/>
        <v>7.8780487804878048</v>
      </c>
      <c r="O137">
        <f>IF(ISNA(VLOOKUP(A137,desenvolvedores!$U$2:$W$656,2,FALSE)),1,VLOOKUP(A137,desenvolvedores!$U$2:$W$656,2,FALSE))</f>
        <v>7</v>
      </c>
      <c r="P137">
        <f>IF(ISNA(VLOOKUP(A137,desenvolvedores!$U$2:$W$656,3,FALSE)),1,VLOOKUP(A137,desenvolvedores!$U$2:$W$656,3,FALSE))</f>
        <v>21</v>
      </c>
      <c r="Q137">
        <f t="shared" si="67"/>
        <v>17.455128205128208</v>
      </c>
      <c r="R137">
        <f t="shared" si="68"/>
        <v>27.573170731707318</v>
      </c>
      <c r="S137">
        <f>IF(ISNA(VLOOKUP(A137,merges!AH:AJ,2,)),0,VLOOKUP(A137,merges!AH:AJ,2,))</f>
        <v>0</v>
      </c>
      <c r="T137">
        <f>IF(ISNA(VLOOKUP(A137,merges!AN:AP,2,FALSE)),0,VLOOKUP(A137,merges!AN:AP,2,FALSE))</f>
        <v>0</v>
      </c>
      <c r="U137">
        <f t="shared" si="76"/>
        <v>0</v>
      </c>
      <c r="V137">
        <f t="shared" si="77"/>
        <v>0</v>
      </c>
      <c r="W137">
        <f t="shared" si="86"/>
        <v>0</v>
      </c>
      <c r="X137">
        <f t="shared" si="78"/>
        <v>0</v>
      </c>
      <c r="Y137">
        <f>IF(ISNA(VLOOKUP(A137,issues_tempo!A:E,2,FALSE)),0,VLOOKUP(A137,issues_tempo!A:E,2,FALSE))</f>
        <v>44</v>
      </c>
      <c r="Z137">
        <f>IF(ISNA(VLOOKUP(A137,issues_tempo!A:E,3,FALSE)),0,VLOOKUP(A137,issues_tempo!A:E,3,FALSE))</f>
        <v>13</v>
      </c>
      <c r="AA137">
        <f t="shared" si="79"/>
        <v>57</v>
      </c>
      <c r="AB137">
        <f t="shared" si="80"/>
        <v>12.491228070175438</v>
      </c>
      <c r="AC137">
        <f>VLOOKUP(A137,issues_tempo!A:E,4,FALSE)</f>
        <v>281</v>
      </c>
      <c r="AD137">
        <f>VLOOKUP(A137,issues_tempo!A:E,5,FALSE)</f>
        <v>101</v>
      </c>
      <c r="AE137">
        <f t="shared" si="81"/>
        <v>11.311053984575835</v>
      </c>
      <c r="AF137">
        <f t="shared" si="81"/>
        <v>4.0247678018575854</v>
      </c>
      <c r="AG137">
        <f t="shared" si="82"/>
        <v>6.3863636363636367</v>
      </c>
      <c r="AH137">
        <f t="shared" si="83"/>
        <v>7.7692307692307692</v>
      </c>
      <c r="AI137">
        <f t="shared" si="84"/>
        <v>72.236503856041139</v>
      </c>
      <c r="AJ137">
        <f t="shared" si="85"/>
        <v>31.269349845201241</v>
      </c>
    </row>
    <row r="138" spans="1:36" x14ac:dyDescent="0.25">
      <c r="A138">
        <f>commits!A138</f>
        <v>24728203</v>
      </c>
      <c r="B138" t="str">
        <f>commits!B138</f>
        <v>Ruby</v>
      </c>
      <c r="C138">
        <f>commits!C138</f>
        <v>2551</v>
      </c>
      <c r="D138">
        <f>commits!D138</f>
        <v>2729</v>
      </c>
      <c r="E138">
        <f>commits!E138</f>
        <v>5280</v>
      </c>
      <c r="F138">
        <f>VLOOKUP(A138,merges!P:U,5,FALSE)</f>
        <v>116</v>
      </c>
      <c r="G138">
        <f>VLOOKUP(A138,merges!P:U,6,FALSE)</f>
        <v>192</v>
      </c>
      <c r="H138">
        <f t="shared" si="69"/>
        <v>308</v>
      </c>
      <c r="I138">
        <f t="shared" si="70"/>
        <v>17.142857142857142</v>
      </c>
      <c r="J138">
        <f t="shared" si="71"/>
        <v>5.833333333333333</v>
      </c>
      <c r="K138">
        <f t="shared" si="72"/>
        <v>4.5472363778910232</v>
      </c>
      <c r="L138">
        <f t="shared" si="73"/>
        <v>7.0355441553682665</v>
      </c>
      <c r="M138">
        <f t="shared" si="87"/>
        <v>21.991379310344829</v>
      </c>
      <c r="N138">
        <f t="shared" si="88"/>
        <v>14.213541666666666</v>
      </c>
      <c r="O138">
        <f>IF(ISNA(VLOOKUP(A138,desenvolvedores!$U$2:$W$656,2,FALSE)),1,VLOOKUP(A138,desenvolvedores!$U$2:$W$656,2,FALSE))</f>
        <v>6</v>
      </c>
      <c r="P138">
        <f>IF(ISNA(VLOOKUP(A138,desenvolvedores!$U$2:$W$656,3,FALSE)),1,VLOOKUP(A138,desenvolvedores!$U$2:$W$656,3,FALSE))</f>
        <v>4</v>
      </c>
      <c r="Q138">
        <f t="shared" si="67"/>
        <v>21.991379310344829</v>
      </c>
      <c r="R138">
        <f t="shared" si="68"/>
        <v>9.4756944444444429</v>
      </c>
      <c r="S138">
        <f>IF(ISNA(VLOOKUP(A138,merges!AH:AJ,2,)),0,VLOOKUP(A138,merges!AH:AJ,2,))</f>
        <v>97</v>
      </c>
      <c r="T138">
        <f>IF(ISNA(VLOOKUP(A138,merges!AN:AP,2,FALSE)),0,VLOOKUP(A138,merges!AN:AP,2,FALSE))</f>
        <v>5615</v>
      </c>
      <c r="U138">
        <f t="shared" si="76"/>
        <v>0.83620689655172409</v>
      </c>
      <c r="V138">
        <f t="shared" si="77"/>
        <v>29.244791666666668</v>
      </c>
      <c r="W138">
        <f t="shared" si="86"/>
        <v>3.8024304194433554</v>
      </c>
      <c r="X138">
        <f t="shared" si="78"/>
        <v>205.75302308537925</v>
      </c>
      <c r="Y138">
        <f>IF(ISNA(VLOOKUP(A138,issues_tempo!A:E,2,FALSE)),0,VLOOKUP(A138,issues_tempo!A:E,2,FALSE))</f>
        <v>0</v>
      </c>
      <c r="Z138">
        <f>IF(ISNA(VLOOKUP(A138,issues_tempo!A:E,3,FALSE)),0,VLOOKUP(A138,issues_tempo!A:E,3,FALSE))</f>
        <v>0</v>
      </c>
      <c r="AA138">
        <f t="shared" si="79"/>
        <v>0</v>
      </c>
      <c r="AB138" t="e">
        <f t="shared" si="80"/>
        <v>#DIV/0!</v>
      </c>
      <c r="AC138" t="e">
        <f>VLOOKUP(A138,issues_tempo!A:E,4,FALSE)</f>
        <v>#N/A</v>
      </c>
      <c r="AD138" t="e">
        <f>VLOOKUP(A138,issues_tempo!A:E,5,FALSE)</f>
        <v>#N/A</v>
      </c>
      <c r="AE138">
        <f t="shared" si="81"/>
        <v>0</v>
      </c>
      <c r="AF138">
        <f t="shared" si="81"/>
        <v>0</v>
      </c>
      <c r="AG138">
        <f t="shared" si="82"/>
        <v>0</v>
      </c>
      <c r="AH138">
        <f t="shared" si="83"/>
        <v>0</v>
      </c>
      <c r="AI138">
        <f t="shared" si="84"/>
        <v>0</v>
      </c>
      <c r="AJ138">
        <f t="shared" si="85"/>
        <v>0</v>
      </c>
    </row>
    <row r="139" spans="1:36" x14ac:dyDescent="0.25">
      <c r="A139">
        <f>commits!A139</f>
        <v>24797743</v>
      </c>
      <c r="B139" t="str">
        <f>commits!B139</f>
        <v>Ruby</v>
      </c>
      <c r="C139">
        <f>commits!C139</f>
        <v>21</v>
      </c>
      <c r="D139">
        <f>commits!D139</f>
        <v>28</v>
      </c>
      <c r="E139">
        <f>commits!E139</f>
        <v>49</v>
      </c>
      <c r="F139" t="e">
        <f>VLOOKUP(A139,merges!P:U,5,FALSE)</f>
        <v>#N/A</v>
      </c>
      <c r="G139" t="e">
        <f>VLOOKUP(A139,merges!P:U,6,FALSE)</f>
        <v>#N/A</v>
      </c>
      <c r="H139" t="e">
        <f t="shared" si="69"/>
        <v>#N/A</v>
      </c>
      <c r="I139" t="e">
        <f t="shared" si="70"/>
        <v>#N/A</v>
      </c>
      <c r="J139">
        <f t="shared" si="71"/>
        <v>0</v>
      </c>
      <c r="K139">
        <f t="shared" si="72"/>
        <v>0</v>
      </c>
      <c r="L139">
        <f t="shared" si="73"/>
        <v>0</v>
      </c>
      <c r="M139" t="e">
        <f t="shared" si="74"/>
        <v>#N/A</v>
      </c>
      <c r="N139" t="e">
        <f t="shared" si="75"/>
        <v>#N/A</v>
      </c>
      <c r="O139">
        <f>IF(ISNA(VLOOKUP(A139,desenvolvedores!$U$2:$W$656,2,FALSE)),1,VLOOKUP(A139,desenvolvedores!$U$2:$W$656,2,FALSE))</f>
        <v>1</v>
      </c>
      <c r="P139">
        <f>IF(ISNA(VLOOKUP(A139,desenvolvedores!$U$2:$W$656,3,FALSE)),1,VLOOKUP(A139,desenvolvedores!$U$2:$W$656,3,FALSE))</f>
        <v>2</v>
      </c>
      <c r="Q139">
        <f t="shared" si="67"/>
        <v>999999</v>
      </c>
      <c r="R139" t="e">
        <f t="shared" si="68"/>
        <v>#N/A</v>
      </c>
      <c r="S139">
        <f>IF(ISNA(VLOOKUP(A139,merges!AH:AJ,2,)),0,VLOOKUP(A139,merges!AH:AJ,2,))</f>
        <v>0</v>
      </c>
      <c r="T139">
        <f>IF(ISNA(VLOOKUP(A139,merges!AN:AP,2,FALSE)),0,VLOOKUP(A139,merges!AN:AP,2,FALSE))</f>
        <v>0</v>
      </c>
      <c r="U139">
        <f t="shared" si="76"/>
        <v>0</v>
      </c>
      <c r="V139">
        <f t="shared" si="77"/>
        <v>0</v>
      </c>
      <c r="W139">
        <f t="shared" si="86"/>
        <v>0</v>
      </c>
      <c r="X139">
        <f t="shared" si="78"/>
        <v>0</v>
      </c>
      <c r="Y139" t="e">
        <f>VLOOKUP(A139,issues_tempo!A:E,2,FALSE)</f>
        <v>#N/A</v>
      </c>
      <c r="Z139" t="e">
        <f>VLOOKUP(A139,issues_tempo!A:E,3,FALSE)</f>
        <v>#N/A</v>
      </c>
      <c r="AA139" t="e">
        <f t="shared" si="79"/>
        <v>#N/A</v>
      </c>
      <c r="AB139" t="e">
        <f t="shared" si="80"/>
        <v>#N/A</v>
      </c>
      <c r="AC139" t="e">
        <f>VLOOKUP(A139,issues_tempo!A:E,4,FALSE)</f>
        <v>#N/A</v>
      </c>
      <c r="AD139" t="e">
        <f>VLOOKUP(A139,issues_tempo!A:E,5,FALSE)</f>
        <v>#N/A</v>
      </c>
      <c r="AE139">
        <f t="shared" si="81"/>
        <v>0</v>
      </c>
      <c r="AF139">
        <f t="shared" si="81"/>
        <v>0</v>
      </c>
      <c r="AG139" t="e">
        <f t="shared" si="82"/>
        <v>#N/A</v>
      </c>
      <c r="AH139" t="e">
        <f t="shared" si="83"/>
        <v>#N/A</v>
      </c>
      <c r="AI139" t="e">
        <f t="shared" si="84"/>
        <v>#N/A</v>
      </c>
      <c r="AJ139" t="e">
        <f t="shared" si="85"/>
        <v>#N/A</v>
      </c>
    </row>
    <row r="140" spans="1:36" x14ac:dyDescent="0.25">
      <c r="A140">
        <f>commits!A140</f>
        <v>24850244</v>
      </c>
      <c r="B140" t="str">
        <f>commits!B140</f>
        <v>Python</v>
      </c>
      <c r="C140">
        <f>commits!C140</f>
        <v>518</v>
      </c>
      <c r="D140">
        <f>commits!D140</f>
        <v>227</v>
      </c>
      <c r="E140">
        <f>commits!E140</f>
        <v>745</v>
      </c>
      <c r="F140">
        <f>VLOOKUP(A140,merges!P:U,5,FALSE)</f>
        <v>116</v>
      </c>
      <c r="G140">
        <f>VLOOKUP(A140,merges!P:U,6,FALSE)</f>
        <v>36</v>
      </c>
      <c r="H140">
        <f t="shared" si="69"/>
        <v>152</v>
      </c>
      <c r="I140">
        <f t="shared" si="70"/>
        <v>4.9013157894736841</v>
      </c>
      <c r="J140">
        <f t="shared" si="71"/>
        <v>20.402684563758388</v>
      </c>
      <c r="K140">
        <f t="shared" si="72"/>
        <v>22.393822393822393</v>
      </c>
      <c r="L140">
        <f t="shared" si="73"/>
        <v>15.859030837004406</v>
      </c>
      <c r="M140">
        <f t="shared" ref="M140:M141" si="89">IF(F140&gt;0,C140/F140,999999)</f>
        <v>4.4655172413793105</v>
      </c>
      <c r="N140">
        <f t="shared" ref="N140:N141" si="90">IF(G140&gt;0,D140/G140,999999)</f>
        <v>6.3055555555555554</v>
      </c>
      <c r="O140">
        <f>IF(ISNA(VLOOKUP(A140,desenvolvedores!$U$2:$W$656,2,FALSE)),1,VLOOKUP(A140,desenvolvedores!$U$2:$W$656,2,FALSE))</f>
        <v>1</v>
      </c>
      <c r="P140">
        <f>IF(ISNA(VLOOKUP(A140,desenvolvedores!$U$2:$W$656,3,FALSE)),1,VLOOKUP(A140,desenvolvedores!$U$2:$W$656,3,FALSE))</f>
        <v>1</v>
      </c>
      <c r="Q140">
        <f t="shared" si="67"/>
        <v>0.74425287356321834</v>
      </c>
      <c r="R140">
        <f t="shared" si="68"/>
        <v>1.0509259259259258</v>
      </c>
      <c r="S140">
        <f>IF(ISNA(VLOOKUP(A140,merges!AH:AJ,2,)),0,VLOOKUP(A140,merges!AH:AJ,2,))</f>
        <v>2820</v>
      </c>
      <c r="T140">
        <f>IF(ISNA(VLOOKUP(A140,merges!AN:AP,2,FALSE)),0,VLOOKUP(A140,merges!AN:AP,2,FALSE))</f>
        <v>88</v>
      </c>
      <c r="U140">
        <f t="shared" si="76"/>
        <v>24.310344827586206</v>
      </c>
      <c r="V140">
        <f t="shared" si="77"/>
        <v>2.4444444444444446</v>
      </c>
      <c r="W140">
        <f t="shared" si="86"/>
        <v>544.40154440154436</v>
      </c>
      <c r="X140">
        <f t="shared" si="78"/>
        <v>38.766519823788549</v>
      </c>
      <c r="Y140">
        <f>IF(ISNA(VLOOKUP(A140,issues_tempo!A:E,2,FALSE)),0,VLOOKUP(A140,issues_tempo!A:E,2,FALSE))</f>
        <v>1</v>
      </c>
      <c r="Z140">
        <f>IF(ISNA(VLOOKUP(A140,issues_tempo!A:E,3,FALSE)),0,VLOOKUP(A140,issues_tempo!A:E,3,FALSE))</f>
        <v>0</v>
      </c>
      <c r="AA140">
        <f t="shared" si="79"/>
        <v>1</v>
      </c>
      <c r="AB140">
        <f t="shared" si="80"/>
        <v>745</v>
      </c>
      <c r="AC140">
        <f>VLOOKUP(A140,issues_tempo!A:E,4,FALSE)</f>
        <v>0</v>
      </c>
      <c r="AD140">
        <f>VLOOKUP(A140,issues_tempo!A:E,5,FALSE)</f>
        <v>0</v>
      </c>
      <c r="AE140">
        <f t="shared" si="81"/>
        <v>0.19305019305019305</v>
      </c>
      <c r="AF140">
        <f t="shared" si="81"/>
        <v>0</v>
      </c>
      <c r="AG140">
        <f t="shared" si="82"/>
        <v>0</v>
      </c>
      <c r="AH140">
        <f t="shared" si="83"/>
        <v>0</v>
      </c>
      <c r="AI140">
        <f t="shared" si="84"/>
        <v>0</v>
      </c>
      <c r="AJ140">
        <f t="shared" si="85"/>
        <v>0</v>
      </c>
    </row>
    <row r="141" spans="1:36" x14ac:dyDescent="0.25">
      <c r="A141">
        <f>commits!A141</f>
        <v>24998407</v>
      </c>
      <c r="B141" t="str">
        <f>commits!B141</f>
        <v>Python</v>
      </c>
      <c r="C141">
        <f>commits!C141</f>
        <v>1019</v>
      </c>
      <c r="D141">
        <f>commits!D141</f>
        <v>1479</v>
      </c>
      <c r="E141">
        <f>commits!E141</f>
        <v>2498</v>
      </c>
      <c r="F141">
        <f>VLOOKUP(A141,merges!P:U,5,FALSE)</f>
        <v>245</v>
      </c>
      <c r="G141">
        <f>VLOOKUP(A141,merges!P:U,6,FALSE)</f>
        <v>455</v>
      </c>
      <c r="H141">
        <f t="shared" si="69"/>
        <v>700</v>
      </c>
      <c r="I141">
        <f t="shared" si="70"/>
        <v>3.5685714285714285</v>
      </c>
      <c r="J141">
        <f t="shared" si="71"/>
        <v>28.022417934347477</v>
      </c>
      <c r="K141">
        <f t="shared" si="72"/>
        <v>24.043179587831208</v>
      </c>
      <c r="L141">
        <f t="shared" si="73"/>
        <v>30.764029749830968</v>
      </c>
      <c r="M141">
        <f t="shared" si="89"/>
        <v>4.1591836734693874</v>
      </c>
      <c r="N141">
        <f t="shared" si="90"/>
        <v>3.2505494505494505</v>
      </c>
      <c r="O141">
        <f>IF(ISNA(VLOOKUP(A141,desenvolvedores!$U$2:$W$656,2,FALSE)),1,VLOOKUP(A141,desenvolvedores!$U$2:$W$656,2,FALSE))</f>
        <v>15</v>
      </c>
      <c r="P141">
        <f>IF(ISNA(VLOOKUP(A141,desenvolvedores!$U$2:$W$656,3,FALSE)),1,VLOOKUP(A141,desenvolvedores!$U$2:$W$656,3,FALSE))</f>
        <v>16</v>
      </c>
      <c r="Q141">
        <f t="shared" si="67"/>
        <v>10.397959183673468</v>
      </c>
      <c r="R141">
        <f t="shared" si="68"/>
        <v>8.6681318681318675</v>
      </c>
      <c r="S141">
        <f>IF(ISNA(VLOOKUP(A141,merges!AH:AJ,2,)),0,VLOOKUP(A141,merges!AH:AJ,2,))</f>
        <v>33</v>
      </c>
      <c r="T141">
        <f>IF(ISNA(VLOOKUP(A141,merges!AN:AP,2,FALSE)),0,VLOOKUP(A141,merges!AN:AP,2,FALSE))</f>
        <v>10</v>
      </c>
      <c r="U141">
        <f t="shared" si="76"/>
        <v>0.13469387755102041</v>
      </c>
      <c r="V141">
        <f t="shared" si="77"/>
        <v>2.197802197802198E-2</v>
      </c>
      <c r="W141">
        <f t="shared" si="86"/>
        <v>3.2384690873405302</v>
      </c>
      <c r="X141">
        <f t="shared" si="78"/>
        <v>0.67613252197430707</v>
      </c>
      <c r="Y141">
        <f>IF(ISNA(VLOOKUP(A141,issues_tempo!A:E,2,FALSE)),0,VLOOKUP(A141,issues_tempo!A:E,2,FALSE))</f>
        <v>496</v>
      </c>
      <c r="Z141">
        <f>IF(ISNA(VLOOKUP(A141,issues_tempo!A:E,3,FALSE)),0,VLOOKUP(A141,issues_tempo!A:E,3,FALSE))</f>
        <v>242</v>
      </c>
      <c r="AA141">
        <f t="shared" si="79"/>
        <v>738</v>
      </c>
      <c r="AB141">
        <f t="shared" si="80"/>
        <v>3.3848238482384825</v>
      </c>
      <c r="AC141">
        <f>VLOOKUP(A141,issues_tempo!A:E,4,FALSE)</f>
        <v>1751</v>
      </c>
      <c r="AD141">
        <f>VLOOKUP(A141,issues_tempo!A:E,5,FALSE)</f>
        <v>3033</v>
      </c>
      <c r="AE141">
        <f t="shared" si="81"/>
        <v>48.675171736997058</v>
      </c>
      <c r="AF141">
        <f t="shared" si="81"/>
        <v>16.362407031778229</v>
      </c>
      <c r="AG141">
        <f t="shared" si="82"/>
        <v>3.530241935483871</v>
      </c>
      <c r="AH141">
        <f t="shared" si="83"/>
        <v>12.53305785123967</v>
      </c>
      <c r="AI141">
        <f t="shared" si="84"/>
        <v>171.83513248282631</v>
      </c>
      <c r="AJ141">
        <f t="shared" si="85"/>
        <v>205.07099391480733</v>
      </c>
    </row>
    <row r="142" spans="1:36" x14ac:dyDescent="0.25">
      <c r="A142">
        <f>commits!A142</f>
        <v>25266940</v>
      </c>
      <c r="B142" t="str">
        <f>commits!B142</f>
        <v>java</v>
      </c>
      <c r="C142">
        <f>commits!C142</f>
        <v>14</v>
      </c>
      <c r="D142">
        <f>commits!D142</f>
        <v>1134</v>
      </c>
      <c r="E142">
        <f>commits!E142</f>
        <v>1148</v>
      </c>
      <c r="F142">
        <f>VLOOKUP(A142,merges!P:U,5,FALSE)</f>
        <v>2</v>
      </c>
      <c r="G142">
        <f>VLOOKUP(A142,merges!P:U,6,FALSE)</f>
        <v>109</v>
      </c>
      <c r="H142">
        <f t="shared" si="69"/>
        <v>111</v>
      </c>
      <c r="I142">
        <f t="shared" si="70"/>
        <v>10.342342342342342</v>
      </c>
      <c r="J142">
        <f t="shared" si="71"/>
        <v>9.6689895470383274</v>
      </c>
      <c r="K142">
        <f t="shared" si="72"/>
        <v>14.285714285714286</v>
      </c>
      <c r="L142">
        <f t="shared" si="73"/>
        <v>9.6119929453262785</v>
      </c>
      <c r="M142">
        <f t="shared" si="74"/>
        <v>7</v>
      </c>
      <c r="N142">
        <f t="shared" si="75"/>
        <v>10.403669724770642</v>
      </c>
      <c r="O142">
        <f>IF(ISNA(VLOOKUP(A142,desenvolvedores!$U$2:$W$656,2,FALSE)),1,VLOOKUP(A142,desenvolvedores!$U$2:$W$656,2,FALSE))</f>
        <v>6</v>
      </c>
      <c r="P142">
        <f>IF(ISNA(VLOOKUP(A142,desenvolvedores!$U$2:$W$656,3,FALSE)),1,VLOOKUP(A142,desenvolvedores!$U$2:$W$656,3,FALSE))</f>
        <v>18</v>
      </c>
      <c r="Q142">
        <f t="shared" si="67"/>
        <v>7</v>
      </c>
      <c r="R142">
        <f t="shared" si="68"/>
        <v>31.211009174311926</v>
      </c>
      <c r="S142">
        <f>IF(ISNA(VLOOKUP(A142,merges!AH:AJ,2,)),0,VLOOKUP(A142,merges!AH:AJ,2,))</f>
        <v>0</v>
      </c>
      <c r="T142">
        <f>IF(ISNA(VLOOKUP(A142,merges!AN:AP,2,FALSE)),0,VLOOKUP(A142,merges!AN:AP,2,FALSE))</f>
        <v>135</v>
      </c>
      <c r="U142">
        <f t="shared" si="76"/>
        <v>0</v>
      </c>
      <c r="V142">
        <f t="shared" si="77"/>
        <v>1.238532110091743</v>
      </c>
      <c r="W142">
        <f t="shared" si="86"/>
        <v>0</v>
      </c>
      <c r="X142">
        <f t="shared" si="78"/>
        <v>11.904761904761903</v>
      </c>
      <c r="Y142">
        <f>VLOOKUP(A142,issues_tempo!A:E,2,FALSE)</f>
        <v>202</v>
      </c>
      <c r="Z142">
        <f>VLOOKUP(A142,issues_tempo!A:E,3,FALSE)</f>
        <v>0</v>
      </c>
      <c r="AA142">
        <f t="shared" si="79"/>
        <v>202</v>
      </c>
      <c r="AB142">
        <f t="shared" si="80"/>
        <v>5.6831683168316829</v>
      </c>
      <c r="AC142">
        <f>VLOOKUP(A142,issues_tempo!A:E,4,FALSE)</f>
        <v>2370</v>
      </c>
      <c r="AD142">
        <f>VLOOKUP(A142,issues_tempo!A:E,5,FALSE)</f>
        <v>0</v>
      </c>
      <c r="AE142">
        <f t="shared" si="81"/>
        <v>1442.8571428571429</v>
      </c>
      <c r="AF142">
        <f t="shared" si="81"/>
        <v>0</v>
      </c>
      <c r="AG142">
        <f t="shared" si="82"/>
        <v>11.732673267326733</v>
      </c>
      <c r="AH142">
        <f t="shared" si="83"/>
        <v>0</v>
      </c>
      <c r="AI142">
        <f t="shared" si="84"/>
        <v>16928.571428571431</v>
      </c>
      <c r="AJ142">
        <f t="shared" si="85"/>
        <v>0</v>
      </c>
    </row>
    <row r="143" spans="1:36" x14ac:dyDescent="0.25">
      <c r="A143">
        <f>commits!A143</f>
        <v>25706995</v>
      </c>
      <c r="B143" t="str">
        <f>commits!B143</f>
        <v>c#</v>
      </c>
      <c r="C143">
        <f>commits!C143</f>
        <v>22</v>
      </c>
      <c r="D143">
        <f>commits!D143</f>
        <v>50</v>
      </c>
      <c r="E143">
        <f>commits!E143</f>
        <v>72</v>
      </c>
      <c r="F143" t="e">
        <f>VLOOKUP(A143,merges!P:U,5,FALSE)</f>
        <v>#N/A</v>
      </c>
      <c r="G143" t="e">
        <f>VLOOKUP(A143,merges!P:U,6,FALSE)</f>
        <v>#N/A</v>
      </c>
      <c r="H143" t="e">
        <f t="shared" si="69"/>
        <v>#N/A</v>
      </c>
      <c r="I143" t="e">
        <f t="shared" si="70"/>
        <v>#N/A</v>
      </c>
      <c r="J143">
        <f t="shared" si="71"/>
        <v>0</v>
      </c>
      <c r="K143">
        <f t="shared" si="72"/>
        <v>0</v>
      </c>
      <c r="L143">
        <f t="shared" si="73"/>
        <v>0</v>
      </c>
      <c r="M143" t="e">
        <f t="shared" si="74"/>
        <v>#N/A</v>
      </c>
      <c r="N143" t="e">
        <f t="shared" si="75"/>
        <v>#N/A</v>
      </c>
      <c r="O143">
        <f>IF(ISNA(VLOOKUP(A143,desenvolvedores!$U$2:$W$656,2,FALSE)),1,VLOOKUP(A143,desenvolvedores!$U$2:$W$656,2,FALSE))</f>
        <v>2</v>
      </c>
      <c r="P143">
        <f>IF(ISNA(VLOOKUP(A143,desenvolvedores!$U$2:$W$656,3,FALSE)),1,VLOOKUP(A143,desenvolvedores!$U$2:$W$656,3,FALSE))</f>
        <v>2</v>
      </c>
      <c r="Q143">
        <f t="shared" si="67"/>
        <v>999999</v>
      </c>
      <c r="R143" t="e">
        <f t="shared" si="68"/>
        <v>#N/A</v>
      </c>
      <c r="S143">
        <f>IF(ISNA(VLOOKUP(A143,merges!AH:AJ,2,)),0,VLOOKUP(A143,merges!AH:AJ,2,))</f>
        <v>0</v>
      </c>
      <c r="T143">
        <f>IF(ISNA(VLOOKUP(A143,merges!AN:AP,2,FALSE)),0,VLOOKUP(A143,merges!AN:AP,2,FALSE))</f>
        <v>0</v>
      </c>
      <c r="U143">
        <f t="shared" si="76"/>
        <v>0</v>
      </c>
      <c r="V143">
        <f t="shared" si="77"/>
        <v>0</v>
      </c>
      <c r="W143">
        <f t="shared" si="86"/>
        <v>0</v>
      </c>
      <c r="X143">
        <f t="shared" si="78"/>
        <v>0</v>
      </c>
      <c r="Y143" t="e">
        <f>VLOOKUP(A143,issues_tempo!A:E,2,FALSE)</f>
        <v>#N/A</v>
      </c>
      <c r="Z143" t="e">
        <f>VLOOKUP(A143,issues_tempo!A:E,3,FALSE)</f>
        <v>#N/A</v>
      </c>
      <c r="AA143" t="e">
        <f t="shared" si="79"/>
        <v>#N/A</v>
      </c>
      <c r="AB143" t="e">
        <f t="shared" si="80"/>
        <v>#N/A</v>
      </c>
      <c r="AC143" t="e">
        <f>VLOOKUP(A143,issues_tempo!A:E,4,FALSE)</f>
        <v>#N/A</v>
      </c>
      <c r="AD143" t="e">
        <f>VLOOKUP(A143,issues_tempo!A:E,5,FALSE)</f>
        <v>#N/A</v>
      </c>
      <c r="AE143">
        <f t="shared" si="81"/>
        <v>0</v>
      </c>
      <c r="AF143">
        <f t="shared" si="81"/>
        <v>0</v>
      </c>
      <c r="AG143" t="e">
        <f t="shared" si="82"/>
        <v>#N/A</v>
      </c>
      <c r="AH143" t="e">
        <f t="shared" si="83"/>
        <v>#N/A</v>
      </c>
      <c r="AI143" t="e">
        <f t="shared" si="84"/>
        <v>#N/A</v>
      </c>
      <c r="AJ143" t="e">
        <f t="shared" si="85"/>
        <v>#N/A</v>
      </c>
    </row>
    <row r="144" spans="1:36" x14ac:dyDescent="0.25">
      <c r="A144">
        <f>commits!A144</f>
        <v>25745061</v>
      </c>
      <c r="B144" t="str">
        <f>commits!B144</f>
        <v>java</v>
      </c>
      <c r="C144">
        <f>commits!C144</f>
        <v>1523</v>
      </c>
      <c r="D144">
        <f>commits!D144</f>
        <v>2128</v>
      </c>
      <c r="E144">
        <f>commits!E144</f>
        <v>3651</v>
      </c>
      <c r="F144">
        <f>VLOOKUP(A144,merges!P:U,5,FALSE)</f>
        <v>162</v>
      </c>
      <c r="G144">
        <f>VLOOKUP(A144,merges!P:U,6,FALSE)</f>
        <v>336</v>
      </c>
      <c r="H144">
        <f t="shared" si="69"/>
        <v>498</v>
      </c>
      <c r="I144">
        <f t="shared" si="70"/>
        <v>7.331325301204819</v>
      </c>
      <c r="J144">
        <f t="shared" si="71"/>
        <v>13.640098603122432</v>
      </c>
      <c r="K144">
        <f t="shared" si="72"/>
        <v>10.636900853578464</v>
      </c>
      <c r="L144">
        <f t="shared" si="73"/>
        <v>15.789473684210526</v>
      </c>
      <c r="M144">
        <f>IF(F144&gt;0,C144/F144,999999)</f>
        <v>9.4012345679012341</v>
      </c>
      <c r="N144">
        <f>IF(G144&gt;0,D144/G144,999999)</f>
        <v>6.333333333333333</v>
      </c>
      <c r="O144">
        <f>IF(ISNA(VLOOKUP(A144,desenvolvedores!$U$2:$W$656,2,FALSE)),1,VLOOKUP(A144,desenvolvedores!$U$2:$W$656,2,FALSE))</f>
        <v>12</v>
      </c>
      <c r="P144">
        <f>IF(ISNA(VLOOKUP(A144,desenvolvedores!$U$2:$W$656,3,FALSE)),1,VLOOKUP(A144,desenvolvedores!$U$2:$W$656,3,FALSE))</f>
        <v>15</v>
      </c>
      <c r="Q144">
        <f t="shared" si="67"/>
        <v>18.802469135802468</v>
      </c>
      <c r="R144">
        <f t="shared" si="68"/>
        <v>15.833333333333332</v>
      </c>
      <c r="S144">
        <f>IF(ISNA(VLOOKUP(A144,merges!AH:AJ,2,)),0,VLOOKUP(A144,merges!AH:AJ,2,))</f>
        <v>115</v>
      </c>
      <c r="T144">
        <f>IF(ISNA(VLOOKUP(A144,merges!AN:AP,2,FALSE)),0,VLOOKUP(A144,merges!AN:AP,2,FALSE))</f>
        <v>358</v>
      </c>
      <c r="U144">
        <f t="shared" si="76"/>
        <v>0.70987654320987659</v>
      </c>
      <c r="V144">
        <f t="shared" si="77"/>
        <v>1.0654761904761905</v>
      </c>
      <c r="W144">
        <f t="shared" si="86"/>
        <v>7.5508864084044651</v>
      </c>
      <c r="X144">
        <f t="shared" si="78"/>
        <v>16.823308270676691</v>
      </c>
      <c r="Y144">
        <f>IF(ISNA(VLOOKUP(A144,issues_tempo!A:E,2,FALSE)),0,VLOOKUP(A144,issues_tempo!A:E,2,FALSE))</f>
        <v>292</v>
      </c>
      <c r="Z144">
        <f>IF(ISNA(VLOOKUP(A144,issues_tempo!A:E,3,FALSE)),0,VLOOKUP(A144,issues_tempo!A:E,3,FALSE))</f>
        <v>163</v>
      </c>
      <c r="AA144">
        <f t="shared" si="79"/>
        <v>455</v>
      </c>
      <c r="AB144">
        <f t="shared" si="80"/>
        <v>8.0241758241758241</v>
      </c>
      <c r="AC144">
        <f>VLOOKUP(A144,issues_tempo!A:E,4,FALSE)</f>
        <v>1357</v>
      </c>
      <c r="AD144">
        <f>VLOOKUP(A144,issues_tempo!A:E,5,FALSE)</f>
        <v>776</v>
      </c>
      <c r="AE144">
        <f t="shared" si="81"/>
        <v>19.17268548916612</v>
      </c>
      <c r="AF144">
        <f t="shared" si="81"/>
        <v>7.6597744360902258</v>
      </c>
      <c r="AG144">
        <f t="shared" si="82"/>
        <v>4.647260273972603</v>
      </c>
      <c r="AH144">
        <f t="shared" si="83"/>
        <v>4.7607361963190185</v>
      </c>
      <c r="AI144">
        <f t="shared" si="84"/>
        <v>89.100459619172696</v>
      </c>
      <c r="AJ144">
        <f t="shared" si="85"/>
        <v>36.466165413533837</v>
      </c>
    </row>
    <row r="145" spans="1:36" x14ac:dyDescent="0.25">
      <c r="A145">
        <f>commits!A145</f>
        <v>25854277</v>
      </c>
      <c r="B145" t="str">
        <f>commits!B145</f>
        <v>Ruby</v>
      </c>
      <c r="C145">
        <f>commits!C145</f>
        <v>1</v>
      </c>
      <c r="D145">
        <f>commits!D145</f>
        <v>163</v>
      </c>
      <c r="E145">
        <f>commits!E145</f>
        <v>164</v>
      </c>
      <c r="F145">
        <f>VLOOKUP(A145,merges!P:U,5,FALSE)</f>
        <v>0</v>
      </c>
      <c r="G145">
        <f>VLOOKUP(A145,merges!P:U,6,FALSE)</f>
        <v>19</v>
      </c>
      <c r="H145">
        <f t="shared" si="69"/>
        <v>19</v>
      </c>
      <c r="I145">
        <f t="shared" si="70"/>
        <v>8.6315789473684212</v>
      </c>
      <c r="J145">
        <f t="shared" si="71"/>
        <v>11.585365853658537</v>
      </c>
      <c r="K145">
        <f t="shared" si="72"/>
        <v>0</v>
      </c>
      <c r="L145">
        <f t="shared" si="73"/>
        <v>11.656441717791411</v>
      </c>
      <c r="M145" t="e">
        <f t="shared" si="74"/>
        <v>#DIV/0!</v>
      </c>
      <c r="N145">
        <f t="shared" si="75"/>
        <v>8.5789473684210531</v>
      </c>
      <c r="O145">
        <f>IF(ISNA(VLOOKUP(A145,desenvolvedores!$U$2:$W$656,2,FALSE)),1,VLOOKUP(A145,desenvolvedores!$U$2:$W$656,2,FALSE))</f>
        <v>1</v>
      </c>
      <c r="P145">
        <f>IF(ISNA(VLOOKUP(A145,desenvolvedores!$U$2:$W$656,3,FALSE)),1,VLOOKUP(A145,desenvolvedores!$U$2:$W$656,3,FALSE))</f>
        <v>5</v>
      </c>
      <c r="Q145">
        <f t="shared" si="67"/>
        <v>999999</v>
      </c>
      <c r="R145">
        <f t="shared" si="68"/>
        <v>7.1491228070175445</v>
      </c>
      <c r="S145">
        <f>IF(ISNA(VLOOKUP(A145,merges!AH:AJ,2,)),0,VLOOKUP(A145,merges!AH:AJ,2,))</f>
        <v>0</v>
      </c>
      <c r="T145">
        <f>IF(ISNA(VLOOKUP(A145,merges!AN:AP,2,FALSE)),0,VLOOKUP(A145,merges!AN:AP,2,FALSE))</f>
        <v>334</v>
      </c>
      <c r="U145">
        <f t="shared" si="76"/>
        <v>0</v>
      </c>
      <c r="V145">
        <f t="shared" si="77"/>
        <v>17.578947368421051</v>
      </c>
      <c r="W145">
        <f t="shared" si="86"/>
        <v>0</v>
      </c>
      <c r="X145">
        <f t="shared" si="78"/>
        <v>204.90797546012269</v>
      </c>
      <c r="Y145" t="e">
        <f>VLOOKUP(A145,issues_tempo!A:E,2,FALSE)</f>
        <v>#N/A</v>
      </c>
      <c r="Z145" t="e">
        <f>VLOOKUP(A145,issues_tempo!A:E,3,FALSE)</f>
        <v>#N/A</v>
      </c>
      <c r="AA145" t="e">
        <f t="shared" si="79"/>
        <v>#N/A</v>
      </c>
      <c r="AB145" t="e">
        <f t="shared" si="80"/>
        <v>#N/A</v>
      </c>
      <c r="AC145" t="e">
        <f>VLOOKUP(A145,issues_tempo!A:E,4,FALSE)</f>
        <v>#N/A</v>
      </c>
      <c r="AD145" t="e">
        <f>VLOOKUP(A145,issues_tempo!A:E,5,FALSE)</f>
        <v>#N/A</v>
      </c>
      <c r="AE145">
        <f t="shared" si="81"/>
        <v>0</v>
      </c>
      <c r="AF145">
        <f t="shared" si="81"/>
        <v>0</v>
      </c>
      <c r="AG145" t="e">
        <f t="shared" si="82"/>
        <v>#N/A</v>
      </c>
      <c r="AH145" t="e">
        <f t="shared" si="83"/>
        <v>#N/A</v>
      </c>
      <c r="AI145" t="e">
        <f t="shared" si="84"/>
        <v>#N/A</v>
      </c>
      <c r="AJ145" t="e">
        <f t="shared" si="85"/>
        <v>#N/A</v>
      </c>
    </row>
    <row r="146" spans="1:36" x14ac:dyDescent="0.25">
      <c r="A146">
        <f>commits!A146</f>
        <v>26113177</v>
      </c>
      <c r="B146" t="str">
        <f>commits!B146</f>
        <v>Javascript</v>
      </c>
      <c r="C146">
        <f>commits!C146</f>
        <v>118</v>
      </c>
      <c r="D146">
        <f>commits!D146</f>
        <v>120</v>
      </c>
      <c r="E146">
        <f>commits!E146</f>
        <v>238</v>
      </c>
      <c r="F146">
        <f>VLOOKUP(A146,merges!P:U,5,FALSE)</f>
        <v>18</v>
      </c>
      <c r="G146">
        <f>VLOOKUP(A146,merges!P:U,6,FALSE)</f>
        <v>17</v>
      </c>
      <c r="H146">
        <f t="shared" si="69"/>
        <v>35</v>
      </c>
      <c r="I146">
        <f t="shared" si="70"/>
        <v>6.8</v>
      </c>
      <c r="J146">
        <f t="shared" si="71"/>
        <v>14.705882352941176</v>
      </c>
      <c r="K146">
        <f t="shared" si="72"/>
        <v>15.254237288135593</v>
      </c>
      <c r="L146">
        <f t="shared" si="73"/>
        <v>14.166666666666666</v>
      </c>
      <c r="M146">
        <f>IF(F146&gt;0,C146/F146,999999)</f>
        <v>6.5555555555555554</v>
      </c>
      <c r="N146">
        <f>IF(G146&gt;0,D146/G146,999999)</f>
        <v>7.0588235294117645</v>
      </c>
      <c r="O146">
        <f>IF(ISNA(VLOOKUP(A146,desenvolvedores!$U$2:$W$656,2,FALSE)),1,VLOOKUP(A146,desenvolvedores!$U$2:$W$656,2,FALSE))</f>
        <v>12</v>
      </c>
      <c r="P146">
        <f>IF(ISNA(VLOOKUP(A146,desenvolvedores!$U$2:$W$656,3,FALSE)),1,VLOOKUP(A146,desenvolvedores!$U$2:$W$656,3,FALSE))</f>
        <v>9</v>
      </c>
      <c r="Q146">
        <f t="shared" si="67"/>
        <v>13.111111111111111</v>
      </c>
      <c r="R146">
        <f t="shared" si="68"/>
        <v>10.588235294117647</v>
      </c>
      <c r="S146">
        <f>IF(ISNA(VLOOKUP(A146,merges!AH:AJ,2,)),0,VLOOKUP(A146,merges!AH:AJ,2,))</f>
        <v>0</v>
      </c>
      <c r="T146">
        <f>IF(ISNA(VLOOKUP(A146,merges!AN:AP,2,FALSE)),0,VLOOKUP(A146,merges!AN:AP,2,FALSE))</f>
        <v>0</v>
      </c>
      <c r="U146">
        <f t="shared" si="76"/>
        <v>0</v>
      </c>
      <c r="V146">
        <f t="shared" si="77"/>
        <v>0</v>
      </c>
      <c r="W146">
        <f t="shared" si="86"/>
        <v>0</v>
      </c>
      <c r="X146">
        <f t="shared" si="78"/>
        <v>0</v>
      </c>
      <c r="Y146" t="e">
        <f>VLOOKUP(A146,issues_tempo!A:E,2,FALSE)</f>
        <v>#N/A</v>
      </c>
      <c r="Z146" t="e">
        <f>VLOOKUP(A146,issues_tempo!A:E,3,FALSE)</f>
        <v>#N/A</v>
      </c>
      <c r="AA146" t="e">
        <f t="shared" si="79"/>
        <v>#N/A</v>
      </c>
      <c r="AB146" t="e">
        <f t="shared" si="80"/>
        <v>#N/A</v>
      </c>
      <c r="AC146" t="e">
        <f>VLOOKUP(A146,issues_tempo!A:E,4,FALSE)</f>
        <v>#N/A</v>
      </c>
      <c r="AD146" t="e">
        <f>VLOOKUP(A146,issues_tempo!A:E,5,FALSE)</f>
        <v>#N/A</v>
      </c>
      <c r="AE146">
        <f t="shared" si="81"/>
        <v>0</v>
      </c>
      <c r="AF146">
        <f t="shared" si="81"/>
        <v>0</v>
      </c>
      <c r="AG146" t="e">
        <f t="shared" si="82"/>
        <v>#N/A</v>
      </c>
      <c r="AH146" t="e">
        <f t="shared" si="83"/>
        <v>#N/A</v>
      </c>
      <c r="AI146" t="e">
        <f t="shared" si="84"/>
        <v>#N/A</v>
      </c>
      <c r="AJ146" t="e">
        <f t="shared" si="85"/>
        <v>#N/A</v>
      </c>
    </row>
    <row r="147" spans="1:36" x14ac:dyDescent="0.25">
      <c r="A147">
        <f>commits!A147</f>
        <v>26246085</v>
      </c>
      <c r="B147" t="str">
        <f>commits!B147</f>
        <v>Javascript</v>
      </c>
      <c r="C147">
        <f>commits!C147</f>
        <v>61</v>
      </c>
      <c r="D147">
        <f>commits!D147</f>
        <v>23</v>
      </c>
      <c r="E147">
        <f>commits!E147</f>
        <v>84</v>
      </c>
      <c r="F147">
        <f>VLOOKUP(A147,merges!P:U,5,FALSE)</f>
        <v>0</v>
      </c>
      <c r="G147">
        <f>VLOOKUP(A147,merges!P:U,6,FALSE)</f>
        <v>1</v>
      </c>
      <c r="H147">
        <f t="shared" si="69"/>
        <v>1</v>
      </c>
      <c r="I147">
        <f t="shared" si="70"/>
        <v>84</v>
      </c>
      <c r="J147">
        <f t="shared" si="71"/>
        <v>1.1904761904761905</v>
      </c>
      <c r="K147">
        <f t="shared" si="72"/>
        <v>0</v>
      </c>
      <c r="L147">
        <f t="shared" si="73"/>
        <v>4.3478260869565215</v>
      </c>
      <c r="M147" t="e">
        <f t="shared" si="74"/>
        <v>#DIV/0!</v>
      </c>
      <c r="N147">
        <f t="shared" si="75"/>
        <v>23</v>
      </c>
      <c r="O147">
        <f>IF(ISNA(VLOOKUP(A147,desenvolvedores!$U$2:$W$656,2,FALSE)),1,VLOOKUP(A147,desenvolvedores!$U$2:$W$656,2,FALSE))</f>
        <v>2</v>
      </c>
      <c r="P147">
        <f>IF(ISNA(VLOOKUP(A147,desenvolvedores!$U$2:$W$656,3,FALSE)),1,VLOOKUP(A147,desenvolvedores!$U$2:$W$656,3,FALSE))</f>
        <v>4</v>
      </c>
      <c r="Q147">
        <f t="shared" si="67"/>
        <v>999999</v>
      </c>
      <c r="R147">
        <f t="shared" si="68"/>
        <v>15.333333333333332</v>
      </c>
      <c r="S147">
        <f>IF(ISNA(VLOOKUP(A147,merges!AH:AJ,2,)),0,VLOOKUP(A147,merges!AH:AJ,2,))</f>
        <v>0</v>
      </c>
      <c r="T147">
        <f>IF(ISNA(VLOOKUP(A147,merges!AN:AP,2,FALSE)),0,VLOOKUP(A147,merges!AN:AP,2,FALSE))</f>
        <v>2</v>
      </c>
      <c r="U147">
        <f t="shared" si="76"/>
        <v>0</v>
      </c>
      <c r="V147">
        <f t="shared" si="77"/>
        <v>2</v>
      </c>
      <c r="W147">
        <f t="shared" si="86"/>
        <v>0</v>
      </c>
      <c r="X147">
        <f t="shared" si="78"/>
        <v>8.695652173913043</v>
      </c>
      <c r="Y147" t="e">
        <f>VLOOKUP(A147,issues_tempo!A:E,2,FALSE)</f>
        <v>#N/A</v>
      </c>
      <c r="Z147" t="e">
        <f>VLOOKUP(A147,issues_tempo!A:E,3,FALSE)</f>
        <v>#N/A</v>
      </c>
      <c r="AA147" t="e">
        <f t="shared" si="79"/>
        <v>#N/A</v>
      </c>
      <c r="AB147" t="e">
        <f t="shared" si="80"/>
        <v>#N/A</v>
      </c>
      <c r="AC147" t="e">
        <f>VLOOKUP(A147,issues_tempo!A:E,4,FALSE)</f>
        <v>#N/A</v>
      </c>
      <c r="AD147" t="e">
        <f>VLOOKUP(A147,issues_tempo!A:E,5,FALSE)</f>
        <v>#N/A</v>
      </c>
      <c r="AE147">
        <f t="shared" si="81"/>
        <v>0</v>
      </c>
      <c r="AF147">
        <f t="shared" si="81"/>
        <v>0</v>
      </c>
      <c r="AG147" t="e">
        <f t="shared" si="82"/>
        <v>#N/A</v>
      </c>
      <c r="AH147" t="e">
        <f t="shared" si="83"/>
        <v>#N/A</v>
      </c>
      <c r="AI147" t="e">
        <f t="shared" si="84"/>
        <v>#N/A</v>
      </c>
      <c r="AJ147" t="e">
        <f t="shared" si="85"/>
        <v>#N/A</v>
      </c>
    </row>
    <row r="148" spans="1:36" x14ac:dyDescent="0.25">
      <c r="A148">
        <f>commits!A148</f>
        <v>26767408</v>
      </c>
      <c r="B148" t="str">
        <f>commits!B148</f>
        <v>Javascript</v>
      </c>
      <c r="C148">
        <f>commits!C148</f>
        <v>1800</v>
      </c>
      <c r="D148">
        <f>commits!D148</f>
        <v>377</v>
      </c>
      <c r="E148">
        <f>commits!E148</f>
        <v>2177</v>
      </c>
      <c r="F148">
        <f>VLOOKUP(A148,merges!P:U,5,FALSE)</f>
        <v>557</v>
      </c>
      <c r="G148">
        <f>VLOOKUP(A148,merges!P:U,6,FALSE)</f>
        <v>107</v>
      </c>
      <c r="H148">
        <f t="shared" si="69"/>
        <v>664</v>
      </c>
      <c r="I148">
        <f t="shared" si="70"/>
        <v>3.2786144578313254</v>
      </c>
      <c r="J148">
        <f t="shared" si="71"/>
        <v>30.500689021589341</v>
      </c>
      <c r="K148">
        <f t="shared" si="72"/>
        <v>30.944444444444443</v>
      </c>
      <c r="L148">
        <f t="shared" si="73"/>
        <v>28.381962864721487</v>
      </c>
      <c r="M148">
        <f>IF(F148&gt;0,C148/F148,999999)</f>
        <v>3.2315978456014363</v>
      </c>
      <c r="N148">
        <f>IF(G148&gt;0,D148/G148,999999)</f>
        <v>3.5233644859813085</v>
      </c>
      <c r="O148">
        <f>IF(ISNA(VLOOKUP(A148,desenvolvedores!$U$2:$W$656,2,FALSE)),1,VLOOKUP(A148,desenvolvedores!$U$2:$W$656,2,FALSE))</f>
        <v>21</v>
      </c>
      <c r="P148">
        <f>IF(ISNA(VLOOKUP(A148,desenvolvedores!$U$2:$W$656,3,FALSE)),1,VLOOKUP(A148,desenvolvedores!$U$2:$W$656,3,FALSE))</f>
        <v>12</v>
      </c>
      <c r="Q148">
        <f t="shared" si="67"/>
        <v>11.310592459605028</v>
      </c>
      <c r="R148">
        <f t="shared" si="68"/>
        <v>7.0467289719626169</v>
      </c>
      <c r="S148">
        <f>IF(ISNA(VLOOKUP(A148,merges!AH:AJ,2,)),0,VLOOKUP(A148,merges!AH:AJ,2,))</f>
        <v>13</v>
      </c>
      <c r="T148">
        <f>IF(ISNA(VLOOKUP(A148,merges!AN:AP,2,FALSE)),0,VLOOKUP(A148,merges!AN:AP,2,FALSE))</f>
        <v>0</v>
      </c>
      <c r="U148">
        <f t="shared" si="76"/>
        <v>2.333931777378815E-2</v>
      </c>
      <c r="V148">
        <f t="shared" si="77"/>
        <v>0</v>
      </c>
      <c r="W148">
        <f t="shared" si="86"/>
        <v>0.72222222222222221</v>
      </c>
      <c r="X148">
        <f t="shared" si="78"/>
        <v>0</v>
      </c>
      <c r="Y148">
        <f>IF(ISNA(VLOOKUP(A148,issues_tempo!A:E,2,FALSE)),0,VLOOKUP(A148,issues_tempo!A:E,2,FALSE))</f>
        <v>71</v>
      </c>
      <c r="Z148">
        <f>IF(ISNA(VLOOKUP(A148,issues_tempo!A:E,3,FALSE)),0,VLOOKUP(A148,issues_tempo!A:E,3,FALSE))</f>
        <v>218</v>
      </c>
      <c r="AA148">
        <f t="shared" si="79"/>
        <v>289</v>
      </c>
      <c r="AB148">
        <f t="shared" si="80"/>
        <v>7.5328719723183388</v>
      </c>
      <c r="AC148">
        <f>VLOOKUP(A148,issues_tempo!A:E,4,FALSE)</f>
        <v>1100</v>
      </c>
      <c r="AD148">
        <f>VLOOKUP(A148,issues_tempo!A:E,5,FALSE)</f>
        <v>3342</v>
      </c>
      <c r="AE148">
        <f t="shared" si="81"/>
        <v>3.9444444444444446</v>
      </c>
      <c r="AF148">
        <f t="shared" si="81"/>
        <v>57.824933687002655</v>
      </c>
      <c r="AG148">
        <f t="shared" si="82"/>
        <v>15.492957746478874</v>
      </c>
      <c r="AH148">
        <f t="shared" si="83"/>
        <v>15.330275229357799</v>
      </c>
      <c r="AI148">
        <f t="shared" si="84"/>
        <v>61.111111111111114</v>
      </c>
      <c r="AJ148">
        <f t="shared" si="85"/>
        <v>886.47214854111417</v>
      </c>
    </row>
    <row r="149" spans="1:36" x14ac:dyDescent="0.25">
      <c r="A149">
        <f>commits!A149</f>
        <v>26851672</v>
      </c>
      <c r="B149" t="str">
        <f>commits!B149</f>
        <v>Javascript</v>
      </c>
      <c r="C149">
        <f>commits!C149</f>
        <v>35</v>
      </c>
      <c r="D149">
        <f>commits!D149</f>
        <v>22</v>
      </c>
      <c r="E149">
        <f>commits!E149</f>
        <v>57</v>
      </c>
      <c r="F149">
        <f>VLOOKUP(A149,merges!P:U,5,FALSE)</f>
        <v>1</v>
      </c>
      <c r="G149">
        <f>VLOOKUP(A149,merges!P:U,6,FALSE)</f>
        <v>0</v>
      </c>
      <c r="H149">
        <f t="shared" si="69"/>
        <v>1</v>
      </c>
      <c r="I149">
        <f t="shared" si="70"/>
        <v>57</v>
      </c>
      <c r="J149">
        <f t="shared" si="71"/>
        <v>1.7543859649122806</v>
      </c>
      <c r="K149">
        <f t="shared" si="72"/>
        <v>2.8571428571428572</v>
      </c>
      <c r="L149">
        <f t="shared" si="73"/>
        <v>0</v>
      </c>
      <c r="M149">
        <f t="shared" si="74"/>
        <v>35</v>
      </c>
      <c r="N149" t="e">
        <f t="shared" si="75"/>
        <v>#DIV/0!</v>
      </c>
      <c r="O149">
        <f>IF(ISNA(VLOOKUP(A149,desenvolvedores!$U$2:$W$656,2,FALSE)),1,VLOOKUP(A149,desenvolvedores!$U$2:$W$656,2,FALSE))</f>
        <v>3</v>
      </c>
      <c r="P149">
        <f>IF(ISNA(VLOOKUP(A149,desenvolvedores!$U$2:$W$656,3,FALSE)),1,VLOOKUP(A149,desenvolvedores!$U$2:$W$656,3,FALSE))</f>
        <v>2</v>
      </c>
      <c r="Q149">
        <f t="shared" si="67"/>
        <v>17.5</v>
      </c>
      <c r="R149">
        <f t="shared" si="68"/>
        <v>999999</v>
      </c>
      <c r="S149">
        <f>IF(ISNA(VLOOKUP(A149,merges!AH:AJ,2,)),0,VLOOKUP(A149,merges!AH:AJ,2,))</f>
        <v>0</v>
      </c>
      <c r="T149">
        <f>IF(ISNA(VLOOKUP(A149,merges!AN:AP,2,FALSE)),0,VLOOKUP(A149,merges!AN:AP,2,FALSE))</f>
        <v>0</v>
      </c>
      <c r="U149">
        <f t="shared" si="76"/>
        <v>0</v>
      </c>
      <c r="V149">
        <f t="shared" si="77"/>
        <v>0</v>
      </c>
      <c r="W149">
        <f t="shared" si="86"/>
        <v>0</v>
      </c>
      <c r="X149">
        <f t="shared" si="78"/>
        <v>0</v>
      </c>
      <c r="Y149">
        <f>VLOOKUP(A149,issues_tempo!A:E,2,FALSE)</f>
        <v>2</v>
      </c>
      <c r="Z149">
        <f>VLOOKUP(A149,issues_tempo!A:E,3,FALSE)</f>
        <v>0</v>
      </c>
      <c r="AA149">
        <f t="shared" si="79"/>
        <v>2</v>
      </c>
      <c r="AB149">
        <f t="shared" si="80"/>
        <v>28.5</v>
      </c>
      <c r="AC149">
        <f>VLOOKUP(A149,issues_tempo!A:E,4,FALSE)</f>
        <v>0</v>
      </c>
      <c r="AD149">
        <f>VLOOKUP(A149,issues_tempo!A:E,5,FALSE)</f>
        <v>0</v>
      </c>
      <c r="AE149">
        <f t="shared" si="81"/>
        <v>5.7142857142857144</v>
      </c>
      <c r="AF149">
        <f t="shared" si="81"/>
        <v>0</v>
      </c>
      <c r="AG149">
        <f t="shared" si="82"/>
        <v>0</v>
      </c>
      <c r="AH149">
        <f t="shared" si="83"/>
        <v>0</v>
      </c>
      <c r="AI149">
        <f t="shared" si="84"/>
        <v>0</v>
      </c>
      <c r="AJ149">
        <f t="shared" si="85"/>
        <v>0</v>
      </c>
    </row>
    <row r="150" spans="1:36" x14ac:dyDescent="0.25">
      <c r="A150">
        <f>commits!A150</f>
        <v>27058591</v>
      </c>
      <c r="B150" t="str">
        <f>commits!B150</f>
        <v>Python</v>
      </c>
      <c r="C150">
        <f>commits!C150</f>
        <v>1715</v>
      </c>
      <c r="D150">
        <f>commits!D150</f>
        <v>3467</v>
      </c>
      <c r="E150">
        <f>commits!E150</f>
        <v>5182</v>
      </c>
      <c r="F150">
        <f>VLOOKUP(A150,merges!P:U,5,FALSE)</f>
        <v>74</v>
      </c>
      <c r="G150">
        <f>VLOOKUP(A150,merges!P:U,6,FALSE)</f>
        <v>20</v>
      </c>
      <c r="H150">
        <f t="shared" si="69"/>
        <v>94</v>
      </c>
      <c r="I150">
        <f t="shared" si="70"/>
        <v>55.127659574468083</v>
      </c>
      <c r="J150">
        <f t="shared" si="71"/>
        <v>1.8139714395986106</v>
      </c>
      <c r="K150">
        <f t="shared" si="72"/>
        <v>4.314868804664723</v>
      </c>
      <c r="L150">
        <f t="shared" si="73"/>
        <v>0.57686760888376121</v>
      </c>
      <c r="M150">
        <f>IF(F150&gt;0,C150/F150,999999)</f>
        <v>23.175675675675677</v>
      </c>
      <c r="N150">
        <f>IF(G150&gt;0,D150/G150,999999)</f>
        <v>173.35</v>
      </c>
      <c r="O150">
        <f>IF(ISNA(VLOOKUP(A150,desenvolvedores!$U$2:$W$656,2,FALSE)),1,VLOOKUP(A150,desenvolvedores!$U$2:$W$656,2,FALSE))</f>
        <v>11</v>
      </c>
      <c r="P150">
        <f>IF(ISNA(VLOOKUP(A150,desenvolvedores!$U$2:$W$656,3,FALSE)),1,VLOOKUP(A150,desenvolvedores!$U$2:$W$656,3,FALSE))</f>
        <v>76</v>
      </c>
      <c r="Q150">
        <f t="shared" si="67"/>
        <v>42.488738738738739</v>
      </c>
      <c r="R150">
        <f t="shared" si="68"/>
        <v>2195.7666666666664</v>
      </c>
      <c r="S150">
        <f>IF(ISNA(VLOOKUP(A150,merges!AH:AJ,2,)),0,VLOOKUP(A150,merges!AH:AJ,2,))</f>
        <v>29</v>
      </c>
      <c r="T150">
        <f>IF(ISNA(VLOOKUP(A150,merges!AN:AP,2,FALSE)),0,VLOOKUP(A150,merges!AN:AP,2,FALSE))</f>
        <v>21</v>
      </c>
      <c r="U150">
        <f t="shared" si="76"/>
        <v>0.39189189189189189</v>
      </c>
      <c r="V150">
        <f t="shared" si="77"/>
        <v>1.05</v>
      </c>
      <c r="W150">
        <f t="shared" si="86"/>
        <v>1.6909620991253644</v>
      </c>
      <c r="X150">
        <f t="shared" si="78"/>
        <v>0.60571098932794931</v>
      </c>
      <c r="Y150">
        <f>IF(ISNA(VLOOKUP(A150,issues_tempo!A:E,2,FALSE)),0,VLOOKUP(A150,issues_tempo!A:E,2,FALSE))</f>
        <v>0</v>
      </c>
      <c r="Z150">
        <f>IF(ISNA(VLOOKUP(A150,issues_tempo!A:E,3,FALSE)),0,VLOOKUP(A150,issues_tempo!A:E,3,FALSE))</f>
        <v>0</v>
      </c>
      <c r="AA150">
        <f t="shared" si="79"/>
        <v>0</v>
      </c>
      <c r="AB150" t="e">
        <f t="shared" si="80"/>
        <v>#DIV/0!</v>
      </c>
      <c r="AC150" t="e">
        <f>VLOOKUP(A150,issues_tempo!A:E,4,FALSE)</f>
        <v>#N/A</v>
      </c>
      <c r="AD150" t="e">
        <f>VLOOKUP(A150,issues_tempo!A:E,5,FALSE)</f>
        <v>#N/A</v>
      </c>
      <c r="AE150">
        <f t="shared" si="81"/>
        <v>0</v>
      </c>
      <c r="AF150">
        <f t="shared" si="81"/>
        <v>0</v>
      </c>
      <c r="AG150">
        <f t="shared" si="82"/>
        <v>0</v>
      </c>
      <c r="AH150">
        <f t="shared" si="83"/>
        <v>0</v>
      </c>
      <c r="AI150">
        <f t="shared" si="84"/>
        <v>0</v>
      </c>
      <c r="AJ150">
        <f t="shared" si="85"/>
        <v>0</v>
      </c>
    </row>
    <row r="151" spans="1:36" x14ac:dyDescent="0.25">
      <c r="A151">
        <f>commits!A151</f>
        <v>27121444</v>
      </c>
      <c r="B151" t="str">
        <f>commits!B151</f>
        <v>Ruby</v>
      </c>
      <c r="C151">
        <f>commits!C151</f>
        <v>24</v>
      </c>
      <c r="D151">
        <f>commits!D151</f>
        <v>15</v>
      </c>
      <c r="E151">
        <f>commits!E151</f>
        <v>39</v>
      </c>
      <c r="F151">
        <f>VLOOKUP(A151,merges!P:U,5,FALSE)</f>
        <v>2</v>
      </c>
      <c r="G151">
        <f>VLOOKUP(A151,merges!P:U,6,FALSE)</f>
        <v>2</v>
      </c>
      <c r="H151">
        <f t="shared" si="69"/>
        <v>4</v>
      </c>
      <c r="I151">
        <f t="shared" si="70"/>
        <v>9.75</v>
      </c>
      <c r="J151">
        <f t="shared" si="71"/>
        <v>10.256410256410257</v>
      </c>
      <c r="K151">
        <f t="shared" si="72"/>
        <v>8.3333333333333339</v>
      </c>
      <c r="L151">
        <f t="shared" si="73"/>
        <v>13.333333333333334</v>
      </c>
      <c r="M151">
        <f t="shared" si="74"/>
        <v>12</v>
      </c>
      <c r="N151">
        <f t="shared" si="75"/>
        <v>7.5</v>
      </c>
      <c r="O151">
        <f>IF(ISNA(VLOOKUP(A151,desenvolvedores!$U$2:$W$656,2,FALSE)),1,VLOOKUP(A151,desenvolvedores!$U$2:$W$656,2,FALSE))</f>
        <v>2</v>
      </c>
      <c r="P151">
        <f>IF(ISNA(VLOOKUP(A151,desenvolvedores!$U$2:$W$656,3,FALSE)),1,VLOOKUP(A151,desenvolvedores!$U$2:$W$656,3,FALSE))</f>
        <v>2</v>
      </c>
      <c r="Q151">
        <f t="shared" si="67"/>
        <v>4</v>
      </c>
      <c r="R151">
        <f t="shared" si="68"/>
        <v>2.5</v>
      </c>
      <c r="S151">
        <f>IF(ISNA(VLOOKUP(A151,merges!AH:AJ,2,)),0,VLOOKUP(A151,merges!AH:AJ,2,))</f>
        <v>0</v>
      </c>
      <c r="T151">
        <f>IF(ISNA(VLOOKUP(A151,merges!AN:AP,2,FALSE)),0,VLOOKUP(A151,merges!AN:AP,2,FALSE))</f>
        <v>12</v>
      </c>
      <c r="U151">
        <f t="shared" si="76"/>
        <v>0</v>
      </c>
      <c r="V151">
        <f t="shared" si="77"/>
        <v>6</v>
      </c>
      <c r="W151">
        <f t="shared" si="86"/>
        <v>0</v>
      </c>
      <c r="X151">
        <f t="shared" si="78"/>
        <v>80</v>
      </c>
      <c r="Y151" t="e">
        <f>VLOOKUP(A151,issues_tempo!A:E,2,FALSE)</f>
        <v>#N/A</v>
      </c>
      <c r="Z151" t="e">
        <f>VLOOKUP(A151,issues_tempo!A:E,3,FALSE)</f>
        <v>#N/A</v>
      </c>
      <c r="AA151" t="e">
        <f t="shared" si="79"/>
        <v>#N/A</v>
      </c>
      <c r="AB151" t="e">
        <f t="shared" si="80"/>
        <v>#N/A</v>
      </c>
      <c r="AC151" t="e">
        <f>VLOOKUP(A151,issues_tempo!A:E,4,FALSE)</f>
        <v>#N/A</v>
      </c>
      <c r="AD151" t="e">
        <f>VLOOKUP(A151,issues_tempo!A:E,5,FALSE)</f>
        <v>#N/A</v>
      </c>
      <c r="AE151">
        <f t="shared" si="81"/>
        <v>0</v>
      </c>
      <c r="AF151">
        <f t="shared" si="81"/>
        <v>0</v>
      </c>
      <c r="AG151" t="e">
        <f t="shared" si="82"/>
        <v>#N/A</v>
      </c>
      <c r="AH151" t="e">
        <f t="shared" si="83"/>
        <v>#N/A</v>
      </c>
      <c r="AI151" t="e">
        <f t="shared" si="84"/>
        <v>#N/A</v>
      </c>
      <c r="AJ151" t="e">
        <f t="shared" si="85"/>
        <v>#N/A</v>
      </c>
    </row>
    <row r="152" spans="1:36" x14ac:dyDescent="0.25">
      <c r="A152">
        <f>commits!A152</f>
        <v>27121503</v>
      </c>
      <c r="B152" t="str">
        <f>commits!B152</f>
        <v>Ruby</v>
      </c>
      <c r="C152">
        <f>commits!C152</f>
        <v>20</v>
      </c>
      <c r="D152">
        <f>commits!D152</f>
        <v>74</v>
      </c>
      <c r="E152">
        <f>commits!E152</f>
        <v>94</v>
      </c>
      <c r="F152" t="e">
        <f>VLOOKUP(A152,merges!P:U,5,FALSE)</f>
        <v>#N/A</v>
      </c>
      <c r="G152" t="e">
        <f>VLOOKUP(A152,merges!P:U,6,FALSE)</f>
        <v>#N/A</v>
      </c>
      <c r="H152" t="e">
        <f t="shared" si="69"/>
        <v>#N/A</v>
      </c>
      <c r="I152" t="e">
        <f t="shared" si="70"/>
        <v>#N/A</v>
      </c>
      <c r="J152">
        <f t="shared" si="71"/>
        <v>0</v>
      </c>
      <c r="K152">
        <f t="shared" si="72"/>
        <v>0</v>
      </c>
      <c r="L152">
        <f t="shared" si="73"/>
        <v>0</v>
      </c>
      <c r="M152" t="e">
        <f t="shared" si="74"/>
        <v>#N/A</v>
      </c>
      <c r="N152" t="e">
        <f t="shared" si="75"/>
        <v>#N/A</v>
      </c>
      <c r="O152">
        <f>IF(ISNA(VLOOKUP(A152,desenvolvedores!$U$2:$W$656,2,FALSE)),1,VLOOKUP(A152,desenvolvedores!$U$2:$W$656,2,FALSE))</f>
        <v>1</v>
      </c>
      <c r="P152">
        <f>IF(ISNA(VLOOKUP(A152,desenvolvedores!$U$2:$W$656,3,FALSE)),1,VLOOKUP(A152,desenvolvedores!$U$2:$W$656,3,FALSE))</f>
        <v>2</v>
      </c>
      <c r="Q152">
        <f t="shared" si="67"/>
        <v>999999</v>
      </c>
      <c r="R152" t="e">
        <f t="shared" si="68"/>
        <v>#N/A</v>
      </c>
      <c r="S152">
        <f>IF(ISNA(VLOOKUP(A152,merges!AH:AJ,2,)),0,VLOOKUP(A152,merges!AH:AJ,2,))</f>
        <v>0</v>
      </c>
      <c r="T152">
        <f>IF(ISNA(VLOOKUP(A152,merges!AN:AP,2,FALSE)),0,VLOOKUP(A152,merges!AN:AP,2,FALSE))</f>
        <v>0</v>
      </c>
      <c r="U152">
        <f t="shared" si="76"/>
        <v>0</v>
      </c>
      <c r="V152">
        <f t="shared" si="77"/>
        <v>0</v>
      </c>
      <c r="W152">
        <f t="shared" si="86"/>
        <v>0</v>
      </c>
      <c r="X152">
        <f t="shared" si="78"/>
        <v>0</v>
      </c>
      <c r="Y152" t="e">
        <f>VLOOKUP(A152,issues_tempo!A:E,2,FALSE)</f>
        <v>#N/A</v>
      </c>
      <c r="Z152" t="e">
        <f>VLOOKUP(A152,issues_tempo!A:E,3,FALSE)</f>
        <v>#N/A</v>
      </c>
      <c r="AA152" t="e">
        <f t="shared" si="79"/>
        <v>#N/A</v>
      </c>
      <c r="AB152" t="e">
        <f t="shared" si="80"/>
        <v>#N/A</v>
      </c>
      <c r="AC152" t="e">
        <f>VLOOKUP(A152,issues_tempo!A:E,4,FALSE)</f>
        <v>#N/A</v>
      </c>
      <c r="AD152" t="e">
        <f>VLOOKUP(A152,issues_tempo!A:E,5,FALSE)</f>
        <v>#N/A</v>
      </c>
      <c r="AE152">
        <f t="shared" si="81"/>
        <v>0</v>
      </c>
      <c r="AF152">
        <f t="shared" si="81"/>
        <v>0</v>
      </c>
      <c r="AG152" t="e">
        <f t="shared" si="82"/>
        <v>#N/A</v>
      </c>
      <c r="AH152" t="e">
        <f t="shared" si="83"/>
        <v>#N/A</v>
      </c>
      <c r="AI152" t="e">
        <f t="shared" si="84"/>
        <v>#N/A</v>
      </c>
      <c r="AJ152" t="e">
        <f t="shared" si="85"/>
        <v>#N/A</v>
      </c>
    </row>
    <row r="153" spans="1:36" x14ac:dyDescent="0.25">
      <c r="A153">
        <f>commits!A153</f>
        <v>27288669</v>
      </c>
      <c r="B153" t="str">
        <f>commits!B153</f>
        <v>Javascript</v>
      </c>
      <c r="C153">
        <f>commits!C153</f>
        <v>90</v>
      </c>
      <c r="D153">
        <f>commits!D153</f>
        <v>96</v>
      </c>
      <c r="E153">
        <f>commits!E153</f>
        <v>186</v>
      </c>
      <c r="F153">
        <f>VLOOKUP(A153,merges!P:U,5,FALSE)</f>
        <v>0</v>
      </c>
      <c r="G153">
        <f>VLOOKUP(A153,merges!P:U,6,FALSE)</f>
        <v>1</v>
      </c>
      <c r="H153">
        <f t="shared" si="69"/>
        <v>1</v>
      </c>
      <c r="I153">
        <f t="shared" si="70"/>
        <v>186</v>
      </c>
      <c r="J153">
        <f t="shared" si="71"/>
        <v>0.5376344086021505</v>
      </c>
      <c r="K153">
        <f t="shared" si="72"/>
        <v>0</v>
      </c>
      <c r="L153">
        <f t="shared" si="73"/>
        <v>1.0416666666666667</v>
      </c>
      <c r="M153">
        <f>IF(F153&gt;0,C153/F153,999999)</f>
        <v>999999</v>
      </c>
      <c r="N153">
        <f>IF(G153&gt;0,D153/G153,999999)</f>
        <v>96</v>
      </c>
      <c r="O153">
        <f>IF(ISNA(VLOOKUP(A153,desenvolvedores!$U$2:$W$656,2,FALSE)),1,VLOOKUP(A153,desenvolvedores!$U$2:$W$656,2,FALSE))</f>
        <v>1</v>
      </c>
      <c r="P153">
        <f>IF(ISNA(VLOOKUP(A153,desenvolvedores!$U$2:$W$656,3,FALSE)),1,VLOOKUP(A153,desenvolvedores!$U$2:$W$656,3,FALSE))</f>
        <v>1</v>
      </c>
      <c r="Q153">
        <f t="shared" si="67"/>
        <v>999999</v>
      </c>
      <c r="R153">
        <f t="shared" si="68"/>
        <v>16</v>
      </c>
      <c r="S153">
        <f>IF(ISNA(VLOOKUP(A153,merges!AH:AJ,2,)),0,VLOOKUP(A153,merges!AH:AJ,2,))</f>
        <v>0</v>
      </c>
      <c r="T153">
        <f>IF(ISNA(VLOOKUP(A153,merges!AN:AP,2,FALSE)),0,VLOOKUP(A153,merges!AN:AP,2,FALSE))</f>
        <v>8</v>
      </c>
      <c r="U153">
        <f t="shared" si="76"/>
        <v>0</v>
      </c>
      <c r="V153">
        <f t="shared" si="77"/>
        <v>8</v>
      </c>
      <c r="W153">
        <f t="shared" si="86"/>
        <v>0</v>
      </c>
      <c r="X153">
        <f t="shared" si="78"/>
        <v>8.3333333333333339</v>
      </c>
      <c r="Y153" t="e">
        <f>VLOOKUP(A153,issues_tempo!A:E,2,FALSE)</f>
        <v>#N/A</v>
      </c>
      <c r="Z153" t="e">
        <f>VLOOKUP(A153,issues_tempo!A:E,3,FALSE)</f>
        <v>#N/A</v>
      </c>
      <c r="AA153" t="e">
        <f t="shared" si="79"/>
        <v>#N/A</v>
      </c>
      <c r="AB153" t="e">
        <f t="shared" si="80"/>
        <v>#N/A</v>
      </c>
      <c r="AC153" t="e">
        <f>VLOOKUP(A153,issues_tempo!A:E,4,FALSE)</f>
        <v>#N/A</v>
      </c>
      <c r="AD153" t="e">
        <f>VLOOKUP(A153,issues_tempo!A:E,5,FALSE)</f>
        <v>#N/A</v>
      </c>
      <c r="AE153">
        <f t="shared" si="81"/>
        <v>0</v>
      </c>
      <c r="AF153">
        <f t="shared" si="81"/>
        <v>0</v>
      </c>
      <c r="AG153" t="e">
        <f t="shared" si="82"/>
        <v>#N/A</v>
      </c>
      <c r="AH153" t="e">
        <f t="shared" si="83"/>
        <v>#N/A</v>
      </c>
      <c r="AI153" t="e">
        <f t="shared" si="84"/>
        <v>#N/A</v>
      </c>
      <c r="AJ153" t="e">
        <f t="shared" si="85"/>
        <v>#N/A</v>
      </c>
    </row>
    <row r="154" spans="1:36" x14ac:dyDescent="0.25">
      <c r="A154">
        <f>commits!A154</f>
        <v>27963475</v>
      </c>
      <c r="B154" t="str">
        <f>commits!B154</f>
        <v>Javascript</v>
      </c>
      <c r="C154">
        <f>commits!C154</f>
        <v>1495</v>
      </c>
      <c r="D154">
        <f>commits!D154</f>
        <v>301</v>
      </c>
      <c r="E154">
        <f>commits!E154</f>
        <v>1796</v>
      </c>
      <c r="F154" t="e">
        <f>VLOOKUP(A154,merges!P:U,5,FALSE)</f>
        <v>#N/A</v>
      </c>
      <c r="G154" t="e">
        <f>VLOOKUP(A154,merges!P:U,6,FALSE)</f>
        <v>#N/A</v>
      </c>
      <c r="H154" t="e">
        <f t="shared" si="69"/>
        <v>#N/A</v>
      </c>
      <c r="I154" t="e">
        <f t="shared" si="70"/>
        <v>#N/A</v>
      </c>
      <c r="J154">
        <f t="shared" si="71"/>
        <v>0</v>
      </c>
      <c r="K154">
        <f t="shared" si="72"/>
        <v>0</v>
      </c>
      <c r="L154">
        <f t="shared" si="73"/>
        <v>0</v>
      </c>
      <c r="M154" t="e">
        <f t="shared" si="74"/>
        <v>#N/A</v>
      </c>
      <c r="N154" t="e">
        <f t="shared" si="75"/>
        <v>#N/A</v>
      </c>
      <c r="O154">
        <f>IF(ISNA(VLOOKUP(A154,desenvolvedores!$U$2:$W$656,2,FALSE)),1,VLOOKUP(A154,desenvolvedores!$U$2:$W$656,2,FALSE))</f>
        <v>13</v>
      </c>
      <c r="P154">
        <f>IF(ISNA(VLOOKUP(A154,desenvolvedores!$U$2:$W$656,3,FALSE)),1,VLOOKUP(A154,desenvolvedores!$U$2:$W$656,3,FALSE))</f>
        <v>7</v>
      </c>
      <c r="Q154">
        <f t="shared" si="67"/>
        <v>999999</v>
      </c>
      <c r="R154" t="e">
        <f t="shared" si="68"/>
        <v>#N/A</v>
      </c>
      <c r="S154">
        <f>IF(ISNA(VLOOKUP(A154,merges!AH:AJ,2,)),0,VLOOKUP(A154,merges!AH:AJ,2,))</f>
        <v>0</v>
      </c>
      <c r="T154">
        <f>IF(ISNA(VLOOKUP(A154,merges!AN:AP,2,FALSE)),0,VLOOKUP(A154,merges!AN:AP,2,FALSE))</f>
        <v>0</v>
      </c>
      <c r="U154">
        <f t="shared" si="76"/>
        <v>0</v>
      </c>
      <c r="V154">
        <f t="shared" si="77"/>
        <v>0</v>
      </c>
      <c r="W154">
        <f t="shared" si="86"/>
        <v>0</v>
      </c>
      <c r="X154">
        <f t="shared" si="78"/>
        <v>0</v>
      </c>
      <c r="Y154">
        <f>IF(ISNA(VLOOKUP(A154,issues_tempo!A:E,2,FALSE)),0,VLOOKUP(A154,issues_tempo!A:E,2,FALSE))</f>
        <v>78</v>
      </c>
      <c r="Z154">
        <f>IF(ISNA(VLOOKUP(A154,issues_tempo!A:E,3,FALSE)),0,VLOOKUP(A154,issues_tempo!A:E,3,FALSE))</f>
        <v>26</v>
      </c>
      <c r="AA154">
        <f t="shared" si="79"/>
        <v>104</v>
      </c>
      <c r="AB154">
        <f t="shared" si="80"/>
        <v>17.26923076923077</v>
      </c>
      <c r="AC154">
        <f>VLOOKUP(A154,issues_tempo!A:E,4,FALSE)</f>
        <v>3525</v>
      </c>
      <c r="AD154">
        <f>VLOOKUP(A154,issues_tempo!A:E,5,FALSE)</f>
        <v>1300</v>
      </c>
      <c r="AE154">
        <f t="shared" si="81"/>
        <v>5.2173913043478262</v>
      </c>
      <c r="AF154">
        <f t="shared" si="81"/>
        <v>8.6378737541528245</v>
      </c>
      <c r="AG154">
        <f t="shared" si="82"/>
        <v>45.192307692307693</v>
      </c>
      <c r="AH154">
        <f t="shared" si="83"/>
        <v>50</v>
      </c>
      <c r="AI154">
        <f t="shared" si="84"/>
        <v>235.78595317725754</v>
      </c>
      <c r="AJ154">
        <f t="shared" si="85"/>
        <v>431.89368770764122</v>
      </c>
    </row>
    <row r="155" spans="1:36" x14ac:dyDescent="0.25">
      <c r="A155">
        <f>commits!A155</f>
        <v>28054380</v>
      </c>
      <c r="B155" t="str">
        <f>commits!B155</f>
        <v>Python</v>
      </c>
      <c r="C155">
        <f>commits!C155</f>
        <v>992</v>
      </c>
      <c r="D155">
        <f>commits!D155</f>
        <v>1214</v>
      </c>
      <c r="E155">
        <f>commits!E155</f>
        <v>2206</v>
      </c>
      <c r="F155">
        <f>VLOOKUP(A155,merges!P:U,5,FALSE)</f>
        <v>161</v>
      </c>
      <c r="G155">
        <f>VLOOKUP(A155,merges!P:U,6,FALSE)</f>
        <v>296</v>
      </c>
      <c r="H155">
        <f t="shared" si="69"/>
        <v>457</v>
      </c>
      <c r="I155">
        <f t="shared" si="70"/>
        <v>4.8271334792122538</v>
      </c>
      <c r="J155">
        <f t="shared" si="71"/>
        <v>20.71622846781505</v>
      </c>
      <c r="K155">
        <f t="shared" si="72"/>
        <v>16.22983870967742</v>
      </c>
      <c r="L155">
        <f t="shared" si="73"/>
        <v>24.382207578253706</v>
      </c>
      <c r="M155">
        <f>IF(F155&gt;0,C155/F155,999999)</f>
        <v>6.1614906832298137</v>
      </c>
      <c r="N155">
        <f>IF(G155&gt;0,D155/G155,999999)</f>
        <v>4.1013513513513518</v>
      </c>
      <c r="O155">
        <f>IF(ISNA(VLOOKUP(A155,desenvolvedores!$U$2:$W$656,2,FALSE)),1,VLOOKUP(A155,desenvolvedores!$U$2:$W$656,2,FALSE))</f>
        <v>17</v>
      </c>
      <c r="P155">
        <f>IF(ISNA(VLOOKUP(A155,desenvolvedores!$U$2:$W$656,3,FALSE)),1,VLOOKUP(A155,desenvolvedores!$U$2:$W$656,3,FALSE))</f>
        <v>13</v>
      </c>
      <c r="Q155">
        <f t="shared" si="67"/>
        <v>17.457556935817806</v>
      </c>
      <c r="R155">
        <f t="shared" si="68"/>
        <v>8.8862612612612608</v>
      </c>
      <c r="S155">
        <f>IF(ISNA(VLOOKUP(A155,merges!AH:AJ,2,)),0,VLOOKUP(A155,merges!AH:AJ,2,))</f>
        <v>444</v>
      </c>
      <c r="T155">
        <f>IF(ISNA(VLOOKUP(A155,merges!AN:AP,2,FALSE)),0,VLOOKUP(A155,merges!AN:AP,2,FALSE))</f>
        <v>46</v>
      </c>
      <c r="U155">
        <f t="shared" si="76"/>
        <v>2.7577639751552794</v>
      </c>
      <c r="V155">
        <f t="shared" si="77"/>
        <v>0.1554054054054054</v>
      </c>
      <c r="W155">
        <f t="shared" si="86"/>
        <v>44.758064516129032</v>
      </c>
      <c r="X155">
        <f t="shared" si="78"/>
        <v>3.7891268533772648</v>
      </c>
      <c r="Y155">
        <f>IF(ISNA(VLOOKUP(A155,issues_tempo!A:E,2,FALSE)),0,VLOOKUP(A155,issues_tempo!A:E,2,FALSE))</f>
        <v>144</v>
      </c>
      <c r="Z155">
        <f>IF(ISNA(VLOOKUP(A155,issues_tempo!A:E,3,FALSE)),0,VLOOKUP(A155,issues_tempo!A:E,3,FALSE))</f>
        <v>7</v>
      </c>
      <c r="AA155">
        <f t="shared" si="79"/>
        <v>151</v>
      </c>
      <c r="AB155">
        <f t="shared" si="80"/>
        <v>14.609271523178808</v>
      </c>
      <c r="AC155">
        <f>VLOOKUP(A155,issues_tempo!A:E,4,FALSE)</f>
        <v>150</v>
      </c>
      <c r="AD155">
        <f>VLOOKUP(A155,issues_tempo!A:E,5,FALSE)</f>
        <v>2</v>
      </c>
      <c r="AE155">
        <f t="shared" si="81"/>
        <v>14.516129032258064</v>
      </c>
      <c r="AF155">
        <f t="shared" si="81"/>
        <v>0.57660626029654038</v>
      </c>
      <c r="AG155">
        <f t="shared" si="82"/>
        <v>1.0416666666666667</v>
      </c>
      <c r="AH155">
        <f t="shared" si="83"/>
        <v>0.2857142857142857</v>
      </c>
      <c r="AI155">
        <f t="shared" si="84"/>
        <v>15.120967741935484</v>
      </c>
      <c r="AJ155">
        <f t="shared" si="85"/>
        <v>0.16474464579901152</v>
      </c>
    </row>
    <row r="156" spans="1:36" x14ac:dyDescent="0.25">
      <c r="A156">
        <f>commits!A156</f>
        <v>28299787</v>
      </c>
      <c r="B156" t="str">
        <f>commits!B156</f>
        <v>Ruby</v>
      </c>
      <c r="C156">
        <f>commits!C156</f>
        <v>11</v>
      </c>
      <c r="D156">
        <f>commits!D156</f>
        <v>2</v>
      </c>
      <c r="E156">
        <f>commits!E156</f>
        <v>13</v>
      </c>
      <c r="F156" t="e">
        <f>VLOOKUP(A156,merges!P:U,5,FALSE)</f>
        <v>#N/A</v>
      </c>
      <c r="G156" t="e">
        <f>VLOOKUP(A156,merges!P:U,6,FALSE)</f>
        <v>#N/A</v>
      </c>
      <c r="H156" t="e">
        <f t="shared" si="69"/>
        <v>#N/A</v>
      </c>
      <c r="I156" t="e">
        <f t="shared" si="70"/>
        <v>#N/A</v>
      </c>
      <c r="J156">
        <f t="shared" si="71"/>
        <v>0</v>
      </c>
      <c r="K156">
        <f t="shared" si="72"/>
        <v>0</v>
      </c>
      <c r="L156">
        <f t="shared" si="73"/>
        <v>0</v>
      </c>
      <c r="M156" t="e">
        <f t="shared" si="74"/>
        <v>#N/A</v>
      </c>
      <c r="N156" t="e">
        <f t="shared" si="75"/>
        <v>#N/A</v>
      </c>
      <c r="O156">
        <f>IF(ISNA(VLOOKUP(A156,desenvolvedores!$U$2:$W$656,2,FALSE)),1,VLOOKUP(A156,desenvolvedores!$U$2:$W$656,2,FALSE))</f>
        <v>1</v>
      </c>
      <c r="P156">
        <f>IF(ISNA(VLOOKUP(A156,desenvolvedores!$U$2:$W$656,3,FALSE)),1,VLOOKUP(A156,desenvolvedores!$U$2:$W$656,3,FALSE))</f>
        <v>1</v>
      </c>
      <c r="Q156">
        <f t="shared" si="67"/>
        <v>999999</v>
      </c>
      <c r="R156" t="e">
        <f t="shared" si="68"/>
        <v>#N/A</v>
      </c>
      <c r="S156">
        <f>IF(ISNA(VLOOKUP(A156,merges!AH:AJ,2,)),0,VLOOKUP(A156,merges!AH:AJ,2,))</f>
        <v>0</v>
      </c>
      <c r="T156">
        <f>IF(ISNA(VLOOKUP(A156,merges!AN:AP,2,FALSE)),0,VLOOKUP(A156,merges!AN:AP,2,FALSE))</f>
        <v>0</v>
      </c>
      <c r="U156">
        <f t="shared" si="76"/>
        <v>0</v>
      </c>
      <c r="V156">
        <f t="shared" si="77"/>
        <v>0</v>
      </c>
      <c r="W156">
        <f t="shared" si="86"/>
        <v>0</v>
      </c>
      <c r="X156">
        <f t="shared" si="78"/>
        <v>0</v>
      </c>
      <c r="Y156" t="e">
        <f>VLOOKUP(A156,issues_tempo!A:E,2,FALSE)</f>
        <v>#N/A</v>
      </c>
      <c r="Z156" t="e">
        <f>VLOOKUP(A156,issues_tempo!A:E,3,FALSE)</f>
        <v>#N/A</v>
      </c>
      <c r="AA156" t="e">
        <f t="shared" si="79"/>
        <v>#N/A</v>
      </c>
      <c r="AB156" t="e">
        <f t="shared" si="80"/>
        <v>#N/A</v>
      </c>
      <c r="AC156" t="e">
        <f>VLOOKUP(A156,issues_tempo!A:E,4,FALSE)</f>
        <v>#N/A</v>
      </c>
      <c r="AD156" t="e">
        <f>VLOOKUP(A156,issues_tempo!A:E,5,FALSE)</f>
        <v>#N/A</v>
      </c>
      <c r="AE156">
        <f t="shared" si="81"/>
        <v>0</v>
      </c>
      <c r="AF156">
        <f t="shared" si="81"/>
        <v>0</v>
      </c>
      <c r="AG156" t="e">
        <f t="shared" si="82"/>
        <v>#N/A</v>
      </c>
      <c r="AH156" t="e">
        <f t="shared" si="83"/>
        <v>#N/A</v>
      </c>
      <c r="AI156" t="e">
        <f t="shared" si="84"/>
        <v>#N/A</v>
      </c>
      <c r="AJ156" t="e">
        <f t="shared" si="85"/>
        <v>#N/A</v>
      </c>
    </row>
    <row r="157" spans="1:36" x14ac:dyDescent="0.25">
      <c r="A157">
        <f>commits!A157</f>
        <v>28898308</v>
      </c>
      <c r="B157" t="str">
        <f>commits!B157</f>
        <v>Python</v>
      </c>
      <c r="C157">
        <f>commits!C157</f>
        <v>3</v>
      </c>
      <c r="D157">
        <f>commits!D157</f>
        <v>5</v>
      </c>
      <c r="E157">
        <f>commits!E157</f>
        <v>8</v>
      </c>
      <c r="F157">
        <f>VLOOKUP(A157,merges!P:U,5,FALSE)</f>
        <v>0</v>
      </c>
      <c r="G157">
        <f>VLOOKUP(A157,merges!P:U,6,FALSE)</f>
        <v>1</v>
      </c>
      <c r="H157">
        <f t="shared" si="69"/>
        <v>1</v>
      </c>
      <c r="I157">
        <f t="shared" si="70"/>
        <v>8</v>
      </c>
      <c r="J157">
        <f t="shared" si="71"/>
        <v>12.5</v>
      </c>
      <c r="K157">
        <f t="shared" si="72"/>
        <v>0</v>
      </c>
      <c r="L157">
        <f t="shared" si="73"/>
        <v>20</v>
      </c>
      <c r="M157" t="e">
        <f t="shared" si="74"/>
        <v>#DIV/0!</v>
      </c>
      <c r="N157">
        <f t="shared" si="75"/>
        <v>5</v>
      </c>
      <c r="O157">
        <f>IF(ISNA(VLOOKUP(A157,desenvolvedores!$U$2:$W$656,2,FALSE)),1,VLOOKUP(A157,desenvolvedores!$U$2:$W$656,2,FALSE))</f>
        <v>1</v>
      </c>
      <c r="P157">
        <f>IF(ISNA(VLOOKUP(A157,desenvolvedores!$U$2:$W$656,3,FALSE)),1,VLOOKUP(A157,desenvolvedores!$U$2:$W$656,3,FALSE))</f>
        <v>1</v>
      </c>
      <c r="Q157">
        <f t="shared" si="67"/>
        <v>999999</v>
      </c>
      <c r="R157">
        <f t="shared" si="68"/>
        <v>0.83333333333333326</v>
      </c>
      <c r="S157">
        <f>IF(ISNA(VLOOKUP(A157,merges!AH:AJ,2,)),0,VLOOKUP(A157,merges!AH:AJ,2,))</f>
        <v>0</v>
      </c>
      <c r="T157">
        <f>IF(ISNA(VLOOKUP(A157,merges!AN:AP,2,FALSE)),0,VLOOKUP(A157,merges!AN:AP,2,FALSE))</f>
        <v>0</v>
      </c>
      <c r="U157">
        <f t="shared" si="76"/>
        <v>0</v>
      </c>
      <c r="V157">
        <f t="shared" si="77"/>
        <v>0</v>
      </c>
      <c r="W157">
        <f t="shared" si="86"/>
        <v>0</v>
      </c>
      <c r="X157">
        <f t="shared" si="78"/>
        <v>0</v>
      </c>
      <c r="Y157" t="e">
        <f>VLOOKUP(A157,issues_tempo!A:E,2,FALSE)</f>
        <v>#N/A</v>
      </c>
      <c r="Z157" t="e">
        <f>VLOOKUP(A157,issues_tempo!A:E,3,FALSE)</f>
        <v>#N/A</v>
      </c>
      <c r="AA157" t="e">
        <f t="shared" si="79"/>
        <v>#N/A</v>
      </c>
      <c r="AB157" t="e">
        <f t="shared" si="80"/>
        <v>#N/A</v>
      </c>
      <c r="AC157" t="e">
        <f>VLOOKUP(A157,issues_tempo!A:E,4,FALSE)</f>
        <v>#N/A</v>
      </c>
      <c r="AD157" t="e">
        <f>VLOOKUP(A157,issues_tempo!A:E,5,FALSE)</f>
        <v>#N/A</v>
      </c>
      <c r="AE157">
        <f t="shared" si="81"/>
        <v>0</v>
      </c>
      <c r="AF157">
        <f t="shared" si="81"/>
        <v>0</v>
      </c>
      <c r="AG157" t="e">
        <f t="shared" si="82"/>
        <v>#N/A</v>
      </c>
      <c r="AH157" t="e">
        <f t="shared" si="83"/>
        <v>#N/A</v>
      </c>
      <c r="AI157" t="e">
        <f t="shared" si="84"/>
        <v>#N/A</v>
      </c>
      <c r="AJ157" t="e">
        <f t="shared" si="85"/>
        <v>#N/A</v>
      </c>
    </row>
    <row r="158" spans="1:36" x14ac:dyDescent="0.25">
      <c r="A158">
        <f>commits!A158</f>
        <v>28958186</v>
      </c>
      <c r="B158" t="str">
        <f>commits!B158</f>
        <v>Python</v>
      </c>
      <c r="C158">
        <f>commits!C158</f>
        <v>1</v>
      </c>
      <c r="D158">
        <f>commits!D158</f>
        <v>229</v>
      </c>
      <c r="E158">
        <f>commits!E158</f>
        <v>230</v>
      </c>
      <c r="F158">
        <f>VLOOKUP(A158,merges!P:U,5,FALSE)</f>
        <v>0</v>
      </c>
      <c r="G158">
        <f>VLOOKUP(A158,merges!P:U,6,FALSE)</f>
        <v>6</v>
      </c>
      <c r="H158">
        <f t="shared" si="69"/>
        <v>6</v>
      </c>
      <c r="I158">
        <f t="shared" si="70"/>
        <v>38.333333333333336</v>
      </c>
      <c r="J158">
        <f t="shared" si="71"/>
        <v>2.6086956521739131</v>
      </c>
      <c r="K158">
        <f t="shared" si="72"/>
        <v>0</v>
      </c>
      <c r="L158">
        <f t="shared" si="73"/>
        <v>2.6200873362445414</v>
      </c>
      <c r="M158" t="e">
        <f t="shared" si="74"/>
        <v>#DIV/0!</v>
      </c>
      <c r="N158">
        <f t="shared" si="75"/>
        <v>38.166666666666664</v>
      </c>
      <c r="O158">
        <f>IF(ISNA(VLOOKUP(A158,desenvolvedores!$U$2:$W$656,2,FALSE)),1,VLOOKUP(A158,desenvolvedores!$U$2:$W$656,2,FALSE))</f>
        <v>1</v>
      </c>
      <c r="P158">
        <f>IF(ISNA(VLOOKUP(A158,desenvolvedores!$U$2:$W$656,3,FALSE)),1,VLOOKUP(A158,desenvolvedores!$U$2:$W$656,3,FALSE))</f>
        <v>42</v>
      </c>
      <c r="Q158">
        <f t="shared" si="67"/>
        <v>999999</v>
      </c>
      <c r="R158">
        <f t="shared" si="68"/>
        <v>267.16666666666663</v>
      </c>
      <c r="S158">
        <f>IF(ISNA(VLOOKUP(A158,merges!AH:AJ,2,)),0,VLOOKUP(A158,merges!AH:AJ,2,))</f>
        <v>0</v>
      </c>
      <c r="T158">
        <f>IF(ISNA(VLOOKUP(A158,merges!AN:AP,2,FALSE)),0,VLOOKUP(A158,merges!AN:AP,2,FALSE))</f>
        <v>0</v>
      </c>
      <c r="U158">
        <f t="shared" si="76"/>
        <v>0</v>
      </c>
      <c r="V158">
        <f t="shared" si="77"/>
        <v>0</v>
      </c>
      <c r="W158">
        <f t="shared" si="86"/>
        <v>0</v>
      </c>
      <c r="X158">
        <f t="shared" si="78"/>
        <v>0</v>
      </c>
      <c r="Y158" t="e">
        <f>VLOOKUP(A158,issues_tempo!A:E,2,FALSE)</f>
        <v>#N/A</v>
      </c>
      <c r="Z158" t="e">
        <f>VLOOKUP(A158,issues_tempo!A:E,3,FALSE)</f>
        <v>#N/A</v>
      </c>
      <c r="AA158" t="e">
        <f t="shared" si="79"/>
        <v>#N/A</v>
      </c>
      <c r="AB158" t="e">
        <f t="shared" si="80"/>
        <v>#N/A</v>
      </c>
      <c r="AC158" t="e">
        <f>VLOOKUP(A158,issues_tempo!A:E,4,FALSE)</f>
        <v>#N/A</v>
      </c>
      <c r="AD158" t="e">
        <f>VLOOKUP(A158,issues_tempo!A:E,5,FALSE)</f>
        <v>#N/A</v>
      </c>
      <c r="AE158">
        <f t="shared" si="81"/>
        <v>0</v>
      </c>
      <c r="AF158">
        <f t="shared" si="81"/>
        <v>0</v>
      </c>
      <c r="AG158" t="e">
        <f t="shared" si="82"/>
        <v>#N/A</v>
      </c>
      <c r="AH158" t="e">
        <f t="shared" si="83"/>
        <v>#N/A</v>
      </c>
      <c r="AI158" t="e">
        <f t="shared" si="84"/>
        <v>#N/A</v>
      </c>
      <c r="AJ158" t="e">
        <f t="shared" si="85"/>
        <v>#N/A</v>
      </c>
    </row>
    <row r="159" spans="1:36" x14ac:dyDescent="0.25">
      <c r="A159">
        <f>commits!A159</f>
        <v>29340261</v>
      </c>
      <c r="B159" t="str">
        <f>commits!B159</f>
        <v>PHP</v>
      </c>
      <c r="C159">
        <f>commits!C159</f>
        <v>617</v>
      </c>
      <c r="D159">
        <f>commits!D159</f>
        <v>1420</v>
      </c>
      <c r="E159">
        <f>commits!E159</f>
        <v>2037</v>
      </c>
      <c r="F159">
        <f>VLOOKUP(A159,merges!P:U,5,FALSE)</f>
        <v>87</v>
      </c>
      <c r="G159">
        <f>VLOOKUP(A159,merges!P:U,6,FALSE)</f>
        <v>213</v>
      </c>
      <c r="H159">
        <f t="shared" si="69"/>
        <v>300</v>
      </c>
      <c r="I159">
        <f t="shared" si="70"/>
        <v>6.79</v>
      </c>
      <c r="J159">
        <f t="shared" si="71"/>
        <v>14.727540500736376</v>
      </c>
      <c r="K159">
        <f t="shared" si="72"/>
        <v>14.100486223662886</v>
      </c>
      <c r="L159">
        <f t="shared" si="73"/>
        <v>15</v>
      </c>
      <c r="M159">
        <f t="shared" ref="M159:M160" si="91">IF(F159&gt;0,C159/F159,999999)</f>
        <v>7.0919540229885056</v>
      </c>
      <c r="N159">
        <f t="shared" ref="N159:N160" si="92">IF(G159&gt;0,D159/G159,999999)</f>
        <v>6.666666666666667</v>
      </c>
      <c r="O159">
        <f>IF(ISNA(VLOOKUP(A159,desenvolvedores!$U$2:$W$656,2,FALSE)),1,VLOOKUP(A159,desenvolvedores!$U$2:$W$656,2,FALSE))</f>
        <v>11</v>
      </c>
      <c r="P159">
        <f>IF(ISNA(VLOOKUP(A159,desenvolvedores!$U$2:$W$656,3,FALSE)),1,VLOOKUP(A159,desenvolvedores!$U$2:$W$656,3,FALSE))</f>
        <v>15</v>
      </c>
      <c r="Q159">
        <f t="shared" si="67"/>
        <v>13.001915708812259</v>
      </c>
      <c r="R159">
        <f t="shared" si="68"/>
        <v>16.666666666666668</v>
      </c>
      <c r="S159">
        <f>IF(ISNA(VLOOKUP(A159,merges!AH:AJ,2,)),0,VLOOKUP(A159,merges!AH:AJ,2,))</f>
        <v>168</v>
      </c>
      <c r="T159">
        <f>IF(ISNA(VLOOKUP(A159,merges!AN:AP,2,FALSE)),0,VLOOKUP(A159,merges!AN:AP,2,FALSE))</f>
        <v>3773</v>
      </c>
      <c r="U159">
        <f t="shared" si="76"/>
        <v>1.9310344827586208</v>
      </c>
      <c r="V159">
        <f t="shared" si="77"/>
        <v>17.71361502347418</v>
      </c>
      <c r="W159">
        <f t="shared" si="86"/>
        <v>27.228525121555919</v>
      </c>
      <c r="X159">
        <f t="shared" si="78"/>
        <v>265.7042253521127</v>
      </c>
      <c r="Y159">
        <f>IF(ISNA(VLOOKUP(A159,issues_tempo!A:E,2,FALSE)),0,VLOOKUP(A159,issues_tempo!A:E,2,FALSE))</f>
        <v>9</v>
      </c>
      <c r="Z159">
        <f>IF(ISNA(VLOOKUP(A159,issues_tempo!A:E,3,FALSE)),0,VLOOKUP(A159,issues_tempo!A:E,3,FALSE))</f>
        <v>3</v>
      </c>
      <c r="AA159">
        <f t="shared" si="79"/>
        <v>12</v>
      </c>
      <c r="AB159">
        <f t="shared" si="80"/>
        <v>169.75</v>
      </c>
      <c r="AC159">
        <f>VLOOKUP(A159,issues_tempo!A:E,4,FALSE)</f>
        <v>16</v>
      </c>
      <c r="AD159">
        <f>VLOOKUP(A159,issues_tempo!A:E,5,FALSE)</f>
        <v>36</v>
      </c>
      <c r="AE159">
        <f t="shared" si="81"/>
        <v>1.4586709886547813</v>
      </c>
      <c r="AF159">
        <f t="shared" si="81"/>
        <v>0.21126760563380281</v>
      </c>
      <c r="AG159">
        <f t="shared" si="82"/>
        <v>1.7777777777777777</v>
      </c>
      <c r="AH159">
        <f t="shared" si="83"/>
        <v>12</v>
      </c>
      <c r="AI159">
        <f t="shared" si="84"/>
        <v>2.5931928687196111</v>
      </c>
      <c r="AJ159">
        <f t="shared" si="85"/>
        <v>2.535211267605634</v>
      </c>
    </row>
    <row r="160" spans="1:36" x14ac:dyDescent="0.25">
      <c r="A160">
        <f>commits!A160</f>
        <v>29364795</v>
      </c>
      <c r="B160" t="str">
        <f>commits!B160</f>
        <v>Python</v>
      </c>
      <c r="C160">
        <f>commits!C160</f>
        <v>1715</v>
      </c>
      <c r="D160">
        <f>commits!D160</f>
        <v>3529</v>
      </c>
      <c r="E160">
        <f>commits!E160</f>
        <v>5244</v>
      </c>
      <c r="F160">
        <f>VLOOKUP(A160,merges!P:U,5,FALSE)</f>
        <v>74</v>
      </c>
      <c r="G160">
        <f>VLOOKUP(A160,merges!P:U,6,FALSE)</f>
        <v>15</v>
      </c>
      <c r="H160">
        <f t="shared" si="69"/>
        <v>89</v>
      </c>
      <c r="I160">
        <f t="shared" si="70"/>
        <v>58.921348314606739</v>
      </c>
      <c r="J160">
        <f t="shared" si="71"/>
        <v>1.6971777269260107</v>
      </c>
      <c r="K160">
        <f t="shared" si="72"/>
        <v>4.314868804664723</v>
      </c>
      <c r="L160">
        <f t="shared" si="73"/>
        <v>0.42504958911873053</v>
      </c>
      <c r="M160">
        <f t="shared" si="91"/>
        <v>23.175675675675677</v>
      </c>
      <c r="N160">
        <f t="shared" si="92"/>
        <v>235.26666666666668</v>
      </c>
      <c r="O160">
        <f>IF(ISNA(VLOOKUP(A160,desenvolvedores!$U$2:$W$656,2,FALSE)),1,VLOOKUP(A160,desenvolvedores!$U$2:$W$656,2,FALSE))</f>
        <v>11</v>
      </c>
      <c r="P160">
        <f>IF(ISNA(VLOOKUP(A160,desenvolvedores!$U$2:$W$656,3,FALSE)),1,VLOOKUP(A160,desenvolvedores!$U$2:$W$656,3,FALSE))</f>
        <v>78</v>
      </c>
      <c r="Q160">
        <f t="shared" si="67"/>
        <v>42.488738738738739</v>
      </c>
      <c r="R160">
        <f t="shared" si="68"/>
        <v>3058.4666666666667</v>
      </c>
      <c r="S160">
        <f>IF(ISNA(VLOOKUP(A160,merges!AH:AJ,2,)),0,VLOOKUP(A160,merges!AH:AJ,2,))</f>
        <v>29</v>
      </c>
      <c r="T160">
        <f>IF(ISNA(VLOOKUP(A160,merges!AN:AP,2,FALSE)),0,VLOOKUP(A160,merges!AN:AP,2,FALSE))</f>
        <v>21</v>
      </c>
      <c r="U160">
        <f t="shared" si="76"/>
        <v>0.39189189189189189</v>
      </c>
      <c r="V160">
        <f t="shared" si="77"/>
        <v>1.4</v>
      </c>
      <c r="W160">
        <f t="shared" si="86"/>
        <v>1.6909620991253644</v>
      </c>
      <c r="X160">
        <f t="shared" si="78"/>
        <v>0.59506942476622271</v>
      </c>
      <c r="Y160">
        <f>IF(ISNA(VLOOKUP(A160,issues_tempo!A:E,2,FALSE)),0,VLOOKUP(A160,issues_tempo!A:E,2,FALSE))</f>
        <v>0</v>
      </c>
      <c r="Z160">
        <f>IF(ISNA(VLOOKUP(A160,issues_tempo!A:E,3,FALSE)),0,VLOOKUP(A160,issues_tempo!A:E,3,FALSE))</f>
        <v>0</v>
      </c>
      <c r="AA160">
        <f t="shared" si="79"/>
        <v>0</v>
      </c>
      <c r="AB160" t="e">
        <f t="shared" si="80"/>
        <v>#DIV/0!</v>
      </c>
      <c r="AC160" t="e">
        <f>VLOOKUP(A160,issues_tempo!A:E,4,FALSE)</f>
        <v>#N/A</v>
      </c>
      <c r="AD160" t="e">
        <f>VLOOKUP(A160,issues_tempo!A:E,5,FALSE)</f>
        <v>#N/A</v>
      </c>
      <c r="AE160">
        <f t="shared" si="81"/>
        <v>0</v>
      </c>
      <c r="AF160">
        <f t="shared" si="81"/>
        <v>0</v>
      </c>
      <c r="AG160">
        <f t="shared" si="82"/>
        <v>0</v>
      </c>
      <c r="AH160">
        <f t="shared" si="83"/>
        <v>0</v>
      </c>
      <c r="AI160">
        <f t="shared" si="84"/>
        <v>0</v>
      </c>
      <c r="AJ160">
        <f t="shared" si="85"/>
        <v>0</v>
      </c>
    </row>
    <row r="161" spans="1:36" x14ac:dyDescent="0.25">
      <c r="A161">
        <f>commits!A161</f>
        <v>29596209</v>
      </c>
      <c r="B161" t="str">
        <f>commits!B161</f>
        <v>java</v>
      </c>
      <c r="C161">
        <f>commits!C161</f>
        <v>2</v>
      </c>
      <c r="D161">
        <f>commits!D161</f>
        <v>1</v>
      </c>
      <c r="E161">
        <f>commits!E161</f>
        <v>3</v>
      </c>
      <c r="F161" t="e">
        <f>VLOOKUP(A161,merges!P:U,5,FALSE)</f>
        <v>#N/A</v>
      </c>
      <c r="G161" t="e">
        <f>VLOOKUP(A161,merges!P:U,6,FALSE)</f>
        <v>#N/A</v>
      </c>
      <c r="H161" t="e">
        <f t="shared" si="69"/>
        <v>#N/A</v>
      </c>
      <c r="I161" t="e">
        <f t="shared" si="70"/>
        <v>#N/A</v>
      </c>
      <c r="J161">
        <f t="shared" si="71"/>
        <v>0</v>
      </c>
      <c r="K161">
        <f t="shared" si="72"/>
        <v>0</v>
      </c>
      <c r="L161">
        <f t="shared" si="73"/>
        <v>0</v>
      </c>
      <c r="M161" t="e">
        <f t="shared" si="74"/>
        <v>#N/A</v>
      </c>
      <c r="N161" t="e">
        <f t="shared" si="75"/>
        <v>#N/A</v>
      </c>
      <c r="O161">
        <f>IF(ISNA(VLOOKUP(A161,desenvolvedores!$U$2:$W$656,2,FALSE)),1,VLOOKUP(A161,desenvolvedores!$U$2:$W$656,2,FALSE))</f>
        <v>2</v>
      </c>
      <c r="P161">
        <f>IF(ISNA(VLOOKUP(A161,desenvolvedores!$U$2:$W$656,3,FALSE)),1,VLOOKUP(A161,desenvolvedores!$U$2:$W$656,3,FALSE))</f>
        <v>1</v>
      </c>
      <c r="Q161">
        <f t="shared" si="67"/>
        <v>999999</v>
      </c>
      <c r="R161" t="e">
        <f t="shared" si="68"/>
        <v>#N/A</v>
      </c>
      <c r="S161">
        <f>IF(ISNA(VLOOKUP(A161,merges!AH:AJ,2,)),0,VLOOKUP(A161,merges!AH:AJ,2,))</f>
        <v>0</v>
      </c>
      <c r="T161">
        <f>IF(ISNA(VLOOKUP(A161,merges!AN:AP,2,FALSE)),0,VLOOKUP(A161,merges!AN:AP,2,FALSE))</f>
        <v>0</v>
      </c>
      <c r="U161">
        <f t="shared" si="76"/>
        <v>0</v>
      </c>
      <c r="V161">
        <f t="shared" si="77"/>
        <v>0</v>
      </c>
      <c r="W161">
        <f t="shared" si="86"/>
        <v>0</v>
      </c>
      <c r="X161">
        <f t="shared" si="78"/>
        <v>0</v>
      </c>
      <c r="Y161" t="e">
        <f>VLOOKUP(A161,issues_tempo!A:E,2,FALSE)</f>
        <v>#N/A</v>
      </c>
      <c r="Z161" t="e">
        <f>VLOOKUP(A161,issues_tempo!A:E,3,FALSE)</f>
        <v>#N/A</v>
      </c>
      <c r="AA161" t="e">
        <f t="shared" si="79"/>
        <v>#N/A</v>
      </c>
      <c r="AB161" t="e">
        <f t="shared" si="80"/>
        <v>#N/A</v>
      </c>
      <c r="AC161" t="e">
        <f>VLOOKUP(A161,issues_tempo!A:E,4,FALSE)</f>
        <v>#N/A</v>
      </c>
      <c r="AD161" t="e">
        <f>VLOOKUP(A161,issues_tempo!A:E,5,FALSE)</f>
        <v>#N/A</v>
      </c>
      <c r="AE161">
        <f t="shared" si="81"/>
        <v>0</v>
      </c>
      <c r="AF161">
        <f t="shared" si="81"/>
        <v>0</v>
      </c>
      <c r="AG161" t="e">
        <f t="shared" si="82"/>
        <v>#N/A</v>
      </c>
      <c r="AH161" t="e">
        <f t="shared" si="83"/>
        <v>#N/A</v>
      </c>
      <c r="AI161" t="e">
        <f t="shared" si="84"/>
        <v>#N/A</v>
      </c>
      <c r="AJ161" t="e">
        <f t="shared" si="85"/>
        <v>#N/A</v>
      </c>
    </row>
    <row r="162" spans="1:36" x14ac:dyDescent="0.25">
      <c r="A162">
        <f>commits!A162</f>
        <v>29641957</v>
      </c>
      <c r="B162" t="str">
        <f>commits!B162</f>
        <v>Ruby</v>
      </c>
      <c r="C162">
        <f>commits!C162</f>
        <v>95</v>
      </c>
      <c r="D162">
        <f>commits!D162</f>
        <v>90</v>
      </c>
      <c r="E162">
        <f>commits!E162</f>
        <v>185</v>
      </c>
      <c r="F162">
        <f>VLOOKUP(A162,merges!P:U,5,FALSE)</f>
        <v>0</v>
      </c>
      <c r="G162">
        <f>VLOOKUP(A162,merges!P:U,6,FALSE)</f>
        <v>1</v>
      </c>
      <c r="H162">
        <f t="shared" si="69"/>
        <v>1</v>
      </c>
      <c r="I162">
        <f t="shared" si="70"/>
        <v>185</v>
      </c>
      <c r="J162">
        <f t="shared" si="71"/>
        <v>0.54054054054054057</v>
      </c>
      <c r="K162">
        <f t="shared" si="72"/>
        <v>0</v>
      </c>
      <c r="L162">
        <f t="shared" si="73"/>
        <v>1.1111111111111112</v>
      </c>
      <c r="M162">
        <f>IF(F162&gt;0,C162/F162,999999)</f>
        <v>999999</v>
      </c>
      <c r="N162">
        <f>IF(G162&gt;0,D162/G162,999999)</f>
        <v>90</v>
      </c>
      <c r="O162">
        <f>IF(ISNA(VLOOKUP(A162,desenvolvedores!$U$2:$W$656,2,FALSE)),1,VLOOKUP(A162,desenvolvedores!$U$2:$W$656,2,FALSE))</f>
        <v>2</v>
      </c>
      <c r="P162">
        <f>IF(ISNA(VLOOKUP(A162,desenvolvedores!$U$2:$W$656,3,FALSE)),1,VLOOKUP(A162,desenvolvedores!$U$2:$W$656,3,FALSE))</f>
        <v>2</v>
      </c>
      <c r="Q162">
        <f t="shared" si="67"/>
        <v>999999</v>
      </c>
      <c r="R162">
        <f t="shared" si="68"/>
        <v>30</v>
      </c>
      <c r="S162">
        <f>IF(ISNA(VLOOKUP(A162,merges!AH:AJ,2,)),0,VLOOKUP(A162,merges!AH:AJ,2,))</f>
        <v>0</v>
      </c>
      <c r="T162">
        <f>IF(ISNA(VLOOKUP(A162,merges!AN:AP,2,FALSE)),0,VLOOKUP(A162,merges!AN:AP,2,FALSE))</f>
        <v>0</v>
      </c>
      <c r="U162">
        <f t="shared" si="76"/>
        <v>0</v>
      </c>
      <c r="V162">
        <f t="shared" si="77"/>
        <v>0</v>
      </c>
      <c r="W162">
        <f t="shared" si="86"/>
        <v>0</v>
      </c>
      <c r="X162">
        <f t="shared" si="78"/>
        <v>0</v>
      </c>
      <c r="Y162" t="e">
        <f>VLOOKUP(A162,issues_tempo!A:E,2,FALSE)</f>
        <v>#N/A</v>
      </c>
      <c r="Z162" t="e">
        <f>VLOOKUP(A162,issues_tempo!A:E,3,FALSE)</f>
        <v>#N/A</v>
      </c>
      <c r="AA162" t="e">
        <f t="shared" si="79"/>
        <v>#N/A</v>
      </c>
      <c r="AB162" t="e">
        <f t="shared" si="80"/>
        <v>#N/A</v>
      </c>
      <c r="AC162" t="e">
        <f>VLOOKUP(A162,issues_tempo!A:E,4,FALSE)</f>
        <v>#N/A</v>
      </c>
      <c r="AD162" t="e">
        <f>VLOOKUP(A162,issues_tempo!A:E,5,FALSE)</f>
        <v>#N/A</v>
      </c>
      <c r="AE162">
        <f t="shared" si="81"/>
        <v>0</v>
      </c>
      <c r="AF162">
        <f t="shared" si="81"/>
        <v>0</v>
      </c>
      <c r="AG162" t="e">
        <f t="shared" si="82"/>
        <v>#N/A</v>
      </c>
      <c r="AH162" t="e">
        <f t="shared" si="83"/>
        <v>#N/A</v>
      </c>
      <c r="AI162" t="e">
        <f t="shared" si="84"/>
        <v>#N/A</v>
      </c>
      <c r="AJ162" t="e">
        <f t="shared" si="85"/>
        <v>#N/A</v>
      </c>
    </row>
    <row r="163" spans="1:36" x14ac:dyDescent="0.25">
      <c r="A163">
        <f>commits!A163</f>
        <v>30023801</v>
      </c>
      <c r="B163" t="str">
        <f>commits!B163</f>
        <v>c#</v>
      </c>
      <c r="C163">
        <f>commits!C163</f>
        <v>69</v>
      </c>
      <c r="D163">
        <f>commits!D163</f>
        <v>22</v>
      </c>
      <c r="E163">
        <f>commits!E163</f>
        <v>91</v>
      </c>
      <c r="F163">
        <f>VLOOKUP(A163,merges!P:U,5,FALSE)</f>
        <v>8</v>
      </c>
      <c r="G163">
        <f>VLOOKUP(A163,merges!P:U,6,FALSE)</f>
        <v>3</v>
      </c>
      <c r="H163">
        <f t="shared" si="69"/>
        <v>11</v>
      </c>
      <c r="I163">
        <f t="shared" si="70"/>
        <v>8.2727272727272734</v>
      </c>
      <c r="J163">
        <f t="shared" si="71"/>
        <v>12.087912087912088</v>
      </c>
      <c r="K163">
        <f t="shared" si="72"/>
        <v>11.594202898550725</v>
      </c>
      <c r="L163">
        <f t="shared" si="73"/>
        <v>13.636363636363637</v>
      </c>
      <c r="M163">
        <f t="shared" si="74"/>
        <v>8.625</v>
      </c>
      <c r="N163">
        <f t="shared" si="75"/>
        <v>7.333333333333333</v>
      </c>
      <c r="O163">
        <f>IF(ISNA(VLOOKUP(A163,desenvolvedores!$U$2:$W$656,2,FALSE)),1,VLOOKUP(A163,desenvolvedores!$U$2:$W$656,2,FALSE))</f>
        <v>5</v>
      </c>
      <c r="P163">
        <f>IF(ISNA(VLOOKUP(A163,desenvolvedores!$U$2:$W$656,3,FALSE)),1,VLOOKUP(A163,desenvolvedores!$U$2:$W$656,3,FALSE))</f>
        <v>4</v>
      </c>
      <c r="Q163">
        <f t="shared" si="67"/>
        <v>7.1875</v>
      </c>
      <c r="R163">
        <f t="shared" si="68"/>
        <v>4.8888888888888884</v>
      </c>
      <c r="S163">
        <f>IF(ISNA(VLOOKUP(A163,merges!AH:AJ,2,)),0,VLOOKUP(A163,merges!AH:AJ,2,))</f>
        <v>0</v>
      </c>
      <c r="T163">
        <f>IF(ISNA(VLOOKUP(A163,merges!AN:AP,2,FALSE)),0,VLOOKUP(A163,merges!AN:AP,2,FALSE))</f>
        <v>1</v>
      </c>
      <c r="U163">
        <f t="shared" si="76"/>
        <v>0</v>
      </c>
      <c r="V163">
        <f t="shared" si="77"/>
        <v>0.33333333333333331</v>
      </c>
      <c r="W163">
        <f t="shared" si="86"/>
        <v>0</v>
      </c>
      <c r="X163">
        <f t="shared" si="78"/>
        <v>4.545454545454545</v>
      </c>
      <c r="Y163">
        <f>VLOOKUP(A163,issues_tempo!A:E,2,FALSE)</f>
        <v>6</v>
      </c>
      <c r="Z163">
        <f>VLOOKUP(A163,issues_tempo!A:E,3,FALSE)</f>
        <v>16</v>
      </c>
      <c r="AA163">
        <f t="shared" si="79"/>
        <v>22</v>
      </c>
      <c r="AB163">
        <f t="shared" si="80"/>
        <v>4.1363636363636367</v>
      </c>
      <c r="AC163">
        <f>VLOOKUP(A163,issues_tempo!A:E,4,FALSE)</f>
        <v>13</v>
      </c>
      <c r="AD163">
        <f>VLOOKUP(A163,issues_tempo!A:E,5,FALSE)</f>
        <v>368</v>
      </c>
      <c r="AE163">
        <f t="shared" si="81"/>
        <v>8.695652173913043</v>
      </c>
      <c r="AF163">
        <f t="shared" si="81"/>
        <v>72.727272727272734</v>
      </c>
      <c r="AG163">
        <f t="shared" si="82"/>
        <v>2.1666666666666665</v>
      </c>
      <c r="AH163">
        <f t="shared" si="83"/>
        <v>23</v>
      </c>
      <c r="AI163">
        <f t="shared" si="84"/>
        <v>18.840579710144926</v>
      </c>
      <c r="AJ163">
        <f t="shared" si="85"/>
        <v>1672.727272727273</v>
      </c>
    </row>
    <row r="164" spans="1:36" x14ac:dyDescent="0.25">
      <c r="A164">
        <f>commits!A164</f>
        <v>30058260</v>
      </c>
      <c r="B164" t="str">
        <f>commits!B164</f>
        <v>java</v>
      </c>
      <c r="C164">
        <f>commits!C164</f>
        <v>138</v>
      </c>
      <c r="D164">
        <f>commits!D164</f>
        <v>44</v>
      </c>
      <c r="E164">
        <f>commits!E164</f>
        <v>182</v>
      </c>
      <c r="F164">
        <f>VLOOKUP(A164,merges!P:U,5,FALSE)</f>
        <v>22</v>
      </c>
      <c r="G164">
        <f>VLOOKUP(A164,merges!P:U,6,FALSE)</f>
        <v>3</v>
      </c>
      <c r="H164">
        <f t="shared" si="69"/>
        <v>25</v>
      </c>
      <c r="I164">
        <f t="shared" si="70"/>
        <v>7.28</v>
      </c>
      <c r="J164">
        <f t="shared" si="71"/>
        <v>13.736263736263735</v>
      </c>
      <c r="K164">
        <f t="shared" si="72"/>
        <v>15.942028985507246</v>
      </c>
      <c r="L164">
        <f t="shared" si="73"/>
        <v>6.8181818181818183</v>
      </c>
      <c r="M164">
        <f t="shared" si="74"/>
        <v>6.2727272727272725</v>
      </c>
      <c r="N164">
        <f t="shared" si="75"/>
        <v>14.666666666666666</v>
      </c>
      <c r="O164">
        <f>IF(ISNA(VLOOKUP(A164,desenvolvedores!$U$2:$W$656,2,FALSE)),1,VLOOKUP(A164,desenvolvedores!$U$2:$W$656,2,FALSE))</f>
        <v>7</v>
      </c>
      <c r="P164">
        <f>IF(ISNA(VLOOKUP(A164,desenvolvedores!$U$2:$W$656,3,FALSE)),1,VLOOKUP(A164,desenvolvedores!$U$2:$W$656,3,FALSE))</f>
        <v>4</v>
      </c>
      <c r="Q164">
        <f t="shared" si="67"/>
        <v>7.3181818181818183</v>
      </c>
      <c r="R164">
        <f t="shared" si="68"/>
        <v>9.7777777777777768</v>
      </c>
      <c r="S164">
        <f>IF(ISNA(VLOOKUP(A164,merges!AH:AJ,2,)),0,VLOOKUP(A164,merges!AH:AJ,2,))</f>
        <v>138</v>
      </c>
      <c r="T164">
        <f>IF(ISNA(VLOOKUP(A164,merges!AN:AP,2,FALSE)),0,VLOOKUP(A164,merges!AN:AP,2,FALSE))</f>
        <v>825</v>
      </c>
      <c r="U164">
        <f t="shared" si="76"/>
        <v>6.2727272727272725</v>
      </c>
      <c r="V164">
        <f t="shared" si="77"/>
        <v>275</v>
      </c>
      <c r="W164">
        <f t="shared" si="86"/>
        <v>100</v>
      </c>
      <c r="X164">
        <f t="shared" si="78"/>
        <v>1875</v>
      </c>
      <c r="Y164" t="e">
        <f>VLOOKUP(A164,issues_tempo!A:E,2,FALSE)</f>
        <v>#N/A</v>
      </c>
      <c r="Z164" t="e">
        <f>VLOOKUP(A164,issues_tempo!A:E,3,FALSE)</f>
        <v>#N/A</v>
      </c>
      <c r="AA164" t="e">
        <f t="shared" si="79"/>
        <v>#N/A</v>
      </c>
      <c r="AB164" t="e">
        <f t="shared" si="80"/>
        <v>#N/A</v>
      </c>
      <c r="AC164" t="e">
        <f>VLOOKUP(A164,issues_tempo!A:E,4,FALSE)</f>
        <v>#N/A</v>
      </c>
      <c r="AD164" t="e">
        <f>VLOOKUP(A164,issues_tempo!A:E,5,FALSE)</f>
        <v>#N/A</v>
      </c>
      <c r="AE164">
        <f t="shared" si="81"/>
        <v>0</v>
      </c>
      <c r="AF164">
        <f t="shared" si="81"/>
        <v>0</v>
      </c>
      <c r="AG164" t="e">
        <f t="shared" si="82"/>
        <v>#N/A</v>
      </c>
      <c r="AH164" t="e">
        <f t="shared" si="83"/>
        <v>#N/A</v>
      </c>
      <c r="AI164" t="e">
        <f t="shared" si="84"/>
        <v>#N/A</v>
      </c>
      <c r="AJ164" t="e">
        <f t="shared" si="85"/>
        <v>#N/A</v>
      </c>
    </row>
    <row r="165" spans="1:36" x14ac:dyDescent="0.25">
      <c r="A165">
        <f>commits!A165</f>
        <v>30109437</v>
      </c>
      <c r="B165" t="str">
        <f>commits!B165</f>
        <v>Javascript</v>
      </c>
      <c r="C165">
        <f>commits!C165</f>
        <v>1</v>
      </c>
      <c r="D165">
        <f>commits!D165</f>
        <v>12</v>
      </c>
      <c r="E165">
        <f>commits!E165</f>
        <v>13</v>
      </c>
      <c r="F165" t="e">
        <f>VLOOKUP(A165,merges!P:U,5,FALSE)</f>
        <v>#N/A</v>
      </c>
      <c r="G165" t="e">
        <f>VLOOKUP(A165,merges!P:U,6,FALSE)</f>
        <v>#N/A</v>
      </c>
      <c r="H165" t="e">
        <f t="shared" si="69"/>
        <v>#N/A</v>
      </c>
      <c r="I165" t="e">
        <f t="shared" si="70"/>
        <v>#N/A</v>
      </c>
      <c r="J165">
        <f t="shared" si="71"/>
        <v>0</v>
      </c>
      <c r="K165">
        <f t="shared" si="72"/>
        <v>0</v>
      </c>
      <c r="L165">
        <f t="shared" si="73"/>
        <v>0</v>
      </c>
      <c r="M165" t="e">
        <f t="shared" si="74"/>
        <v>#N/A</v>
      </c>
      <c r="N165" t="e">
        <f t="shared" si="75"/>
        <v>#N/A</v>
      </c>
      <c r="O165">
        <f>IF(ISNA(VLOOKUP(A165,desenvolvedores!$U$2:$W$656,2,FALSE)),1,VLOOKUP(A165,desenvolvedores!$U$2:$W$656,2,FALSE))</f>
        <v>1</v>
      </c>
      <c r="P165">
        <f>IF(ISNA(VLOOKUP(A165,desenvolvedores!$U$2:$W$656,3,FALSE)),1,VLOOKUP(A165,desenvolvedores!$U$2:$W$656,3,FALSE))</f>
        <v>2</v>
      </c>
      <c r="Q165">
        <f t="shared" si="67"/>
        <v>999999</v>
      </c>
      <c r="R165" t="e">
        <f t="shared" si="68"/>
        <v>#N/A</v>
      </c>
      <c r="S165">
        <f>IF(ISNA(VLOOKUP(A165,merges!AH:AJ,2,)),0,VLOOKUP(A165,merges!AH:AJ,2,))</f>
        <v>0</v>
      </c>
      <c r="T165">
        <f>IF(ISNA(VLOOKUP(A165,merges!AN:AP,2,FALSE)),0,VLOOKUP(A165,merges!AN:AP,2,FALSE))</f>
        <v>0</v>
      </c>
      <c r="U165">
        <f t="shared" si="76"/>
        <v>0</v>
      </c>
      <c r="V165">
        <f t="shared" si="77"/>
        <v>0</v>
      </c>
      <c r="W165">
        <f t="shared" si="86"/>
        <v>0</v>
      </c>
      <c r="X165">
        <f t="shared" si="78"/>
        <v>0</v>
      </c>
      <c r="Y165" t="e">
        <f>VLOOKUP(A165,issues_tempo!A:E,2,FALSE)</f>
        <v>#N/A</v>
      </c>
      <c r="Z165" t="e">
        <f>VLOOKUP(A165,issues_tempo!A:E,3,FALSE)</f>
        <v>#N/A</v>
      </c>
      <c r="AA165" t="e">
        <f t="shared" si="79"/>
        <v>#N/A</v>
      </c>
      <c r="AB165" t="e">
        <f t="shared" si="80"/>
        <v>#N/A</v>
      </c>
      <c r="AC165" t="e">
        <f>VLOOKUP(A165,issues_tempo!A:E,4,FALSE)</f>
        <v>#N/A</v>
      </c>
      <c r="AD165" t="e">
        <f>VLOOKUP(A165,issues_tempo!A:E,5,FALSE)</f>
        <v>#N/A</v>
      </c>
      <c r="AE165">
        <f t="shared" si="81"/>
        <v>0</v>
      </c>
      <c r="AF165">
        <f t="shared" si="81"/>
        <v>0</v>
      </c>
      <c r="AG165" t="e">
        <f t="shared" si="82"/>
        <v>#N/A</v>
      </c>
      <c r="AH165" t="e">
        <f t="shared" si="83"/>
        <v>#N/A</v>
      </c>
      <c r="AI165" t="e">
        <f t="shared" si="84"/>
        <v>#N/A</v>
      </c>
      <c r="AJ165" t="e">
        <f t="shared" si="85"/>
        <v>#N/A</v>
      </c>
    </row>
    <row r="166" spans="1:36" x14ac:dyDescent="0.25">
      <c r="A166">
        <f>commits!A166</f>
        <v>30175039</v>
      </c>
      <c r="B166" t="str">
        <f>commits!B166</f>
        <v>Python</v>
      </c>
      <c r="C166">
        <f>commits!C166</f>
        <v>330</v>
      </c>
      <c r="D166">
        <f>commits!D166</f>
        <v>1995</v>
      </c>
      <c r="E166">
        <f>commits!E166</f>
        <v>2325</v>
      </c>
      <c r="F166">
        <f>VLOOKUP(A166,merges!P:U,5,FALSE)</f>
        <v>45</v>
      </c>
      <c r="G166">
        <f>VLOOKUP(A166,merges!P:U,6,FALSE)</f>
        <v>84</v>
      </c>
      <c r="H166">
        <f t="shared" si="69"/>
        <v>129</v>
      </c>
      <c r="I166">
        <f t="shared" si="70"/>
        <v>18.023255813953487</v>
      </c>
      <c r="J166">
        <f t="shared" si="71"/>
        <v>5.5483870967741939</v>
      </c>
      <c r="K166">
        <f t="shared" si="72"/>
        <v>13.636363636363637</v>
      </c>
      <c r="L166">
        <f t="shared" si="73"/>
        <v>4.2105263157894735</v>
      </c>
      <c r="M166">
        <f>IF(F166&gt;0,C166/F166,999999)</f>
        <v>7.333333333333333</v>
      </c>
      <c r="N166">
        <f>IF(G166&gt;0,D166/G166,999999)</f>
        <v>23.75</v>
      </c>
      <c r="O166">
        <f>IF(ISNA(VLOOKUP(A166,desenvolvedores!$U$2:$W$656,2,FALSE)),1,VLOOKUP(A166,desenvolvedores!$U$2:$W$656,2,FALSE))</f>
        <v>16</v>
      </c>
      <c r="P166">
        <f>IF(ISNA(VLOOKUP(A166,desenvolvedores!$U$2:$W$656,3,FALSE)),1,VLOOKUP(A166,desenvolvedores!$U$2:$W$656,3,FALSE))</f>
        <v>98</v>
      </c>
      <c r="Q166">
        <f t="shared" si="67"/>
        <v>19.555555555555554</v>
      </c>
      <c r="R166">
        <f t="shared" si="68"/>
        <v>387.91666666666663</v>
      </c>
      <c r="S166">
        <f>IF(ISNA(VLOOKUP(A166,merges!AH:AJ,2,)),0,VLOOKUP(A166,merges!AH:AJ,2,))</f>
        <v>0</v>
      </c>
      <c r="T166">
        <f>IF(ISNA(VLOOKUP(A166,merges!AN:AP,2,FALSE)),0,VLOOKUP(A166,merges!AN:AP,2,FALSE))</f>
        <v>0</v>
      </c>
      <c r="U166">
        <f t="shared" si="76"/>
        <v>0</v>
      </c>
      <c r="V166">
        <f t="shared" si="77"/>
        <v>0</v>
      </c>
      <c r="W166">
        <f t="shared" si="86"/>
        <v>0</v>
      </c>
      <c r="X166">
        <f t="shared" si="78"/>
        <v>0</v>
      </c>
      <c r="Y166">
        <f>IF(ISNA(VLOOKUP(A166,issues_tempo!A:E,2,FALSE)),0,VLOOKUP(A166,issues_tempo!A:E,2,FALSE))</f>
        <v>366</v>
      </c>
      <c r="Z166">
        <f>IF(ISNA(VLOOKUP(A166,issues_tempo!A:E,3,FALSE)),0,VLOOKUP(A166,issues_tempo!A:E,3,FALSE))</f>
        <v>29</v>
      </c>
      <c r="AA166">
        <f t="shared" si="79"/>
        <v>395</v>
      </c>
      <c r="AB166">
        <f t="shared" si="80"/>
        <v>5.8860759493670889</v>
      </c>
      <c r="AC166">
        <f>VLOOKUP(A166,issues_tempo!A:E,4,FALSE)</f>
        <v>2409</v>
      </c>
      <c r="AD166">
        <f>VLOOKUP(A166,issues_tempo!A:E,5,FALSE)</f>
        <v>11</v>
      </c>
      <c r="AE166">
        <f t="shared" si="81"/>
        <v>110.90909090909091</v>
      </c>
      <c r="AF166">
        <f t="shared" si="81"/>
        <v>1.4536340852130325</v>
      </c>
      <c r="AG166">
        <f t="shared" si="82"/>
        <v>6.581967213114754</v>
      </c>
      <c r="AH166">
        <f t="shared" si="83"/>
        <v>0.37931034482758619</v>
      </c>
      <c r="AI166">
        <f t="shared" si="84"/>
        <v>730</v>
      </c>
      <c r="AJ166">
        <f t="shared" si="85"/>
        <v>0.55137844611528819</v>
      </c>
    </row>
    <row r="167" spans="1:36" x14ac:dyDescent="0.25">
      <c r="A167">
        <f>commits!A167</f>
        <v>30402136</v>
      </c>
      <c r="B167" t="str">
        <f>commits!B167</f>
        <v>Ruby</v>
      </c>
      <c r="C167">
        <f>commits!C167</f>
        <v>1</v>
      </c>
      <c r="D167">
        <f>commits!D167</f>
        <v>1</v>
      </c>
      <c r="E167">
        <f>commits!E167</f>
        <v>2</v>
      </c>
      <c r="F167" t="e">
        <f>VLOOKUP(A167,merges!P:U,5,FALSE)</f>
        <v>#N/A</v>
      </c>
      <c r="G167" t="e">
        <f>VLOOKUP(A167,merges!P:U,6,FALSE)</f>
        <v>#N/A</v>
      </c>
      <c r="H167" t="e">
        <f t="shared" si="69"/>
        <v>#N/A</v>
      </c>
      <c r="I167" t="e">
        <f t="shared" si="70"/>
        <v>#N/A</v>
      </c>
      <c r="J167">
        <f t="shared" si="71"/>
        <v>0</v>
      </c>
      <c r="K167">
        <f t="shared" si="72"/>
        <v>0</v>
      </c>
      <c r="L167">
        <f t="shared" si="73"/>
        <v>0</v>
      </c>
      <c r="M167" t="e">
        <f t="shared" si="74"/>
        <v>#N/A</v>
      </c>
      <c r="N167" t="e">
        <f t="shared" si="75"/>
        <v>#N/A</v>
      </c>
      <c r="O167">
        <f>IF(ISNA(VLOOKUP(A167,desenvolvedores!$U$2:$W$656,2,FALSE)),1,VLOOKUP(A167,desenvolvedores!$U$2:$W$656,2,FALSE))</f>
        <v>1</v>
      </c>
      <c r="P167">
        <f>IF(ISNA(VLOOKUP(A167,desenvolvedores!$U$2:$W$656,3,FALSE)),1,VLOOKUP(A167,desenvolvedores!$U$2:$W$656,3,FALSE))</f>
        <v>1</v>
      </c>
      <c r="Q167">
        <f t="shared" si="67"/>
        <v>999999</v>
      </c>
      <c r="R167" t="e">
        <f t="shared" si="68"/>
        <v>#N/A</v>
      </c>
      <c r="S167">
        <f>IF(ISNA(VLOOKUP(A167,merges!AH:AJ,2,)),0,VLOOKUP(A167,merges!AH:AJ,2,))</f>
        <v>0</v>
      </c>
      <c r="T167">
        <f>IF(ISNA(VLOOKUP(A167,merges!AN:AP,2,FALSE)),0,VLOOKUP(A167,merges!AN:AP,2,FALSE))</f>
        <v>0</v>
      </c>
      <c r="U167">
        <f t="shared" si="76"/>
        <v>0</v>
      </c>
      <c r="V167">
        <f t="shared" si="77"/>
        <v>0</v>
      </c>
      <c r="W167">
        <f t="shared" si="86"/>
        <v>0</v>
      </c>
      <c r="X167">
        <f t="shared" si="78"/>
        <v>0</v>
      </c>
      <c r="Y167" t="e">
        <f>VLOOKUP(A167,issues_tempo!A:E,2,FALSE)</f>
        <v>#N/A</v>
      </c>
      <c r="Z167" t="e">
        <f>VLOOKUP(A167,issues_tempo!A:E,3,FALSE)</f>
        <v>#N/A</v>
      </c>
      <c r="AA167" t="e">
        <f t="shared" si="79"/>
        <v>#N/A</v>
      </c>
      <c r="AB167" t="e">
        <f t="shared" si="80"/>
        <v>#N/A</v>
      </c>
      <c r="AC167" t="e">
        <f>VLOOKUP(A167,issues_tempo!A:E,4,FALSE)</f>
        <v>#N/A</v>
      </c>
      <c r="AD167" t="e">
        <f>VLOOKUP(A167,issues_tempo!A:E,5,FALSE)</f>
        <v>#N/A</v>
      </c>
      <c r="AE167">
        <f t="shared" si="81"/>
        <v>0</v>
      </c>
      <c r="AF167">
        <f t="shared" si="81"/>
        <v>0</v>
      </c>
      <c r="AG167" t="e">
        <f t="shared" si="82"/>
        <v>#N/A</v>
      </c>
      <c r="AH167" t="e">
        <f t="shared" si="83"/>
        <v>#N/A</v>
      </c>
      <c r="AI167" t="e">
        <f t="shared" si="84"/>
        <v>#N/A</v>
      </c>
      <c r="AJ167" t="e">
        <f t="shared" si="85"/>
        <v>#N/A</v>
      </c>
    </row>
    <row r="168" spans="1:36" x14ac:dyDescent="0.25">
      <c r="A168">
        <f>commits!A168</f>
        <v>30410496</v>
      </c>
      <c r="B168" t="str">
        <f>commits!B168</f>
        <v>Javascript</v>
      </c>
      <c r="C168">
        <f>commits!C168</f>
        <v>15</v>
      </c>
      <c r="D168">
        <f>commits!D168</f>
        <v>134</v>
      </c>
      <c r="E168">
        <f>commits!E168</f>
        <v>149</v>
      </c>
      <c r="F168" t="e">
        <f>VLOOKUP(A168,merges!P:U,5,FALSE)</f>
        <v>#N/A</v>
      </c>
      <c r="G168" t="e">
        <f>VLOOKUP(A168,merges!P:U,6,FALSE)</f>
        <v>#N/A</v>
      </c>
      <c r="H168" t="e">
        <f t="shared" si="69"/>
        <v>#N/A</v>
      </c>
      <c r="I168" t="e">
        <f t="shared" si="70"/>
        <v>#N/A</v>
      </c>
      <c r="J168">
        <f t="shared" si="71"/>
        <v>0</v>
      </c>
      <c r="K168">
        <f t="shared" si="72"/>
        <v>0</v>
      </c>
      <c r="L168">
        <f t="shared" si="73"/>
        <v>0</v>
      </c>
      <c r="M168" t="e">
        <f t="shared" si="74"/>
        <v>#N/A</v>
      </c>
      <c r="N168" t="e">
        <f t="shared" si="75"/>
        <v>#N/A</v>
      </c>
      <c r="O168">
        <f>IF(ISNA(VLOOKUP(A168,desenvolvedores!$U$2:$W$656,2,FALSE)),1,VLOOKUP(A168,desenvolvedores!$U$2:$W$656,2,FALSE))</f>
        <v>2</v>
      </c>
      <c r="P168">
        <f>IF(ISNA(VLOOKUP(A168,desenvolvedores!$U$2:$W$656,3,FALSE)),1,VLOOKUP(A168,desenvolvedores!$U$2:$W$656,3,FALSE))</f>
        <v>4</v>
      </c>
      <c r="Q168">
        <f t="shared" si="67"/>
        <v>999999</v>
      </c>
      <c r="R168" t="e">
        <f t="shared" si="68"/>
        <v>#N/A</v>
      </c>
      <c r="S168">
        <f>IF(ISNA(VLOOKUP(A168,merges!AH:AJ,2,)),0,VLOOKUP(A168,merges!AH:AJ,2,))</f>
        <v>0</v>
      </c>
      <c r="T168">
        <f>IF(ISNA(VLOOKUP(A168,merges!AN:AP,2,FALSE)),0,VLOOKUP(A168,merges!AN:AP,2,FALSE))</f>
        <v>0</v>
      </c>
      <c r="U168">
        <f t="shared" si="76"/>
        <v>0</v>
      </c>
      <c r="V168">
        <f t="shared" si="77"/>
        <v>0</v>
      </c>
      <c r="W168">
        <f t="shared" si="86"/>
        <v>0</v>
      </c>
      <c r="X168">
        <f t="shared" si="78"/>
        <v>0</v>
      </c>
      <c r="Y168" t="e">
        <f>VLOOKUP(A168,issues_tempo!A:E,2,FALSE)</f>
        <v>#N/A</v>
      </c>
      <c r="Z168" t="e">
        <f>VLOOKUP(A168,issues_tempo!A:E,3,FALSE)</f>
        <v>#N/A</v>
      </c>
      <c r="AA168" t="e">
        <f t="shared" si="79"/>
        <v>#N/A</v>
      </c>
      <c r="AB168" t="e">
        <f t="shared" si="80"/>
        <v>#N/A</v>
      </c>
      <c r="AC168" t="e">
        <f>VLOOKUP(A168,issues_tempo!A:E,4,FALSE)</f>
        <v>#N/A</v>
      </c>
      <c r="AD168" t="e">
        <f>VLOOKUP(A168,issues_tempo!A:E,5,FALSE)</f>
        <v>#N/A</v>
      </c>
      <c r="AE168">
        <f t="shared" si="81"/>
        <v>0</v>
      </c>
      <c r="AF168">
        <f t="shared" si="81"/>
        <v>0</v>
      </c>
      <c r="AG168" t="e">
        <f t="shared" si="82"/>
        <v>#N/A</v>
      </c>
      <c r="AH168" t="e">
        <f t="shared" si="83"/>
        <v>#N/A</v>
      </c>
      <c r="AI168" t="e">
        <f t="shared" si="84"/>
        <v>#N/A</v>
      </c>
      <c r="AJ168" t="e">
        <f t="shared" si="85"/>
        <v>#N/A</v>
      </c>
    </row>
    <row r="169" spans="1:36" x14ac:dyDescent="0.25">
      <c r="A169">
        <f>commits!A169</f>
        <v>30677339</v>
      </c>
      <c r="B169" t="str">
        <f>commits!B169</f>
        <v>Javascript</v>
      </c>
      <c r="C169">
        <f>commits!C169</f>
        <v>4</v>
      </c>
      <c r="D169">
        <f>commits!D169</f>
        <v>94</v>
      </c>
      <c r="E169">
        <f>commits!E169</f>
        <v>98</v>
      </c>
      <c r="F169">
        <f>VLOOKUP(A169,merges!P:U,5,FALSE)</f>
        <v>0</v>
      </c>
      <c r="G169">
        <f>VLOOKUP(A169,merges!P:U,6,FALSE)</f>
        <v>17</v>
      </c>
      <c r="H169">
        <f t="shared" si="69"/>
        <v>17</v>
      </c>
      <c r="I169">
        <f t="shared" si="70"/>
        <v>5.7647058823529411</v>
      </c>
      <c r="J169">
        <f t="shared" si="71"/>
        <v>17.346938775510203</v>
      </c>
      <c r="K169">
        <f t="shared" si="72"/>
        <v>0</v>
      </c>
      <c r="L169">
        <f t="shared" si="73"/>
        <v>18.085106382978722</v>
      </c>
      <c r="M169" t="e">
        <f t="shared" si="74"/>
        <v>#DIV/0!</v>
      </c>
      <c r="N169">
        <f t="shared" si="75"/>
        <v>5.5294117647058822</v>
      </c>
      <c r="O169">
        <f>IF(ISNA(VLOOKUP(A169,desenvolvedores!$U$2:$W$656,2,FALSE)),1,VLOOKUP(A169,desenvolvedores!$U$2:$W$656,2,FALSE))</f>
        <v>1</v>
      </c>
      <c r="P169">
        <f>IF(ISNA(VLOOKUP(A169,desenvolvedores!$U$2:$W$656,3,FALSE)),1,VLOOKUP(A169,desenvolvedores!$U$2:$W$656,3,FALSE))</f>
        <v>7</v>
      </c>
      <c r="Q169">
        <f t="shared" si="67"/>
        <v>999999</v>
      </c>
      <c r="R169">
        <f t="shared" si="68"/>
        <v>6.4509803921568629</v>
      </c>
      <c r="S169">
        <f>IF(ISNA(VLOOKUP(A169,merges!AH:AJ,2,)),0,VLOOKUP(A169,merges!AH:AJ,2,))</f>
        <v>0</v>
      </c>
      <c r="T169">
        <f>IF(ISNA(VLOOKUP(A169,merges!AN:AP,2,FALSE)),0,VLOOKUP(A169,merges!AN:AP,2,FALSE))</f>
        <v>139</v>
      </c>
      <c r="U169">
        <f t="shared" si="76"/>
        <v>0</v>
      </c>
      <c r="V169">
        <f t="shared" si="77"/>
        <v>8.1764705882352935</v>
      </c>
      <c r="W169">
        <f t="shared" si="86"/>
        <v>0</v>
      </c>
      <c r="X169">
        <f t="shared" si="78"/>
        <v>147.87234042553189</v>
      </c>
      <c r="Y169" t="e">
        <f>VLOOKUP(A169,issues_tempo!A:E,2,FALSE)</f>
        <v>#N/A</v>
      </c>
      <c r="Z169" t="e">
        <f>VLOOKUP(A169,issues_tempo!A:E,3,FALSE)</f>
        <v>#N/A</v>
      </c>
      <c r="AA169" t="e">
        <f t="shared" si="79"/>
        <v>#N/A</v>
      </c>
      <c r="AB169" t="e">
        <f t="shared" si="80"/>
        <v>#N/A</v>
      </c>
      <c r="AC169" t="e">
        <f>VLOOKUP(A169,issues_tempo!A:E,4,FALSE)</f>
        <v>#N/A</v>
      </c>
      <c r="AD169" t="e">
        <f>VLOOKUP(A169,issues_tempo!A:E,5,FALSE)</f>
        <v>#N/A</v>
      </c>
      <c r="AE169">
        <f t="shared" si="81"/>
        <v>0</v>
      </c>
      <c r="AF169">
        <f t="shared" si="81"/>
        <v>0</v>
      </c>
      <c r="AG169" t="e">
        <f t="shared" si="82"/>
        <v>#N/A</v>
      </c>
      <c r="AH169" t="e">
        <f t="shared" si="83"/>
        <v>#N/A</v>
      </c>
      <c r="AI169" t="e">
        <f t="shared" si="84"/>
        <v>#N/A</v>
      </c>
      <c r="AJ169" t="e">
        <f t="shared" si="85"/>
        <v>#N/A</v>
      </c>
    </row>
    <row r="170" spans="1:36" x14ac:dyDescent="0.25">
      <c r="A170">
        <f>commits!A170</f>
        <v>30702818</v>
      </c>
      <c r="B170" t="str">
        <f>commits!B170</f>
        <v>java</v>
      </c>
      <c r="C170">
        <f>commits!C170</f>
        <v>108</v>
      </c>
      <c r="D170">
        <f>commits!D170</f>
        <v>898</v>
      </c>
      <c r="E170">
        <f>commits!E170</f>
        <v>1006</v>
      </c>
      <c r="F170">
        <f>VLOOKUP(A170,merges!P:U,5,FALSE)</f>
        <v>0</v>
      </c>
      <c r="G170">
        <f>VLOOKUP(A170,merges!P:U,6,FALSE)</f>
        <v>10</v>
      </c>
      <c r="H170">
        <f t="shared" si="69"/>
        <v>10</v>
      </c>
      <c r="I170">
        <f t="shared" si="70"/>
        <v>100.6</v>
      </c>
      <c r="J170">
        <f t="shared" si="71"/>
        <v>0.99403578528827041</v>
      </c>
      <c r="K170">
        <f t="shared" si="72"/>
        <v>0</v>
      </c>
      <c r="L170">
        <f t="shared" si="73"/>
        <v>1.1135857461024499</v>
      </c>
      <c r="M170">
        <f>IF(F170&gt;0,C170/F170,999999)</f>
        <v>999999</v>
      </c>
      <c r="N170">
        <f>IF(G170&gt;0,D170/G170,999999)</f>
        <v>89.8</v>
      </c>
      <c r="O170">
        <f>IF(ISNA(VLOOKUP(A170,desenvolvedores!$U$2:$W$656,2,FALSE)),1,VLOOKUP(A170,desenvolvedores!$U$2:$W$656,2,FALSE))</f>
        <v>10</v>
      </c>
      <c r="P170">
        <f>IF(ISNA(VLOOKUP(A170,desenvolvedores!$U$2:$W$656,3,FALSE)),1,VLOOKUP(A170,desenvolvedores!$U$2:$W$656,3,FALSE))</f>
        <v>52</v>
      </c>
      <c r="Q170">
        <f t="shared" si="67"/>
        <v>999999</v>
      </c>
      <c r="R170">
        <f t="shared" si="68"/>
        <v>778.26666666666654</v>
      </c>
      <c r="S170">
        <f>IF(ISNA(VLOOKUP(A170,merges!AH:AJ,2,)),0,VLOOKUP(A170,merges!AH:AJ,2,))</f>
        <v>0</v>
      </c>
      <c r="T170">
        <f>IF(ISNA(VLOOKUP(A170,merges!AN:AP,2,FALSE)),0,VLOOKUP(A170,merges!AN:AP,2,FALSE))</f>
        <v>3</v>
      </c>
      <c r="U170">
        <f t="shared" si="76"/>
        <v>0</v>
      </c>
      <c r="V170">
        <f t="shared" si="77"/>
        <v>0.3</v>
      </c>
      <c r="W170">
        <f t="shared" si="86"/>
        <v>0</v>
      </c>
      <c r="X170">
        <f t="shared" si="78"/>
        <v>0.33407572383073497</v>
      </c>
      <c r="Y170">
        <f>VLOOKUP(A170,issues_tempo!A:E,2,FALSE)</f>
        <v>26</v>
      </c>
      <c r="Z170">
        <f>VLOOKUP(A170,issues_tempo!A:E,3,FALSE)</f>
        <v>0</v>
      </c>
      <c r="AA170">
        <f t="shared" si="79"/>
        <v>26</v>
      </c>
      <c r="AB170">
        <f t="shared" si="80"/>
        <v>38.692307692307693</v>
      </c>
      <c r="AC170">
        <f>VLOOKUP(A170,issues_tempo!A:E,4,FALSE)</f>
        <v>321</v>
      </c>
      <c r="AD170">
        <f>VLOOKUP(A170,issues_tempo!A:E,5,FALSE)</f>
        <v>0</v>
      </c>
      <c r="AE170">
        <f t="shared" si="81"/>
        <v>24.074074074074073</v>
      </c>
      <c r="AF170">
        <f t="shared" si="81"/>
        <v>0</v>
      </c>
      <c r="AG170">
        <f t="shared" si="82"/>
        <v>12.346153846153847</v>
      </c>
      <c r="AH170">
        <f t="shared" si="83"/>
        <v>0</v>
      </c>
      <c r="AI170">
        <f t="shared" si="84"/>
        <v>297.22222222222223</v>
      </c>
      <c r="AJ170">
        <f t="shared" si="85"/>
        <v>0</v>
      </c>
    </row>
    <row r="171" spans="1:36" x14ac:dyDescent="0.25">
      <c r="A171">
        <f>commits!A171</f>
        <v>31059602</v>
      </c>
      <c r="B171" t="str">
        <f>commits!B171</f>
        <v>java</v>
      </c>
      <c r="C171">
        <f>commits!C171</f>
        <v>1</v>
      </c>
      <c r="D171">
        <f>commits!D171</f>
        <v>3</v>
      </c>
      <c r="E171">
        <f>commits!E171</f>
        <v>4</v>
      </c>
      <c r="F171">
        <f>VLOOKUP(A171,merges!P:U,5,FALSE)</f>
        <v>0</v>
      </c>
      <c r="G171">
        <f>VLOOKUP(A171,merges!P:U,6,FALSE)</f>
        <v>1</v>
      </c>
      <c r="H171">
        <f t="shared" si="69"/>
        <v>1</v>
      </c>
      <c r="I171">
        <f t="shared" si="70"/>
        <v>4</v>
      </c>
      <c r="J171">
        <f t="shared" si="71"/>
        <v>25</v>
      </c>
      <c r="K171">
        <f t="shared" si="72"/>
        <v>0</v>
      </c>
      <c r="L171">
        <f t="shared" si="73"/>
        <v>33.333333333333336</v>
      </c>
      <c r="M171" t="e">
        <f t="shared" si="74"/>
        <v>#DIV/0!</v>
      </c>
      <c r="N171">
        <f t="shared" si="75"/>
        <v>3</v>
      </c>
      <c r="O171">
        <f>IF(ISNA(VLOOKUP(A171,desenvolvedores!$U$2:$W$656,2,FALSE)),1,VLOOKUP(A171,desenvolvedores!$U$2:$W$656,2,FALSE))</f>
        <v>1</v>
      </c>
      <c r="P171">
        <f>IF(ISNA(VLOOKUP(A171,desenvolvedores!$U$2:$W$656,3,FALSE)),1,VLOOKUP(A171,desenvolvedores!$U$2:$W$656,3,FALSE))</f>
        <v>1</v>
      </c>
      <c r="Q171">
        <f t="shared" si="67"/>
        <v>999999</v>
      </c>
      <c r="R171">
        <f t="shared" si="68"/>
        <v>0.5</v>
      </c>
      <c r="S171">
        <f>IF(ISNA(VLOOKUP(A171,merges!AH:AJ,2,)),0,VLOOKUP(A171,merges!AH:AJ,2,))</f>
        <v>0</v>
      </c>
      <c r="T171">
        <f>IF(ISNA(VLOOKUP(A171,merges!AN:AP,2,FALSE)),0,VLOOKUP(A171,merges!AN:AP,2,FALSE))</f>
        <v>0</v>
      </c>
      <c r="U171">
        <f t="shared" si="76"/>
        <v>0</v>
      </c>
      <c r="V171">
        <f t="shared" si="77"/>
        <v>0</v>
      </c>
      <c r="W171">
        <f t="shared" si="86"/>
        <v>0</v>
      </c>
      <c r="X171">
        <f t="shared" si="78"/>
        <v>0</v>
      </c>
      <c r="Y171" t="e">
        <f>VLOOKUP(A171,issues_tempo!A:E,2,FALSE)</f>
        <v>#N/A</v>
      </c>
      <c r="Z171" t="e">
        <f>VLOOKUP(A171,issues_tempo!A:E,3,FALSE)</f>
        <v>#N/A</v>
      </c>
      <c r="AA171" t="e">
        <f t="shared" si="79"/>
        <v>#N/A</v>
      </c>
      <c r="AB171" t="e">
        <f t="shared" si="80"/>
        <v>#N/A</v>
      </c>
      <c r="AC171" t="e">
        <f>VLOOKUP(A171,issues_tempo!A:E,4,FALSE)</f>
        <v>#N/A</v>
      </c>
      <c r="AD171" t="e">
        <f>VLOOKUP(A171,issues_tempo!A:E,5,FALSE)</f>
        <v>#N/A</v>
      </c>
      <c r="AE171">
        <f t="shared" si="81"/>
        <v>0</v>
      </c>
      <c r="AF171">
        <f t="shared" si="81"/>
        <v>0</v>
      </c>
      <c r="AG171" t="e">
        <f t="shared" si="82"/>
        <v>#N/A</v>
      </c>
      <c r="AH171" t="e">
        <f t="shared" si="83"/>
        <v>#N/A</v>
      </c>
      <c r="AI171" t="e">
        <f t="shared" si="84"/>
        <v>#N/A</v>
      </c>
      <c r="AJ171" t="e">
        <f t="shared" si="85"/>
        <v>#N/A</v>
      </c>
    </row>
    <row r="172" spans="1:36" x14ac:dyDescent="0.25">
      <c r="A172">
        <f>commits!A172</f>
        <v>31209450</v>
      </c>
      <c r="B172" t="str">
        <f>commits!B172</f>
        <v>c#</v>
      </c>
      <c r="C172">
        <f>commits!C172</f>
        <v>2</v>
      </c>
      <c r="D172">
        <f>commits!D172</f>
        <v>22</v>
      </c>
      <c r="E172">
        <f>commits!E172</f>
        <v>24</v>
      </c>
      <c r="F172">
        <f>VLOOKUP(A172,merges!P:U,5,FALSE)</f>
        <v>0</v>
      </c>
      <c r="G172">
        <f>VLOOKUP(A172,merges!P:U,6,FALSE)</f>
        <v>1</v>
      </c>
      <c r="H172">
        <f t="shared" si="69"/>
        <v>1</v>
      </c>
      <c r="I172">
        <f t="shared" si="70"/>
        <v>24</v>
      </c>
      <c r="J172">
        <f t="shared" si="71"/>
        <v>4.166666666666667</v>
      </c>
      <c r="K172">
        <f t="shared" si="72"/>
        <v>0</v>
      </c>
      <c r="L172">
        <f t="shared" si="73"/>
        <v>4.5454545454545459</v>
      </c>
      <c r="M172" t="e">
        <f t="shared" si="74"/>
        <v>#DIV/0!</v>
      </c>
      <c r="N172">
        <f t="shared" si="75"/>
        <v>22</v>
      </c>
      <c r="O172">
        <f>IF(ISNA(VLOOKUP(A172,desenvolvedores!$U$2:$W$656,2,FALSE)),1,VLOOKUP(A172,desenvolvedores!$U$2:$W$656,2,FALSE))</f>
        <v>1</v>
      </c>
      <c r="P172">
        <f>IF(ISNA(VLOOKUP(A172,desenvolvedores!$U$2:$W$656,3,FALSE)),1,VLOOKUP(A172,desenvolvedores!$U$2:$W$656,3,FALSE))</f>
        <v>1</v>
      </c>
      <c r="Q172">
        <f t="shared" si="67"/>
        <v>999999</v>
      </c>
      <c r="R172">
        <f t="shared" si="68"/>
        <v>3.6666666666666665</v>
      </c>
      <c r="S172">
        <f>IF(ISNA(VLOOKUP(A172,merges!AH:AJ,2,)),0,VLOOKUP(A172,merges!AH:AJ,2,))</f>
        <v>0</v>
      </c>
      <c r="T172">
        <f>IF(ISNA(VLOOKUP(A172,merges!AN:AP,2,FALSE)),0,VLOOKUP(A172,merges!AN:AP,2,FALSE))</f>
        <v>0</v>
      </c>
      <c r="U172">
        <f t="shared" si="76"/>
        <v>0</v>
      </c>
      <c r="V172">
        <f t="shared" si="77"/>
        <v>0</v>
      </c>
      <c r="W172">
        <f t="shared" si="86"/>
        <v>0</v>
      </c>
      <c r="X172">
        <f t="shared" si="78"/>
        <v>0</v>
      </c>
      <c r="Y172" t="e">
        <f>VLOOKUP(A172,issues_tempo!A:E,2,FALSE)</f>
        <v>#N/A</v>
      </c>
      <c r="Z172" t="e">
        <f>VLOOKUP(A172,issues_tempo!A:E,3,FALSE)</f>
        <v>#N/A</v>
      </c>
      <c r="AA172" t="e">
        <f t="shared" si="79"/>
        <v>#N/A</v>
      </c>
      <c r="AB172" t="e">
        <f t="shared" si="80"/>
        <v>#N/A</v>
      </c>
      <c r="AC172" t="e">
        <f>VLOOKUP(A172,issues_tempo!A:E,4,FALSE)</f>
        <v>#N/A</v>
      </c>
      <c r="AD172" t="e">
        <f>VLOOKUP(A172,issues_tempo!A:E,5,FALSE)</f>
        <v>#N/A</v>
      </c>
      <c r="AE172">
        <f t="shared" si="81"/>
        <v>0</v>
      </c>
      <c r="AF172">
        <f t="shared" si="81"/>
        <v>0</v>
      </c>
      <c r="AG172" t="e">
        <f t="shared" si="82"/>
        <v>#N/A</v>
      </c>
      <c r="AH172" t="e">
        <f t="shared" si="83"/>
        <v>#N/A</v>
      </c>
      <c r="AI172" t="e">
        <f t="shared" si="84"/>
        <v>#N/A</v>
      </c>
      <c r="AJ172" t="e">
        <f t="shared" si="85"/>
        <v>#N/A</v>
      </c>
    </row>
    <row r="173" spans="1:36" x14ac:dyDescent="0.25">
      <c r="A173">
        <f>commits!A173</f>
        <v>31235766</v>
      </c>
      <c r="B173" t="str">
        <f>commits!B173</f>
        <v>Javascript</v>
      </c>
      <c r="C173">
        <f>commits!C173</f>
        <v>19</v>
      </c>
      <c r="D173">
        <f>commits!D173</f>
        <v>160</v>
      </c>
      <c r="E173">
        <f>commits!E173</f>
        <v>179</v>
      </c>
      <c r="F173">
        <f>VLOOKUP(A173,merges!P:U,5,FALSE)</f>
        <v>0</v>
      </c>
      <c r="G173">
        <f>VLOOKUP(A173,merges!P:U,6,FALSE)</f>
        <v>17</v>
      </c>
      <c r="H173">
        <f t="shared" si="69"/>
        <v>17</v>
      </c>
      <c r="I173">
        <f t="shared" si="70"/>
        <v>10.529411764705882</v>
      </c>
      <c r="J173">
        <f t="shared" si="71"/>
        <v>9.4972067039106154</v>
      </c>
      <c r="K173">
        <f t="shared" si="72"/>
        <v>0</v>
      </c>
      <c r="L173">
        <f t="shared" si="73"/>
        <v>10.625</v>
      </c>
      <c r="M173" t="e">
        <f t="shared" si="74"/>
        <v>#DIV/0!</v>
      </c>
      <c r="N173">
        <f t="shared" si="75"/>
        <v>9.4117647058823533</v>
      </c>
      <c r="O173">
        <f>IF(ISNA(VLOOKUP(A173,desenvolvedores!$U$2:$W$656,2,FALSE)),1,VLOOKUP(A173,desenvolvedores!$U$2:$W$656,2,FALSE))</f>
        <v>1</v>
      </c>
      <c r="P173">
        <f>IF(ISNA(VLOOKUP(A173,desenvolvedores!$U$2:$W$656,3,FALSE)),1,VLOOKUP(A173,desenvolvedores!$U$2:$W$656,3,FALSE))</f>
        <v>1</v>
      </c>
      <c r="Q173">
        <f t="shared" si="67"/>
        <v>999999</v>
      </c>
      <c r="R173">
        <f t="shared" si="68"/>
        <v>1.5686274509803921</v>
      </c>
      <c r="S173">
        <f>IF(ISNA(VLOOKUP(A173,merges!AH:AJ,2,)),0,VLOOKUP(A173,merges!AH:AJ,2,))</f>
        <v>0</v>
      </c>
      <c r="T173">
        <f>IF(ISNA(VLOOKUP(A173,merges!AN:AP,2,FALSE)),0,VLOOKUP(A173,merges!AN:AP,2,FALSE))</f>
        <v>0</v>
      </c>
      <c r="U173">
        <f t="shared" si="76"/>
        <v>0</v>
      </c>
      <c r="V173">
        <f t="shared" si="77"/>
        <v>0</v>
      </c>
      <c r="W173">
        <f t="shared" si="86"/>
        <v>0</v>
      </c>
      <c r="X173">
        <f t="shared" si="78"/>
        <v>0</v>
      </c>
      <c r="Y173" t="e">
        <f>VLOOKUP(A173,issues_tempo!A:E,2,FALSE)</f>
        <v>#N/A</v>
      </c>
      <c r="Z173" t="e">
        <f>VLOOKUP(A173,issues_tempo!A:E,3,FALSE)</f>
        <v>#N/A</v>
      </c>
      <c r="AA173" t="e">
        <f t="shared" si="79"/>
        <v>#N/A</v>
      </c>
      <c r="AB173" t="e">
        <f t="shared" si="80"/>
        <v>#N/A</v>
      </c>
      <c r="AC173" t="e">
        <f>VLOOKUP(A173,issues_tempo!A:E,4,FALSE)</f>
        <v>#N/A</v>
      </c>
      <c r="AD173" t="e">
        <f>VLOOKUP(A173,issues_tempo!A:E,5,FALSE)</f>
        <v>#N/A</v>
      </c>
      <c r="AE173">
        <f t="shared" si="81"/>
        <v>0</v>
      </c>
      <c r="AF173">
        <f t="shared" si="81"/>
        <v>0</v>
      </c>
      <c r="AG173" t="e">
        <f t="shared" si="82"/>
        <v>#N/A</v>
      </c>
      <c r="AH173" t="e">
        <f t="shared" si="83"/>
        <v>#N/A</v>
      </c>
      <c r="AI173" t="e">
        <f t="shared" si="84"/>
        <v>#N/A</v>
      </c>
      <c r="AJ173" t="e">
        <f t="shared" si="85"/>
        <v>#N/A</v>
      </c>
    </row>
    <row r="174" spans="1:36" x14ac:dyDescent="0.25">
      <c r="A174">
        <f>commits!A174</f>
        <v>31377627</v>
      </c>
      <c r="B174" t="str">
        <f>commits!B174</f>
        <v>c#</v>
      </c>
      <c r="C174">
        <f>commits!C174</f>
        <v>2391</v>
      </c>
      <c r="D174">
        <f>commits!D174</f>
        <v>1119</v>
      </c>
      <c r="E174">
        <f>commits!E174</f>
        <v>3510</v>
      </c>
      <c r="F174">
        <f>VLOOKUP(A174,merges!P:U,5,FALSE)</f>
        <v>205</v>
      </c>
      <c r="G174">
        <f>VLOOKUP(A174,merges!P:U,6,FALSE)</f>
        <v>26</v>
      </c>
      <c r="H174">
        <f t="shared" si="69"/>
        <v>231</v>
      </c>
      <c r="I174">
        <f t="shared" si="70"/>
        <v>15.194805194805195</v>
      </c>
      <c r="J174">
        <f t="shared" si="71"/>
        <v>6.5811965811965809</v>
      </c>
      <c r="K174">
        <f t="shared" si="72"/>
        <v>8.5738184859891255</v>
      </c>
      <c r="L174">
        <f t="shared" si="73"/>
        <v>2.3235031277926721</v>
      </c>
      <c r="M174">
        <f>IF(F174&gt;0,C174/F174,999999)</f>
        <v>11.663414634146342</v>
      </c>
      <c r="N174">
        <f>IF(G174&gt;0,D174/G174,999999)</f>
        <v>43.03846153846154</v>
      </c>
      <c r="O174">
        <f>IF(ISNA(VLOOKUP(A174,desenvolvedores!$U$2:$W$656,2,FALSE)),1,VLOOKUP(A174,desenvolvedores!$U$2:$W$656,2,FALSE))</f>
        <v>12</v>
      </c>
      <c r="P174">
        <f>IF(ISNA(VLOOKUP(A174,desenvolvedores!$U$2:$W$656,3,FALSE)),1,VLOOKUP(A174,desenvolvedores!$U$2:$W$656,3,FALSE))</f>
        <v>9</v>
      </c>
      <c r="Q174">
        <f t="shared" si="67"/>
        <v>23.326829268292684</v>
      </c>
      <c r="R174">
        <f t="shared" si="68"/>
        <v>64.557692307692307</v>
      </c>
      <c r="S174">
        <f>IF(ISNA(VLOOKUP(A174,merges!AH:AJ,2,)),0,VLOOKUP(A174,merges!AH:AJ,2,))</f>
        <v>1107</v>
      </c>
      <c r="T174">
        <f>IF(ISNA(VLOOKUP(A174,merges!AN:AP,2,FALSE)),0,VLOOKUP(A174,merges!AN:AP,2,FALSE))</f>
        <v>5</v>
      </c>
      <c r="U174">
        <f t="shared" si="76"/>
        <v>5.4</v>
      </c>
      <c r="V174">
        <f t="shared" si="77"/>
        <v>0.19230769230769232</v>
      </c>
      <c r="W174">
        <f t="shared" si="86"/>
        <v>46.29861982434128</v>
      </c>
      <c r="X174">
        <f t="shared" si="78"/>
        <v>0.44682752457551389</v>
      </c>
      <c r="Y174">
        <f>IF(ISNA(VLOOKUP(A174,issues_tempo!A:E,2,FALSE)),0,VLOOKUP(A174,issues_tempo!A:E,2,FALSE))</f>
        <v>0</v>
      </c>
      <c r="Z174">
        <f>IF(ISNA(VLOOKUP(A174,issues_tempo!A:E,3,FALSE)),0,VLOOKUP(A174,issues_tempo!A:E,3,FALSE))</f>
        <v>0</v>
      </c>
      <c r="AA174">
        <f t="shared" si="79"/>
        <v>0</v>
      </c>
      <c r="AB174" t="e">
        <f t="shared" si="80"/>
        <v>#DIV/0!</v>
      </c>
      <c r="AC174" t="e">
        <f>VLOOKUP(A174,issues_tempo!A:E,4,FALSE)</f>
        <v>#N/A</v>
      </c>
      <c r="AD174" t="e">
        <f>VLOOKUP(A174,issues_tempo!A:E,5,FALSE)</f>
        <v>#N/A</v>
      </c>
      <c r="AE174">
        <f t="shared" si="81"/>
        <v>0</v>
      </c>
      <c r="AF174">
        <f t="shared" si="81"/>
        <v>0</v>
      </c>
      <c r="AG174">
        <f t="shared" si="82"/>
        <v>0</v>
      </c>
      <c r="AH174">
        <f t="shared" si="83"/>
        <v>0</v>
      </c>
      <c r="AI174">
        <f t="shared" si="84"/>
        <v>0</v>
      </c>
      <c r="AJ174">
        <f t="shared" si="85"/>
        <v>0</v>
      </c>
    </row>
    <row r="175" spans="1:36" x14ac:dyDescent="0.25">
      <c r="A175">
        <f>commits!A175</f>
        <v>31466422</v>
      </c>
      <c r="B175" t="str">
        <f>commits!B175</f>
        <v>Javascript</v>
      </c>
      <c r="C175">
        <f>commits!C175</f>
        <v>24</v>
      </c>
      <c r="D175">
        <f>commits!D175</f>
        <v>99</v>
      </c>
      <c r="E175">
        <f>commits!E175</f>
        <v>123</v>
      </c>
      <c r="F175">
        <f>VLOOKUP(A175,merges!P:U,5,FALSE)</f>
        <v>4</v>
      </c>
      <c r="G175">
        <f>VLOOKUP(A175,merges!P:U,6,FALSE)</f>
        <v>17</v>
      </c>
      <c r="H175">
        <f t="shared" si="69"/>
        <v>21</v>
      </c>
      <c r="I175">
        <f t="shared" si="70"/>
        <v>5.8571428571428568</v>
      </c>
      <c r="J175">
        <f t="shared" si="71"/>
        <v>17.073170731707318</v>
      </c>
      <c r="K175">
        <f t="shared" si="72"/>
        <v>16.666666666666668</v>
      </c>
      <c r="L175">
        <f t="shared" si="73"/>
        <v>17.171717171717173</v>
      </c>
      <c r="M175">
        <f t="shared" si="74"/>
        <v>6</v>
      </c>
      <c r="N175">
        <f t="shared" si="75"/>
        <v>5.8235294117647056</v>
      </c>
      <c r="O175">
        <f>IF(ISNA(VLOOKUP(A175,desenvolvedores!$U$2:$W$656,2,FALSE)),1,VLOOKUP(A175,desenvolvedores!$U$2:$W$656,2,FALSE))</f>
        <v>3</v>
      </c>
      <c r="P175">
        <f>IF(ISNA(VLOOKUP(A175,desenvolvedores!$U$2:$W$656,3,FALSE)),1,VLOOKUP(A175,desenvolvedores!$U$2:$W$656,3,FALSE))</f>
        <v>5</v>
      </c>
      <c r="Q175">
        <f t="shared" si="67"/>
        <v>3</v>
      </c>
      <c r="R175">
        <f t="shared" si="68"/>
        <v>4.8529411764705879</v>
      </c>
      <c r="S175">
        <f>IF(ISNA(VLOOKUP(A175,merges!AH:AJ,2,)),0,VLOOKUP(A175,merges!AH:AJ,2,))</f>
        <v>0</v>
      </c>
      <c r="T175">
        <f>IF(ISNA(VLOOKUP(A175,merges!AN:AP,2,FALSE)),0,VLOOKUP(A175,merges!AN:AP,2,FALSE))</f>
        <v>0</v>
      </c>
      <c r="U175">
        <f t="shared" si="76"/>
        <v>0</v>
      </c>
      <c r="V175">
        <f t="shared" si="77"/>
        <v>0</v>
      </c>
      <c r="W175">
        <f t="shared" si="86"/>
        <v>0</v>
      </c>
      <c r="X175">
        <f t="shared" si="78"/>
        <v>0</v>
      </c>
      <c r="Y175" t="e">
        <f>VLOOKUP(A175,issues_tempo!A:E,2,FALSE)</f>
        <v>#N/A</v>
      </c>
      <c r="Z175" t="e">
        <f>VLOOKUP(A175,issues_tempo!A:E,3,FALSE)</f>
        <v>#N/A</v>
      </c>
      <c r="AA175" t="e">
        <f t="shared" si="79"/>
        <v>#N/A</v>
      </c>
      <c r="AB175" t="e">
        <f t="shared" si="80"/>
        <v>#N/A</v>
      </c>
      <c r="AC175" t="e">
        <f>VLOOKUP(A175,issues_tempo!A:E,4,FALSE)</f>
        <v>#N/A</v>
      </c>
      <c r="AD175" t="e">
        <f>VLOOKUP(A175,issues_tempo!A:E,5,FALSE)</f>
        <v>#N/A</v>
      </c>
      <c r="AE175">
        <f t="shared" si="81"/>
        <v>0</v>
      </c>
      <c r="AF175">
        <f t="shared" si="81"/>
        <v>0</v>
      </c>
      <c r="AG175" t="e">
        <f t="shared" si="82"/>
        <v>#N/A</v>
      </c>
      <c r="AH175" t="e">
        <f t="shared" si="83"/>
        <v>#N/A</v>
      </c>
      <c r="AI175" t="e">
        <f t="shared" si="84"/>
        <v>#N/A</v>
      </c>
      <c r="AJ175" t="e">
        <f t="shared" si="85"/>
        <v>#N/A</v>
      </c>
    </row>
    <row r="176" spans="1:36" x14ac:dyDescent="0.25">
      <c r="A176">
        <f>commits!A176</f>
        <v>31597135</v>
      </c>
      <c r="B176" t="str">
        <f>commits!B176</f>
        <v>c#</v>
      </c>
      <c r="C176">
        <f>commits!C176</f>
        <v>35</v>
      </c>
      <c r="D176">
        <f>commits!D176</f>
        <v>24</v>
      </c>
      <c r="E176">
        <f>commits!E176</f>
        <v>59</v>
      </c>
      <c r="F176">
        <f>VLOOKUP(A176,merges!P:U,5,FALSE)</f>
        <v>1</v>
      </c>
      <c r="G176">
        <f>VLOOKUP(A176,merges!P:U,6,FALSE)</f>
        <v>2</v>
      </c>
      <c r="H176">
        <f t="shared" si="69"/>
        <v>3</v>
      </c>
      <c r="I176">
        <f t="shared" si="70"/>
        <v>19.666666666666668</v>
      </c>
      <c r="J176">
        <f t="shared" si="71"/>
        <v>5.0847457627118642</v>
      </c>
      <c r="K176">
        <f t="shared" si="72"/>
        <v>2.8571428571428572</v>
      </c>
      <c r="L176">
        <f t="shared" si="73"/>
        <v>8.3333333333333339</v>
      </c>
      <c r="M176">
        <f t="shared" si="74"/>
        <v>35</v>
      </c>
      <c r="N176">
        <f t="shared" si="75"/>
        <v>12</v>
      </c>
      <c r="O176">
        <f>IF(ISNA(VLOOKUP(A176,desenvolvedores!$U$2:$W$656,2,FALSE)),1,VLOOKUP(A176,desenvolvedores!$U$2:$W$656,2,FALSE))</f>
        <v>6</v>
      </c>
      <c r="P176">
        <f>IF(ISNA(VLOOKUP(A176,desenvolvedores!$U$2:$W$656,3,FALSE)),1,VLOOKUP(A176,desenvolvedores!$U$2:$W$656,3,FALSE))</f>
        <v>4</v>
      </c>
      <c r="Q176">
        <f t="shared" si="67"/>
        <v>35</v>
      </c>
      <c r="R176">
        <f t="shared" si="68"/>
        <v>8</v>
      </c>
      <c r="S176">
        <f>IF(ISNA(VLOOKUP(A176,merges!AH:AJ,2,)),0,VLOOKUP(A176,merges!AH:AJ,2,))</f>
        <v>0</v>
      </c>
      <c r="T176">
        <f>IF(ISNA(VLOOKUP(A176,merges!AN:AP,2,FALSE)),0,VLOOKUP(A176,merges!AN:AP,2,FALSE))</f>
        <v>0</v>
      </c>
      <c r="U176">
        <f t="shared" si="76"/>
        <v>0</v>
      </c>
      <c r="V176">
        <f t="shared" si="77"/>
        <v>0</v>
      </c>
      <c r="W176">
        <f t="shared" si="86"/>
        <v>0</v>
      </c>
      <c r="X176">
        <f t="shared" si="78"/>
        <v>0</v>
      </c>
      <c r="Y176" t="e">
        <f>VLOOKUP(A176,issues_tempo!A:E,2,FALSE)</f>
        <v>#N/A</v>
      </c>
      <c r="Z176" t="e">
        <f>VLOOKUP(A176,issues_tempo!A:E,3,FALSE)</f>
        <v>#N/A</v>
      </c>
      <c r="AA176" t="e">
        <f t="shared" si="79"/>
        <v>#N/A</v>
      </c>
      <c r="AB176" t="e">
        <f t="shared" si="80"/>
        <v>#N/A</v>
      </c>
      <c r="AC176" t="e">
        <f>VLOOKUP(A176,issues_tempo!A:E,4,FALSE)</f>
        <v>#N/A</v>
      </c>
      <c r="AD176" t="e">
        <f>VLOOKUP(A176,issues_tempo!A:E,5,FALSE)</f>
        <v>#N/A</v>
      </c>
      <c r="AE176">
        <f t="shared" si="81"/>
        <v>0</v>
      </c>
      <c r="AF176">
        <f t="shared" si="81"/>
        <v>0</v>
      </c>
      <c r="AG176" t="e">
        <f t="shared" si="82"/>
        <v>#N/A</v>
      </c>
      <c r="AH176" t="e">
        <f t="shared" si="83"/>
        <v>#N/A</v>
      </c>
      <c r="AI176" t="e">
        <f t="shared" si="84"/>
        <v>#N/A</v>
      </c>
      <c r="AJ176" t="e">
        <f t="shared" si="85"/>
        <v>#N/A</v>
      </c>
    </row>
    <row r="177" spans="1:36" x14ac:dyDescent="0.25">
      <c r="A177">
        <f>commits!A177</f>
        <v>31747744</v>
      </c>
      <c r="B177" t="str">
        <f>commits!B177</f>
        <v>java</v>
      </c>
      <c r="C177">
        <f>commits!C177</f>
        <v>1</v>
      </c>
      <c r="D177">
        <f>commits!D177</f>
        <v>1</v>
      </c>
      <c r="E177">
        <f>commits!E177</f>
        <v>2</v>
      </c>
      <c r="F177" t="e">
        <f>VLOOKUP(A177,merges!P:U,5,FALSE)</f>
        <v>#N/A</v>
      </c>
      <c r="G177" t="e">
        <f>VLOOKUP(A177,merges!P:U,6,FALSE)</f>
        <v>#N/A</v>
      </c>
      <c r="H177" t="e">
        <f t="shared" si="69"/>
        <v>#N/A</v>
      </c>
      <c r="I177" t="e">
        <f t="shared" si="70"/>
        <v>#N/A</v>
      </c>
      <c r="J177">
        <f t="shared" si="71"/>
        <v>0</v>
      </c>
      <c r="K177">
        <f t="shared" si="72"/>
        <v>0</v>
      </c>
      <c r="L177">
        <f t="shared" si="73"/>
        <v>0</v>
      </c>
      <c r="M177" t="e">
        <f t="shared" si="74"/>
        <v>#N/A</v>
      </c>
      <c r="N177" t="e">
        <f t="shared" si="75"/>
        <v>#N/A</v>
      </c>
      <c r="O177">
        <f>IF(ISNA(VLOOKUP(A177,desenvolvedores!$U$2:$W$656,2,FALSE)),1,VLOOKUP(A177,desenvolvedores!$U$2:$W$656,2,FALSE))</f>
        <v>1</v>
      </c>
      <c r="P177">
        <f>IF(ISNA(VLOOKUP(A177,desenvolvedores!$U$2:$W$656,3,FALSE)),1,VLOOKUP(A177,desenvolvedores!$U$2:$W$656,3,FALSE))</f>
        <v>1</v>
      </c>
      <c r="Q177">
        <f t="shared" si="67"/>
        <v>999999</v>
      </c>
      <c r="R177" t="e">
        <f t="shared" si="68"/>
        <v>#N/A</v>
      </c>
      <c r="S177">
        <f>IF(ISNA(VLOOKUP(A177,merges!AH:AJ,2,)),0,VLOOKUP(A177,merges!AH:AJ,2,))</f>
        <v>0</v>
      </c>
      <c r="T177">
        <f>IF(ISNA(VLOOKUP(A177,merges!AN:AP,2,FALSE)),0,VLOOKUP(A177,merges!AN:AP,2,FALSE))</f>
        <v>0</v>
      </c>
      <c r="U177">
        <f t="shared" si="76"/>
        <v>0</v>
      </c>
      <c r="V177">
        <f t="shared" si="77"/>
        <v>0</v>
      </c>
      <c r="W177">
        <f t="shared" si="86"/>
        <v>0</v>
      </c>
      <c r="X177">
        <f t="shared" si="78"/>
        <v>0</v>
      </c>
      <c r="Y177" t="e">
        <f>VLOOKUP(A177,issues_tempo!A:E,2,FALSE)</f>
        <v>#N/A</v>
      </c>
      <c r="Z177" t="e">
        <f>VLOOKUP(A177,issues_tempo!A:E,3,FALSE)</f>
        <v>#N/A</v>
      </c>
      <c r="AA177" t="e">
        <f t="shared" si="79"/>
        <v>#N/A</v>
      </c>
      <c r="AB177" t="e">
        <f t="shared" si="80"/>
        <v>#N/A</v>
      </c>
      <c r="AC177" t="e">
        <f>VLOOKUP(A177,issues_tempo!A:E,4,FALSE)</f>
        <v>#N/A</v>
      </c>
      <c r="AD177" t="e">
        <f>VLOOKUP(A177,issues_tempo!A:E,5,FALSE)</f>
        <v>#N/A</v>
      </c>
      <c r="AE177">
        <f t="shared" si="81"/>
        <v>0</v>
      </c>
      <c r="AF177">
        <f t="shared" si="81"/>
        <v>0</v>
      </c>
      <c r="AG177" t="e">
        <f t="shared" si="82"/>
        <v>#N/A</v>
      </c>
      <c r="AH177" t="e">
        <f t="shared" si="83"/>
        <v>#N/A</v>
      </c>
      <c r="AI177" t="e">
        <f t="shared" si="84"/>
        <v>#N/A</v>
      </c>
      <c r="AJ177" t="e">
        <f t="shared" si="85"/>
        <v>#N/A</v>
      </c>
    </row>
    <row r="178" spans="1:36" x14ac:dyDescent="0.25">
      <c r="A178">
        <f>commits!A178</f>
        <v>31747915</v>
      </c>
      <c r="B178" t="str">
        <f>commits!B178</f>
        <v>java</v>
      </c>
      <c r="C178">
        <f>commits!C178</f>
        <v>1</v>
      </c>
      <c r="D178">
        <f>commits!D178</f>
        <v>1</v>
      </c>
      <c r="E178">
        <f>commits!E178</f>
        <v>2</v>
      </c>
      <c r="F178" t="e">
        <f>VLOOKUP(A178,merges!P:U,5,FALSE)</f>
        <v>#N/A</v>
      </c>
      <c r="G178" t="e">
        <f>VLOOKUP(A178,merges!P:U,6,FALSE)</f>
        <v>#N/A</v>
      </c>
      <c r="H178" t="e">
        <f t="shared" si="69"/>
        <v>#N/A</v>
      </c>
      <c r="I178" t="e">
        <f t="shared" si="70"/>
        <v>#N/A</v>
      </c>
      <c r="J178">
        <f t="shared" si="71"/>
        <v>0</v>
      </c>
      <c r="K178">
        <f t="shared" si="72"/>
        <v>0</v>
      </c>
      <c r="L178">
        <f t="shared" si="73"/>
        <v>0</v>
      </c>
      <c r="M178" t="e">
        <f t="shared" si="74"/>
        <v>#N/A</v>
      </c>
      <c r="N178" t="e">
        <f t="shared" si="75"/>
        <v>#N/A</v>
      </c>
      <c r="O178">
        <f>IF(ISNA(VLOOKUP(A178,desenvolvedores!$U$2:$W$656,2,FALSE)),1,VLOOKUP(A178,desenvolvedores!$U$2:$W$656,2,FALSE))</f>
        <v>1</v>
      </c>
      <c r="P178">
        <f>IF(ISNA(VLOOKUP(A178,desenvolvedores!$U$2:$W$656,3,FALSE)),1,VLOOKUP(A178,desenvolvedores!$U$2:$W$656,3,FALSE))</f>
        <v>1</v>
      </c>
      <c r="Q178">
        <f t="shared" si="67"/>
        <v>999999</v>
      </c>
      <c r="R178" t="e">
        <f t="shared" si="68"/>
        <v>#N/A</v>
      </c>
      <c r="S178">
        <f>IF(ISNA(VLOOKUP(A178,merges!AH:AJ,2,)),0,VLOOKUP(A178,merges!AH:AJ,2,))</f>
        <v>0</v>
      </c>
      <c r="T178">
        <f>IF(ISNA(VLOOKUP(A178,merges!AN:AP,2,FALSE)),0,VLOOKUP(A178,merges!AN:AP,2,FALSE))</f>
        <v>0</v>
      </c>
      <c r="U178">
        <f t="shared" si="76"/>
        <v>0</v>
      </c>
      <c r="V178">
        <f t="shared" si="77"/>
        <v>0</v>
      </c>
      <c r="W178">
        <f t="shared" si="86"/>
        <v>0</v>
      </c>
      <c r="X178">
        <f t="shared" si="78"/>
        <v>0</v>
      </c>
      <c r="Y178" t="e">
        <f>VLOOKUP(A178,issues_tempo!A:E,2,FALSE)</f>
        <v>#N/A</v>
      </c>
      <c r="Z178" t="e">
        <f>VLOOKUP(A178,issues_tempo!A:E,3,FALSE)</f>
        <v>#N/A</v>
      </c>
      <c r="AA178" t="e">
        <f t="shared" si="79"/>
        <v>#N/A</v>
      </c>
      <c r="AB178" t="e">
        <f t="shared" si="80"/>
        <v>#N/A</v>
      </c>
      <c r="AC178" t="e">
        <f>VLOOKUP(A178,issues_tempo!A:E,4,FALSE)</f>
        <v>#N/A</v>
      </c>
      <c r="AD178" t="e">
        <f>VLOOKUP(A178,issues_tempo!A:E,5,FALSE)</f>
        <v>#N/A</v>
      </c>
      <c r="AE178">
        <f t="shared" si="81"/>
        <v>0</v>
      </c>
      <c r="AF178">
        <f t="shared" si="81"/>
        <v>0</v>
      </c>
      <c r="AG178" t="e">
        <f t="shared" si="82"/>
        <v>#N/A</v>
      </c>
      <c r="AH178" t="e">
        <f t="shared" si="83"/>
        <v>#N/A</v>
      </c>
      <c r="AI178" t="e">
        <f t="shared" si="84"/>
        <v>#N/A</v>
      </c>
      <c r="AJ178" t="e">
        <f t="shared" si="85"/>
        <v>#N/A</v>
      </c>
    </row>
    <row r="179" spans="1:36" x14ac:dyDescent="0.25">
      <c r="A179">
        <f>commits!A179</f>
        <v>31748205</v>
      </c>
      <c r="B179" t="str">
        <f>commits!B179</f>
        <v>java</v>
      </c>
      <c r="C179">
        <f>commits!C179</f>
        <v>1</v>
      </c>
      <c r="D179">
        <f>commits!D179</f>
        <v>1</v>
      </c>
      <c r="E179">
        <f>commits!E179</f>
        <v>2</v>
      </c>
      <c r="F179" t="e">
        <f>VLOOKUP(A179,merges!P:U,5,FALSE)</f>
        <v>#N/A</v>
      </c>
      <c r="G179" t="e">
        <f>VLOOKUP(A179,merges!P:U,6,FALSE)</f>
        <v>#N/A</v>
      </c>
      <c r="H179" t="e">
        <f t="shared" si="69"/>
        <v>#N/A</v>
      </c>
      <c r="I179" t="e">
        <f t="shared" si="70"/>
        <v>#N/A</v>
      </c>
      <c r="J179">
        <f t="shared" si="71"/>
        <v>0</v>
      </c>
      <c r="K179">
        <f t="shared" si="72"/>
        <v>0</v>
      </c>
      <c r="L179">
        <f t="shared" si="73"/>
        <v>0</v>
      </c>
      <c r="M179" t="e">
        <f t="shared" si="74"/>
        <v>#N/A</v>
      </c>
      <c r="N179" t="e">
        <f t="shared" si="75"/>
        <v>#N/A</v>
      </c>
      <c r="O179">
        <f>IF(ISNA(VLOOKUP(A179,desenvolvedores!$U$2:$W$656,2,FALSE)),1,VLOOKUP(A179,desenvolvedores!$U$2:$W$656,2,FALSE))</f>
        <v>1</v>
      </c>
      <c r="P179">
        <f>IF(ISNA(VLOOKUP(A179,desenvolvedores!$U$2:$W$656,3,FALSE)),1,VLOOKUP(A179,desenvolvedores!$U$2:$W$656,3,FALSE))</f>
        <v>1</v>
      </c>
      <c r="Q179">
        <f t="shared" si="67"/>
        <v>999999</v>
      </c>
      <c r="R179" t="e">
        <f t="shared" si="68"/>
        <v>#N/A</v>
      </c>
      <c r="S179">
        <f>IF(ISNA(VLOOKUP(A179,merges!AH:AJ,2,)),0,VLOOKUP(A179,merges!AH:AJ,2,))</f>
        <v>0</v>
      </c>
      <c r="T179">
        <f>IF(ISNA(VLOOKUP(A179,merges!AN:AP,2,FALSE)),0,VLOOKUP(A179,merges!AN:AP,2,FALSE))</f>
        <v>0</v>
      </c>
      <c r="U179">
        <f t="shared" si="76"/>
        <v>0</v>
      </c>
      <c r="V179">
        <f t="shared" si="77"/>
        <v>0</v>
      </c>
      <c r="W179">
        <f t="shared" si="86"/>
        <v>0</v>
      </c>
      <c r="X179">
        <f t="shared" si="78"/>
        <v>0</v>
      </c>
      <c r="Y179" t="e">
        <f>VLOOKUP(A179,issues_tempo!A:E,2,FALSE)</f>
        <v>#N/A</v>
      </c>
      <c r="Z179" t="e">
        <f>VLOOKUP(A179,issues_tempo!A:E,3,FALSE)</f>
        <v>#N/A</v>
      </c>
      <c r="AA179" t="e">
        <f t="shared" si="79"/>
        <v>#N/A</v>
      </c>
      <c r="AB179" t="e">
        <f t="shared" si="80"/>
        <v>#N/A</v>
      </c>
      <c r="AC179" t="e">
        <f>VLOOKUP(A179,issues_tempo!A:E,4,FALSE)</f>
        <v>#N/A</v>
      </c>
      <c r="AD179" t="e">
        <f>VLOOKUP(A179,issues_tempo!A:E,5,FALSE)</f>
        <v>#N/A</v>
      </c>
      <c r="AE179">
        <f t="shared" si="81"/>
        <v>0</v>
      </c>
      <c r="AF179">
        <f t="shared" si="81"/>
        <v>0</v>
      </c>
      <c r="AG179" t="e">
        <f t="shared" si="82"/>
        <v>#N/A</v>
      </c>
      <c r="AH179" t="e">
        <f t="shared" si="83"/>
        <v>#N/A</v>
      </c>
      <c r="AI179" t="e">
        <f t="shared" si="84"/>
        <v>#N/A</v>
      </c>
      <c r="AJ179" t="e">
        <f t="shared" si="85"/>
        <v>#N/A</v>
      </c>
    </row>
    <row r="180" spans="1:36" x14ac:dyDescent="0.25">
      <c r="A180">
        <f>commits!A180</f>
        <v>31748395</v>
      </c>
      <c r="B180" t="str">
        <f>commits!B180</f>
        <v>java</v>
      </c>
      <c r="C180">
        <f>commits!C180</f>
        <v>1</v>
      </c>
      <c r="D180">
        <f>commits!D180</f>
        <v>1</v>
      </c>
      <c r="E180">
        <f>commits!E180</f>
        <v>2</v>
      </c>
      <c r="F180" t="e">
        <f>VLOOKUP(A180,merges!P:U,5,FALSE)</f>
        <v>#N/A</v>
      </c>
      <c r="G180" t="e">
        <f>VLOOKUP(A180,merges!P:U,6,FALSE)</f>
        <v>#N/A</v>
      </c>
      <c r="H180" t="e">
        <f t="shared" si="69"/>
        <v>#N/A</v>
      </c>
      <c r="I180" t="e">
        <f t="shared" si="70"/>
        <v>#N/A</v>
      </c>
      <c r="J180">
        <f t="shared" si="71"/>
        <v>0</v>
      </c>
      <c r="K180">
        <f t="shared" si="72"/>
        <v>0</v>
      </c>
      <c r="L180">
        <f t="shared" si="73"/>
        <v>0</v>
      </c>
      <c r="M180" t="e">
        <f t="shared" si="74"/>
        <v>#N/A</v>
      </c>
      <c r="N180" t="e">
        <f t="shared" si="75"/>
        <v>#N/A</v>
      </c>
      <c r="O180">
        <f>IF(ISNA(VLOOKUP(A180,desenvolvedores!$U$2:$W$656,2,FALSE)),1,VLOOKUP(A180,desenvolvedores!$U$2:$W$656,2,FALSE))</f>
        <v>1</v>
      </c>
      <c r="P180">
        <f>IF(ISNA(VLOOKUP(A180,desenvolvedores!$U$2:$W$656,3,FALSE)),1,VLOOKUP(A180,desenvolvedores!$U$2:$W$656,3,FALSE))</f>
        <v>1</v>
      </c>
      <c r="Q180">
        <f t="shared" si="67"/>
        <v>999999</v>
      </c>
      <c r="R180" t="e">
        <f t="shared" si="68"/>
        <v>#N/A</v>
      </c>
      <c r="S180">
        <f>IF(ISNA(VLOOKUP(A180,merges!AH:AJ,2,)),0,VLOOKUP(A180,merges!AH:AJ,2,))</f>
        <v>0</v>
      </c>
      <c r="T180">
        <f>IF(ISNA(VLOOKUP(A180,merges!AN:AP,2,FALSE)),0,VLOOKUP(A180,merges!AN:AP,2,FALSE))</f>
        <v>0</v>
      </c>
      <c r="U180">
        <f t="shared" si="76"/>
        <v>0</v>
      </c>
      <c r="V180">
        <f t="shared" si="77"/>
        <v>0</v>
      </c>
      <c r="W180">
        <f t="shared" si="86"/>
        <v>0</v>
      </c>
      <c r="X180">
        <f t="shared" si="78"/>
        <v>0</v>
      </c>
      <c r="Y180" t="e">
        <f>VLOOKUP(A180,issues_tempo!A:E,2,FALSE)</f>
        <v>#N/A</v>
      </c>
      <c r="Z180" t="e">
        <f>VLOOKUP(A180,issues_tempo!A:E,3,FALSE)</f>
        <v>#N/A</v>
      </c>
      <c r="AA180" t="e">
        <f t="shared" si="79"/>
        <v>#N/A</v>
      </c>
      <c r="AB180" t="e">
        <f t="shared" si="80"/>
        <v>#N/A</v>
      </c>
      <c r="AC180" t="e">
        <f>VLOOKUP(A180,issues_tempo!A:E,4,FALSE)</f>
        <v>#N/A</v>
      </c>
      <c r="AD180" t="e">
        <f>VLOOKUP(A180,issues_tempo!A:E,5,FALSE)</f>
        <v>#N/A</v>
      </c>
      <c r="AE180">
        <f t="shared" si="81"/>
        <v>0</v>
      </c>
      <c r="AF180">
        <f t="shared" si="81"/>
        <v>0</v>
      </c>
      <c r="AG180" t="e">
        <f t="shared" si="82"/>
        <v>#N/A</v>
      </c>
      <c r="AH180" t="e">
        <f t="shared" si="83"/>
        <v>#N/A</v>
      </c>
      <c r="AI180" t="e">
        <f t="shared" si="84"/>
        <v>#N/A</v>
      </c>
      <c r="AJ180" t="e">
        <f t="shared" si="85"/>
        <v>#N/A</v>
      </c>
    </row>
    <row r="181" spans="1:36" x14ac:dyDescent="0.25">
      <c r="A181">
        <f>commits!A181</f>
        <v>31867984</v>
      </c>
      <c r="B181" t="str">
        <f>commits!B181</f>
        <v>java</v>
      </c>
      <c r="C181">
        <f>commits!C181</f>
        <v>1</v>
      </c>
      <c r="D181">
        <f>commits!D181</f>
        <v>3</v>
      </c>
      <c r="E181">
        <f>commits!E181</f>
        <v>4</v>
      </c>
      <c r="F181" t="e">
        <f>VLOOKUP(A181,merges!P:U,5,FALSE)</f>
        <v>#N/A</v>
      </c>
      <c r="G181" t="e">
        <f>VLOOKUP(A181,merges!P:U,6,FALSE)</f>
        <v>#N/A</v>
      </c>
      <c r="H181" t="e">
        <f t="shared" si="69"/>
        <v>#N/A</v>
      </c>
      <c r="I181" t="e">
        <f t="shared" si="70"/>
        <v>#N/A</v>
      </c>
      <c r="J181">
        <f t="shared" si="71"/>
        <v>0</v>
      </c>
      <c r="K181">
        <f t="shared" si="72"/>
        <v>0</v>
      </c>
      <c r="L181">
        <f t="shared" si="73"/>
        <v>0</v>
      </c>
      <c r="M181" t="e">
        <f t="shared" si="74"/>
        <v>#N/A</v>
      </c>
      <c r="N181" t="e">
        <f t="shared" si="75"/>
        <v>#N/A</v>
      </c>
      <c r="O181">
        <f>IF(ISNA(VLOOKUP(A181,desenvolvedores!$U$2:$W$656,2,FALSE)),1,VLOOKUP(A181,desenvolvedores!$U$2:$W$656,2,FALSE))</f>
        <v>1</v>
      </c>
      <c r="P181">
        <f>IF(ISNA(VLOOKUP(A181,desenvolvedores!$U$2:$W$656,3,FALSE)),1,VLOOKUP(A181,desenvolvedores!$U$2:$W$656,3,FALSE))</f>
        <v>1</v>
      </c>
      <c r="Q181">
        <f t="shared" si="67"/>
        <v>999999</v>
      </c>
      <c r="R181" t="e">
        <f t="shared" si="68"/>
        <v>#N/A</v>
      </c>
      <c r="S181">
        <f>IF(ISNA(VLOOKUP(A181,merges!AH:AJ,2,)),0,VLOOKUP(A181,merges!AH:AJ,2,))</f>
        <v>0</v>
      </c>
      <c r="T181">
        <f>IF(ISNA(VLOOKUP(A181,merges!AN:AP,2,FALSE)),0,VLOOKUP(A181,merges!AN:AP,2,FALSE))</f>
        <v>0</v>
      </c>
      <c r="U181">
        <f t="shared" si="76"/>
        <v>0</v>
      </c>
      <c r="V181">
        <f t="shared" si="77"/>
        <v>0</v>
      </c>
      <c r="W181">
        <f t="shared" si="86"/>
        <v>0</v>
      </c>
      <c r="X181">
        <f t="shared" si="78"/>
        <v>0</v>
      </c>
      <c r="Y181" t="e">
        <f>VLOOKUP(A181,issues_tempo!A:E,2,FALSE)</f>
        <v>#N/A</v>
      </c>
      <c r="Z181" t="e">
        <f>VLOOKUP(A181,issues_tempo!A:E,3,FALSE)</f>
        <v>#N/A</v>
      </c>
      <c r="AA181" t="e">
        <f t="shared" si="79"/>
        <v>#N/A</v>
      </c>
      <c r="AB181" t="e">
        <f t="shared" si="80"/>
        <v>#N/A</v>
      </c>
      <c r="AC181" t="e">
        <f>VLOOKUP(A181,issues_tempo!A:E,4,FALSE)</f>
        <v>#N/A</v>
      </c>
      <c r="AD181" t="e">
        <f>VLOOKUP(A181,issues_tempo!A:E,5,FALSE)</f>
        <v>#N/A</v>
      </c>
      <c r="AE181">
        <f t="shared" si="81"/>
        <v>0</v>
      </c>
      <c r="AF181">
        <f t="shared" si="81"/>
        <v>0</v>
      </c>
      <c r="AG181" t="e">
        <f t="shared" si="82"/>
        <v>#N/A</v>
      </c>
      <c r="AH181" t="e">
        <f t="shared" si="83"/>
        <v>#N/A</v>
      </c>
      <c r="AI181" t="e">
        <f t="shared" si="84"/>
        <v>#N/A</v>
      </c>
      <c r="AJ181" t="e">
        <f t="shared" si="85"/>
        <v>#N/A</v>
      </c>
    </row>
    <row r="182" spans="1:36" x14ac:dyDescent="0.25">
      <c r="A182">
        <f>commits!A182</f>
        <v>32138950</v>
      </c>
      <c r="B182" t="str">
        <f>commits!B182</f>
        <v>java</v>
      </c>
      <c r="C182">
        <f>commits!C182</f>
        <v>59</v>
      </c>
      <c r="D182">
        <f>commits!D182</f>
        <v>1</v>
      </c>
      <c r="E182">
        <f>commits!E182</f>
        <v>60</v>
      </c>
      <c r="F182" t="e">
        <f>VLOOKUP(A182,merges!P:U,5,FALSE)</f>
        <v>#N/A</v>
      </c>
      <c r="G182" t="e">
        <f>VLOOKUP(A182,merges!P:U,6,FALSE)</f>
        <v>#N/A</v>
      </c>
      <c r="H182" t="e">
        <f t="shared" si="69"/>
        <v>#N/A</v>
      </c>
      <c r="I182" t="e">
        <f t="shared" si="70"/>
        <v>#N/A</v>
      </c>
      <c r="J182">
        <f t="shared" si="71"/>
        <v>0</v>
      </c>
      <c r="K182">
        <f t="shared" si="72"/>
        <v>0</v>
      </c>
      <c r="L182">
        <f t="shared" si="73"/>
        <v>0</v>
      </c>
      <c r="M182" t="e">
        <f t="shared" si="74"/>
        <v>#N/A</v>
      </c>
      <c r="N182" t="e">
        <f t="shared" si="75"/>
        <v>#N/A</v>
      </c>
      <c r="O182">
        <f>IF(ISNA(VLOOKUP(A182,desenvolvedores!$U$2:$W$656,2,FALSE)),1,VLOOKUP(A182,desenvolvedores!$U$2:$W$656,2,FALSE))</f>
        <v>1</v>
      </c>
      <c r="P182">
        <f>IF(ISNA(VLOOKUP(A182,desenvolvedores!$U$2:$W$656,3,FALSE)),1,VLOOKUP(A182,desenvolvedores!$U$2:$W$656,3,FALSE))</f>
        <v>1</v>
      </c>
      <c r="Q182">
        <f t="shared" si="67"/>
        <v>999999</v>
      </c>
      <c r="R182" t="e">
        <f t="shared" si="68"/>
        <v>#N/A</v>
      </c>
      <c r="S182">
        <f>IF(ISNA(VLOOKUP(A182,merges!AH:AJ,2,)),0,VLOOKUP(A182,merges!AH:AJ,2,))</f>
        <v>0</v>
      </c>
      <c r="T182">
        <f>IF(ISNA(VLOOKUP(A182,merges!AN:AP,2,FALSE)),0,VLOOKUP(A182,merges!AN:AP,2,FALSE))</f>
        <v>0</v>
      </c>
      <c r="U182">
        <f t="shared" si="76"/>
        <v>0</v>
      </c>
      <c r="V182">
        <f t="shared" si="77"/>
        <v>0</v>
      </c>
      <c r="W182">
        <f t="shared" si="86"/>
        <v>0</v>
      </c>
      <c r="X182">
        <f t="shared" si="78"/>
        <v>0</v>
      </c>
      <c r="Y182" t="e">
        <f>VLOOKUP(A182,issues_tempo!A:E,2,FALSE)</f>
        <v>#N/A</v>
      </c>
      <c r="Z182" t="e">
        <f>VLOOKUP(A182,issues_tempo!A:E,3,FALSE)</f>
        <v>#N/A</v>
      </c>
      <c r="AA182" t="e">
        <f t="shared" si="79"/>
        <v>#N/A</v>
      </c>
      <c r="AB182" t="e">
        <f t="shared" si="80"/>
        <v>#N/A</v>
      </c>
      <c r="AC182" t="e">
        <f>VLOOKUP(A182,issues_tempo!A:E,4,FALSE)</f>
        <v>#N/A</v>
      </c>
      <c r="AD182" t="e">
        <f>VLOOKUP(A182,issues_tempo!A:E,5,FALSE)</f>
        <v>#N/A</v>
      </c>
      <c r="AE182">
        <f t="shared" si="81"/>
        <v>0</v>
      </c>
      <c r="AF182">
        <f t="shared" si="81"/>
        <v>0</v>
      </c>
      <c r="AG182" t="e">
        <f t="shared" si="82"/>
        <v>#N/A</v>
      </c>
      <c r="AH182" t="e">
        <f t="shared" si="83"/>
        <v>#N/A</v>
      </c>
      <c r="AI182" t="e">
        <f t="shared" si="84"/>
        <v>#N/A</v>
      </c>
      <c r="AJ182" t="e">
        <f t="shared" si="85"/>
        <v>#N/A</v>
      </c>
    </row>
    <row r="183" spans="1:36" x14ac:dyDescent="0.25">
      <c r="A183">
        <f>commits!A183</f>
        <v>32157000</v>
      </c>
      <c r="B183" t="str">
        <f>commits!B183</f>
        <v>c#</v>
      </c>
      <c r="C183">
        <f>commits!C183</f>
        <v>89</v>
      </c>
      <c r="D183">
        <f>commits!D183</f>
        <v>72</v>
      </c>
      <c r="E183">
        <f>commits!E183</f>
        <v>161</v>
      </c>
      <c r="F183">
        <f>VLOOKUP(A183,merges!P:U,5,FALSE)</f>
        <v>0</v>
      </c>
      <c r="G183">
        <f>VLOOKUP(A183,merges!P:U,6,FALSE)</f>
        <v>2</v>
      </c>
      <c r="H183">
        <f t="shared" si="69"/>
        <v>2</v>
      </c>
      <c r="I183">
        <f t="shared" si="70"/>
        <v>80.5</v>
      </c>
      <c r="J183">
        <f t="shared" si="71"/>
        <v>1.2422360248447204</v>
      </c>
      <c r="K183">
        <f t="shared" si="72"/>
        <v>0</v>
      </c>
      <c r="L183">
        <f t="shared" si="73"/>
        <v>2.7777777777777777</v>
      </c>
      <c r="M183" t="e">
        <f t="shared" si="74"/>
        <v>#DIV/0!</v>
      </c>
      <c r="N183">
        <f t="shared" si="75"/>
        <v>36</v>
      </c>
      <c r="O183">
        <f>IF(ISNA(VLOOKUP(A183,desenvolvedores!$U$2:$W$656,2,FALSE)),1,VLOOKUP(A183,desenvolvedores!$U$2:$W$656,2,FALSE))</f>
        <v>2</v>
      </c>
      <c r="P183">
        <f>IF(ISNA(VLOOKUP(A183,desenvolvedores!$U$2:$W$656,3,FALSE)),1,VLOOKUP(A183,desenvolvedores!$U$2:$W$656,3,FALSE))</f>
        <v>2</v>
      </c>
      <c r="Q183">
        <f t="shared" si="67"/>
        <v>999999</v>
      </c>
      <c r="R183">
        <f t="shared" si="68"/>
        <v>12</v>
      </c>
      <c r="S183">
        <f>IF(ISNA(VLOOKUP(A183,merges!AH:AJ,2,)),0,VLOOKUP(A183,merges!AH:AJ,2,))</f>
        <v>0</v>
      </c>
      <c r="T183">
        <f>IF(ISNA(VLOOKUP(A183,merges!AN:AP,2,FALSE)),0,VLOOKUP(A183,merges!AN:AP,2,FALSE))</f>
        <v>0</v>
      </c>
      <c r="U183">
        <f t="shared" si="76"/>
        <v>0</v>
      </c>
      <c r="V183">
        <f t="shared" si="77"/>
        <v>0</v>
      </c>
      <c r="W183">
        <f t="shared" si="86"/>
        <v>0</v>
      </c>
      <c r="X183">
        <f t="shared" si="78"/>
        <v>0</v>
      </c>
      <c r="Y183" t="e">
        <f>VLOOKUP(A183,issues_tempo!A:E,2,FALSE)</f>
        <v>#N/A</v>
      </c>
      <c r="Z183" t="e">
        <f>VLOOKUP(A183,issues_tempo!A:E,3,FALSE)</f>
        <v>#N/A</v>
      </c>
      <c r="AA183" t="e">
        <f t="shared" si="79"/>
        <v>#N/A</v>
      </c>
      <c r="AB183" t="e">
        <f t="shared" si="80"/>
        <v>#N/A</v>
      </c>
      <c r="AC183" t="e">
        <f>VLOOKUP(A183,issues_tempo!A:E,4,FALSE)</f>
        <v>#N/A</v>
      </c>
      <c r="AD183" t="e">
        <f>VLOOKUP(A183,issues_tempo!A:E,5,FALSE)</f>
        <v>#N/A</v>
      </c>
      <c r="AE183">
        <f t="shared" si="81"/>
        <v>0</v>
      </c>
      <c r="AF183">
        <f t="shared" si="81"/>
        <v>0</v>
      </c>
      <c r="AG183" t="e">
        <f t="shared" si="82"/>
        <v>#N/A</v>
      </c>
      <c r="AH183" t="e">
        <f t="shared" si="83"/>
        <v>#N/A</v>
      </c>
      <c r="AI183" t="e">
        <f t="shared" si="84"/>
        <v>#N/A</v>
      </c>
      <c r="AJ183" t="e">
        <f t="shared" si="85"/>
        <v>#N/A</v>
      </c>
    </row>
    <row r="184" spans="1:36" x14ac:dyDescent="0.25">
      <c r="A184">
        <f>commits!A184</f>
        <v>32340528</v>
      </c>
      <c r="B184" t="str">
        <f>commits!B184</f>
        <v>Javascript</v>
      </c>
      <c r="C184">
        <f>commits!C184</f>
        <v>152</v>
      </c>
      <c r="D184">
        <f>commits!D184</f>
        <v>113</v>
      </c>
      <c r="E184">
        <f>commits!E184</f>
        <v>265</v>
      </c>
      <c r="F184">
        <f>VLOOKUP(A184,merges!P:U,5,FALSE)</f>
        <v>13</v>
      </c>
      <c r="G184">
        <f>VLOOKUP(A184,merges!P:U,6,FALSE)</f>
        <v>15</v>
      </c>
      <c r="H184">
        <f t="shared" si="69"/>
        <v>28</v>
      </c>
      <c r="I184">
        <f t="shared" si="70"/>
        <v>9.4642857142857135</v>
      </c>
      <c r="J184">
        <f t="shared" si="71"/>
        <v>10.566037735849056</v>
      </c>
      <c r="K184">
        <f t="shared" si="72"/>
        <v>8.5526315789473681</v>
      </c>
      <c r="L184">
        <f t="shared" si="73"/>
        <v>13.274336283185841</v>
      </c>
      <c r="M184">
        <f>IF(F184&gt;0,C184/F184,999999)</f>
        <v>11.692307692307692</v>
      </c>
      <c r="N184">
        <f>IF(G184&gt;0,D184/G184,999999)</f>
        <v>7.5333333333333332</v>
      </c>
      <c r="O184">
        <f>IF(ISNA(VLOOKUP(A184,desenvolvedores!$U$2:$W$656,2,FALSE)),1,VLOOKUP(A184,desenvolvedores!$U$2:$W$656,2,FALSE))</f>
        <v>3</v>
      </c>
      <c r="P184">
        <f>IF(ISNA(VLOOKUP(A184,desenvolvedores!$U$2:$W$656,3,FALSE)),1,VLOOKUP(A184,desenvolvedores!$U$2:$W$656,3,FALSE))</f>
        <v>4</v>
      </c>
      <c r="Q184">
        <f t="shared" si="67"/>
        <v>5.8461538461538458</v>
      </c>
      <c r="R184">
        <f t="shared" si="68"/>
        <v>5.0222222222222221</v>
      </c>
      <c r="S184">
        <f>IF(ISNA(VLOOKUP(A184,merges!AH:AJ,2,)),0,VLOOKUP(A184,merges!AH:AJ,2,))</f>
        <v>8</v>
      </c>
      <c r="T184">
        <f>IF(ISNA(VLOOKUP(A184,merges!AN:AP,2,FALSE)),0,VLOOKUP(A184,merges!AN:AP,2,FALSE))</f>
        <v>5</v>
      </c>
      <c r="U184">
        <f t="shared" si="76"/>
        <v>0.61538461538461542</v>
      </c>
      <c r="V184">
        <f t="shared" si="77"/>
        <v>0.33333333333333331</v>
      </c>
      <c r="W184">
        <f t="shared" si="86"/>
        <v>5.2631578947368425</v>
      </c>
      <c r="X184">
        <f t="shared" si="78"/>
        <v>4.4247787610619467</v>
      </c>
      <c r="Y184">
        <f>VLOOKUP(A184,issues_tempo!A:E,2,FALSE)</f>
        <v>1</v>
      </c>
      <c r="Z184">
        <f>VLOOKUP(A184,issues_tempo!A:E,3,FALSE)</f>
        <v>1</v>
      </c>
      <c r="AA184">
        <f t="shared" si="79"/>
        <v>2</v>
      </c>
      <c r="AB184">
        <f t="shared" si="80"/>
        <v>132.5</v>
      </c>
      <c r="AC184">
        <f>VLOOKUP(A184,issues_tempo!A:E,4,FALSE)</f>
        <v>5</v>
      </c>
      <c r="AD184">
        <f>VLOOKUP(A184,issues_tempo!A:E,5,FALSE)</f>
        <v>8</v>
      </c>
      <c r="AE184">
        <f t="shared" si="81"/>
        <v>0.65789473684210531</v>
      </c>
      <c r="AF184">
        <f t="shared" si="81"/>
        <v>0.88495575221238942</v>
      </c>
      <c r="AG184">
        <f t="shared" si="82"/>
        <v>5</v>
      </c>
      <c r="AH184">
        <f t="shared" si="83"/>
        <v>8</v>
      </c>
      <c r="AI184">
        <f t="shared" si="84"/>
        <v>3.2894736842105265</v>
      </c>
      <c r="AJ184">
        <f t="shared" si="85"/>
        <v>7.0796460176991154</v>
      </c>
    </row>
    <row r="185" spans="1:36" x14ac:dyDescent="0.25">
      <c r="A185">
        <f>commits!A185</f>
        <v>32413517</v>
      </c>
      <c r="B185" t="str">
        <f>commits!B185</f>
        <v>Ruby</v>
      </c>
      <c r="C185">
        <f>commits!C185</f>
        <v>1</v>
      </c>
      <c r="D185">
        <f>commits!D185</f>
        <v>1</v>
      </c>
      <c r="E185">
        <f>commits!E185</f>
        <v>2</v>
      </c>
      <c r="F185" t="e">
        <f>VLOOKUP(A185,merges!P:U,5,FALSE)</f>
        <v>#N/A</v>
      </c>
      <c r="G185" t="e">
        <f>VLOOKUP(A185,merges!P:U,6,FALSE)</f>
        <v>#N/A</v>
      </c>
      <c r="H185" t="e">
        <f t="shared" si="69"/>
        <v>#N/A</v>
      </c>
      <c r="I185" t="e">
        <f t="shared" si="70"/>
        <v>#N/A</v>
      </c>
      <c r="J185">
        <f t="shared" si="71"/>
        <v>0</v>
      </c>
      <c r="K185">
        <f t="shared" si="72"/>
        <v>0</v>
      </c>
      <c r="L185">
        <f t="shared" si="73"/>
        <v>0</v>
      </c>
      <c r="M185" t="e">
        <f t="shared" si="74"/>
        <v>#N/A</v>
      </c>
      <c r="N185" t="e">
        <f t="shared" si="75"/>
        <v>#N/A</v>
      </c>
      <c r="O185">
        <f>IF(ISNA(VLOOKUP(A185,desenvolvedores!$U$2:$W$656,2,FALSE)),1,VLOOKUP(A185,desenvolvedores!$U$2:$W$656,2,FALSE))</f>
        <v>1</v>
      </c>
      <c r="P185">
        <f>IF(ISNA(VLOOKUP(A185,desenvolvedores!$U$2:$W$656,3,FALSE)),1,VLOOKUP(A185,desenvolvedores!$U$2:$W$656,3,FALSE))</f>
        <v>1</v>
      </c>
      <c r="Q185">
        <f t="shared" si="67"/>
        <v>999999</v>
      </c>
      <c r="R185" t="e">
        <f t="shared" si="68"/>
        <v>#N/A</v>
      </c>
      <c r="S185">
        <f>IF(ISNA(VLOOKUP(A185,merges!AH:AJ,2,)),0,VLOOKUP(A185,merges!AH:AJ,2,))</f>
        <v>0</v>
      </c>
      <c r="T185">
        <f>IF(ISNA(VLOOKUP(A185,merges!AN:AP,2,FALSE)),0,VLOOKUP(A185,merges!AN:AP,2,FALSE))</f>
        <v>0</v>
      </c>
      <c r="U185">
        <f t="shared" si="76"/>
        <v>0</v>
      </c>
      <c r="V185">
        <f t="shared" si="77"/>
        <v>0</v>
      </c>
      <c r="W185">
        <f t="shared" si="86"/>
        <v>0</v>
      </c>
      <c r="X185">
        <f t="shared" si="78"/>
        <v>0</v>
      </c>
      <c r="Y185" t="e">
        <f>VLOOKUP(A185,issues_tempo!A:E,2,FALSE)</f>
        <v>#N/A</v>
      </c>
      <c r="Z185" t="e">
        <f>VLOOKUP(A185,issues_tempo!A:E,3,FALSE)</f>
        <v>#N/A</v>
      </c>
      <c r="AA185" t="e">
        <f t="shared" si="79"/>
        <v>#N/A</v>
      </c>
      <c r="AB185" t="e">
        <f t="shared" si="80"/>
        <v>#N/A</v>
      </c>
      <c r="AC185" t="e">
        <f>VLOOKUP(A185,issues_tempo!A:E,4,FALSE)</f>
        <v>#N/A</v>
      </c>
      <c r="AD185" t="e">
        <f>VLOOKUP(A185,issues_tempo!A:E,5,FALSE)</f>
        <v>#N/A</v>
      </c>
      <c r="AE185">
        <f t="shared" si="81"/>
        <v>0</v>
      </c>
      <c r="AF185">
        <f t="shared" si="81"/>
        <v>0</v>
      </c>
      <c r="AG185" t="e">
        <f t="shared" si="82"/>
        <v>#N/A</v>
      </c>
      <c r="AH185" t="e">
        <f t="shared" si="83"/>
        <v>#N/A</v>
      </c>
      <c r="AI185" t="e">
        <f t="shared" si="84"/>
        <v>#N/A</v>
      </c>
      <c r="AJ185" t="e">
        <f t="shared" si="85"/>
        <v>#N/A</v>
      </c>
    </row>
    <row r="186" spans="1:36" x14ac:dyDescent="0.25">
      <c r="A186">
        <f>commits!A186</f>
        <v>32829525</v>
      </c>
      <c r="B186" t="str">
        <f>commits!B186</f>
        <v>java</v>
      </c>
      <c r="C186">
        <f>commits!C186</f>
        <v>2</v>
      </c>
      <c r="D186">
        <f>commits!D186</f>
        <v>7</v>
      </c>
      <c r="E186">
        <f>commits!E186</f>
        <v>9</v>
      </c>
      <c r="F186" t="e">
        <f>VLOOKUP(A186,merges!P:U,5,FALSE)</f>
        <v>#N/A</v>
      </c>
      <c r="G186" t="e">
        <f>VLOOKUP(A186,merges!P:U,6,FALSE)</f>
        <v>#N/A</v>
      </c>
      <c r="H186" t="e">
        <f t="shared" si="69"/>
        <v>#N/A</v>
      </c>
      <c r="I186" t="e">
        <f t="shared" si="70"/>
        <v>#N/A</v>
      </c>
      <c r="J186">
        <f t="shared" si="71"/>
        <v>0</v>
      </c>
      <c r="K186">
        <f t="shared" si="72"/>
        <v>0</v>
      </c>
      <c r="L186">
        <f t="shared" si="73"/>
        <v>0</v>
      </c>
      <c r="M186" t="e">
        <f t="shared" si="74"/>
        <v>#N/A</v>
      </c>
      <c r="N186" t="e">
        <f t="shared" si="75"/>
        <v>#N/A</v>
      </c>
      <c r="O186">
        <f>IF(ISNA(VLOOKUP(A186,desenvolvedores!$U$2:$W$656,2,FALSE)),1,VLOOKUP(A186,desenvolvedores!$U$2:$W$656,2,FALSE))</f>
        <v>2</v>
      </c>
      <c r="P186">
        <f>IF(ISNA(VLOOKUP(A186,desenvolvedores!$U$2:$W$656,3,FALSE)),1,VLOOKUP(A186,desenvolvedores!$U$2:$W$656,3,FALSE))</f>
        <v>1</v>
      </c>
      <c r="Q186">
        <f t="shared" si="67"/>
        <v>999999</v>
      </c>
      <c r="R186" t="e">
        <f t="shared" si="68"/>
        <v>#N/A</v>
      </c>
      <c r="S186">
        <f>IF(ISNA(VLOOKUP(A186,merges!AH:AJ,2,)),0,VLOOKUP(A186,merges!AH:AJ,2,))</f>
        <v>0</v>
      </c>
      <c r="T186">
        <f>IF(ISNA(VLOOKUP(A186,merges!AN:AP,2,FALSE)),0,VLOOKUP(A186,merges!AN:AP,2,FALSE))</f>
        <v>0</v>
      </c>
      <c r="U186">
        <f t="shared" si="76"/>
        <v>0</v>
      </c>
      <c r="V186">
        <f t="shared" si="77"/>
        <v>0</v>
      </c>
      <c r="W186">
        <f t="shared" si="86"/>
        <v>0</v>
      </c>
      <c r="X186">
        <f t="shared" si="78"/>
        <v>0</v>
      </c>
      <c r="Y186" t="e">
        <f>VLOOKUP(A186,issues_tempo!A:E,2,FALSE)</f>
        <v>#N/A</v>
      </c>
      <c r="Z186" t="e">
        <f>VLOOKUP(A186,issues_tempo!A:E,3,FALSE)</f>
        <v>#N/A</v>
      </c>
      <c r="AA186" t="e">
        <f t="shared" si="79"/>
        <v>#N/A</v>
      </c>
      <c r="AB186" t="e">
        <f t="shared" si="80"/>
        <v>#N/A</v>
      </c>
      <c r="AC186" t="e">
        <f>VLOOKUP(A186,issues_tempo!A:E,4,FALSE)</f>
        <v>#N/A</v>
      </c>
      <c r="AD186" t="e">
        <f>VLOOKUP(A186,issues_tempo!A:E,5,FALSE)</f>
        <v>#N/A</v>
      </c>
      <c r="AE186">
        <f t="shared" si="81"/>
        <v>0</v>
      </c>
      <c r="AF186">
        <f t="shared" si="81"/>
        <v>0</v>
      </c>
      <c r="AG186" t="e">
        <f t="shared" si="82"/>
        <v>#N/A</v>
      </c>
      <c r="AH186" t="e">
        <f t="shared" si="83"/>
        <v>#N/A</v>
      </c>
      <c r="AI186" t="e">
        <f t="shared" si="84"/>
        <v>#N/A</v>
      </c>
      <c r="AJ186" t="e">
        <f t="shared" si="85"/>
        <v>#N/A</v>
      </c>
    </row>
    <row r="187" spans="1:36" x14ac:dyDescent="0.25">
      <c r="A187">
        <f>commits!A187</f>
        <v>33273331</v>
      </c>
      <c r="B187" t="str">
        <f>commits!B187</f>
        <v>java</v>
      </c>
      <c r="C187">
        <f>commits!C187</f>
        <v>4</v>
      </c>
      <c r="D187">
        <f>commits!D187</f>
        <v>10</v>
      </c>
      <c r="E187">
        <f>commits!E187</f>
        <v>14</v>
      </c>
      <c r="F187" t="e">
        <f>VLOOKUP(A187,merges!P:U,5,FALSE)</f>
        <v>#N/A</v>
      </c>
      <c r="G187" t="e">
        <f>VLOOKUP(A187,merges!P:U,6,FALSE)</f>
        <v>#N/A</v>
      </c>
      <c r="H187" t="e">
        <f t="shared" si="69"/>
        <v>#N/A</v>
      </c>
      <c r="I187" t="e">
        <f t="shared" si="70"/>
        <v>#N/A</v>
      </c>
      <c r="J187">
        <f t="shared" si="71"/>
        <v>0</v>
      </c>
      <c r="K187">
        <f t="shared" si="72"/>
        <v>0</v>
      </c>
      <c r="L187">
        <f t="shared" si="73"/>
        <v>0</v>
      </c>
      <c r="M187" t="e">
        <f t="shared" si="74"/>
        <v>#N/A</v>
      </c>
      <c r="N187" t="e">
        <f t="shared" si="75"/>
        <v>#N/A</v>
      </c>
      <c r="O187">
        <f>IF(ISNA(VLOOKUP(A187,desenvolvedores!$U$2:$W$656,2,FALSE)),1,VLOOKUP(A187,desenvolvedores!$U$2:$W$656,2,FALSE))</f>
        <v>2</v>
      </c>
      <c r="P187">
        <f>IF(ISNA(VLOOKUP(A187,desenvolvedores!$U$2:$W$656,3,FALSE)),1,VLOOKUP(A187,desenvolvedores!$U$2:$W$656,3,FALSE))</f>
        <v>1</v>
      </c>
      <c r="Q187">
        <f t="shared" si="67"/>
        <v>999999</v>
      </c>
      <c r="R187" t="e">
        <f t="shared" si="68"/>
        <v>#N/A</v>
      </c>
      <c r="S187">
        <f>IF(ISNA(VLOOKUP(A187,merges!AH:AJ,2,)),0,VLOOKUP(A187,merges!AH:AJ,2,))</f>
        <v>0</v>
      </c>
      <c r="T187">
        <f>IF(ISNA(VLOOKUP(A187,merges!AN:AP,2,FALSE)),0,VLOOKUP(A187,merges!AN:AP,2,FALSE))</f>
        <v>0</v>
      </c>
      <c r="U187">
        <f t="shared" si="76"/>
        <v>0</v>
      </c>
      <c r="V187">
        <f t="shared" si="77"/>
        <v>0</v>
      </c>
      <c r="W187">
        <f t="shared" si="86"/>
        <v>0</v>
      </c>
      <c r="X187">
        <f t="shared" si="78"/>
        <v>0</v>
      </c>
      <c r="Y187" t="e">
        <f>VLOOKUP(A187,issues_tempo!A:E,2,FALSE)</f>
        <v>#N/A</v>
      </c>
      <c r="Z187" t="e">
        <f>VLOOKUP(A187,issues_tempo!A:E,3,FALSE)</f>
        <v>#N/A</v>
      </c>
      <c r="AA187" t="e">
        <f t="shared" si="79"/>
        <v>#N/A</v>
      </c>
      <c r="AB187" t="e">
        <f t="shared" si="80"/>
        <v>#N/A</v>
      </c>
      <c r="AC187" t="e">
        <f>VLOOKUP(A187,issues_tempo!A:E,4,FALSE)</f>
        <v>#N/A</v>
      </c>
      <c r="AD187" t="e">
        <f>VLOOKUP(A187,issues_tempo!A:E,5,FALSE)</f>
        <v>#N/A</v>
      </c>
      <c r="AE187">
        <f t="shared" si="81"/>
        <v>0</v>
      </c>
      <c r="AF187">
        <f t="shared" si="81"/>
        <v>0</v>
      </c>
      <c r="AG187" t="e">
        <f t="shared" si="82"/>
        <v>#N/A</v>
      </c>
      <c r="AH187" t="e">
        <f t="shared" si="83"/>
        <v>#N/A</v>
      </c>
      <c r="AI187" t="e">
        <f t="shared" si="84"/>
        <v>#N/A</v>
      </c>
      <c r="AJ187" t="e">
        <f t="shared" si="85"/>
        <v>#N/A</v>
      </c>
    </row>
    <row r="188" spans="1:36" x14ac:dyDescent="0.25">
      <c r="A188">
        <f>commits!A188</f>
        <v>33893617</v>
      </c>
      <c r="B188" t="str">
        <f>commits!B188</f>
        <v>Javascript</v>
      </c>
      <c r="C188">
        <f>commits!C188</f>
        <v>6</v>
      </c>
      <c r="D188">
        <f>commits!D188</f>
        <v>2</v>
      </c>
      <c r="E188">
        <f>commits!E188</f>
        <v>8</v>
      </c>
      <c r="F188" t="e">
        <f>VLOOKUP(A188,merges!P:U,5,FALSE)</f>
        <v>#N/A</v>
      </c>
      <c r="G188" t="e">
        <f>VLOOKUP(A188,merges!P:U,6,FALSE)</f>
        <v>#N/A</v>
      </c>
      <c r="H188" t="e">
        <f t="shared" si="69"/>
        <v>#N/A</v>
      </c>
      <c r="I188" t="e">
        <f t="shared" si="70"/>
        <v>#N/A</v>
      </c>
      <c r="J188">
        <f t="shared" si="71"/>
        <v>0</v>
      </c>
      <c r="K188">
        <f t="shared" si="72"/>
        <v>0</v>
      </c>
      <c r="L188">
        <f t="shared" si="73"/>
        <v>0</v>
      </c>
      <c r="M188" t="e">
        <f t="shared" si="74"/>
        <v>#N/A</v>
      </c>
      <c r="N188" t="e">
        <f t="shared" si="75"/>
        <v>#N/A</v>
      </c>
      <c r="O188">
        <f>IF(ISNA(VLOOKUP(A188,desenvolvedores!$U$2:$W$656,2,FALSE)),1,VLOOKUP(A188,desenvolvedores!$U$2:$W$656,2,FALSE))</f>
        <v>2</v>
      </c>
      <c r="P188">
        <f>IF(ISNA(VLOOKUP(A188,desenvolvedores!$U$2:$W$656,3,FALSE)),1,VLOOKUP(A188,desenvolvedores!$U$2:$W$656,3,FALSE))</f>
        <v>1</v>
      </c>
      <c r="Q188">
        <f t="shared" si="67"/>
        <v>999999</v>
      </c>
      <c r="R188" t="e">
        <f t="shared" si="68"/>
        <v>#N/A</v>
      </c>
      <c r="S188">
        <f>IF(ISNA(VLOOKUP(A188,merges!AH:AJ,2,)),0,VLOOKUP(A188,merges!AH:AJ,2,))</f>
        <v>0</v>
      </c>
      <c r="T188">
        <f>IF(ISNA(VLOOKUP(A188,merges!AN:AP,2,FALSE)),0,VLOOKUP(A188,merges!AN:AP,2,FALSE))</f>
        <v>0</v>
      </c>
      <c r="U188">
        <f t="shared" si="76"/>
        <v>0</v>
      </c>
      <c r="V188">
        <f t="shared" si="77"/>
        <v>0</v>
      </c>
      <c r="W188">
        <f t="shared" si="86"/>
        <v>0</v>
      </c>
      <c r="X188">
        <f t="shared" si="78"/>
        <v>0</v>
      </c>
      <c r="Y188" t="e">
        <f>VLOOKUP(A188,issues_tempo!A:E,2,FALSE)</f>
        <v>#N/A</v>
      </c>
      <c r="Z188" t="e">
        <f>VLOOKUP(A188,issues_tempo!A:E,3,FALSE)</f>
        <v>#N/A</v>
      </c>
      <c r="AA188" t="e">
        <f t="shared" si="79"/>
        <v>#N/A</v>
      </c>
      <c r="AB188" t="e">
        <f t="shared" si="80"/>
        <v>#N/A</v>
      </c>
      <c r="AC188" t="e">
        <f>VLOOKUP(A188,issues_tempo!A:E,4,FALSE)</f>
        <v>#N/A</v>
      </c>
      <c r="AD188" t="e">
        <f>VLOOKUP(A188,issues_tempo!A:E,5,FALSE)</f>
        <v>#N/A</v>
      </c>
      <c r="AE188">
        <f t="shared" si="81"/>
        <v>0</v>
      </c>
      <c r="AF188">
        <f t="shared" si="81"/>
        <v>0</v>
      </c>
      <c r="AG188" t="e">
        <f t="shared" si="82"/>
        <v>#N/A</v>
      </c>
      <c r="AH188" t="e">
        <f t="shared" si="83"/>
        <v>#N/A</v>
      </c>
      <c r="AI188" t="e">
        <f t="shared" si="84"/>
        <v>#N/A</v>
      </c>
      <c r="AJ188" t="e">
        <f t="shared" si="85"/>
        <v>#N/A</v>
      </c>
    </row>
    <row r="189" spans="1:36" x14ac:dyDescent="0.25">
      <c r="A189">
        <f>commits!A189</f>
        <v>34085186</v>
      </c>
      <c r="B189" t="str">
        <f>commits!B189</f>
        <v>Ruby</v>
      </c>
      <c r="C189">
        <f>commits!C189</f>
        <v>58</v>
      </c>
      <c r="D189">
        <f>commits!D189</f>
        <v>10</v>
      </c>
      <c r="E189">
        <f>commits!E189</f>
        <v>68</v>
      </c>
      <c r="F189" t="e">
        <f>VLOOKUP(A189,merges!P:U,5,FALSE)</f>
        <v>#N/A</v>
      </c>
      <c r="G189" t="e">
        <f>VLOOKUP(A189,merges!P:U,6,FALSE)</f>
        <v>#N/A</v>
      </c>
      <c r="H189" t="e">
        <f t="shared" si="69"/>
        <v>#N/A</v>
      </c>
      <c r="I189" t="e">
        <f t="shared" si="70"/>
        <v>#N/A</v>
      </c>
      <c r="J189">
        <f t="shared" si="71"/>
        <v>0</v>
      </c>
      <c r="K189">
        <f t="shared" si="72"/>
        <v>0</v>
      </c>
      <c r="L189">
        <f t="shared" si="73"/>
        <v>0</v>
      </c>
      <c r="M189" t="e">
        <f t="shared" si="74"/>
        <v>#N/A</v>
      </c>
      <c r="N189" t="e">
        <f t="shared" si="75"/>
        <v>#N/A</v>
      </c>
      <c r="O189">
        <f>IF(ISNA(VLOOKUP(A189,desenvolvedores!$U$2:$W$656,2,FALSE)),1,VLOOKUP(A189,desenvolvedores!$U$2:$W$656,2,FALSE))</f>
        <v>1</v>
      </c>
      <c r="P189">
        <f>IF(ISNA(VLOOKUP(A189,desenvolvedores!$U$2:$W$656,3,FALSE)),1,VLOOKUP(A189,desenvolvedores!$U$2:$W$656,3,FALSE))</f>
        <v>1</v>
      </c>
      <c r="Q189">
        <f t="shared" si="67"/>
        <v>999999</v>
      </c>
      <c r="R189" t="e">
        <f t="shared" si="68"/>
        <v>#N/A</v>
      </c>
      <c r="S189">
        <f>IF(ISNA(VLOOKUP(A189,merges!AH:AJ,2,)),0,VLOOKUP(A189,merges!AH:AJ,2,))</f>
        <v>0</v>
      </c>
      <c r="T189">
        <f>IF(ISNA(VLOOKUP(A189,merges!AN:AP,2,FALSE)),0,VLOOKUP(A189,merges!AN:AP,2,FALSE))</f>
        <v>0</v>
      </c>
      <c r="U189">
        <f t="shared" si="76"/>
        <v>0</v>
      </c>
      <c r="V189">
        <f t="shared" si="77"/>
        <v>0</v>
      </c>
      <c r="W189">
        <f t="shared" si="86"/>
        <v>0</v>
      </c>
      <c r="X189">
        <f t="shared" si="78"/>
        <v>0</v>
      </c>
      <c r="Y189" t="e">
        <f>VLOOKUP(A189,issues_tempo!A:E,2,FALSE)</f>
        <v>#N/A</v>
      </c>
      <c r="Z189" t="e">
        <f>VLOOKUP(A189,issues_tempo!A:E,3,FALSE)</f>
        <v>#N/A</v>
      </c>
      <c r="AA189" t="e">
        <f t="shared" si="79"/>
        <v>#N/A</v>
      </c>
      <c r="AB189" t="e">
        <f t="shared" si="80"/>
        <v>#N/A</v>
      </c>
      <c r="AC189" t="e">
        <f>VLOOKUP(A189,issues_tempo!A:E,4,FALSE)</f>
        <v>#N/A</v>
      </c>
      <c r="AD189" t="e">
        <f>VLOOKUP(A189,issues_tempo!A:E,5,FALSE)</f>
        <v>#N/A</v>
      </c>
      <c r="AE189">
        <f t="shared" si="81"/>
        <v>0</v>
      </c>
      <c r="AF189">
        <f t="shared" si="81"/>
        <v>0</v>
      </c>
      <c r="AG189" t="e">
        <f t="shared" si="82"/>
        <v>#N/A</v>
      </c>
      <c r="AH189" t="e">
        <f t="shared" si="83"/>
        <v>#N/A</v>
      </c>
      <c r="AI189" t="e">
        <f t="shared" si="84"/>
        <v>#N/A</v>
      </c>
      <c r="AJ189" t="e">
        <f t="shared" si="85"/>
        <v>#N/A</v>
      </c>
    </row>
    <row r="190" spans="1:36" x14ac:dyDescent="0.25">
      <c r="A190">
        <f>commits!A190</f>
        <v>34261730</v>
      </c>
      <c r="B190" t="str">
        <f>commits!B190</f>
        <v>Javascript</v>
      </c>
      <c r="C190">
        <f>commits!C190</f>
        <v>3</v>
      </c>
      <c r="D190">
        <f>commits!D190</f>
        <v>9</v>
      </c>
      <c r="E190">
        <f>commits!E190</f>
        <v>12</v>
      </c>
      <c r="F190">
        <f>VLOOKUP(A190,merges!P:U,5,FALSE)</f>
        <v>0</v>
      </c>
      <c r="G190">
        <f>VLOOKUP(A190,merges!P:U,6,FALSE)</f>
        <v>1</v>
      </c>
      <c r="H190">
        <f t="shared" si="69"/>
        <v>1</v>
      </c>
      <c r="I190">
        <f t="shared" si="70"/>
        <v>12</v>
      </c>
      <c r="J190">
        <f t="shared" si="71"/>
        <v>8.3333333333333339</v>
      </c>
      <c r="K190">
        <f t="shared" si="72"/>
        <v>0</v>
      </c>
      <c r="L190">
        <f t="shared" si="73"/>
        <v>11.111111111111111</v>
      </c>
      <c r="M190" t="e">
        <f t="shared" si="74"/>
        <v>#DIV/0!</v>
      </c>
      <c r="N190">
        <f t="shared" si="75"/>
        <v>9</v>
      </c>
      <c r="O190">
        <f>IF(ISNA(VLOOKUP(A190,desenvolvedores!$U$2:$W$656,2,FALSE)),1,VLOOKUP(A190,desenvolvedores!$U$2:$W$656,2,FALSE))</f>
        <v>1</v>
      </c>
      <c r="P190">
        <f>IF(ISNA(VLOOKUP(A190,desenvolvedores!$U$2:$W$656,3,FALSE)),1,VLOOKUP(A190,desenvolvedores!$U$2:$W$656,3,FALSE))</f>
        <v>1</v>
      </c>
      <c r="Q190">
        <f t="shared" si="67"/>
        <v>999999</v>
      </c>
      <c r="R190">
        <f t="shared" si="68"/>
        <v>1.5</v>
      </c>
      <c r="S190">
        <f>IF(ISNA(VLOOKUP(A190,merges!AH:AJ,2,)),0,VLOOKUP(A190,merges!AH:AJ,2,))</f>
        <v>0</v>
      </c>
      <c r="T190">
        <f>IF(ISNA(VLOOKUP(A190,merges!AN:AP,2,FALSE)),0,VLOOKUP(A190,merges!AN:AP,2,FALSE))</f>
        <v>0</v>
      </c>
      <c r="U190">
        <f t="shared" si="76"/>
        <v>0</v>
      </c>
      <c r="V190">
        <f t="shared" si="77"/>
        <v>0</v>
      </c>
      <c r="W190">
        <f t="shared" si="86"/>
        <v>0</v>
      </c>
      <c r="X190">
        <f t="shared" si="78"/>
        <v>0</v>
      </c>
      <c r="Y190" t="e">
        <f>VLOOKUP(A190,issues_tempo!A:E,2,FALSE)</f>
        <v>#N/A</v>
      </c>
      <c r="Z190" t="e">
        <f>VLOOKUP(A190,issues_tempo!A:E,3,FALSE)</f>
        <v>#N/A</v>
      </c>
      <c r="AA190" t="e">
        <f t="shared" si="79"/>
        <v>#N/A</v>
      </c>
      <c r="AB190" t="e">
        <f t="shared" si="80"/>
        <v>#N/A</v>
      </c>
      <c r="AC190" t="e">
        <f>VLOOKUP(A190,issues_tempo!A:E,4,FALSE)</f>
        <v>#N/A</v>
      </c>
      <c r="AD190" t="e">
        <f>VLOOKUP(A190,issues_tempo!A:E,5,FALSE)</f>
        <v>#N/A</v>
      </c>
      <c r="AE190">
        <f t="shared" si="81"/>
        <v>0</v>
      </c>
      <c r="AF190">
        <f t="shared" si="81"/>
        <v>0</v>
      </c>
      <c r="AG190" t="e">
        <f t="shared" si="82"/>
        <v>#N/A</v>
      </c>
      <c r="AH190" t="e">
        <f t="shared" si="83"/>
        <v>#N/A</v>
      </c>
      <c r="AI190" t="e">
        <f t="shared" si="84"/>
        <v>#N/A</v>
      </c>
      <c r="AJ190" t="e">
        <f t="shared" si="85"/>
        <v>#N/A</v>
      </c>
    </row>
    <row r="191" spans="1:36" x14ac:dyDescent="0.25">
      <c r="A191">
        <f>commits!A191</f>
        <v>34396268</v>
      </c>
      <c r="B191" t="str">
        <f>commits!B191</f>
        <v>Python</v>
      </c>
      <c r="C191">
        <f>commits!C191</f>
        <v>142</v>
      </c>
      <c r="D191">
        <f>commits!D191</f>
        <v>1166</v>
      </c>
      <c r="E191">
        <f>commits!E191</f>
        <v>1308</v>
      </c>
      <c r="F191">
        <f>VLOOKUP(A191,merges!P:U,5,FALSE)</f>
        <v>14</v>
      </c>
      <c r="G191">
        <f>VLOOKUP(A191,merges!P:U,6,FALSE)</f>
        <v>38</v>
      </c>
      <c r="H191">
        <f t="shared" si="69"/>
        <v>52</v>
      </c>
      <c r="I191">
        <f t="shared" si="70"/>
        <v>25.153846153846153</v>
      </c>
      <c r="J191">
        <f t="shared" si="71"/>
        <v>3.9755351681957185</v>
      </c>
      <c r="K191">
        <f t="shared" si="72"/>
        <v>9.8591549295774641</v>
      </c>
      <c r="L191">
        <f t="shared" si="73"/>
        <v>3.2590051457975986</v>
      </c>
      <c r="M191">
        <f>IF(F191&gt;0,C191/F191,999999)</f>
        <v>10.142857142857142</v>
      </c>
      <c r="N191">
        <f>IF(G191&gt;0,D191/G191,999999)</f>
        <v>30.684210526315791</v>
      </c>
      <c r="O191">
        <f>IF(ISNA(VLOOKUP(A191,desenvolvedores!$U$2:$W$656,2,FALSE)),1,VLOOKUP(A191,desenvolvedores!$U$2:$W$656,2,FALSE))</f>
        <v>8</v>
      </c>
      <c r="P191">
        <f>IF(ISNA(VLOOKUP(A191,desenvolvedores!$U$2:$W$656,3,FALSE)),1,VLOOKUP(A191,desenvolvedores!$U$2:$W$656,3,FALSE))</f>
        <v>30</v>
      </c>
      <c r="Q191">
        <f t="shared" si="67"/>
        <v>13.523809523809522</v>
      </c>
      <c r="R191">
        <f t="shared" si="68"/>
        <v>153.42105263157896</v>
      </c>
      <c r="S191">
        <f>IF(ISNA(VLOOKUP(A191,merges!AH:AJ,2,)),0,VLOOKUP(A191,merges!AH:AJ,2,))</f>
        <v>0</v>
      </c>
      <c r="T191">
        <f>IF(ISNA(VLOOKUP(A191,merges!AN:AP,2,FALSE)),0,VLOOKUP(A191,merges!AN:AP,2,FALSE))</f>
        <v>18</v>
      </c>
      <c r="U191">
        <f t="shared" si="76"/>
        <v>0</v>
      </c>
      <c r="V191">
        <f t="shared" si="77"/>
        <v>0.47368421052631576</v>
      </c>
      <c r="W191">
        <f t="shared" si="86"/>
        <v>0</v>
      </c>
      <c r="X191">
        <f t="shared" si="78"/>
        <v>1.543739279588336</v>
      </c>
      <c r="Y191">
        <f>IF(ISNA(VLOOKUP(A191,issues_tempo!A:E,2,FALSE)),0,VLOOKUP(A191,issues_tempo!A:E,2,FALSE))</f>
        <v>89</v>
      </c>
      <c r="Z191">
        <f>IF(ISNA(VLOOKUP(A191,issues_tempo!A:E,3,FALSE)),0,VLOOKUP(A191,issues_tempo!A:E,3,FALSE))</f>
        <v>15</v>
      </c>
      <c r="AA191">
        <f t="shared" si="79"/>
        <v>104</v>
      </c>
      <c r="AB191">
        <f t="shared" si="80"/>
        <v>12.576923076923077</v>
      </c>
      <c r="AC191">
        <f>VLOOKUP(A191,issues_tempo!A:E,4,FALSE)</f>
        <v>175</v>
      </c>
      <c r="AD191">
        <f>VLOOKUP(A191,issues_tempo!A:E,5,FALSE)</f>
        <v>4</v>
      </c>
      <c r="AE191">
        <f t="shared" si="81"/>
        <v>62.676056338028168</v>
      </c>
      <c r="AF191">
        <f t="shared" si="81"/>
        <v>1.2864493996569468</v>
      </c>
      <c r="AG191">
        <f t="shared" si="82"/>
        <v>1.9662921348314606</v>
      </c>
      <c r="AH191">
        <f t="shared" si="83"/>
        <v>0.26666666666666666</v>
      </c>
      <c r="AI191">
        <f t="shared" si="84"/>
        <v>123.2394366197183</v>
      </c>
      <c r="AJ191">
        <f t="shared" si="85"/>
        <v>0.34305317324185247</v>
      </c>
    </row>
    <row r="192" spans="1:36" x14ac:dyDescent="0.25">
      <c r="A192">
        <f>commits!A192</f>
        <v>35288086</v>
      </c>
      <c r="B192" t="str">
        <f>commits!B192</f>
        <v>java</v>
      </c>
      <c r="C192">
        <f>commits!C192</f>
        <v>1</v>
      </c>
      <c r="D192">
        <f>commits!D192</f>
        <v>68</v>
      </c>
      <c r="E192">
        <f>commits!E192</f>
        <v>69</v>
      </c>
      <c r="F192">
        <f>VLOOKUP(A192,merges!P:U,5,FALSE)</f>
        <v>0</v>
      </c>
      <c r="G192">
        <f>VLOOKUP(A192,merges!P:U,6,FALSE)</f>
        <v>1</v>
      </c>
      <c r="H192">
        <f t="shared" si="69"/>
        <v>1</v>
      </c>
      <c r="I192">
        <f t="shared" si="70"/>
        <v>69</v>
      </c>
      <c r="J192">
        <f t="shared" si="71"/>
        <v>1.4492753623188406</v>
      </c>
      <c r="K192">
        <f t="shared" si="72"/>
        <v>0</v>
      </c>
      <c r="L192">
        <f t="shared" si="73"/>
        <v>1.4705882352941178</v>
      </c>
      <c r="M192" t="e">
        <f t="shared" si="74"/>
        <v>#DIV/0!</v>
      </c>
      <c r="N192">
        <f t="shared" si="75"/>
        <v>68</v>
      </c>
      <c r="O192">
        <f>IF(ISNA(VLOOKUP(A192,desenvolvedores!$U$2:$W$656,2,FALSE)),1,VLOOKUP(A192,desenvolvedores!$U$2:$W$656,2,FALSE))</f>
        <v>1</v>
      </c>
      <c r="P192">
        <f>IF(ISNA(VLOOKUP(A192,desenvolvedores!$U$2:$W$656,3,FALSE)),1,VLOOKUP(A192,desenvolvedores!$U$2:$W$656,3,FALSE))</f>
        <v>2</v>
      </c>
      <c r="Q192">
        <f t="shared" si="67"/>
        <v>999999</v>
      </c>
      <c r="R192">
        <f t="shared" si="68"/>
        <v>22.666666666666664</v>
      </c>
      <c r="S192">
        <f>IF(ISNA(VLOOKUP(A192,merges!AH:AJ,2,)),0,VLOOKUP(A192,merges!AH:AJ,2,))</f>
        <v>0</v>
      </c>
      <c r="T192">
        <f>IF(ISNA(VLOOKUP(A192,merges!AN:AP,2,FALSE)),0,VLOOKUP(A192,merges!AN:AP,2,FALSE))</f>
        <v>0</v>
      </c>
      <c r="U192">
        <f t="shared" si="76"/>
        <v>0</v>
      </c>
      <c r="V192">
        <f t="shared" si="77"/>
        <v>0</v>
      </c>
      <c r="W192">
        <f t="shared" si="86"/>
        <v>0</v>
      </c>
      <c r="X192">
        <f t="shared" si="78"/>
        <v>0</v>
      </c>
      <c r="Y192" t="e">
        <f>VLOOKUP(A192,issues_tempo!A:E,2,FALSE)</f>
        <v>#N/A</v>
      </c>
      <c r="Z192" t="e">
        <f>VLOOKUP(A192,issues_tempo!A:E,3,FALSE)</f>
        <v>#N/A</v>
      </c>
      <c r="AA192" t="e">
        <f t="shared" si="79"/>
        <v>#N/A</v>
      </c>
      <c r="AB192" t="e">
        <f t="shared" si="80"/>
        <v>#N/A</v>
      </c>
      <c r="AC192" t="e">
        <f>VLOOKUP(A192,issues_tempo!A:E,4,FALSE)</f>
        <v>#N/A</v>
      </c>
      <c r="AD192" t="e">
        <f>VLOOKUP(A192,issues_tempo!A:E,5,FALSE)</f>
        <v>#N/A</v>
      </c>
      <c r="AE192">
        <f t="shared" si="81"/>
        <v>0</v>
      </c>
      <c r="AF192">
        <f t="shared" si="81"/>
        <v>0</v>
      </c>
      <c r="AG192" t="e">
        <f t="shared" si="82"/>
        <v>#N/A</v>
      </c>
      <c r="AH192" t="e">
        <f t="shared" si="83"/>
        <v>#N/A</v>
      </c>
      <c r="AI192" t="e">
        <f t="shared" si="84"/>
        <v>#N/A</v>
      </c>
      <c r="AJ192" t="e">
        <f t="shared" si="85"/>
        <v>#N/A</v>
      </c>
    </row>
    <row r="193" spans="1:36" x14ac:dyDescent="0.25">
      <c r="A193">
        <f>commits!A193</f>
        <v>35300278</v>
      </c>
      <c r="B193" t="str">
        <f>commits!B193</f>
        <v>Javascript</v>
      </c>
      <c r="C193">
        <f>commits!C193</f>
        <v>336</v>
      </c>
      <c r="D193">
        <f>commits!D193</f>
        <v>187</v>
      </c>
      <c r="E193">
        <f>commits!E193</f>
        <v>523</v>
      </c>
      <c r="F193">
        <f>VLOOKUP(A193,merges!P:U,5,FALSE)</f>
        <v>104</v>
      </c>
      <c r="G193">
        <f>VLOOKUP(A193,merges!P:U,6,FALSE)</f>
        <v>54</v>
      </c>
      <c r="H193">
        <f t="shared" si="69"/>
        <v>158</v>
      </c>
      <c r="I193">
        <f t="shared" si="70"/>
        <v>3.3101265822784809</v>
      </c>
      <c r="J193">
        <f t="shared" si="71"/>
        <v>30.210325047801149</v>
      </c>
      <c r="K193">
        <f t="shared" si="72"/>
        <v>30.952380952380953</v>
      </c>
      <c r="L193">
        <f t="shared" si="73"/>
        <v>28.877005347593585</v>
      </c>
      <c r="M193">
        <f>IF(F193&gt;0,C193/F193,999999)</f>
        <v>3.2307692307692308</v>
      </c>
      <c r="N193">
        <f>IF(G193&gt;0,D193/G193,999999)</f>
        <v>3.4629629629629628</v>
      </c>
      <c r="O193">
        <f>IF(ISNA(VLOOKUP(A193,desenvolvedores!$U$2:$W$656,2,FALSE)),1,VLOOKUP(A193,desenvolvedores!$U$2:$W$656,2,FALSE))</f>
        <v>12</v>
      </c>
      <c r="P193">
        <f>IF(ISNA(VLOOKUP(A193,desenvolvedores!$U$2:$W$656,3,FALSE)),1,VLOOKUP(A193,desenvolvedores!$U$2:$W$656,3,FALSE))</f>
        <v>7</v>
      </c>
      <c r="Q193">
        <f t="shared" si="67"/>
        <v>6.4615384615384617</v>
      </c>
      <c r="R193">
        <f t="shared" si="68"/>
        <v>4.0401234567901234</v>
      </c>
      <c r="S193">
        <f>IF(ISNA(VLOOKUP(A193,merges!AH:AJ,2,)),0,VLOOKUP(A193,merges!AH:AJ,2,))</f>
        <v>0</v>
      </c>
      <c r="T193">
        <f>IF(ISNA(VLOOKUP(A193,merges!AN:AP,2,FALSE)),0,VLOOKUP(A193,merges!AN:AP,2,FALSE))</f>
        <v>0</v>
      </c>
      <c r="U193">
        <f t="shared" si="76"/>
        <v>0</v>
      </c>
      <c r="V193">
        <f t="shared" si="77"/>
        <v>0</v>
      </c>
      <c r="W193">
        <f t="shared" si="86"/>
        <v>0</v>
      </c>
      <c r="X193">
        <f t="shared" si="78"/>
        <v>0</v>
      </c>
      <c r="Y193">
        <f>IF(ISNA(VLOOKUP(A193,issues_tempo!A:E,2,FALSE)),0,VLOOKUP(A193,issues_tempo!A:E,2,FALSE))</f>
        <v>14</v>
      </c>
      <c r="Z193">
        <f>IF(ISNA(VLOOKUP(A193,issues_tempo!A:E,3,FALSE)),0,VLOOKUP(A193,issues_tempo!A:E,3,FALSE))</f>
        <v>30</v>
      </c>
      <c r="AA193">
        <f t="shared" si="79"/>
        <v>44</v>
      </c>
      <c r="AB193">
        <f t="shared" si="80"/>
        <v>11.886363636363637</v>
      </c>
      <c r="AC193">
        <f>VLOOKUP(A193,issues_tempo!A:E,4,FALSE)</f>
        <v>26</v>
      </c>
      <c r="AD193">
        <f>VLOOKUP(A193,issues_tempo!A:E,5,FALSE)</f>
        <v>43</v>
      </c>
      <c r="AE193">
        <f t="shared" si="81"/>
        <v>4.166666666666667</v>
      </c>
      <c r="AF193">
        <f t="shared" si="81"/>
        <v>16.042780748663102</v>
      </c>
      <c r="AG193">
        <f t="shared" si="82"/>
        <v>1.8571428571428572</v>
      </c>
      <c r="AH193">
        <f t="shared" si="83"/>
        <v>1.4333333333333333</v>
      </c>
      <c r="AI193">
        <f t="shared" si="84"/>
        <v>7.738095238095239</v>
      </c>
      <c r="AJ193">
        <f t="shared" si="85"/>
        <v>22.994652406417114</v>
      </c>
    </row>
    <row r="194" spans="1:36" x14ac:dyDescent="0.25">
      <c r="A194">
        <f>commits!A194</f>
        <v>35304323</v>
      </c>
      <c r="B194" t="str">
        <f>commits!B194</f>
        <v>Javascript</v>
      </c>
      <c r="C194">
        <f>commits!C194</f>
        <v>14</v>
      </c>
      <c r="D194">
        <f>commits!D194</f>
        <v>101</v>
      </c>
      <c r="E194">
        <f>commits!E194</f>
        <v>115</v>
      </c>
      <c r="F194">
        <f>VLOOKUP(A194,merges!P:U,5,FALSE)</f>
        <v>1</v>
      </c>
      <c r="G194">
        <f>VLOOKUP(A194,merges!P:U,6,FALSE)</f>
        <v>1</v>
      </c>
      <c r="H194">
        <f t="shared" si="69"/>
        <v>2</v>
      </c>
      <c r="I194">
        <f t="shared" si="70"/>
        <v>57.5</v>
      </c>
      <c r="J194">
        <f t="shared" si="71"/>
        <v>1.7391304347826086</v>
      </c>
      <c r="K194">
        <f t="shared" si="72"/>
        <v>7.1428571428571432</v>
      </c>
      <c r="L194">
        <f t="shared" si="73"/>
        <v>0.99009900990099009</v>
      </c>
      <c r="M194">
        <f t="shared" si="74"/>
        <v>14</v>
      </c>
      <c r="N194">
        <f t="shared" si="75"/>
        <v>101</v>
      </c>
      <c r="O194">
        <f>IF(ISNA(VLOOKUP(A194,desenvolvedores!$U$2:$W$656,2,FALSE)),1,VLOOKUP(A194,desenvolvedores!$U$2:$W$656,2,FALSE))</f>
        <v>1</v>
      </c>
      <c r="P194">
        <f>IF(ISNA(VLOOKUP(A194,desenvolvedores!$U$2:$W$656,3,FALSE)),1,VLOOKUP(A194,desenvolvedores!$U$2:$W$656,3,FALSE))</f>
        <v>1</v>
      </c>
      <c r="Q194">
        <f t="shared" ref="Q194:Q257" si="93">IF(ISERROR((C194/F194)*(O194/($O$2+$P$2))),999999,(C194/F194)*(O194/($O$2+$P$2)))</f>
        <v>2.333333333333333</v>
      </c>
      <c r="R194">
        <f t="shared" ref="R194:R257" si="94">IF(ISERR((D194/G194)*(P194/($O$2+$P$2))),999999,(D194/G194)*(P194/($O$2+$P$2)))</f>
        <v>16.833333333333332</v>
      </c>
      <c r="S194">
        <f>IF(ISNA(VLOOKUP(A194,merges!AH:AJ,2,)),0,VLOOKUP(A194,merges!AH:AJ,2,))</f>
        <v>0</v>
      </c>
      <c r="T194">
        <f>IF(ISNA(VLOOKUP(A194,merges!AN:AP,2,FALSE)),0,VLOOKUP(A194,merges!AN:AP,2,FALSE))</f>
        <v>0</v>
      </c>
      <c r="U194">
        <f t="shared" si="76"/>
        <v>0</v>
      </c>
      <c r="V194">
        <f t="shared" si="77"/>
        <v>0</v>
      </c>
      <c r="W194">
        <f t="shared" si="86"/>
        <v>0</v>
      </c>
      <c r="X194">
        <f t="shared" si="78"/>
        <v>0</v>
      </c>
      <c r="Y194" t="e">
        <f>VLOOKUP(A194,issues_tempo!A:E,2,FALSE)</f>
        <v>#N/A</v>
      </c>
      <c r="Z194" t="e">
        <f>VLOOKUP(A194,issues_tempo!A:E,3,FALSE)</f>
        <v>#N/A</v>
      </c>
      <c r="AA194" t="e">
        <f t="shared" si="79"/>
        <v>#N/A</v>
      </c>
      <c r="AB194" t="e">
        <f t="shared" si="80"/>
        <v>#N/A</v>
      </c>
      <c r="AC194" t="e">
        <f>VLOOKUP(A194,issues_tempo!A:E,4,FALSE)</f>
        <v>#N/A</v>
      </c>
      <c r="AD194" t="e">
        <f>VLOOKUP(A194,issues_tempo!A:E,5,FALSE)</f>
        <v>#N/A</v>
      </c>
      <c r="AE194">
        <f t="shared" si="81"/>
        <v>0</v>
      </c>
      <c r="AF194">
        <f t="shared" si="81"/>
        <v>0</v>
      </c>
      <c r="AG194" t="e">
        <f t="shared" si="82"/>
        <v>#N/A</v>
      </c>
      <c r="AH194" t="e">
        <f t="shared" si="83"/>
        <v>#N/A</v>
      </c>
      <c r="AI194" t="e">
        <f t="shared" si="84"/>
        <v>#N/A</v>
      </c>
      <c r="AJ194" t="e">
        <f t="shared" si="85"/>
        <v>#N/A</v>
      </c>
    </row>
    <row r="195" spans="1:36" x14ac:dyDescent="0.25">
      <c r="A195">
        <f>commits!A195</f>
        <v>35306929</v>
      </c>
      <c r="B195" t="str">
        <f>commits!B195</f>
        <v>Ruby</v>
      </c>
      <c r="C195">
        <f>commits!C195</f>
        <v>4</v>
      </c>
      <c r="D195">
        <f>commits!D195</f>
        <v>3</v>
      </c>
      <c r="E195">
        <f>commits!E195</f>
        <v>7</v>
      </c>
      <c r="F195" t="e">
        <f>VLOOKUP(A195,merges!P:U,5,FALSE)</f>
        <v>#N/A</v>
      </c>
      <c r="G195" t="e">
        <f>VLOOKUP(A195,merges!P:U,6,FALSE)</f>
        <v>#N/A</v>
      </c>
      <c r="H195" t="e">
        <f t="shared" ref="H195:H258" si="95">F195+G195</f>
        <v>#N/A</v>
      </c>
      <c r="I195" t="e">
        <f t="shared" ref="I195:I258" si="96">E195/H195</f>
        <v>#N/A</v>
      </c>
      <c r="J195">
        <f t="shared" ref="J195:J258" si="97">IF(ISNA(H195),0,IF(E195&gt;0,(H195*100)/E195,0))</f>
        <v>0</v>
      </c>
      <c r="K195">
        <f t="shared" ref="K195:K258" si="98">IF(ISNA(F195),0,IF(C195&gt;0,(F195*100)/C195,0))</f>
        <v>0</v>
      </c>
      <c r="L195">
        <f t="shared" ref="L195:L258" si="99">IF(ISNA(F195),0,IF(D195&gt;0,(G195*100)/D195,0))</f>
        <v>0</v>
      </c>
      <c r="M195" t="e">
        <f t="shared" ref="M195:M257" si="100">C195/F195</f>
        <v>#N/A</v>
      </c>
      <c r="N195" t="e">
        <f t="shared" ref="N195:N257" si="101">D195/G195</f>
        <v>#N/A</v>
      </c>
      <c r="O195">
        <f>IF(ISNA(VLOOKUP(A195,desenvolvedores!$U$2:$W$656,2,FALSE)),1,VLOOKUP(A195,desenvolvedores!$U$2:$W$656,2,FALSE))</f>
        <v>2</v>
      </c>
      <c r="P195">
        <f>IF(ISNA(VLOOKUP(A195,desenvolvedores!$U$2:$W$656,3,FALSE)),1,VLOOKUP(A195,desenvolvedores!$U$2:$W$656,3,FALSE))</f>
        <v>1</v>
      </c>
      <c r="Q195">
        <f t="shared" si="93"/>
        <v>999999</v>
      </c>
      <c r="R195" t="e">
        <f t="shared" si="94"/>
        <v>#N/A</v>
      </c>
      <c r="S195">
        <f>IF(ISNA(VLOOKUP(A195,merges!AH:AJ,2,)),0,VLOOKUP(A195,merges!AH:AJ,2,))</f>
        <v>0</v>
      </c>
      <c r="T195">
        <f>IF(ISNA(VLOOKUP(A195,merges!AN:AP,2,FALSE)),0,VLOOKUP(A195,merges!AN:AP,2,FALSE))</f>
        <v>0</v>
      </c>
      <c r="U195">
        <f t="shared" ref="U195:U258" si="102">IF(ISNA(F195),0,IF(F195&gt;0,S195/F195,0))</f>
        <v>0</v>
      </c>
      <c r="V195">
        <f t="shared" ref="V195:V258" si="103">IF(ISNA(G195),0,IF(G195&gt;0,T195/G195,0))</f>
        <v>0</v>
      </c>
      <c r="W195">
        <f t="shared" si="86"/>
        <v>0</v>
      </c>
      <c r="X195">
        <f t="shared" ref="X195:X258" si="104">V195*L195</f>
        <v>0</v>
      </c>
      <c r="Y195" t="e">
        <f>VLOOKUP(A195,issues_tempo!A:E,2,FALSE)</f>
        <v>#N/A</v>
      </c>
      <c r="Z195" t="e">
        <f>VLOOKUP(A195,issues_tempo!A:E,3,FALSE)</f>
        <v>#N/A</v>
      </c>
      <c r="AA195" t="e">
        <f t="shared" ref="AA195:AA258" si="105">Y195+Z195</f>
        <v>#N/A</v>
      </c>
      <c r="AB195" t="e">
        <f t="shared" ref="AB195:AB258" si="106">E195/AA195</f>
        <v>#N/A</v>
      </c>
      <c r="AC195" t="e">
        <f>VLOOKUP(A195,issues_tempo!A:E,4,FALSE)</f>
        <v>#N/A</v>
      </c>
      <c r="AD195" t="e">
        <f>VLOOKUP(A195,issues_tempo!A:E,5,FALSE)</f>
        <v>#N/A</v>
      </c>
      <c r="AE195">
        <f t="shared" ref="AE195:AF258" si="107">IF(ISNA(Y195),0,IF(C195&gt;0,(Y195*100)/C195,0))</f>
        <v>0</v>
      </c>
      <c r="AF195">
        <f t="shared" si="107"/>
        <v>0</v>
      </c>
      <c r="AG195" t="e">
        <f t="shared" ref="AG195:AG258" si="108">IF(Y195&gt;0,AC195/Y195,0)</f>
        <v>#N/A</v>
      </c>
      <c r="AH195" t="e">
        <f t="shared" ref="AH195:AH258" si="109">IF(Z195&gt;0,AD195/Z195,0)</f>
        <v>#N/A</v>
      </c>
      <c r="AI195" t="e">
        <f t="shared" ref="AI195:AI258" si="110">AG195*AE195</f>
        <v>#N/A</v>
      </c>
      <c r="AJ195" t="e">
        <f t="shared" ref="AJ195:AJ258" si="111">AH195*AF195</f>
        <v>#N/A</v>
      </c>
    </row>
    <row r="196" spans="1:36" x14ac:dyDescent="0.25">
      <c r="A196">
        <f>commits!A196</f>
        <v>35432863</v>
      </c>
      <c r="B196" t="str">
        <f>commits!B196</f>
        <v>Javascript</v>
      </c>
      <c r="C196">
        <f>commits!C196</f>
        <v>61</v>
      </c>
      <c r="D196">
        <f>commits!D196</f>
        <v>254</v>
      </c>
      <c r="E196">
        <f>commits!E196</f>
        <v>315</v>
      </c>
      <c r="F196">
        <f>VLOOKUP(A196,merges!P:U,5,FALSE)</f>
        <v>5</v>
      </c>
      <c r="G196">
        <f>VLOOKUP(A196,merges!P:U,6,FALSE)</f>
        <v>18</v>
      </c>
      <c r="H196">
        <f t="shared" si="95"/>
        <v>23</v>
      </c>
      <c r="I196">
        <f t="shared" si="96"/>
        <v>13.695652173913043</v>
      </c>
      <c r="J196">
        <f t="shared" si="97"/>
        <v>7.3015873015873014</v>
      </c>
      <c r="K196">
        <f t="shared" si="98"/>
        <v>8.1967213114754092</v>
      </c>
      <c r="L196">
        <f t="shared" si="99"/>
        <v>7.0866141732283463</v>
      </c>
      <c r="M196">
        <f t="shared" si="100"/>
        <v>12.2</v>
      </c>
      <c r="N196">
        <f t="shared" si="101"/>
        <v>14.111111111111111</v>
      </c>
      <c r="O196">
        <f>IF(ISNA(VLOOKUP(A196,desenvolvedores!$U$2:$W$656,2,FALSE)),1,VLOOKUP(A196,desenvolvedores!$U$2:$W$656,2,FALSE))</f>
        <v>5</v>
      </c>
      <c r="P196">
        <f>IF(ISNA(VLOOKUP(A196,desenvolvedores!$U$2:$W$656,3,FALSE)),1,VLOOKUP(A196,desenvolvedores!$U$2:$W$656,3,FALSE))</f>
        <v>2</v>
      </c>
      <c r="Q196">
        <f t="shared" si="93"/>
        <v>10.166666666666666</v>
      </c>
      <c r="R196">
        <f t="shared" si="94"/>
        <v>4.7037037037037033</v>
      </c>
      <c r="S196">
        <f>IF(ISNA(VLOOKUP(A196,merges!AH:AJ,2,)),0,VLOOKUP(A196,merges!AH:AJ,2,))</f>
        <v>122</v>
      </c>
      <c r="T196">
        <f>IF(ISNA(VLOOKUP(A196,merges!AN:AP,2,FALSE)),0,VLOOKUP(A196,merges!AN:AP,2,FALSE))</f>
        <v>0</v>
      </c>
      <c r="U196">
        <f t="shared" si="102"/>
        <v>24.4</v>
      </c>
      <c r="V196">
        <f t="shared" si="103"/>
        <v>0</v>
      </c>
      <c r="W196">
        <f t="shared" ref="W196:W259" si="112">U196*K196</f>
        <v>199.99999999999997</v>
      </c>
      <c r="X196">
        <f t="shared" si="104"/>
        <v>0</v>
      </c>
      <c r="Y196" t="e">
        <f>VLOOKUP(A196,issues_tempo!A:E,2,FALSE)</f>
        <v>#N/A</v>
      </c>
      <c r="Z196" t="e">
        <f>VLOOKUP(A196,issues_tempo!A:E,3,FALSE)</f>
        <v>#N/A</v>
      </c>
      <c r="AA196" t="e">
        <f t="shared" si="105"/>
        <v>#N/A</v>
      </c>
      <c r="AB196" t="e">
        <f t="shared" si="106"/>
        <v>#N/A</v>
      </c>
      <c r="AC196" t="e">
        <f>VLOOKUP(A196,issues_tempo!A:E,4,FALSE)</f>
        <v>#N/A</v>
      </c>
      <c r="AD196" t="e">
        <f>VLOOKUP(A196,issues_tempo!A:E,5,FALSE)</f>
        <v>#N/A</v>
      </c>
      <c r="AE196">
        <f t="shared" si="107"/>
        <v>0</v>
      </c>
      <c r="AF196">
        <f t="shared" si="107"/>
        <v>0</v>
      </c>
      <c r="AG196" t="e">
        <f t="shared" si="108"/>
        <v>#N/A</v>
      </c>
      <c r="AH196" t="e">
        <f t="shared" si="109"/>
        <v>#N/A</v>
      </c>
      <c r="AI196" t="e">
        <f t="shared" si="110"/>
        <v>#N/A</v>
      </c>
      <c r="AJ196" t="e">
        <f t="shared" si="111"/>
        <v>#N/A</v>
      </c>
    </row>
    <row r="197" spans="1:36" x14ac:dyDescent="0.25">
      <c r="A197">
        <f>commits!A197</f>
        <v>35489525</v>
      </c>
      <c r="B197" t="str">
        <f>commits!B197</f>
        <v>Ruby</v>
      </c>
      <c r="C197">
        <f>commits!C197</f>
        <v>1261</v>
      </c>
      <c r="D197">
        <f>commits!D197</f>
        <v>92</v>
      </c>
      <c r="E197">
        <f>commits!E197</f>
        <v>1353</v>
      </c>
      <c r="F197">
        <f>VLOOKUP(A197,merges!P:U,5,FALSE)</f>
        <v>139</v>
      </c>
      <c r="G197">
        <f>VLOOKUP(A197,merges!P:U,6,FALSE)</f>
        <v>11</v>
      </c>
      <c r="H197">
        <f t="shared" si="95"/>
        <v>150</v>
      </c>
      <c r="I197">
        <f t="shared" si="96"/>
        <v>9.02</v>
      </c>
      <c r="J197">
        <f t="shared" si="97"/>
        <v>11.086474501108647</v>
      </c>
      <c r="K197">
        <f t="shared" si="98"/>
        <v>11.022997620935765</v>
      </c>
      <c r="L197">
        <f t="shared" si="99"/>
        <v>11.956521739130435</v>
      </c>
      <c r="M197">
        <f>IF(F197&gt;0,C197/F197,999999)</f>
        <v>9.071942446043165</v>
      </c>
      <c r="N197">
        <f>IF(G197&gt;0,D197/G197,999999)</f>
        <v>8.3636363636363633</v>
      </c>
      <c r="O197">
        <f>IF(ISNA(VLOOKUP(A197,desenvolvedores!$U$2:$W$656,2,FALSE)),1,VLOOKUP(A197,desenvolvedores!$U$2:$W$656,2,FALSE))</f>
        <v>4</v>
      </c>
      <c r="P197">
        <f>IF(ISNA(VLOOKUP(A197,desenvolvedores!$U$2:$W$656,3,FALSE)),1,VLOOKUP(A197,desenvolvedores!$U$2:$W$656,3,FALSE))</f>
        <v>2</v>
      </c>
      <c r="Q197">
        <f t="shared" si="93"/>
        <v>6.0479616306954433</v>
      </c>
      <c r="R197">
        <f t="shared" si="94"/>
        <v>2.7878787878787876</v>
      </c>
      <c r="S197">
        <f>IF(ISNA(VLOOKUP(A197,merges!AH:AJ,2,)),0,VLOOKUP(A197,merges!AH:AJ,2,))</f>
        <v>37</v>
      </c>
      <c r="T197">
        <f>IF(ISNA(VLOOKUP(A197,merges!AN:AP,2,FALSE)),0,VLOOKUP(A197,merges!AN:AP,2,FALSE))</f>
        <v>0</v>
      </c>
      <c r="U197">
        <f t="shared" si="102"/>
        <v>0.26618705035971224</v>
      </c>
      <c r="V197">
        <f t="shared" si="103"/>
        <v>0</v>
      </c>
      <c r="W197">
        <f t="shared" si="112"/>
        <v>2.9341792228390169</v>
      </c>
      <c r="X197">
        <f t="shared" si="104"/>
        <v>0</v>
      </c>
      <c r="Y197" t="e">
        <f>VLOOKUP(A197,issues_tempo!A:E,2,FALSE)</f>
        <v>#N/A</v>
      </c>
      <c r="Z197" t="e">
        <f>VLOOKUP(A197,issues_tempo!A:E,3,FALSE)</f>
        <v>#N/A</v>
      </c>
      <c r="AA197" t="e">
        <f t="shared" si="105"/>
        <v>#N/A</v>
      </c>
      <c r="AB197" t="e">
        <f t="shared" si="106"/>
        <v>#N/A</v>
      </c>
      <c r="AC197" t="e">
        <f>VLOOKUP(A197,issues_tempo!A:E,4,FALSE)</f>
        <v>#N/A</v>
      </c>
      <c r="AD197" t="e">
        <f>VLOOKUP(A197,issues_tempo!A:E,5,FALSE)</f>
        <v>#N/A</v>
      </c>
      <c r="AE197">
        <f t="shared" si="107"/>
        <v>0</v>
      </c>
      <c r="AF197">
        <f t="shared" si="107"/>
        <v>0</v>
      </c>
      <c r="AG197" t="e">
        <f t="shared" si="108"/>
        <v>#N/A</v>
      </c>
      <c r="AH197" t="e">
        <f t="shared" si="109"/>
        <v>#N/A</v>
      </c>
      <c r="AI197" t="e">
        <f t="shared" si="110"/>
        <v>#N/A</v>
      </c>
      <c r="AJ197" t="e">
        <f t="shared" si="111"/>
        <v>#N/A</v>
      </c>
    </row>
    <row r="198" spans="1:36" x14ac:dyDescent="0.25">
      <c r="A198">
        <f>commits!A198</f>
        <v>35548780</v>
      </c>
      <c r="B198" t="str">
        <f>commits!B198</f>
        <v>Javascript</v>
      </c>
      <c r="C198">
        <f>commits!C198</f>
        <v>12</v>
      </c>
      <c r="D198">
        <f>commits!D198</f>
        <v>47</v>
      </c>
      <c r="E198">
        <f>commits!E198</f>
        <v>59</v>
      </c>
      <c r="F198">
        <f>VLOOKUP(A198,merges!P:U,5,FALSE)</f>
        <v>2</v>
      </c>
      <c r="G198">
        <f>VLOOKUP(A198,merges!P:U,6,FALSE)</f>
        <v>0</v>
      </c>
      <c r="H198">
        <f t="shared" si="95"/>
        <v>2</v>
      </c>
      <c r="I198">
        <f t="shared" si="96"/>
        <v>29.5</v>
      </c>
      <c r="J198">
        <f t="shared" si="97"/>
        <v>3.3898305084745761</v>
      </c>
      <c r="K198">
        <f t="shared" si="98"/>
        <v>16.666666666666668</v>
      </c>
      <c r="L198">
        <f t="shared" si="99"/>
        <v>0</v>
      </c>
      <c r="M198">
        <f t="shared" si="100"/>
        <v>6</v>
      </c>
      <c r="N198" t="e">
        <f t="shared" si="101"/>
        <v>#DIV/0!</v>
      </c>
      <c r="O198">
        <f>IF(ISNA(VLOOKUP(A198,desenvolvedores!$U$2:$W$656,2,FALSE)),1,VLOOKUP(A198,desenvolvedores!$U$2:$W$656,2,FALSE))</f>
        <v>2</v>
      </c>
      <c r="P198">
        <f>IF(ISNA(VLOOKUP(A198,desenvolvedores!$U$2:$W$656,3,FALSE)),1,VLOOKUP(A198,desenvolvedores!$U$2:$W$656,3,FALSE))</f>
        <v>2</v>
      </c>
      <c r="Q198">
        <f t="shared" si="93"/>
        <v>2</v>
      </c>
      <c r="R198">
        <f t="shared" si="94"/>
        <v>999999</v>
      </c>
      <c r="S198">
        <f>IF(ISNA(VLOOKUP(A198,merges!AH:AJ,2,)),0,VLOOKUP(A198,merges!AH:AJ,2,))</f>
        <v>0</v>
      </c>
      <c r="T198">
        <f>IF(ISNA(VLOOKUP(A198,merges!AN:AP,2,FALSE)),0,VLOOKUP(A198,merges!AN:AP,2,FALSE))</f>
        <v>0</v>
      </c>
      <c r="U198">
        <f t="shared" si="102"/>
        <v>0</v>
      </c>
      <c r="V198">
        <f t="shared" si="103"/>
        <v>0</v>
      </c>
      <c r="W198">
        <f t="shared" si="112"/>
        <v>0</v>
      </c>
      <c r="X198">
        <f t="shared" si="104"/>
        <v>0</v>
      </c>
      <c r="Y198" t="e">
        <f>VLOOKUP(A198,issues_tempo!A:E,2,FALSE)</f>
        <v>#N/A</v>
      </c>
      <c r="Z198" t="e">
        <f>VLOOKUP(A198,issues_tempo!A:E,3,FALSE)</f>
        <v>#N/A</v>
      </c>
      <c r="AA198" t="e">
        <f t="shared" si="105"/>
        <v>#N/A</v>
      </c>
      <c r="AB198" t="e">
        <f t="shared" si="106"/>
        <v>#N/A</v>
      </c>
      <c r="AC198" t="e">
        <f>VLOOKUP(A198,issues_tempo!A:E,4,FALSE)</f>
        <v>#N/A</v>
      </c>
      <c r="AD198" t="e">
        <f>VLOOKUP(A198,issues_tempo!A:E,5,FALSE)</f>
        <v>#N/A</v>
      </c>
      <c r="AE198">
        <f t="shared" si="107"/>
        <v>0</v>
      </c>
      <c r="AF198">
        <f t="shared" si="107"/>
        <v>0</v>
      </c>
      <c r="AG198" t="e">
        <f t="shared" si="108"/>
        <v>#N/A</v>
      </c>
      <c r="AH198" t="e">
        <f t="shared" si="109"/>
        <v>#N/A</v>
      </c>
      <c r="AI198" t="e">
        <f t="shared" si="110"/>
        <v>#N/A</v>
      </c>
      <c r="AJ198" t="e">
        <f t="shared" si="111"/>
        <v>#N/A</v>
      </c>
    </row>
    <row r="199" spans="1:36" x14ac:dyDescent="0.25">
      <c r="A199">
        <f>commits!A199</f>
        <v>35867771</v>
      </c>
      <c r="B199" t="str">
        <f>commits!B199</f>
        <v>Javascript</v>
      </c>
      <c r="C199">
        <f>commits!C199</f>
        <v>1</v>
      </c>
      <c r="D199">
        <f>commits!D199</f>
        <v>4</v>
      </c>
      <c r="E199">
        <f>commits!E199</f>
        <v>5</v>
      </c>
      <c r="F199">
        <f>VLOOKUP(A199,merges!P:U,5,FALSE)</f>
        <v>0</v>
      </c>
      <c r="G199">
        <f>VLOOKUP(A199,merges!P:U,6,FALSE)</f>
        <v>1</v>
      </c>
      <c r="H199">
        <f t="shared" si="95"/>
        <v>1</v>
      </c>
      <c r="I199">
        <f t="shared" si="96"/>
        <v>5</v>
      </c>
      <c r="J199">
        <f t="shared" si="97"/>
        <v>20</v>
      </c>
      <c r="K199">
        <f t="shared" si="98"/>
        <v>0</v>
      </c>
      <c r="L199">
        <f t="shared" si="99"/>
        <v>25</v>
      </c>
      <c r="M199" t="e">
        <f t="shared" si="100"/>
        <v>#DIV/0!</v>
      </c>
      <c r="N199">
        <f t="shared" si="101"/>
        <v>4</v>
      </c>
      <c r="O199">
        <f>IF(ISNA(VLOOKUP(A199,desenvolvedores!$U$2:$W$656,2,FALSE)),1,VLOOKUP(A199,desenvolvedores!$U$2:$W$656,2,FALSE))</f>
        <v>1</v>
      </c>
      <c r="P199">
        <f>IF(ISNA(VLOOKUP(A199,desenvolvedores!$U$2:$W$656,3,FALSE)),1,VLOOKUP(A199,desenvolvedores!$U$2:$W$656,3,FALSE))</f>
        <v>1</v>
      </c>
      <c r="Q199">
        <f t="shared" si="93"/>
        <v>999999</v>
      </c>
      <c r="R199">
        <f t="shared" si="94"/>
        <v>0.66666666666666663</v>
      </c>
      <c r="S199">
        <f>IF(ISNA(VLOOKUP(A199,merges!AH:AJ,2,)),0,VLOOKUP(A199,merges!AH:AJ,2,))</f>
        <v>0</v>
      </c>
      <c r="T199">
        <f>IF(ISNA(VLOOKUP(A199,merges!AN:AP,2,FALSE)),0,VLOOKUP(A199,merges!AN:AP,2,FALSE))</f>
        <v>0</v>
      </c>
      <c r="U199">
        <f t="shared" si="102"/>
        <v>0</v>
      </c>
      <c r="V199">
        <f t="shared" si="103"/>
        <v>0</v>
      </c>
      <c r="W199">
        <f t="shared" si="112"/>
        <v>0</v>
      </c>
      <c r="X199">
        <f t="shared" si="104"/>
        <v>0</v>
      </c>
      <c r="Y199" t="e">
        <f>VLOOKUP(A199,issues_tempo!A:E,2,FALSE)</f>
        <v>#N/A</v>
      </c>
      <c r="Z199" t="e">
        <f>VLOOKUP(A199,issues_tempo!A:E,3,FALSE)</f>
        <v>#N/A</v>
      </c>
      <c r="AA199" t="e">
        <f t="shared" si="105"/>
        <v>#N/A</v>
      </c>
      <c r="AB199" t="e">
        <f t="shared" si="106"/>
        <v>#N/A</v>
      </c>
      <c r="AC199" t="e">
        <f>VLOOKUP(A199,issues_tempo!A:E,4,FALSE)</f>
        <v>#N/A</v>
      </c>
      <c r="AD199" t="e">
        <f>VLOOKUP(A199,issues_tempo!A:E,5,FALSE)</f>
        <v>#N/A</v>
      </c>
      <c r="AE199">
        <f t="shared" si="107"/>
        <v>0</v>
      </c>
      <c r="AF199">
        <f t="shared" si="107"/>
        <v>0</v>
      </c>
      <c r="AG199" t="e">
        <f t="shared" si="108"/>
        <v>#N/A</v>
      </c>
      <c r="AH199" t="e">
        <f t="shared" si="109"/>
        <v>#N/A</v>
      </c>
      <c r="AI199" t="e">
        <f t="shared" si="110"/>
        <v>#N/A</v>
      </c>
      <c r="AJ199" t="e">
        <f t="shared" si="111"/>
        <v>#N/A</v>
      </c>
    </row>
    <row r="200" spans="1:36" x14ac:dyDescent="0.25">
      <c r="A200">
        <f>commits!A200</f>
        <v>35969371</v>
      </c>
      <c r="B200" t="str">
        <f>commits!B200</f>
        <v>c#</v>
      </c>
      <c r="C200">
        <f>commits!C200</f>
        <v>1</v>
      </c>
      <c r="D200">
        <f>commits!D200</f>
        <v>6</v>
      </c>
      <c r="E200">
        <f>commits!E200</f>
        <v>7</v>
      </c>
      <c r="F200">
        <f>VLOOKUP(A200,merges!P:U,5,FALSE)</f>
        <v>0</v>
      </c>
      <c r="G200">
        <f>VLOOKUP(A200,merges!P:U,6,FALSE)</f>
        <v>1</v>
      </c>
      <c r="H200">
        <f t="shared" si="95"/>
        <v>1</v>
      </c>
      <c r="I200">
        <f t="shared" si="96"/>
        <v>7</v>
      </c>
      <c r="J200">
        <f t="shared" si="97"/>
        <v>14.285714285714286</v>
      </c>
      <c r="K200">
        <f t="shared" si="98"/>
        <v>0</v>
      </c>
      <c r="L200">
        <f t="shared" si="99"/>
        <v>16.666666666666668</v>
      </c>
      <c r="M200" t="e">
        <f t="shared" si="100"/>
        <v>#DIV/0!</v>
      </c>
      <c r="N200">
        <f t="shared" si="101"/>
        <v>6</v>
      </c>
      <c r="O200">
        <f>IF(ISNA(VLOOKUP(A200,desenvolvedores!$U$2:$W$656,2,FALSE)),1,VLOOKUP(A200,desenvolvedores!$U$2:$W$656,2,FALSE))</f>
        <v>1</v>
      </c>
      <c r="P200">
        <f>IF(ISNA(VLOOKUP(A200,desenvolvedores!$U$2:$W$656,3,FALSE)),1,VLOOKUP(A200,desenvolvedores!$U$2:$W$656,3,FALSE))</f>
        <v>2</v>
      </c>
      <c r="Q200">
        <f t="shared" si="93"/>
        <v>999999</v>
      </c>
      <c r="R200">
        <f t="shared" si="94"/>
        <v>2</v>
      </c>
      <c r="S200">
        <f>IF(ISNA(VLOOKUP(A200,merges!AH:AJ,2,)),0,VLOOKUP(A200,merges!AH:AJ,2,))</f>
        <v>0</v>
      </c>
      <c r="T200">
        <f>IF(ISNA(VLOOKUP(A200,merges!AN:AP,2,FALSE)),0,VLOOKUP(A200,merges!AN:AP,2,FALSE))</f>
        <v>0</v>
      </c>
      <c r="U200">
        <f t="shared" si="102"/>
        <v>0</v>
      </c>
      <c r="V200">
        <f t="shared" si="103"/>
        <v>0</v>
      </c>
      <c r="W200">
        <f t="shared" si="112"/>
        <v>0</v>
      </c>
      <c r="X200">
        <f t="shared" si="104"/>
        <v>0</v>
      </c>
      <c r="Y200" t="e">
        <f>VLOOKUP(A200,issues_tempo!A:E,2,FALSE)</f>
        <v>#N/A</v>
      </c>
      <c r="Z200" t="e">
        <f>VLOOKUP(A200,issues_tempo!A:E,3,FALSE)</f>
        <v>#N/A</v>
      </c>
      <c r="AA200" t="e">
        <f t="shared" si="105"/>
        <v>#N/A</v>
      </c>
      <c r="AB200" t="e">
        <f t="shared" si="106"/>
        <v>#N/A</v>
      </c>
      <c r="AC200" t="e">
        <f>VLOOKUP(A200,issues_tempo!A:E,4,FALSE)</f>
        <v>#N/A</v>
      </c>
      <c r="AD200" t="e">
        <f>VLOOKUP(A200,issues_tempo!A:E,5,FALSE)</f>
        <v>#N/A</v>
      </c>
      <c r="AE200">
        <f t="shared" si="107"/>
        <v>0</v>
      </c>
      <c r="AF200">
        <f t="shared" si="107"/>
        <v>0</v>
      </c>
      <c r="AG200" t="e">
        <f t="shared" si="108"/>
        <v>#N/A</v>
      </c>
      <c r="AH200" t="e">
        <f t="shared" si="109"/>
        <v>#N/A</v>
      </c>
      <c r="AI200" t="e">
        <f t="shared" si="110"/>
        <v>#N/A</v>
      </c>
      <c r="AJ200" t="e">
        <f t="shared" si="111"/>
        <v>#N/A</v>
      </c>
    </row>
    <row r="201" spans="1:36" x14ac:dyDescent="0.25">
      <c r="A201">
        <f>commits!A201</f>
        <v>35973428</v>
      </c>
      <c r="B201" t="str">
        <f>commits!B201</f>
        <v>Javascript</v>
      </c>
      <c r="C201">
        <f>commits!C201</f>
        <v>4</v>
      </c>
      <c r="D201">
        <f>commits!D201</f>
        <v>127</v>
      </c>
      <c r="E201">
        <f>commits!E201</f>
        <v>131</v>
      </c>
      <c r="F201">
        <f>VLOOKUP(A201,merges!P:U,5,FALSE)</f>
        <v>1</v>
      </c>
      <c r="G201">
        <f>VLOOKUP(A201,merges!P:U,6,FALSE)</f>
        <v>12</v>
      </c>
      <c r="H201">
        <f t="shared" si="95"/>
        <v>13</v>
      </c>
      <c r="I201">
        <f t="shared" si="96"/>
        <v>10.076923076923077</v>
      </c>
      <c r="J201">
        <f t="shared" si="97"/>
        <v>9.9236641221374047</v>
      </c>
      <c r="K201">
        <f t="shared" si="98"/>
        <v>25</v>
      </c>
      <c r="L201">
        <f t="shared" si="99"/>
        <v>9.4488188976377945</v>
      </c>
      <c r="M201">
        <f t="shared" si="100"/>
        <v>4</v>
      </c>
      <c r="N201">
        <f t="shared" si="101"/>
        <v>10.583333333333334</v>
      </c>
      <c r="O201">
        <f>IF(ISNA(VLOOKUP(A201,desenvolvedores!$U$2:$W$656,2,FALSE)),1,VLOOKUP(A201,desenvolvedores!$U$2:$W$656,2,FALSE))</f>
        <v>1</v>
      </c>
      <c r="P201">
        <f>IF(ISNA(VLOOKUP(A201,desenvolvedores!$U$2:$W$656,3,FALSE)),1,VLOOKUP(A201,desenvolvedores!$U$2:$W$656,3,FALSE))</f>
        <v>4</v>
      </c>
      <c r="Q201">
        <f t="shared" si="93"/>
        <v>0.66666666666666663</v>
      </c>
      <c r="R201">
        <f t="shared" si="94"/>
        <v>7.0555555555555554</v>
      </c>
      <c r="S201">
        <f>IF(ISNA(VLOOKUP(A201,merges!AH:AJ,2,)),0,VLOOKUP(A201,merges!AH:AJ,2,))</f>
        <v>0</v>
      </c>
      <c r="T201">
        <f>IF(ISNA(VLOOKUP(A201,merges!AN:AP,2,FALSE)),0,VLOOKUP(A201,merges!AN:AP,2,FALSE))</f>
        <v>0</v>
      </c>
      <c r="U201">
        <f t="shared" si="102"/>
        <v>0</v>
      </c>
      <c r="V201">
        <f t="shared" si="103"/>
        <v>0</v>
      </c>
      <c r="W201">
        <f t="shared" si="112"/>
        <v>0</v>
      </c>
      <c r="X201">
        <f t="shared" si="104"/>
        <v>0</v>
      </c>
      <c r="Y201" t="e">
        <f>VLOOKUP(A201,issues_tempo!A:E,2,FALSE)</f>
        <v>#N/A</v>
      </c>
      <c r="Z201" t="e">
        <f>VLOOKUP(A201,issues_tempo!A:E,3,FALSE)</f>
        <v>#N/A</v>
      </c>
      <c r="AA201" t="e">
        <f t="shared" si="105"/>
        <v>#N/A</v>
      </c>
      <c r="AB201" t="e">
        <f t="shared" si="106"/>
        <v>#N/A</v>
      </c>
      <c r="AC201" t="e">
        <f>VLOOKUP(A201,issues_tempo!A:E,4,FALSE)</f>
        <v>#N/A</v>
      </c>
      <c r="AD201" t="e">
        <f>VLOOKUP(A201,issues_tempo!A:E,5,FALSE)</f>
        <v>#N/A</v>
      </c>
      <c r="AE201">
        <f t="shared" si="107"/>
        <v>0</v>
      </c>
      <c r="AF201">
        <f t="shared" si="107"/>
        <v>0</v>
      </c>
      <c r="AG201" t="e">
        <f t="shared" si="108"/>
        <v>#N/A</v>
      </c>
      <c r="AH201" t="e">
        <f t="shared" si="109"/>
        <v>#N/A</v>
      </c>
      <c r="AI201" t="e">
        <f t="shared" si="110"/>
        <v>#N/A</v>
      </c>
      <c r="AJ201" t="e">
        <f t="shared" si="111"/>
        <v>#N/A</v>
      </c>
    </row>
    <row r="202" spans="1:36" x14ac:dyDescent="0.25">
      <c r="A202">
        <f>commits!A202</f>
        <v>36121469</v>
      </c>
      <c r="B202" t="str">
        <f>commits!B202</f>
        <v>java</v>
      </c>
      <c r="C202">
        <f>commits!C202</f>
        <v>4</v>
      </c>
      <c r="D202">
        <f>commits!D202</f>
        <v>17</v>
      </c>
      <c r="E202">
        <f>commits!E202</f>
        <v>21</v>
      </c>
      <c r="F202">
        <f>VLOOKUP(A202,merges!P:U,5,FALSE)</f>
        <v>0</v>
      </c>
      <c r="G202">
        <f>VLOOKUP(A202,merges!P:U,6,FALSE)</f>
        <v>1</v>
      </c>
      <c r="H202">
        <f t="shared" si="95"/>
        <v>1</v>
      </c>
      <c r="I202">
        <f t="shared" si="96"/>
        <v>21</v>
      </c>
      <c r="J202">
        <f t="shared" si="97"/>
        <v>4.7619047619047619</v>
      </c>
      <c r="K202">
        <f t="shared" si="98"/>
        <v>0</v>
      </c>
      <c r="L202">
        <f t="shared" si="99"/>
        <v>5.882352941176471</v>
      </c>
      <c r="M202" t="e">
        <f t="shared" si="100"/>
        <v>#DIV/0!</v>
      </c>
      <c r="N202">
        <f t="shared" si="101"/>
        <v>17</v>
      </c>
      <c r="O202">
        <f>IF(ISNA(VLOOKUP(A202,desenvolvedores!$U$2:$W$656,2,FALSE)),1,VLOOKUP(A202,desenvolvedores!$U$2:$W$656,2,FALSE))</f>
        <v>1</v>
      </c>
      <c r="P202">
        <f>IF(ISNA(VLOOKUP(A202,desenvolvedores!$U$2:$W$656,3,FALSE)),1,VLOOKUP(A202,desenvolvedores!$U$2:$W$656,3,FALSE))</f>
        <v>3</v>
      </c>
      <c r="Q202">
        <f t="shared" si="93"/>
        <v>999999</v>
      </c>
      <c r="R202">
        <f t="shared" si="94"/>
        <v>8.5</v>
      </c>
      <c r="S202">
        <f>IF(ISNA(VLOOKUP(A202,merges!AH:AJ,2,)),0,VLOOKUP(A202,merges!AH:AJ,2,))</f>
        <v>0</v>
      </c>
      <c r="T202">
        <f>IF(ISNA(VLOOKUP(A202,merges!AN:AP,2,FALSE)),0,VLOOKUP(A202,merges!AN:AP,2,FALSE))</f>
        <v>0</v>
      </c>
      <c r="U202">
        <f t="shared" si="102"/>
        <v>0</v>
      </c>
      <c r="V202">
        <f t="shared" si="103"/>
        <v>0</v>
      </c>
      <c r="W202">
        <f t="shared" si="112"/>
        <v>0</v>
      </c>
      <c r="X202">
        <f t="shared" si="104"/>
        <v>0</v>
      </c>
      <c r="Y202">
        <f>VLOOKUP(A202,issues_tempo!A:E,2,FALSE)</f>
        <v>2</v>
      </c>
      <c r="Z202">
        <f>VLOOKUP(A202,issues_tempo!A:E,3,FALSE)</f>
        <v>0</v>
      </c>
      <c r="AA202">
        <f t="shared" si="105"/>
        <v>2</v>
      </c>
      <c r="AB202">
        <f t="shared" si="106"/>
        <v>10.5</v>
      </c>
      <c r="AC202">
        <f>VLOOKUP(A202,issues_tempo!A:E,4,FALSE)</f>
        <v>4</v>
      </c>
      <c r="AD202">
        <f>VLOOKUP(A202,issues_tempo!A:E,5,FALSE)</f>
        <v>0</v>
      </c>
      <c r="AE202">
        <f t="shared" si="107"/>
        <v>50</v>
      </c>
      <c r="AF202">
        <f t="shared" si="107"/>
        <v>0</v>
      </c>
      <c r="AG202">
        <f t="shared" si="108"/>
        <v>2</v>
      </c>
      <c r="AH202">
        <f t="shared" si="109"/>
        <v>0</v>
      </c>
      <c r="AI202">
        <f t="shared" si="110"/>
        <v>100</v>
      </c>
      <c r="AJ202">
        <f t="shared" si="111"/>
        <v>0</v>
      </c>
    </row>
    <row r="203" spans="1:36" x14ac:dyDescent="0.25">
      <c r="A203">
        <f>commits!A203</f>
        <v>36276927</v>
      </c>
      <c r="B203" t="str">
        <f>commits!B203</f>
        <v>Javascript</v>
      </c>
      <c r="C203">
        <f>commits!C203</f>
        <v>111</v>
      </c>
      <c r="D203">
        <f>commits!D203</f>
        <v>21</v>
      </c>
      <c r="E203">
        <f>commits!E203</f>
        <v>132</v>
      </c>
      <c r="F203">
        <f>VLOOKUP(A203,merges!P:U,5,FALSE)</f>
        <v>10</v>
      </c>
      <c r="G203">
        <f>VLOOKUP(A203,merges!P:U,6,FALSE)</f>
        <v>0</v>
      </c>
      <c r="H203">
        <f t="shared" si="95"/>
        <v>10</v>
      </c>
      <c r="I203">
        <f t="shared" si="96"/>
        <v>13.2</v>
      </c>
      <c r="J203">
        <f t="shared" si="97"/>
        <v>7.5757575757575761</v>
      </c>
      <c r="K203">
        <f t="shared" si="98"/>
        <v>9.0090090090090094</v>
      </c>
      <c r="L203">
        <f t="shared" si="99"/>
        <v>0</v>
      </c>
      <c r="M203">
        <f t="shared" si="100"/>
        <v>11.1</v>
      </c>
      <c r="N203" t="e">
        <f t="shared" si="101"/>
        <v>#DIV/0!</v>
      </c>
      <c r="O203">
        <f>IF(ISNA(VLOOKUP(A203,desenvolvedores!$U$2:$W$656,2,FALSE)),1,VLOOKUP(A203,desenvolvedores!$U$2:$W$656,2,FALSE))</f>
        <v>6</v>
      </c>
      <c r="P203">
        <f>IF(ISNA(VLOOKUP(A203,desenvolvedores!$U$2:$W$656,3,FALSE)),1,VLOOKUP(A203,desenvolvedores!$U$2:$W$656,3,FALSE))</f>
        <v>3</v>
      </c>
      <c r="Q203">
        <f t="shared" si="93"/>
        <v>11.1</v>
      </c>
      <c r="R203">
        <f t="shared" si="94"/>
        <v>999999</v>
      </c>
      <c r="S203">
        <f>IF(ISNA(VLOOKUP(A203,merges!AH:AJ,2,)),0,VLOOKUP(A203,merges!AH:AJ,2,))</f>
        <v>6</v>
      </c>
      <c r="T203">
        <f>IF(ISNA(VLOOKUP(A203,merges!AN:AP,2,FALSE)),0,VLOOKUP(A203,merges!AN:AP,2,FALSE))</f>
        <v>0</v>
      </c>
      <c r="U203">
        <f t="shared" si="102"/>
        <v>0.6</v>
      </c>
      <c r="V203">
        <f t="shared" si="103"/>
        <v>0</v>
      </c>
      <c r="W203">
        <f t="shared" si="112"/>
        <v>5.4054054054054053</v>
      </c>
      <c r="X203">
        <f t="shared" si="104"/>
        <v>0</v>
      </c>
      <c r="Y203" t="e">
        <f>VLOOKUP(A203,issues_tempo!A:E,2,FALSE)</f>
        <v>#N/A</v>
      </c>
      <c r="Z203" t="e">
        <f>VLOOKUP(A203,issues_tempo!A:E,3,FALSE)</f>
        <v>#N/A</v>
      </c>
      <c r="AA203" t="e">
        <f t="shared" si="105"/>
        <v>#N/A</v>
      </c>
      <c r="AB203" t="e">
        <f t="shared" si="106"/>
        <v>#N/A</v>
      </c>
      <c r="AC203" t="e">
        <f>VLOOKUP(A203,issues_tempo!A:E,4,FALSE)</f>
        <v>#N/A</v>
      </c>
      <c r="AD203" t="e">
        <f>VLOOKUP(A203,issues_tempo!A:E,5,FALSE)</f>
        <v>#N/A</v>
      </c>
      <c r="AE203">
        <f t="shared" si="107"/>
        <v>0</v>
      </c>
      <c r="AF203">
        <f t="shared" si="107"/>
        <v>0</v>
      </c>
      <c r="AG203" t="e">
        <f t="shared" si="108"/>
        <v>#N/A</v>
      </c>
      <c r="AH203" t="e">
        <f t="shared" si="109"/>
        <v>#N/A</v>
      </c>
      <c r="AI203" t="e">
        <f t="shared" si="110"/>
        <v>#N/A</v>
      </c>
      <c r="AJ203" t="e">
        <f t="shared" si="111"/>
        <v>#N/A</v>
      </c>
    </row>
    <row r="204" spans="1:36" x14ac:dyDescent="0.25">
      <c r="A204">
        <f>commits!A204</f>
        <v>36368703</v>
      </c>
      <c r="B204" t="str">
        <f>commits!B204</f>
        <v>java</v>
      </c>
      <c r="C204">
        <f>commits!C204</f>
        <v>1</v>
      </c>
      <c r="D204">
        <f>commits!D204</f>
        <v>33</v>
      </c>
      <c r="E204">
        <f>commits!E204</f>
        <v>34</v>
      </c>
      <c r="F204" t="e">
        <f>VLOOKUP(A204,merges!P:U,5,FALSE)</f>
        <v>#N/A</v>
      </c>
      <c r="G204" t="e">
        <f>VLOOKUP(A204,merges!P:U,6,FALSE)</f>
        <v>#N/A</v>
      </c>
      <c r="H204" t="e">
        <f t="shared" si="95"/>
        <v>#N/A</v>
      </c>
      <c r="I204" t="e">
        <f t="shared" si="96"/>
        <v>#N/A</v>
      </c>
      <c r="J204">
        <f t="shared" si="97"/>
        <v>0</v>
      </c>
      <c r="K204">
        <f t="shared" si="98"/>
        <v>0</v>
      </c>
      <c r="L204">
        <f t="shared" si="99"/>
        <v>0</v>
      </c>
      <c r="M204" t="e">
        <f t="shared" si="100"/>
        <v>#N/A</v>
      </c>
      <c r="N204" t="e">
        <f t="shared" si="101"/>
        <v>#N/A</v>
      </c>
      <c r="O204">
        <f>IF(ISNA(VLOOKUP(A204,desenvolvedores!$U$2:$W$656,2,FALSE)),1,VLOOKUP(A204,desenvolvedores!$U$2:$W$656,2,FALSE))</f>
        <v>1</v>
      </c>
      <c r="P204">
        <f>IF(ISNA(VLOOKUP(A204,desenvolvedores!$U$2:$W$656,3,FALSE)),1,VLOOKUP(A204,desenvolvedores!$U$2:$W$656,3,FALSE))</f>
        <v>8</v>
      </c>
      <c r="Q204">
        <f t="shared" si="93"/>
        <v>999999</v>
      </c>
      <c r="R204" t="e">
        <f t="shared" si="94"/>
        <v>#N/A</v>
      </c>
      <c r="S204">
        <f>IF(ISNA(VLOOKUP(A204,merges!AH:AJ,2,)),0,VLOOKUP(A204,merges!AH:AJ,2,))</f>
        <v>0</v>
      </c>
      <c r="T204">
        <f>IF(ISNA(VLOOKUP(A204,merges!AN:AP,2,FALSE)),0,VLOOKUP(A204,merges!AN:AP,2,FALSE))</f>
        <v>0</v>
      </c>
      <c r="U204">
        <f t="shared" si="102"/>
        <v>0</v>
      </c>
      <c r="V204">
        <f t="shared" si="103"/>
        <v>0</v>
      </c>
      <c r="W204">
        <f t="shared" si="112"/>
        <v>0</v>
      </c>
      <c r="X204">
        <f t="shared" si="104"/>
        <v>0</v>
      </c>
      <c r="Y204">
        <f>VLOOKUP(A204,issues_tempo!A:E,2,FALSE)</f>
        <v>1</v>
      </c>
      <c r="Z204">
        <f>VLOOKUP(A204,issues_tempo!A:E,3,FALSE)</f>
        <v>0</v>
      </c>
      <c r="AA204">
        <f t="shared" si="105"/>
        <v>1</v>
      </c>
      <c r="AB204">
        <f t="shared" si="106"/>
        <v>34</v>
      </c>
      <c r="AC204">
        <f>VLOOKUP(A204,issues_tempo!A:E,4,FALSE)</f>
        <v>6</v>
      </c>
      <c r="AD204">
        <f>VLOOKUP(A204,issues_tempo!A:E,5,FALSE)</f>
        <v>0</v>
      </c>
      <c r="AE204">
        <f t="shared" si="107"/>
        <v>100</v>
      </c>
      <c r="AF204">
        <f t="shared" si="107"/>
        <v>0</v>
      </c>
      <c r="AG204">
        <f t="shared" si="108"/>
        <v>6</v>
      </c>
      <c r="AH204">
        <f t="shared" si="109"/>
        <v>0</v>
      </c>
      <c r="AI204">
        <f t="shared" si="110"/>
        <v>600</v>
      </c>
      <c r="AJ204">
        <f t="shared" si="111"/>
        <v>0</v>
      </c>
    </row>
    <row r="205" spans="1:36" x14ac:dyDescent="0.25">
      <c r="A205">
        <f>commits!A205</f>
        <v>36676872</v>
      </c>
      <c r="B205" t="str">
        <f>commits!B205</f>
        <v>python</v>
      </c>
      <c r="C205">
        <f>commits!C205</f>
        <v>1</v>
      </c>
      <c r="D205">
        <f>commits!D205</f>
        <v>4</v>
      </c>
      <c r="E205">
        <f>commits!E205</f>
        <v>5</v>
      </c>
      <c r="F205" t="e">
        <f>VLOOKUP(A205,merges!P:U,5,FALSE)</f>
        <v>#N/A</v>
      </c>
      <c r="G205" t="e">
        <f>VLOOKUP(A205,merges!P:U,6,FALSE)</f>
        <v>#N/A</v>
      </c>
      <c r="H205" t="e">
        <f t="shared" si="95"/>
        <v>#N/A</v>
      </c>
      <c r="I205" t="e">
        <f t="shared" si="96"/>
        <v>#N/A</v>
      </c>
      <c r="J205">
        <f t="shared" si="97"/>
        <v>0</v>
      </c>
      <c r="K205">
        <f t="shared" si="98"/>
        <v>0</v>
      </c>
      <c r="L205">
        <f t="shared" si="99"/>
        <v>0</v>
      </c>
      <c r="M205" t="e">
        <f t="shared" si="100"/>
        <v>#N/A</v>
      </c>
      <c r="N205" t="e">
        <f t="shared" si="101"/>
        <v>#N/A</v>
      </c>
      <c r="O205">
        <f>IF(ISNA(VLOOKUP(A205,desenvolvedores!$U$2:$W$656,2,FALSE)),1,VLOOKUP(A205,desenvolvedores!$U$2:$W$656,2,FALSE))</f>
        <v>1</v>
      </c>
      <c r="P205">
        <f>IF(ISNA(VLOOKUP(A205,desenvolvedores!$U$2:$W$656,3,FALSE)),1,VLOOKUP(A205,desenvolvedores!$U$2:$W$656,3,FALSE))</f>
        <v>1</v>
      </c>
      <c r="Q205">
        <f t="shared" si="93"/>
        <v>999999</v>
      </c>
      <c r="R205" t="e">
        <f t="shared" si="94"/>
        <v>#N/A</v>
      </c>
      <c r="S205">
        <f>IF(ISNA(VLOOKUP(A205,merges!AH:AJ,2,)),0,VLOOKUP(A205,merges!AH:AJ,2,))</f>
        <v>0</v>
      </c>
      <c r="T205">
        <f>IF(ISNA(VLOOKUP(A205,merges!AN:AP,2,FALSE)),0,VLOOKUP(A205,merges!AN:AP,2,FALSE))</f>
        <v>0</v>
      </c>
      <c r="U205">
        <f t="shared" si="102"/>
        <v>0</v>
      </c>
      <c r="V205">
        <f t="shared" si="103"/>
        <v>0</v>
      </c>
      <c r="W205">
        <f t="shared" si="112"/>
        <v>0</v>
      </c>
      <c r="X205">
        <f t="shared" si="104"/>
        <v>0</v>
      </c>
      <c r="Y205" t="e">
        <f>VLOOKUP(A205,issues_tempo!A:E,2,FALSE)</f>
        <v>#N/A</v>
      </c>
      <c r="Z205" t="e">
        <f>VLOOKUP(A205,issues_tempo!A:E,3,FALSE)</f>
        <v>#N/A</v>
      </c>
      <c r="AA205" t="e">
        <f t="shared" si="105"/>
        <v>#N/A</v>
      </c>
      <c r="AB205" t="e">
        <f t="shared" si="106"/>
        <v>#N/A</v>
      </c>
      <c r="AC205" t="e">
        <f>VLOOKUP(A205,issues_tempo!A:E,4,FALSE)</f>
        <v>#N/A</v>
      </c>
      <c r="AD205" t="e">
        <f>VLOOKUP(A205,issues_tempo!A:E,5,FALSE)</f>
        <v>#N/A</v>
      </c>
      <c r="AE205">
        <f t="shared" si="107"/>
        <v>0</v>
      </c>
      <c r="AF205">
        <f t="shared" si="107"/>
        <v>0</v>
      </c>
      <c r="AG205" t="e">
        <f t="shared" si="108"/>
        <v>#N/A</v>
      </c>
      <c r="AH205" t="e">
        <f t="shared" si="109"/>
        <v>#N/A</v>
      </c>
      <c r="AI205" t="e">
        <f t="shared" si="110"/>
        <v>#N/A</v>
      </c>
      <c r="AJ205" t="e">
        <f t="shared" si="111"/>
        <v>#N/A</v>
      </c>
    </row>
    <row r="206" spans="1:36" x14ac:dyDescent="0.25">
      <c r="A206">
        <f>commits!A206</f>
        <v>36751035</v>
      </c>
      <c r="B206" t="str">
        <f>commits!B206</f>
        <v>Javascript</v>
      </c>
      <c r="C206">
        <f>commits!C206</f>
        <v>19</v>
      </c>
      <c r="D206">
        <f>commits!D206</f>
        <v>16</v>
      </c>
      <c r="E206">
        <f>commits!E206</f>
        <v>35</v>
      </c>
      <c r="F206" t="e">
        <f>VLOOKUP(A206,merges!P:U,5,FALSE)</f>
        <v>#N/A</v>
      </c>
      <c r="G206" t="e">
        <f>VLOOKUP(A206,merges!P:U,6,FALSE)</f>
        <v>#N/A</v>
      </c>
      <c r="H206" t="e">
        <f t="shared" si="95"/>
        <v>#N/A</v>
      </c>
      <c r="I206" t="e">
        <f t="shared" si="96"/>
        <v>#N/A</v>
      </c>
      <c r="J206">
        <f t="shared" si="97"/>
        <v>0</v>
      </c>
      <c r="K206">
        <f t="shared" si="98"/>
        <v>0</v>
      </c>
      <c r="L206">
        <f t="shared" si="99"/>
        <v>0</v>
      </c>
      <c r="M206" t="e">
        <f t="shared" si="100"/>
        <v>#N/A</v>
      </c>
      <c r="N206" t="e">
        <f t="shared" si="101"/>
        <v>#N/A</v>
      </c>
      <c r="O206">
        <f>IF(ISNA(VLOOKUP(A206,desenvolvedores!$U$2:$W$656,2,FALSE)),1,VLOOKUP(A206,desenvolvedores!$U$2:$W$656,2,FALSE))</f>
        <v>4</v>
      </c>
      <c r="P206">
        <f>IF(ISNA(VLOOKUP(A206,desenvolvedores!$U$2:$W$656,3,FALSE)),1,VLOOKUP(A206,desenvolvedores!$U$2:$W$656,3,FALSE))</f>
        <v>4</v>
      </c>
      <c r="Q206">
        <f t="shared" si="93"/>
        <v>999999</v>
      </c>
      <c r="R206" t="e">
        <f t="shared" si="94"/>
        <v>#N/A</v>
      </c>
      <c r="S206">
        <f>IF(ISNA(VLOOKUP(A206,merges!AH:AJ,2,)),0,VLOOKUP(A206,merges!AH:AJ,2,))</f>
        <v>0</v>
      </c>
      <c r="T206">
        <f>IF(ISNA(VLOOKUP(A206,merges!AN:AP,2,FALSE)),0,VLOOKUP(A206,merges!AN:AP,2,FALSE))</f>
        <v>0</v>
      </c>
      <c r="U206">
        <f t="shared" si="102"/>
        <v>0</v>
      </c>
      <c r="V206">
        <f t="shared" si="103"/>
        <v>0</v>
      </c>
      <c r="W206">
        <f t="shared" si="112"/>
        <v>0</v>
      </c>
      <c r="X206">
        <f t="shared" si="104"/>
        <v>0</v>
      </c>
      <c r="Y206" t="e">
        <f>VLOOKUP(A206,issues_tempo!A:E,2,FALSE)</f>
        <v>#N/A</v>
      </c>
      <c r="Z206" t="e">
        <f>VLOOKUP(A206,issues_tempo!A:E,3,FALSE)</f>
        <v>#N/A</v>
      </c>
      <c r="AA206" t="e">
        <f t="shared" si="105"/>
        <v>#N/A</v>
      </c>
      <c r="AB206" t="e">
        <f t="shared" si="106"/>
        <v>#N/A</v>
      </c>
      <c r="AC206" t="e">
        <f>VLOOKUP(A206,issues_tempo!A:E,4,FALSE)</f>
        <v>#N/A</v>
      </c>
      <c r="AD206" t="e">
        <f>VLOOKUP(A206,issues_tempo!A:E,5,FALSE)</f>
        <v>#N/A</v>
      </c>
      <c r="AE206">
        <f t="shared" si="107"/>
        <v>0</v>
      </c>
      <c r="AF206">
        <f t="shared" si="107"/>
        <v>0</v>
      </c>
      <c r="AG206" t="e">
        <f t="shared" si="108"/>
        <v>#N/A</v>
      </c>
      <c r="AH206" t="e">
        <f t="shared" si="109"/>
        <v>#N/A</v>
      </c>
      <c r="AI206" t="e">
        <f t="shared" si="110"/>
        <v>#N/A</v>
      </c>
      <c r="AJ206" t="e">
        <f t="shared" si="111"/>
        <v>#N/A</v>
      </c>
    </row>
    <row r="207" spans="1:36" x14ac:dyDescent="0.25">
      <c r="A207">
        <f>commits!A207</f>
        <v>37164289</v>
      </c>
      <c r="B207" t="str">
        <f>commits!B207</f>
        <v>Javascript</v>
      </c>
      <c r="C207">
        <f>commits!C207</f>
        <v>1</v>
      </c>
      <c r="D207">
        <f>commits!D207</f>
        <v>287</v>
      </c>
      <c r="E207">
        <f>commits!E207</f>
        <v>288</v>
      </c>
      <c r="F207">
        <f>VLOOKUP(A207,merges!P:U,5,FALSE)</f>
        <v>0</v>
      </c>
      <c r="G207">
        <f>VLOOKUP(A207,merges!P:U,6,FALSE)</f>
        <v>10</v>
      </c>
      <c r="H207">
        <f t="shared" si="95"/>
        <v>10</v>
      </c>
      <c r="I207">
        <f t="shared" si="96"/>
        <v>28.8</v>
      </c>
      <c r="J207">
        <f t="shared" si="97"/>
        <v>3.4722222222222223</v>
      </c>
      <c r="K207">
        <f t="shared" si="98"/>
        <v>0</v>
      </c>
      <c r="L207">
        <f t="shared" si="99"/>
        <v>3.484320557491289</v>
      </c>
      <c r="M207" t="e">
        <f t="shared" si="100"/>
        <v>#DIV/0!</v>
      </c>
      <c r="N207">
        <f t="shared" si="101"/>
        <v>28.7</v>
      </c>
      <c r="O207">
        <f>IF(ISNA(VLOOKUP(A207,desenvolvedores!$U$2:$W$656,2,FALSE)),1,VLOOKUP(A207,desenvolvedores!$U$2:$W$656,2,FALSE))</f>
        <v>1</v>
      </c>
      <c r="P207">
        <f>IF(ISNA(VLOOKUP(A207,desenvolvedores!$U$2:$W$656,3,FALSE)),1,VLOOKUP(A207,desenvolvedores!$U$2:$W$656,3,FALSE))</f>
        <v>7</v>
      </c>
      <c r="Q207">
        <f t="shared" si="93"/>
        <v>999999</v>
      </c>
      <c r="R207">
        <f t="shared" si="94"/>
        <v>33.483333333333334</v>
      </c>
      <c r="S207">
        <f>IF(ISNA(VLOOKUP(A207,merges!AH:AJ,2,)),0,VLOOKUP(A207,merges!AH:AJ,2,))</f>
        <v>0</v>
      </c>
      <c r="T207">
        <f>IF(ISNA(VLOOKUP(A207,merges!AN:AP,2,FALSE)),0,VLOOKUP(A207,merges!AN:AP,2,FALSE))</f>
        <v>38</v>
      </c>
      <c r="U207">
        <f t="shared" si="102"/>
        <v>0</v>
      </c>
      <c r="V207">
        <f t="shared" si="103"/>
        <v>3.8</v>
      </c>
      <c r="W207">
        <f t="shared" si="112"/>
        <v>0</v>
      </c>
      <c r="X207">
        <f t="shared" si="104"/>
        <v>13.240418118466897</v>
      </c>
      <c r="Y207" t="e">
        <f>VLOOKUP(A207,issues_tempo!A:E,2,FALSE)</f>
        <v>#N/A</v>
      </c>
      <c r="Z207" t="e">
        <f>VLOOKUP(A207,issues_tempo!A:E,3,FALSE)</f>
        <v>#N/A</v>
      </c>
      <c r="AA207" t="e">
        <f t="shared" si="105"/>
        <v>#N/A</v>
      </c>
      <c r="AB207" t="e">
        <f t="shared" si="106"/>
        <v>#N/A</v>
      </c>
      <c r="AC207" t="e">
        <f>VLOOKUP(A207,issues_tempo!A:E,4,FALSE)</f>
        <v>#N/A</v>
      </c>
      <c r="AD207" t="e">
        <f>VLOOKUP(A207,issues_tempo!A:E,5,FALSE)</f>
        <v>#N/A</v>
      </c>
      <c r="AE207">
        <f t="shared" si="107"/>
        <v>0</v>
      </c>
      <c r="AF207">
        <f t="shared" si="107"/>
        <v>0</v>
      </c>
      <c r="AG207" t="e">
        <f t="shared" si="108"/>
        <v>#N/A</v>
      </c>
      <c r="AH207" t="e">
        <f t="shared" si="109"/>
        <v>#N/A</v>
      </c>
      <c r="AI207" t="e">
        <f t="shared" si="110"/>
        <v>#N/A</v>
      </c>
      <c r="AJ207" t="e">
        <f t="shared" si="111"/>
        <v>#N/A</v>
      </c>
    </row>
    <row r="208" spans="1:36" x14ac:dyDescent="0.25">
      <c r="A208">
        <f>commits!A208</f>
        <v>37511426</v>
      </c>
      <c r="B208" t="str">
        <f>commits!B208</f>
        <v>java</v>
      </c>
      <c r="C208">
        <f>commits!C208</f>
        <v>1</v>
      </c>
      <c r="D208">
        <f>commits!D208</f>
        <v>2</v>
      </c>
      <c r="E208">
        <f>commits!E208</f>
        <v>3</v>
      </c>
      <c r="F208" t="e">
        <f>VLOOKUP(A208,merges!P:U,5,FALSE)</f>
        <v>#N/A</v>
      </c>
      <c r="G208" t="e">
        <f>VLOOKUP(A208,merges!P:U,6,FALSE)</f>
        <v>#N/A</v>
      </c>
      <c r="H208" t="e">
        <f t="shared" si="95"/>
        <v>#N/A</v>
      </c>
      <c r="I208" t="e">
        <f t="shared" si="96"/>
        <v>#N/A</v>
      </c>
      <c r="J208">
        <f t="shared" si="97"/>
        <v>0</v>
      </c>
      <c r="K208">
        <f t="shared" si="98"/>
        <v>0</v>
      </c>
      <c r="L208">
        <f t="shared" si="99"/>
        <v>0</v>
      </c>
      <c r="M208" t="e">
        <f t="shared" si="100"/>
        <v>#N/A</v>
      </c>
      <c r="N208" t="e">
        <f t="shared" si="101"/>
        <v>#N/A</v>
      </c>
      <c r="O208">
        <f>IF(ISNA(VLOOKUP(A208,desenvolvedores!$U$2:$W$656,2,FALSE)),1,VLOOKUP(A208,desenvolvedores!$U$2:$W$656,2,FALSE))</f>
        <v>1</v>
      </c>
      <c r="P208">
        <f>IF(ISNA(VLOOKUP(A208,desenvolvedores!$U$2:$W$656,3,FALSE)),1,VLOOKUP(A208,desenvolvedores!$U$2:$W$656,3,FALSE))</f>
        <v>1</v>
      </c>
      <c r="Q208">
        <f t="shared" si="93"/>
        <v>999999</v>
      </c>
      <c r="R208" t="e">
        <f t="shared" si="94"/>
        <v>#N/A</v>
      </c>
      <c r="S208">
        <f>IF(ISNA(VLOOKUP(A208,merges!AH:AJ,2,)),0,VLOOKUP(A208,merges!AH:AJ,2,))</f>
        <v>0</v>
      </c>
      <c r="T208">
        <f>IF(ISNA(VLOOKUP(A208,merges!AN:AP,2,FALSE)),0,VLOOKUP(A208,merges!AN:AP,2,FALSE))</f>
        <v>0</v>
      </c>
      <c r="U208">
        <f t="shared" si="102"/>
        <v>0</v>
      </c>
      <c r="V208">
        <f t="shared" si="103"/>
        <v>0</v>
      </c>
      <c r="W208">
        <f t="shared" si="112"/>
        <v>0</v>
      </c>
      <c r="X208">
        <f t="shared" si="104"/>
        <v>0</v>
      </c>
      <c r="Y208" t="e">
        <f>VLOOKUP(A208,issues_tempo!A:E,2,FALSE)</f>
        <v>#N/A</v>
      </c>
      <c r="Z208" t="e">
        <f>VLOOKUP(A208,issues_tempo!A:E,3,FALSE)</f>
        <v>#N/A</v>
      </c>
      <c r="AA208" t="e">
        <f t="shared" si="105"/>
        <v>#N/A</v>
      </c>
      <c r="AB208" t="e">
        <f t="shared" si="106"/>
        <v>#N/A</v>
      </c>
      <c r="AC208" t="e">
        <f>VLOOKUP(A208,issues_tempo!A:E,4,FALSE)</f>
        <v>#N/A</v>
      </c>
      <c r="AD208" t="e">
        <f>VLOOKUP(A208,issues_tempo!A:E,5,FALSE)</f>
        <v>#N/A</v>
      </c>
      <c r="AE208">
        <f t="shared" si="107"/>
        <v>0</v>
      </c>
      <c r="AF208">
        <f t="shared" si="107"/>
        <v>0</v>
      </c>
      <c r="AG208" t="e">
        <f t="shared" si="108"/>
        <v>#N/A</v>
      </c>
      <c r="AH208" t="e">
        <f t="shared" si="109"/>
        <v>#N/A</v>
      </c>
      <c r="AI208" t="e">
        <f t="shared" si="110"/>
        <v>#N/A</v>
      </c>
      <c r="AJ208" t="e">
        <f t="shared" si="111"/>
        <v>#N/A</v>
      </c>
    </row>
    <row r="209" spans="1:36" x14ac:dyDescent="0.25">
      <c r="A209">
        <f>commits!A209</f>
        <v>38181019</v>
      </c>
      <c r="B209" t="str">
        <f>commits!B209</f>
        <v>Javascript</v>
      </c>
      <c r="C209">
        <f>commits!C209</f>
        <v>1</v>
      </c>
      <c r="D209">
        <f>commits!D209</f>
        <v>1</v>
      </c>
      <c r="E209">
        <f>commits!E209</f>
        <v>2</v>
      </c>
      <c r="F209" t="e">
        <f>VLOOKUP(A209,merges!P:U,5,FALSE)</f>
        <v>#N/A</v>
      </c>
      <c r="G209" t="e">
        <f>VLOOKUP(A209,merges!P:U,6,FALSE)</f>
        <v>#N/A</v>
      </c>
      <c r="H209" t="e">
        <f t="shared" si="95"/>
        <v>#N/A</v>
      </c>
      <c r="I209" t="e">
        <f t="shared" si="96"/>
        <v>#N/A</v>
      </c>
      <c r="J209">
        <f t="shared" si="97"/>
        <v>0</v>
      </c>
      <c r="K209">
        <f t="shared" si="98"/>
        <v>0</v>
      </c>
      <c r="L209">
        <f t="shared" si="99"/>
        <v>0</v>
      </c>
      <c r="M209" t="e">
        <f t="shared" si="100"/>
        <v>#N/A</v>
      </c>
      <c r="N209" t="e">
        <f t="shared" si="101"/>
        <v>#N/A</v>
      </c>
      <c r="O209">
        <f>IF(ISNA(VLOOKUP(A209,desenvolvedores!$U$2:$W$656,2,FALSE)),1,VLOOKUP(A209,desenvolvedores!$U$2:$W$656,2,FALSE))</f>
        <v>1</v>
      </c>
      <c r="P209">
        <f>IF(ISNA(VLOOKUP(A209,desenvolvedores!$U$2:$W$656,3,FALSE)),1,VLOOKUP(A209,desenvolvedores!$U$2:$W$656,3,FALSE))</f>
        <v>1</v>
      </c>
      <c r="Q209">
        <f t="shared" si="93"/>
        <v>999999</v>
      </c>
      <c r="R209" t="e">
        <f t="shared" si="94"/>
        <v>#N/A</v>
      </c>
      <c r="S209">
        <f>IF(ISNA(VLOOKUP(A209,merges!AH:AJ,2,)),0,VLOOKUP(A209,merges!AH:AJ,2,))</f>
        <v>0</v>
      </c>
      <c r="T209">
        <f>IF(ISNA(VLOOKUP(A209,merges!AN:AP,2,FALSE)),0,VLOOKUP(A209,merges!AN:AP,2,FALSE))</f>
        <v>0</v>
      </c>
      <c r="U209">
        <f t="shared" si="102"/>
        <v>0</v>
      </c>
      <c r="V209">
        <f t="shared" si="103"/>
        <v>0</v>
      </c>
      <c r="W209">
        <f t="shared" si="112"/>
        <v>0</v>
      </c>
      <c r="X209">
        <f t="shared" si="104"/>
        <v>0</v>
      </c>
      <c r="Y209" t="e">
        <f>VLOOKUP(A209,issues_tempo!A:E,2,FALSE)</f>
        <v>#N/A</v>
      </c>
      <c r="Z209" t="e">
        <f>VLOOKUP(A209,issues_tempo!A:E,3,FALSE)</f>
        <v>#N/A</v>
      </c>
      <c r="AA209" t="e">
        <f t="shared" si="105"/>
        <v>#N/A</v>
      </c>
      <c r="AB209" t="e">
        <f t="shared" si="106"/>
        <v>#N/A</v>
      </c>
      <c r="AC209" t="e">
        <f>VLOOKUP(A209,issues_tempo!A:E,4,FALSE)</f>
        <v>#N/A</v>
      </c>
      <c r="AD209" t="e">
        <f>VLOOKUP(A209,issues_tempo!A:E,5,FALSE)</f>
        <v>#N/A</v>
      </c>
      <c r="AE209">
        <f t="shared" si="107"/>
        <v>0</v>
      </c>
      <c r="AF209">
        <f t="shared" si="107"/>
        <v>0</v>
      </c>
      <c r="AG209" t="e">
        <f t="shared" si="108"/>
        <v>#N/A</v>
      </c>
      <c r="AH209" t="e">
        <f t="shared" si="109"/>
        <v>#N/A</v>
      </c>
      <c r="AI209" t="e">
        <f t="shared" si="110"/>
        <v>#N/A</v>
      </c>
      <c r="AJ209" t="e">
        <f t="shared" si="111"/>
        <v>#N/A</v>
      </c>
    </row>
    <row r="210" spans="1:36" x14ac:dyDescent="0.25">
      <c r="A210">
        <f>commits!A210</f>
        <v>38250814</v>
      </c>
      <c r="B210" t="str">
        <f>commits!B210</f>
        <v>Javascript</v>
      </c>
      <c r="C210">
        <f>commits!C210</f>
        <v>1</v>
      </c>
      <c r="D210">
        <f>commits!D210</f>
        <v>1</v>
      </c>
      <c r="E210">
        <f>commits!E210</f>
        <v>2</v>
      </c>
      <c r="F210" t="e">
        <f>VLOOKUP(A210,merges!P:U,5,FALSE)</f>
        <v>#N/A</v>
      </c>
      <c r="G210" t="e">
        <f>VLOOKUP(A210,merges!P:U,6,FALSE)</f>
        <v>#N/A</v>
      </c>
      <c r="H210" t="e">
        <f t="shared" si="95"/>
        <v>#N/A</v>
      </c>
      <c r="I210" t="e">
        <f t="shared" si="96"/>
        <v>#N/A</v>
      </c>
      <c r="J210">
        <f t="shared" si="97"/>
        <v>0</v>
      </c>
      <c r="K210">
        <f t="shared" si="98"/>
        <v>0</v>
      </c>
      <c r="L210">
        <f t="shared" si="99"/>
        <v>0</v>
      </c>
      <c r="M210" t="e">
        <f t="shared" si="100"/>
        <v>#N/A</v>
      </c>
      <c r="N210" t="e">
        <f t="shared" si="101"/>
        <v>#N/A</v>
      </c>
      <c r="O210">
        <f>IF(ISNA(VLOOKUP(A210,desenvolvedores!$U$2:$W$656,2,FALSE)),1,VLOOKUP(A210,desenvolvedores!$U$2:$W$656,2,FALSE))</f>
        <v>1</v>
      </c>
      <c r="P210">
        <f>IF(ISNA(VLOOKUP(A210,desenvolvedores!$U$2:$W$656,3,FALSE)),1,VLOOKUP(A210,desenvolvedores!$U$2:$W$656,3,FALSE))</f>
        <v>1</v>
      </c>
      <c r="Q210">
        <f t="shared" si="93"/>
        <v>999999</v>
      </c>
      <c r="R210" t="e">
        <f t="shared" si="94"/>
        <v>#N/A</v>
      </c>
      <c r="S210">
        <f>IF(ISNA(VLOOKUP(A210,merges!AH:AJ,2,)),0,VLOOKUP(A210,merges!AH:AJ,2,))</f>
        <v>0</v>
      </c>
      <c r="T210">
        <f>IF(ISNA(VLOOKUP(A210,merges!AN:AP,2,FALSE)),0,VLOOKUP(A210,merges!AN:AP,2,FALSE))</f>
        <v>0</v>
      </c>
      <c r="U210">
        <f t="shared" si="102"/>
        <v>0</v>
      </c>
      <c r="V210">
        <f t="shared" si="103"/>
        <v>0</v>
      </c>
      <c r="W210">
        <f t="shared" si="112"/>
        <v>0</v>
      </c>
      <c r="X210">
        <f t="shared" si="104"/>
        <v>0</v>
      </c>
      <c r="Y210" t="e">
        <f>VLOOKUP(A210,issues_tempo!A:E,2,FALSE)</f>
        <v>#N/A</v>
      </c>
      <c r="Z210" t="e">
        <f>VLOOKUP(A210,issues_tempo!A:E,3,FALSE)</f>
        <v>#N/A</v>
      </c>
      <c r="AA210" t="e">
        <f t="shared" si="105"/>
        <v>#N/A</v>
      </c>
      <c r="AB210" t="e">
        <f t="shared" si="106"/>
        <v>#N/A</v>
      </c>
      <c r="AC210" t="e">
        <f>VLOOKUP(A210,issues_tempo!A:E,4,FALSE)</f>
        <v>#N/A</v>
      </c>
      <c r="AD210" t="e">
        <f>VLOOKUP(A210,issues_tempo!A:E,5,FALSE)</f>
        <v>#N/A</v>
      </c>
      <c r="AE210">
        <f t="shared" si="107"/>
        <v>0</v>
      </c>
      <c r="AF210">
        <f t="shared" si="107"/>
        <v>0</v>
      </c>
      <c r="AG210" t="e">
        <f t="shared" si="108"/>
        <v>#N/A</v>
      </c>
      <c r="AH210" t="e">
        <f t="shared" si="109"/>
        <v>#N/A</v>
      </c>
      <c r="AI210" t="e">
        <f t="shared" si="110"/>
        <v>#N/A</v>
      </c>
      <c r="AJ210" t="e">
        <f t="shared" si="111"/>
        <v>#N/A</v>
      </c>
    </row>
    <row r="211" spans="1:36" x14ac:dyDescent="0.25">
      <c r="A211">
        <f>commits!A211</f>
        <v>38268629</v>
      </c>
      <c r="B211" t="str">
        <f>commits!B211</f>
        <v>Javascript</v>
      </c>
      <c r="C211">
        <f>commits!C211</f>
        <v>14</v>
      </c>
      <c r="D211">
        <f>commits!D211</f>
        <v>2</v>
      </c>
      <c r="E211">
        <f>commits!E211</f>
        <v>16</v>
      </c>
      <c r="F211" t="e">
        <f>VLOOKUP(A211,merges!P:U,5,FALSE)</f>
        <v>#N/A</v>
      </c>
      <c r="G211" t="e">
        <f>VLOOKUP(A211,merges!P:U,6,FALSE)</f>
        <v>#N/A</v>
      </c>
      <c r="H211" t="e">
        <f t="shared" si="95"/>
        <v>#N/A</v>
      </c>
      <c r="I211" t="e">
        <f t="shared" si="96"/>
        <v>#N/A</v>
      </c>
      <c r="J211">
        <f t="shared" si="97"/>
        <v>0</v>
      </c>
      <c r="K211">
        <f t="shared" si="98"/>
        <v>0</v>
      </c>
      <c r="L211">
        <f t="shared" si="99"/>
        <v>0</v>
      </c>
      <c r="M211" t="e">
        <f t="shared" si="100"/>
        <v>#N/A</v>
      </c>
      <c r="N211" t="e">
        <f t="shared" si="101"/>
        <v>#N/A</v>
      </c>
      <c r="O211">
        <f>IF(ISNA(VLOOKUP(A211,desenvolvedores!$U$2:$W$656,2,FALSE)),1,VLOOKUP(A211,desenvolvedores!$U$2:$W$656,2,FALSE))</f>
        <v>1</v>
      </c>
      <c r="P211">
        <f>IF(ISNA(VLOOKUP(A211,desenvolvedores!$U$2:$W$656,3,FALSE)),1,VLOOKUP(A211,desenvolvedores!$U$2:$W$656,3,FALSE))</f>
        <v>1</v>
      </c>
      <c r="Q211">
        <f t="shared" si="93"/>
        <v>999999</v>
      </c>
      <c r="R211" t="e">
        <f t="shared" si="94"/>
        <v>#N/A</v>
      </c>
      <c r="S211">
        <f>IF(ISNA(VLOOKUP(A211,merges!AH:AJ,2,)),0,VLOOKUP(A211,merges!AH:AJ,2,))</f>
        <v>0</v>
      </c>
      <c r="T211">
        <f>IF(ISNA(VLOOKUP(A211,merges!AN:AP,2,FALSE)),0,VLOOKUP(A211,merges!AN:AP,2,FALSE))</f>
        <v>0</v>
      </c>
      <c r="U211">
        <f t="shared" si="102"/>
        <v>0</v>
      </c>
      <c r="V211">
        <f t="shared" si="103"/>
        <v>0</v>
      </c>
      <c r="W211">
        <f t="shared" si="112"/>
        <v>0</v>
      </c>
      <c r="X211">
        <f t="shared" si="104"/>
        <v>0</v>
      </c>
      <c r="Y211" t="e">
        <f>VLOOKUP(A211,issues_tempo!A:E,2,FALSE)</f>
        <v>#N/A</v>
      </c>
      <c r="Z211" t="e">
        <f>VLOOKUP(A211,issues_tempo!A:E,3,FALSE)</f>
        <v>#N/A</v>
      </c>
      <c r="AA211" t="e">
        <f t="shared" si="105"/>
        <v>#N/A</v>
      </c>
      <c r="AB211" t="e">
        <f t="shared" si="106"/>
        <v>#N/A</v>
      </c>
      <c r="AC211" t="e">
        <f>VLOOKUP(A211,issues_tempo!A:E,4,FALSE)</f>
        <v>#N/A</v>
      </c>
      <c r="AD211" t="e">
        <f>VLOOKUP(A211,issues_tempo!A:E,5,FALSE)</f>
        <v>#N/A</v>
      </c>
      <c r="AE211">
        <f t="shared" si="107"/>
        <v>0</v>
      </c>
      <c r="AF211">
        <f t="shared" si="107"/>
        <v>0</v>
      </c>
      <c r="AG211" t="e">
        <f t="shared" si="108"/>
        <v>#N/A</v>
      </c>
      <c r="AH211" t="e">
        <f t="shared" si="109"/>
        <v>#N/A</v>
      </c>
      <c r="AI211" t="e">
        <f t="shared" si="110"/>
        <v>#N/A</v>
      </c>
      <c r="AJ211" t="e">
        <f t="shared" si="111"/>
        <v>#N/A</v>
      </c>
    </row>
    <row r="212" spans="1:36" x14ac:dyDescent="0.25">
      <c r="A212">
        <f>commits!A212</f>
        <v>38515336</v>
      </c>
      <c r="B212" t="str">
        <f>commits!B212</f>
        <v>Javascript</v>
      </c>
      <c r="C212">
        <f>commits!C212</f>
        <v>220</v>
      </c>
      <c r="D212">
        <f>commits!D212</f>
        <v>72</v>
      </c>
      <c r="E212">
        <f>commits!E212</f>
        <v>292</v>
      </c>
      <c r="F212">
        <f>VLOOKUP(A212,merges!P:U,5,FALSE)</f>
        <v>1</v>
      </c>
      <c r="G212">
        <f>VLOOKUP(A212,merges!P:U,6,FALSE)</f>
        <v>3</v>
      </c>
      <c r="H212">
        <f t="shared" si="95"/>
        <v>4</v>
      </c>
      <c r="I212">
        <f t="shared" si="96"/>
        <v>73</v>
      </c>
      <c r="J212">
        <f t="shared" si="97"/>
        <v>1.3698630136986301</v>
      </c>
      <c r="K212">
        <f t="shared" si="98"/>
        <v>0.45454545454545453</v>
      </c>
      <c r="L212">
        <f t="shared" si="99"/>
        <v>4.166666666666667</v>
      </c>
      <c r="M212">
        <f t="shared" si="100"/>
        <v>220</v>
      </c>
      <c r="N212">
        <f t="shared" si="101"/>
        <v>24</v>
      </c>
      <c r="O212">
        <f>IF(ISNA(VLOOKUP(A212,desenvolvedores!$U$2:$W$656,2,FALSE)),1,VLOOKUP(A212,desenvolvedores!$U$2:$W$656,2,FALSE))</f>
        <v>6</v>
      </c>
      <c r="P212">
        <f>IF(ISNA(VLOOKUP(A212,desenvolvedores!$U$2:$W$656,3,FALSE)),1,VLOOKUP(A212,desenvolvedores!$U$2:$W$656,3,FALSE))</f>
        <v>4</v>
      </c>
      <c r="Q212">
        <f t="shared" si="93"/>
        <v>220</v>
      </c>
      <c r="R212">
        <f t="shared" si="94"/>
        <v>16</v>
      </c>
      <c r="S212">
        <f>IF(ISNA(VLOOKUP(A212,merges!AH:AJ,2,)),0,VLOOKUP(A212,merges!AH:AJ,2,))</f>
        <v>0</v>
      </c>
      <c r="T212">
        <f>IF(ISNA(VLOOKUP(A212,merges!AN:AP,2,FALSE)),0,VLOOKUP(A212,merges!AN:AP,2,FALSE))</f>
        <v>0</v>
      </c>
      <c r="U212">
        <f t="shared" si="102"/>
        <v>0</v>
      </c>
      <c r="V212">
        <f t="shared" si="103"/>
        <v>0</v>
      </c>
      <c r="W212">
        <f t="shared" si="112"/>
        <v>0</v>
      </c>
      <c r="X212">
        <f t="shared" si="104"/>
        <v>0</v>
      </c>
      <c r="Y212" t="e">
        <f>VLOOKUP(A212,issues_tempo!A:E,2,FALSE)</f>
        <v>#N/A</v>
      </c>
      <c r="Z212" t="e">
        <f>VLOOKUP(A212,issues_tempo!A:E,3,FALSE)</f>
        <v>#N/A</v>
      </c>
      <c r="AA212" t="e">
        <f t="shared" si="105"/>
        <v>#N/A</v>
      </c>
      <c r="AB212" t="e">
        <f t="shared" si="106"/>
        <v>#N/A</v>
      </c>
      <c r="AC212" t="e">
        <f>VLOOKUP(A212,issues_tempo!A:E,4,FALSE)</f>
        <v>#N/A</v>
      </c>
      <c r="AD212" t="e">
        <f>VLOOKUP(A212,issues_tempo!A:E,5,FALSE)</f>
        <v>#N/A</v>
      </c>
      <c r="AE212">
        <f t="shared" si="107"/>
        <v>0</v>
      </c>
      <c r="AF212">
        <f t="shared" si="107"/>
        <v>0</v>
      </c>
      <c r="AG212" t="e">
        <f t="shared" si="108"/>
        <v>#N/A</v>
      </c>
      <c r="AH212" t="e">
        <f t="shared" si="109"/>
        <v>#N/A</v>
      </c>
      <c r="AI212" t="e">
        <f t="shared" si="110"/>
        <v>#N/A</v>
      </c>
      <c r="AJ212" t="e">
        <f t="shared" si="111"/>
        <v>#N/A</v>
      </c>
    </row>
    <row r="213" spans="1:36" x14ac:dyDescent="0.25">
      <c r="A213">
        <f>commits!A213</f>
        <v>38531167</v>
      </c>
      <c r="B213" t="str">
        <f>commits!B213</f>
        <v>Python</v>
      </c>
      <c r="C213">
        <f>commits!C213</f>
        <v>94</v>
      </c>
      <c r="D213">
        <f>commits!D213</f>
        <v>67</v>
      </c>
      <c r="E213">
        <f>commits!E213</f>
        <v>161</v>
      </c>
      <c r="F213" t="e">
        <f>VLOOKUP(A213,merges!P:U,5,FALSE)</f>
        <v>#N/A</v>
      </c>
      <c r="G213" t="e">
        <f>VLOOKUP(A213,merges!P:U,6,FALSE)</f>
        <v>#N/A</v>
      </c>
      <c r="H213" t="e">
        <f t="shared" si="95"/>
        <v>#N/A</v>
      </c>
      <c r="I213" t="e">
        <f t="shared" si="96"/>
        <v>#N/A</v>
      </c>
      <c r="J213">
        <f t="shared" si="97"/>
        <v>0</v>
      </c>
      <c r="K213">
        <f t="shared" si="98"/>
        <v>0</v>
      </c>
      <c r="L213">
        <f t="shared" si="99"/>
        <v>0</v>
      </c>
      <c r="M213" t="e">
        <f t="shared" si="100"/>
        <v>#N/A</v>
      </c>
      <c r="N213" t="e">
        <f t="shared" si="101"/>
        <v>#N/A</v>
      </c>
      <c r="O213">
        <f>IF(ISNA(VLOOKUP(A213,desenvolvedores!$U$2:$W$656,2,FALSE)),1,VLOOKUP(A213,desenvolvedores!$U$2:$W$656,2,FALSE))</f>
        <v>3</v>
      </c>
      <c r="P213">
        <f>IF(ISNA(VLOOKUP(A213,desenvolvedores!$U$2:$W$656,3,FALSE)),1,VLOOKUP(A213,desenvolvedores!$U$2:$W$656,3,FALSE))</f>
        <v>2</v>
      </c>
      <c r="Q213">
        <f t="shared" si="93"/>
        <v>999999</v>
      </c>
      <c r="R213" t="e">
        <f t="shared" si="94"/>
        <v>#N/A</v>
      </c>
      <c r="S213">
        <f>IF(ISNA(VLOOKUP(A213,merges!AH:AJ,2,)),0,VLOOKUP(A213,merges!AH:AJ,2,))</f>
        <v>0</v>
      </c>
      <c r="T213">
        <f>IF(ISNA(VLOOKUP(A213,merges!AN:AP,2,FALSE)),0,VLOOKUP(A213,merges!AN:AP,2,FALSE))</f>
        <v>0</v>
      </c>
      <c r="U213">
        <f t="shared" si="102"/>
        <v>0</v>
      </c>
      <c r="V213">
        <f t="shared" si="103"/>
        <v>0</v>
      </c>
      <c r="W213">
        <f t="shared" si="112"/>
        <v>0</v>
      </c>
      <c r="X213">
        <f t="shared" si="104"/>
        <v>0</v>
      </c>
      <c r="Y213" t="e">
        <f>VLOOKUP(A213,issues_tempo!A:E,2,FALSE)</f>
        <v>#N/A</v>
      </c>
      <c r="Z213" t="e">
        <f>VLOOKUP(A213,issues_tempo!A:E,3,FALSE)</f>
        <v>#N/A</v>
      </c>
      <c r="AA213" t="e">
        <f t="shared" si="105"/>
        <v>#N/A</v>
      </c>
      <c r="AB213" t="e">
        <f t="shared" si="106"/>
        <v>#N/A</v>
      </c>
      <c r="AC213" t="e">
        <f>VLOOKUP(A213,issues_tempo!A:E,4,FALSE)</f>
        <v>#N/A</v>
      </c>
      <c r="AD213" t="e">
        <f>VLOOKUP(A213,issues_tempo!A:E,5,FALSE)</f>
        <v>#N/A</v>
      </c>
      <c r="AE213">
        <f t="shared" si="107"/>
        <v>0</v>
      </c>
      <c r="AF213">
        <f t="shared" si="107"/>
        <v>0</v>
      </c>
      <c r="AG213" t="e">
        <f t="shared" si="108"/>
        <v>#N/A</v>
      </c>
      <c r="AH213" t="e">
        <f t="shared" si="109"/>
        <v>#N/A</v>
      </c>
      <c r="AI213" t="e">
        <f t="shared" si="110"/>
        <v>#N/A</v>
      </c>
      <c r="AJ213" t="e">
        <f t="shared" si="111"/>
        <v>#N/A</v>
      </c>
    </row>
    <row r="214" spans="1:36" x14ac:dyDescent="0.25">
      <c r="A214">
        <f>commits!A214</f>
        <v>38693347</v>
      </c>
      <c r="B214" t="str">
        <f>commits!B214</f>
        <v>Javascript</v>
      </c>
      <c r="C214">
        <f>commits!C214</f>
        <v>4</v>
      </c>
      <c r="D214">
        <f>commits!D214</f>
        <v>17</v>
      </c>
      <c r="E214">
        <f>commits!E214</f>
        <v>21</v>
      </c>
      <c r="F214" t="e">
        <f>VLOOKUP(A214,merges!P:U,5,FALSE)</f>
        <v>#N/A</v>
      </c>
      <c r="G214" t="e">
        <f>VLOOKUP(A214,merges!P:U,6,FALSE)</f>
        <v>#N/A</v>
      </c>
      <c r="H214" t="e">
        <f t="shared" si="95"/>
        <v>#N/A</v>
      </c>
      <c r="I214" t="e">
        <f t="shared" si="96"/>
        <v>#N/A</v>
      </c>
      <c r="J214">
        <f t="shared" si="97"/>
        <v>0</v>
      </c>
      <c r="K214">
        <f t="shared" si="98"/>
        <v>0</v>
      </c>
      <c r="L214">
        <f t="shared" si="99"/>
        <v>0</v>
      </c>
      <c r="M214" t="e">
        <f t="shared" si="100"/>
        <v>#N/A</v>
      </c>
      <c r="N214" t="e">
        <f t="shared" si="101"/>
        <v>#N/A</v>
      </c>
      <c r="O214">
        <f>IF(ISNA(VLOOKUP(A214,desenvolvedores!$U$2:$W$656,2,FALSE)),1,VLOOKUP(A214,desenvolvedores!$U$2:$W$656,2,FALSE))</f>
        <v>1</v>
      </c>
      <c r="P214">
        <f>IF(ISNA(VLOOKUP(A214,desenvolvedores!$U$2:$W$656,3,FALSE)),1,VLOOKUP(A214,desenvolvedores!$U$2:$W$656,3,FALSE))</f>
        <v>1</v>
      </c>
      <c r="Q214">
        <f t="shared" si="93"/>
        <v>999999</v>
      </c>
      <c r="R214" t="e">
        <f t="shared" si="94"/>
        <v>#N/A</v>
      </c>
      <c r="S214">
        <f>IF(ISNA(VLOOKUP(A214,merges!AH:AJ,2,)),0,VLOOKUP(A214,merges!AH:AJ,2,))</f>
        <v>0</v>
      </c>
      <c r="T214">
        <f>IF(ISNA(VLOOKUP(A214,merges!AN:AP,2,FALSE)),0,VLOOKUP(A214,merges!AN:AP,2,FALSE))</f>
        <v>0</v>
      </c>
      <c r="U214">
        <f t="shared" si="102"/>
        <v>0</v>
      </c>
      <c r="V214">
        <f t="shared" si="103"/>
        <v>0</v>
      </c>
      <c r="W214">
        <f t="shared" si="112"/>
        <v>0</v>
      </c>
      <c r="X214">
        <f t="shared" si="104"/>
        <v>0</v>
      </c>
      <c r="Y214" t="e">
        <f>VLOOKUP(A214,issues_tempo!A:E,2,FALSE)</f>
        <v>#N/A</v>
      </c>
      <c r="Z214" t="e">
        <f>VLOOKUP(A214,issues_tempo!A:E,3,FALSE)</f>
        <v>#N/A</v>
      </c>
      <c r="AA214" t="e">
        <f t="shared" si="105"/>
        <v>#N/A</v>
      </c>
      <c r="AB214" t="e">
        <f t="shared" si="106"/>
        <v>#N/A</v>
      </c>
      <c r="AC214" t="e">
        <f>VLOOKUP(A214,issues_tempo!A:E,4,FALSE)</f>
        <v>#N/A</v>
      </c>
      <c r="AD214" t="e">
        <f>VLOOKUP(A214,issues_tempo!A:E,5,FALSE)</f>
        <v>#N/A</v>
      </c>
      <c r="AE214">
        <f t="shared" si="107"/>
        <v>0</v>
      </c>
      <c r="AF214">
        <f t="shared" si="107"/>
        <v>0</v>
      </c>
      <c r="AG214" t="e">
        <f t="shared" si="108"/>
        <v>#N/A</v>
      </c>
      <c r="AH214" t="e">
        <f t="shared" si="109"/>
        <v>#N/A</v>
      </c>
      <c r="AI214" t="e">
        <f t="shared" si="110"/>
        <v>#N/A</v>
      </c>
      <c r="AJ214" t="e">
        <f t="shared" si="111"/>
        <v>#N/A</v>
      </c>
    </row>
    <row r="215" spans="1:36" x14ac:dyDescent="0.25">
      <c r="A215">
        <f>commits!A215</f>
        <v>39142380</v>
      </c>
      <c r="B215" t="str">
        <f>commits!B215</f>
        <v>java</v>
      </c>
      <c r="C215">
        <f>commits!C215</f>
        <v>7</v>
      </c>
      <c r="D215">
        <f>commits!D215</f>
        <v>1</v>
      </c>
      <c r="E215">
        <f>commits!E215</f>
        <v>8</v>
      </c>
      <c r="F215" t="e">
        <f>VLOOKUP(A215,merges!P:U,5,FALSE)</f>
        <v>#N/A</v>
      </c>
      <c r="G215" t="e">
        <f>VLOOKUP(A215,merges!P:U,6,FALSE)</f>
        <v>#N/A</v>
      </c>
      <c r="H215" t="e">
        <f t="shared" si="95"/>
        <v>#N/A</v>
      </c>
      <c r="I215" t="e">
        <f t="shared" si="96"/>
        <v>#N/A</v>
      </c>
      <c r="J215">
        <f t="shared" si="97"/>
        <v>0</v>
      </c>
      <c r="K215">
        <f t="shared" si="98"/>
        <v>0</v>
      </c>
      <c r="L215">
        <f t="shared" si="99"/>
        <v>0</v>
      </c>
      <c r="M215" t="e">
        <f t="shared" si="100"/>
        <v>#N/A</v>
      </c>
      <c r="N215" t="e">
        <f t="shared" si="101"/>
        <v>#N/A</v>
      </c>
      <c r="O215">
        <f>IF(ISNA(VLOOKUP(A215,desenvolvedores!$U$2:$W$656,2,FALSE)),1,VLOOKUP(A215,desenvolvedores!$U$2:$W$656,2,FALSE))</f>
        <v>2</v>
      </c>
      <c r="P215">
        <f>IF(ISNA(VLOOKUP(A215,desenvolvedores!$U$2:$W$656,3,FALSE)),1,VLOOKUP(A215,desenvolvedores!$U$2:$W$656,3,FALSE))</f>
        <v>1</v>
      </c>
      <c r="Q215">
        <f t="shared" si="93"/>
        <v>999999</v>
      </c>
      <c r="R215" t="e">
        <f t="shared" si="94"/>
        <v>#N/A</v>
      </c>
      <c r="S215">
        <f>IF(ISNA(VLOOKUP(A215,merges!AH:AJ,2,)),0,VLOOKUP(A215,merges!AH:AJ,2,))</f>
        <v>0</v>
      </c>
      <c r="T215">
        <f>IF(ISNA(VLOOKUP(A215,merges!AN:AP,2,FALSE)),0,VLOOKUP(A215,merges!AN:AP,2,FALSE))</f>
        <v>0</v>
      </c>
      <c r="U215">
        <f t="shared" si="102"/>
        <v>0</v>
      </c>
      <c r="V215">
        <f t="shared" si="103"/>
        <v>0</v>
      </c>
      <c r="W215">
        <f t="shared" si="112"/>
        <v>0</v>
      </c>
      <c r="X215">
        <f t="shared" si="104"/>
        <v>0</v>
      </c>
      <c r="Y215" t="e">
        <f>VLOOKUP(A215,issues_tempo!A:E,2,FALSE)</f>
        <v>#N/A</v>
      </c>
      <c r="Z215" t="e">
        <f>VLOOKUP(A215,issues_tempo!A:E,3,FALSE)</f>
        <v>#N/A</v>
      </c>
      <c r="AA215" t="e">
        <f t="shared" si="105"/>
        <v>#N/A</v>
      </c>
      <c r="AB215" t="e">
        <f t="shared" si="106"/>
        <v>#N/A</v>
      </c>
      <c r="AC215" t="e">
        <f>VLOOKUP(A215,issues_tempo!A:E,4,FALSE)</f>
        <v>#N/A</v>
      </c>
      <c r="AD215" t="e">
        <f>VLOOKUP(A215,issues_tempo!A:E,5,FALSE)</f>
        <v>#N/A</v>
      </c>
      <c r="AE215">
        <f t="shared" si="107"/>
        <v>0</v>
      </c>
      <c r="AF215">
        <f t="shared" si="107"/>
        <v>0</v>
      </c>
      <c r="AG215" t="e">
        <f t="shared" si="108"/>
        <v>#N/A</v>
      </c>
      <c r="AH215" t="e">
        <f t="shared" si="109"/>
        <v>#N/A</v>
      </c>
      <c r="AI215" t="e">
        <f t="shared" si="110"/>
        <v>#N/A</v>
      </c>
      <c r="AJ215" t="e">
        <f t="shared" si="111"/>
        <v>#N/A</v>
      </c>
    </row>
    <row r="216" spans="1:36" x14ac:dyDescent="0.25">
      <c r="A216">
        <f>commits!A216</f>
        <v>39219229</v>
      </c>
      <c r="B216" t="str">
        <f>commits!B216</f>
        <v>c#</v>
      </c>
      <c r="C216">
        <f>commits!C216</f>
        <v>2</v>
      </c>
      <c r="D216">
        <f>commits!D216</f>
        <v>14</v>
      </c>
      <c r="E216">
        <f>commits!E216</f>
        <v>16</v>
      </c>
      <c r="F216">
        <f>VLOOKUP(A216,merges!P:U,5,FALSE)</f>
        <v>0</v>
      </c>
      <c r="G216">
        <f>VLOOKUP(A216,merges!P:U,6,FALSE)</f>
        <v>1</v>
      </c>
      <c r="H216">
        <f t="shared" si="95"/>
        <v>1</v>
      </c>
      <c r="I216">
        <f t="shared" si="96"/>
        <v>16</v>
      </c>
      <c r="J216">
        <f t="shared" si="97"/>
        <v>6.25</v>
      </c>
      <c r="K216">
        <f t="shared" si="98"/>
        <v>0</v>
      </c>
      <c r="L216">
        <f t="shared" si="99"/>
        <v>7.1428571428571432</v>
      </c>
      <c r="M216" t="e">
        <f t="shared" si="100"/>
        <v>#DIV/0!</v>
      </c>
      <c r="N216">
        <f t="shared" si="101"/>
        <v>14</v>
      </c>
      <c r="O216">
        <f>IF(ISNA(VLOOKUP(A216,desenvolvedores!$U$2:$W$656,2,FALSE)),1,VLOOKUP(A216,desenvolvedores!$U$2:$W$656,2,FALSE))</f>
        <v>2</v>
      </c>
      <c r="P216">
        <f>IF(ISNA(VLOOKUP(A216,desenvolvedores!$U$2:$W$656,3,FALSE)),1,VLOOKUP(A216,desenvolvedores!$U$2:$W$656,3,FALSE))</f>
        <v>2</v>
      </c>
      <c r="Q216">
        <f t="shared" si="93"/>
        <v>999999</v>
      </c>
      <c r="R216">
        <f t="shared" si="94"/>
        <v>4.6666666666666661</v>
      </c>
      <c r="S216">
        <f>IF(ISNA(VLOOKUP(A216,merges!AH:AJ,2,)),0,VLOOKUP(A216,merges!AH:AJ,2,))</f>
        <v>0</v>
      </c>
      <c r="T216">
        <f>IF(ISNA(VLOOKUP(A216,merges!AN:AP,2,FALSE)),0,VLOOKUP(A216,merges!AN:AP,2,FALSE))</f>
        <v>0</v>
      </c>
      <c r="U216">
        <f t="shared" si="102"/>
        <v>0</v>
      </c>
      <c r="V216">
        <f t="shared" si="103"/>
        <v>0</v>
      </c>
      <c r="W216">
        <f t="shared" si="112"/>
        <v>0</v>
      </c>
      <c r="X216">
        <f t="shared" si="104"/>
        <v>0</v>
      </c>
      <c r="Y216" t="e">
        <f>VLOOKUP(A216,issues_tempo!A:E,2,FALSE)</f>
        <v>#N/A</v>
      </c>
      <c r="Z216" t="e">
        <f>VLOOKUP(A216,issues_tempo!A:E,3,FALSE)</f>
        <v>#N/A</v>
      </c>
      <c r="AA216" t="e">
        <f t="shared" si="105"/>
        <v>#N/A</v>
      </c>
      <c r="AB216" t="e">
        <f t="shared" si="106"/>
        <v>#N/A</v>
      </c>
      <c r="AC216" t="e">
        <f>VLOOKUP(A216,issues_tempo!A:E,4,FALSE)</f>
        <v>#N/A</v>
      </c>
      <c r="AD216" t="e">
        <f>VLOOKUP(A216,issues_tempo!A:E,5,FALSE)</f>
        <v>#N/A</v>
      </c>
      <c r="AE216">
        <f t="shared" si="107"/>
        <v>0</v>
      </c>
      <c r="AF216">
        <f t="shared" si="107"/>
        <v>0</v>
      </c>
      <c r="AG216" t="e">
        <f t="shared" si="108"/>
        <v>#N/A</v>
      </c>
      <c r="AH216" t="e">
        <f t="shared" si="109"/>
        <v>#N/A</v>
      </c>
      <c r="AI216" t="e">
        <f t="shared" si="110"/>
        <v>#N/A</v>
      </c>
      <c r="AJ216" t="e">
        <f t="shared" si="111"/>
        <v>#N/A</v>
      </c>
    </row>
    <row r="217" spans="1:36" x14ac:dyDescent="0.25">
      <c r="A217">
        <f>commits!A217</f>
        <v>39432256</v>
      </c>
      <c r="B217" t="str">
        <f>commits!B217</f>
        <v>Javascript</v>
      </c>
      <c r="C217">
        <f>commits!C217</f>
        <v>21</v>
      </c>
      <c r="D217">
        <f>commits!D217</f>
        <v>10</v>
      </c>
      <c r="E217">
        <f>commits!E217</f>
        <v>31</v>
      </c>
      <c r="F217">
        <f>VLOOKUP(A217,merges!P:U,5,FALSE)</f>
        <v>4</v>
      </c>
      <c r="G217">
        <f>VLOOKUP(A217,merges!P:U,6,FALSE)</f>
        <v>1</v>
      </c>
      <c r="H217">
        <f t="shared" si="95"/>
        <v>5</v>
      </c>
      <c r="I217">
        <f t="shared" si="96"/>
        <v>6.2</v>
      </c>
      <c r="J217">
        <f t="shared" si="97"/>
        <v>16.129032258064516</v>
      </c>
      <c r="K217">
        <f t="shared" si="98"/>
        <v>19.047619047619047</v>
      </c>
      <c r="L217">
        <f t="shared" si="99"/>
        <v>10</v>
      </c>
      <c r="M217">
        <f t="shared" si="100"/>
        <v>5.25</v>
      </c>
      <c r="N217">
        <f t="shared" si="101"/>
        <v>10</v>
      </c>
      <c r="O217">
        <f>IF(ISNA(VLOOKUP(A217,desenvolvedores!$U$2:$W$656,2,FALSE)),1,VLOOKUP(A217,desenvolvedores!$U$2:$W$656,2,FALSE))</f>
        <v>2</v>
      </c>
      <c r="P217">
        <f>IF(ISNA(VLOOKUP(A217,desenvolvedores!$U$2:$W$656,3,FALSE)),1,VLOOKUP(A217,desenvolvedores!$U$2:$W$656,3,FALSE))</f>
        <v>2</v>
      </c>
      <c r="Q217">
        <f t="shared" si="93"/>
        <v>1.75</v>
      </c>
      <c r="R217">
        <f t="shared" si="94"/>
        <v>3.333333333333333</v>
      </c>
      <c r="S217">
        <f>IF(ISNA(VLOOKUP(A217,merges!AH:AJ,2,)),0,VLOOKUP(A217,merges!AH:AJ,2,))</f>
        <v>5</v>
      </c>
      <c r="T217">
        <f>IF(ISNA(VLOOKUP(A217,merges!AN:AP,2,FALSE)),0,VLOOKUP(A217,merges!AN:AP,2,FALSE))</f>
        <v>0</v>
      </c>
      <c r="U217">
        <f t="shared" si="102"/>
        <v>1.25</v>
      </c>
      <c r="V217">
        <f t="shared" si="103"/>
        <v>0</v>
      </c>
      <c r="W217">
        <f t="shared" si="112"/>
        <v>23.80952380952381</v>
      </c>
      <c r="X217">
        <f t="shared" si="104"/>
        <v>0</v>
      </c>
      <c r="Y217" t="e">
        <f>VLOOKUP(A217,issues_tempo!A:E,2,FALSE)</f>
        <v>#N/A</v>
      </c>
      <c r="Z217" t="e">
        <f>VLOOKUP(A217,issues_tempo!A:E,3,FALSE)</f>
        <v>#N/A</v>
      </c>
      <c r="AA217" t="e">
        <f t="shared" si="105"/>
        <v>#N/A</v>
      </c>
      <c r="AB217" t="e">
        <f t="shared" si="106"/>
        <v>#N/A</v>
      </c>
      <c r="AC217" t="e">
        <f>VLOOKUP(A217,issues_tempo!A:E,4,FALSE)</f>
        <v>#N/A</v>
      </c>
      <c r="AD217" t="e">
        <f>VLOOKUP(A217,issues_tempo!A:E,5,FALSE)</f>
        <v>#N/A</v>
      </c>
      <c r="AE217">
        <f t="shared" si="107"/>
        <v>0</v>
      </c>
      <c r="AF217">
        <f t="shared" si="107"/>
        <v>0</v>
      </c>
      <c r="AG217" t="e">
        <f t="shared" si="108"/>
        <v>#N/A</v>
      </c>
      <c r="AH217" t="e">
        <f t="shared" si="109"/>
        <v>#N/A</v>
      </c>
      <c r="AI217" t="e">
        <f t="shared" si="110"/>
        <v>#N/A</v>
      </c>
      <c r="AJ217" t="e">
        <f t="shared" si="111"/>
        <v>#N/A</v>
      </c>
    </row>
    <row r="218" spans="1:36" x14ac:dyDescent="0.25">
      <c r="A218">
        <f>commits!A218</f>
        <v>39521291</v>
      </c>
      <c r="B218" t="str">
        <f>commits!B218</f>
        <v>Ruby</v>
      </c>
      <c r="C218">
        <f>commits!C218</f>
        <v>20</v>
      </c>
      <c r="D218">
        <f>commits!D218</f>
        <v>523</v>
      </c>
      <c r="E218">
        <f>commits!E218</f>
        <v>543</v>
      </c>
      <c r="F218">
        <f>VLOOKUP(A218,merges!P:U,5,FALSE)</f>
        <v>0</v>
      </c>
      <c r="G218">
        <f>VLOOKUP(A218,merges!P:U,6,FALSE)</f>
        <v>7</v>
      </c>
      <c r="H218">
        <f t="shared" si="95"/>
        <v>7</v>
      </c>
      <c r="I218">
        <f t="shared" si="96"/>
        <v>77.571428571428569</v>
      </c>
      <c r="J218">
        <f t="shared" si="97"/>
        <v>1.2891344383057091</v>
      </c>
      <c r="K218">
        <f t="shared" si="98"/>
        <v>0</v>
      </c>
      <c r="L218">
        <f t="shared" si="99"/>
        <v>1.338432122370937</v>
      </c>
      <c r="M218" t="e">
        <f t="shared" si="100"/>
        <v>#DIV/0!</v>
      </c>
      <c r="N218">
        <f t="shared" si="101"/>
        <v>74.714285714285708</v>
      </c>
      <c r="O218">
        <f>IF(ISNA(VLOOKUP(A218,desenvolvedores!$U$2:$W$656,2,FALSE)),1,VLOOKUP(A218,desenvolvedores!$U$2:$W$656,2,FALSE))</f>
        <v>5</v>
      </c>
      <c r="P218">
        <f>IF(ISNA(VLOOKUP(A218,desenvolvedores!$U$2:$W$656,3,FALSE)),1,VLOOKUP(A218,desenvolvedores!$U$2:$W$656,3,FALSE))</f>
        <v>4</v>
      </c>
      <c r="Q218">
        <f t="shared" si="93"/>
        <v>999999</v>
      </c>
      <c r="R218">
        <f t="shared" si="94"/>
        <v>49.809523809523803</v>
      </c>
      <c r="S218">
        <f>IF(ISNA(VLOOKUP(A218,merges!AH:AJ,2,)),0,VLOOKUP(A218,merges!AH:AJ,2,))</f>
        <v>0</v>
      </c>
      <c r="T218">
        <f>IF(ISNA(VLOOKUP(A218,merges!AN:AP,2,FALSE)),0,VLOOKUP(A218,merges!AN:AP,2,FALSE))</f>
        <v>0</v>
      </c>
      <c r="U218">
        <f t="shared" si="102"/>
        <v>0</v>
      </c>
      <c r="V218">
        <f t="shared" si="103"/>
        <v>0</v>
      </c>
      <c r="W218">
        <f t="shared" si="112"/>
        <v>0</v>
      </c>
      <c r="X218">
        <f t="shared" si="104"/>
        <v>0</v>
      </c>
      <c r="Y218">
        <f>VLOOKUP(A218,issues_tempo!A:E,2,FALSE)</f>
        <v>1</v>
      </c>
      <c r="Z218">
        <f>VLOOKUP(A218,issues_tempo!A:E,3,FALSE)</f>
        <v>0</v>
      </c>
      <c r="AA218">
        <f t="shared" si="105"/>
        <v>1</v>
      </c>
      <c r="AB218">
        <f t="shared" si="106"/>
        <v>543</v>
      </c>
      <c r="AC218">
        <f>VLOOKUP(A218,issues_tempo!A:E,4,FALSE)</f>
        <v>38</v>
      </c>
      <c r="AD218">
        <f>VLOOKUP(A218,issues_tempo!A:E,5,FALSE)</f>
        <v>0</v>
      </c>
      <c r="AE218">
        <f t="shared" si="107"/>
        <v>5</v>
      </c>
      <c r="AF218">
        <f t="shared" si="107"/>
        <v>0</v>
      </c>
      <c r="AG218">
        <f t="shared" si="108"/>
        <v>38</v>
      </c>
      <c r="AH218">
        <f t="shared" si="109"/>
        <v>0</v>
      </c>
      <c r="AI218">
        <f t="shared" si="110"/>
        <v>190</v>
      </c>
      <c r="AJ218">
        <f t="shared" si="111"/>
        <v>0</v>
      </c>
    </row>
    <row r="219" spans="1:36" x14ac:dyDescent="0.25">
      <c r="A219">
        <f>commits!A219</f>
        <v>39563292</v>
      </c>
      <c r="B219" t="str">
        <f>commits!B219</f>
        <v>Javascript</v>
      </c>
      <c r="C219">
        <f>commits!C219</f>
        <v>2</v>
      </c>
      <c r="D219">
        <f>commits!D219</f>
        <v>84</v>
      </c>
      <c r="E219">
        <f>commits!E219</f>
        <v>86</v>
      </c>
      <c r="F219">
        <f>VLOOKUP(A219,merges!P:U,5,FALSE)</f>
        <v>0</v>
      </c>
      <c r="G219">
        <f>VLOOKUP(A219,merges!P:U,6,FALSE)</f>
        <v>7</v>
      </c>
      <c r="H219">
        <f t="shared" si="95"/>
        <v>7</v>
      </c>
      <c r="I219">
        <f t="shared" si="96"/>
        <v>12.285714285714286</v>
      </c>
      <c r="J219">
        <f t="shared" si="97"/>
        <v>8.1395348837209305</v>
      </c>
      <c r="K219">
        <f t="shared" si="98"/>
        <v>0</v>
      </c>
      <c r="L219">
        <f t="shared" si="99"/>
        <v>8.3333333333333339</v>
      </c>
      <c r="M219" t="e">
        <f t="shared" si="100"/>
        <v>#DIV/0!</v>
      </c>
      <c r="N219">
        <f t="shared" si="101"/>
        <v>12</v>
      </c>
      <c r="O219">
        <f>IF(ISNA(VLOOKUP(A219,desenvolvedores!$U$2:$W$656,2,FALSE)),1,VLOOKUP(A219,desenvolvedores!$U$2:$W$656,2,FALSE))</f>
        <v>2</v>
      </c>
      <c r="P219">
        <f>IF(ISNA(VLOOKUP(A219,desenvolvedores!$U$2:$W$656,3,FALSE)),1,VLOOKUP(A219,desenvolvedores!$U$2:$W$656,3,FALSE))</f>
        <v>4</v>
      </c>
      <c r="Q219">
        <f t="shared" si="93"/>
        <v>999999</v>
      </c>
      <c r="R219">
        <f t="shared" si="94"/>
        <v>8</v>
      </c>
      <c r="S219">
        <f>IF(ISNA(VLOOKUP(A219,merges!AH:AJ,2,)),0,VLOOKUP(A219,merges!AH:AJ,2,))</f>
        <v>0</v>
      </c>
      <c r="T219">
        <f>IF(ISNA(VLOOKUP(A219,merges!AN:AP,2,FALSE)),0,VLOOKUP(A219,merges!AN:AP,2,FALSE))</f>
        <v>0</v>
      </c>
      <c r="U219">
        <f t="shared" si="102"/>
        <v>0</v>
      </c>
      <c r="V219">
        <f t="shared" si="103"/>
        <v>0</v>
      </c>
      <c r="W219">
        <f t="shared" si="112"/>
        <v>0</v>
      </c>
      <c r="X219">
        <f t="shared" si="104"/>
        <v>0</v>
      </c>
      <c r="Y219" t="e">
        <f>VLOOKUP(A219,issues_tempo!A:E,2,FALSE)</f>
        <v>#N/A</v>
      </c>
      <c r="Z219" t="e">
        <f>VLOOKUP(A219,issues_tempo!A:E,3,FALSE)</f>
        <v>#N/A</v>
      </c>
      <c r="AA219" t="e">
        <f t="shared" si="105"/>
        <v>#N/A</v>
      </c>
      <c r="AB219" t="e">
        <f t="shared" si="106"/>
        <v>#N/A</v>
      </c>
      <c r="AC219" t="e">
        <f>VLOOKUP(A219,issues_tempo!A:E,4,FALSE)</f>
        <v>#N/A</v>
      </c>
      <c r="AD219" t="e">
        <f>VLOOKUP(A219,issues_tempo!A:E,5,FALSE)</f>
        <v>#N/A</v>
      </c>
      <c r="AE219">
        <f t="shared" si="107"/>
        <v>0</v>
      </c>
      <c r="AF219">
        <f t="shared" si="107"/>
        <v>0</v>
      </c>
      <c r="AG219" t="e">
        <f t="shared" si="108"/>
        <v>#N/A</v>
      </c>
      <c r="AH219" t="e">
        <f t="shared" si="109"/>
        <v>#N/A</v>
      </c>
      <c r="AI219" t="e">
        <f t="shared" si="110"/>
        <v>#N/A</v>
      </c>
      <c r="AJ219" t="e">
        <f t="shared" si="111"/>
        <v>#N/A</v>
      </c>
    </row>
    <row r="220" spans="1:36" x14ac:dyDescent="0.25">
      <c r="A220">
        <f>commits!A220</f>
        <v>39612866</v>
      </c>
      <c r="B220" t="str">
        <f>commits!B220</f>
        <v>java</v>
      </c>
      <c r="C220">
        <f>commits!C220</f>
        <v>1</v>
      </c>
      <c r="D220">
        <f>commits!D220</f>
        <v>1</v>
      </c>
      <c r="E220">
        <f>commits!E220</f>
        <v>2</v>
      </c>
      <c r="F220" t="e">
        <f>VLOOKUP(A220,merges!P:U,5,FALSE)</f>
        <v>#N/A</v>
      </c>
      <c r="G220" t="e">
        <f>VLOOKUP(A220,merges!P:U,6,FALSE)</f>
        <v>#N/A</v>
      </c>
      <c r="H220" t="e">
        <f t="shared" si="95"/>
        <v>#N/A</v>
      </c>
      <c r="I220" t="e">
        <f t="shared" si="96"/>
        <v>#N/A</v>
      </c>
      <c r="J220">
        <f t="shared" si="97"/>
        <v>0</v>
      </c>
      <c r="K220">
        <f t="shared" si="98"/>
        <v>0</v>
      </c>
      <c r="L220">
        <f t="shared" si="99"/>
        <v>0</v>
      </c>
      <c r="M220" t="e">
        <f t="shared" si="100"/>
        <v>#N/A</v>
      </c>
      <c r="N220" t="e">
        <f t="shared" si="101"/>
        <v>#N/A</v>
      </c>
      <c r="O220">
        <f>IF(ISNA(VLOOKUP(A220,desenvolvedores!$U$2:$W$656,2,FALSE)),1,VLOOKUP(A220,desenvolvedores!$U$2:$W$656,2,FALSE))</f>
        <v>1</v>
      </c>
      <c r="P220">
        <f>IF(ISNA(VLOOKUP(A220,desenvolvedores!$U$2:$W$656,3,FALSE)),1,VLOOKUP(A220,desenvolvedores!$U$2:$W$656,3,FALSE))</f>
        <v>1</v>
      </c>
      <c r="Q220">
        <f t="shared" si="93"/>
        <v>999999</v>
      </c>
      <c r="R220" t="e">
        <f t="shared" si="94"/>
        <v>#N/A</v>
      </c>
      <c r="S220">
        <f>IF(ISNA(VLOOKUP(A220,merges!AH:AJ,2,)),0,VLOOKUP(A220,merges!AH:AJ,2,))</f>
        <v>0</v>
      </c>
      <c r="T220">
        <f>IF(ISNA(VLOOKUP(A220,merges!AN:AP,2,FALSE)),0,VLOOKUP(A220,merges!AN:AP,2,FALSE))</f>
        <v>0</v>
      </c>
      <c r="U220">
        <f t="shared" si="102"/>
        <v>0</v>
      </c>
      <c r="V220">
        <f t="shared" si="103"/>
        <v>0</v>
      </c>
      <c r="W220">
        <f t="shared" si="112"/>
        <v>0</v>
      </c>
      <c r="X220">
        <f t="shared" si="104"/>
        <v>0</v>
      </c>
      <c r="Y220" t="e">
        <f>VLOOKUP(A220,issues_tempo!A:E,2,FALSE)</f>
        <v>#N/A</v>
      </c>
      <c r="Z220" t="e">
        <f>VLOOKUP(A220,issues_tempo!A:E,3,FALSE)</f>
        <v>#N/A</v>
      </c>
      <c r="AA220" t="e">
        <f t="shared" si="105"/>
        <v>#N/A</v>
      </c>
      <c r="AB220" t="e">
        <f t="shared" si="106"/>
        <v>#N/A</v>
      </c>
      <c r="AC220" t="e">
        <f>VLOOKUP(A220,issues_tempo!A:E,4,FALSE)</f>
        <v>#N/A</v>
      </c>
      <c r="AD220" t="e">
        <f>VLOOKUP(A220,issues_tempo!A:E,5,FALSE)</f>
        <v>#N/A</v>
      </c>
      <c r="AE220">
        <f t="shared" si="107"/>
        <v>0</v>
      </c>
      <c r="AF220">
        <f t="shared" si="107"/>
        <v>0</v>
      </c>
      <c r="AG220" t="e">
        <f t="shared" si="108"/>
        <v>#N/A</v>
      </c>
      <c r="AH220" t="e">
        <f t="shared" si="109"/>
        <v>#N/A</v>
      </c>
      <c r="AI220" t="e">
        <f t="shared" si="110"/>
        <v>#N/A</v>
      </c>
      <c r="AJ220" t="e">
        <f t="shared" si="111"/>
        <v>#N/A</v>
      </c>
    </row>
    <row r="221" spans="1:36" x14ac:dyDescent="0.25">
      <c r="A221">
        <f>commits!A221</f>
        <v>39788762</v>
      </c>
      <c r="B221" t="str">
        <f>commits!B221</f>
        <v>Javascript</v>
      </c>
      <c r="C221">
        <f>commits!C221</f>
        <v>1233</v>
      </c>
      <c r="D221">
        <f>commits!D221</f>
        <v>925</v>
      </c>
      <c r="E221">
        <f>commits!E221</f>
        <v>2158</v>
      </c>
      <c r="F221">
        <f>VLOOKUP(A221,merges!P:U,5,FALSE)</f>
        <v>342</v>
      </c>
      <c r="G221">
        <f>VLOOKUP(A221,merges!P:U,6,FALSE)</f>
        <v>268</v>
      </c>
      <c r="H221">
        <f t="shared" si="95"/>
        <v>610</v>
      </c>
      <c r="I221">
        <f t="shared" si="96"/>
        <v>3.5377049180327869</v>
      </c>
      <c r="J221">
        <f t="shared" si="97"/>
        <v>28.266913809082485</v>
      </c>
      <c r="K221">
        <f t="shared" si="98"/>
        <v>27.737226277372262</v>
      </c>
      <c r="L221">
        <f t="shared" si="99"/>
        <v>28.972972972972972</v>
      </c>
      <c r="M221">
        <f>IF(F221&gt;0,C221/F221,999999)</f>
        <v>3.6052631578947367</v>
      </c>
      <c r="N221">
        <f>IF(G221&gt;0,D221/G221,999999)</f>
        <v>3.4514925373134329</v>
      </c>
      <c r="O221">
        <f>IF(ISNA(VLOOKUP(A221,desenvolvedores!$U$2:$W$656,2,FALSE)),1,VLOOKUP(A221,desenvolvedores!$U$2:$W$656,2,FALSE))</f>
        <v>8</v>
      </c>
      <c r="P221">
        <f>IF(ISNA(VLOOKUP(A221,desenvolvedores!$U$2:$W$656,3,FALSE)),1,VLOOKUP(A221,desenvolvedores!$U$2:$W$656,3,FALSE))</f>
        <v>4</v>
      </c>
      <c r="Q221">
        <f t="shared" si="93"/>
        <v>4.807017543859649</v>
      </c>
      <c r="R221">
        <f t="shared" si="94"/>
        <v>2.3009950248756219</v>
      </c>
      <c r="S221">
        <f>IF(ISNA(VLOOKUP(A221,merges!AH:AJ,2,)),0,VLOOKUP(A221,merges!AH:AJ,2,))</f>
        <v>7387</v>
      </c>
      <c r="T221">
        <f>IF(ISNA(VLOOKUP(A221,merges!AN:AP,2,FALSE)),0,VLOOKUP(A221,merges!AN:AP,2,FALSE))</f>
        <v>3</v>
      </c>
      <c r="U221">
        <f t="shared" si="102"/>
        <v>21.599415204678362</v>
      </c>
      <c r="V221">
        <f t="shared" si="103"/>
        <v>1.1194029850746268E-2</v>
      </c>
      <c r="W221">
        <f t="shared" si="112"/>
        <v>599.10786699107859</v>
      </c>
      <c r="X221">
        <f t="shared" si="104"/>
        <v>0.32432432432432429</v>
      </c>
      <c r="Y221">
        <f>IF(ISNA(VLOOKUP(A221,issues_tempo!A:E,2,FALSE)),0,VLOOKUP(A221,issues_tempo!A:E,2,FALSE))</f>
        <v>0</v>
      </c>
      <c r="Z221">
        <f>IF(ISNA(VLOOKUP(A221,issues_tempo!A:E,3,FALSE)),0,VLOOKUP(A221,issues_tempo!A:E,3,FALSE))</f>
        <v>0</v>
      </c>
      <c r="AA221">
        <f t="shared" si="105"/>
        <v>0</v>
      </c>
      <c r="AB221" t="e">
        <f t="shared" si="106"/>
        <v>#DIV/0!</v>
      </c>
      <c r="AC221" t="e">
        <f>VLOOKUP(A221,issues_tempo!A:E,4,FALSE)</f>
        <v>#N/A</v>
      </c>
      <c r="AD221" t="e">
        <f>VLOOKUP(A221,issues_tempo!A:E,5,FALSE)</f>
        <v>#N/A</v>
      </c>
      <c r="AE221">
        <f t="shared" si="107"/>
        <v>0</v>
      </c>
      <c r="AF221">
        <f t="shared" si="107"/>
        <v>0</v>
      </c>
      <c r="AG221">
        <f t="shared" si="108"/>
        <v>0</v>
      </c>
      <c r="AH221">
        <f t="shared" si="109"/>
        <v>0</v>
      </c>
      <c r="AI221">
        <f t="shared" si="110"/>
        <v>0</v>
      </c>
      <c r="AJ221">
        <f t="shared" si="111"/>
        <v>0</v>
      </c>
    </row>
    <row r="222" spans="1:36" x14ac:dyDescent="0.25">
      <c r="A222">
        <f>commits!A222</f>
        <v>39869020</v>
      </c>
      <c r="B222" t="str">
        <f>commits!B222</f>
        <v>Javascript</v>
      </c>
      <c r="C222">
        <f>commits!C222</f>
        <v>1</v>
      </c>
      <c r="D222">
        <f>commits!D222</f>
        <v>1</v>
      </c>
      <c r="E222">
        <f>commits!E222</f>
        <v>2</v>
      </c>
      <c r="F222" t="e">
        <f>VLOOKUP(A222,merges!P:U,5,FALSE)</f>
        <v>#N/A</v>
      </c>
      <c r="G222" t="e">
        <f>VLOOKUP(A222,merges!P:U,6,FALSE)</f>
        <v>#N/A</v>
      </c>
      <c r="H222" t="e">
        <f t="shared" si="95"/>
        <v>#N/A</v>
      </c>
      <c r="I222" t="e">
        <f t="shared" si="96"/>
        <v>#N/A</v>
      </c>
      <c r="J222">
        <f t="shared" si="97"/>
        <v>0</v>
      </c>
      <c r="K222">
        <f t="shared" si="98"/>
        <v>0</v>
      </c>
      <c r="L222">
        <f t="shared" si="99"/>
        <v>0</v>
      </c>
      <c r="M222" t="e">
        <f t="shared" si="100"/>
        <v>#N/A</v>
      </c>
      <c r="N222" t="e">
        <f t="shared" si="101"/>
        <v>#N/A</v>
      </c>
      <c r="O222">
        <f>IF(ISNA(VLOOKUP(A222,desenvolvedores!$U$2:$W$656,2,FALSE)),1,VLOOKUP(A222,desenvolvedores!$U$2:$W$656,2,FALSE))</f>
        <v>1</v>
      </c>
      <c r="P222">
        <f>IF(ISNA(VLOOKUP(A222,desenvolvedores!$U$2:$W$656,3,FALSE)),1,VLOOKUP(A222,desenvolvedores!$U$2:$W$656,3,FALSE))</f>
        <v>1</v>
      </c>
      <c r="Q222">
        <f t="shared" si="93"/>
        <v>999999</v>
      </c>
      <c r="R222" t="e">
        <f t="shared" si="94"/>
        <v>#N/A</v>
      </c>
      <c r="S222">
        <f>IF(ISNA(VLOOKUP(A222,merges!AH:AJ,2,)),0,VLOOKUP(A222,merges!AH:AJ,2,))</f>
        <v>0</v>
      </c>
      <c r="T222">
        <f>IF(ISNA(VLOOKUP(A222,merges!AN:AP,2,FALSE)),0,VLOOKUP(A222,merges!AN:AP,2,FALSE))</f>
        <v>0</v>
      </c>
      <c r="U222">
        <f t="shared" si="102"/>
        <v>0</v>
      </c>
      <c r="V222">
        <f t="shared" si="103"/>
        <v>0</v>
      </c>
      <c r="W222">
        <f t="shared" si="112"/>
        <v>0</v>
      </c>
      <c r="X222">
        <f t="shared" si="104"/>
        <v>0</v>
      </c>
      <c r="Y222" t="e">
        <f>VLOOKUP(A222,issues_tempo!A:E,2,FALSE)</f>
        <v>#N/A</v>
      </c>
      <c r="Z222" t="e">
        <f>VLOOKUP(A222,issues_tempo!A:E,3,FALSE)</f>
        <v>#N/A</v>
      </c>
      <c r="AA222" t="e">
        <f t="shared" si="105"/>
        <v>#N/A</v>
      </c>
      <c r="AB222" t="e">
        <f t="shared" si="106"/>
        <v>#N/A</v>
      </c>
      <c r="AC222" t="e">
        <f>VLOOKUP(A222,issues_tempo!A:E,4,FALSE)</f>
        <v>#N/A</v>
      </c>
      <c r="AD222" t="e">
        <f>VLOOKUP(A222,issues_tempo!A:E,5,FALSE)</f>
        <v>#N/A</v>
      </c>
      <c r="AE222">
        <f t="shared" si="107"/>
        <v>0</v>
      </c>
      <c r="AF222">
        <f t="shared" si="107"/>
        <v>0</v>
      </c>
      <c r="AG222" t="e">
        <f t="shared" si="108"/>
        <v>#N/A</v>
      </c>
      <c r="AH222" t="e">
        <f t="shared" si="109"/>
        <v>#N/A</v>
      </c>
      <c r="AI222" t="e">
        <f t="shared" si="110"/>
        <v>#N/A</v>
      </c>
      <c r="AJ222" t="e">
        <f t="shared" si="111"/>
        <v>#N/A</v>
      </c>
    </row>
    <row r="223" spans="1:36" x14ac:dyDescent="0.25">
      <c r="A223">
        <f>commits!A223</f>
        <v>40073408</v>
      </c>
      <c r="B223" t="str">
        <f>commits!B223</f>
        <v>Python</v>
      </c>
      <c r="C223">
        <f>commits!C223</f>
        <v>5</v>
      </c>
      <c r="D223">
        <f>commits!D223</f>
        <v>8</v>
      </c>
      <c r="E223">
        <f>commits!E223</f>
        <v>13</v>
      </c>
      <c r="F223">
        <f>VLOOKUP(A223,merges!P:U,5,FALSE)</f>
        <v>1</v>
      </c>
      <c r="G223">
        <f>VLOOKUP(A223,merges!P:U,6,FALSE)</f>
        <v>0</v>
      </c>
      <c r="H223">
        <f t="shared" si="95"/>
        <v>1</v>
      </c>
      <c r="I223">
        <f t="shared" si="96"/>
        <v>13</v>
      </c>
      <c r="J223">
        <f t="shared" si="97"/>
        <v>7.6923076923076925</v>
      </c>
      <c r="K223">
        <f t="shared" si="98"/>
        <v>20</v>
      </c>
      <c r="L223">
        <f t="shared" si="99"/>
        <v>0</v>
      </c>
      <c r="M223">
        <f t="shared" si="100"/>
        <v>5</v>
      </c>
      <c r="N223" t="e">
        <f t="shared" si="101"/>
        <v>#DIV/0!</v>
      </c>
      <c r="O223">
        <f>IF(ISNA(VLOOKUP(A223,desenvolvedores!$U$2:$W$656,2,FALSE)),1,VLOOKUP(A223,desenvolvedores!$U$2:$W$656,2,FALSE))</f>
        <v>2</v>
      </c>
      <c r="P223">
        <f>IF(ISNA(VLOOKUP(A223,desenvolvedores!$U$2:$W$656,3,FALSE)),1,VLOOKUP(A223,desenvolvedores!$U$2:$W$656,3,FALSE))</f>
        <v>2</v>
      </c>
      <c r="Q223">
        <f t="shared" si="93"/>
        <v>1.6666666666666665</v>
      </c>
      <c r="R223">
        <f t="shared" si="94"/>
        <v>999999</v>
      </c>
      <c r="S223">
        <f>IF(ISNA(VLOOKUP(A223,merges!AH:AJ,2,)),0,VLOOKUP(A223,merges!AH:AJ,2,))</f>
        <v>0</v>
      </c>
      <c r="T223">
        <f>IF(ISNA(VLOOKUP(A223,merges!AN:AP,2,FALSE)),0,VLOOKUP(A223,merges!AN:AP,2,FALSE))</f>
        <v>0</v>
      </c>
      <c r="U223">
        <f t="shared" si="102"/>
        <v>0</v>
      </c>
      <c r="V223">
        <f t="shared" si="103"/>
        <v>0</v>
      </c>
      <c r="W223">
        <f t="shared" si="112"/>
        <v>0</v>
      </c>
      <c r="X223">
        <f t="shared" si="104"/>
        <v>0</v>
      </c>
      <c r="Y223" t="e">
        <f>VLOOKUP(A223,issues_tempo!A:E,2,FALSE)</f>
        <v>#N/A</v>
      </c>
      <c r="Z223" t="e">
        <f>VLOOKUP(A223,issues_tempo!A:E,3,FALSE)</f>
        <v>#N/A</v>
      </c>
      <c r="AA223" t="e">
        <f t="shared" si="105"/>
        <v>#N/A</v>
      </c>
      <c r="AB223" t="e">
        <f t="shared" si="106"/>
        <v>#N/A</v>
      </c>
      <c r="AC223" t="e">
        <f>VLOOKUP(A223,issues_tempo!A:E,4,FALSE)</f>
        <v>#N/A</v>
      </c>
      <c r="AD223" t="e">
        <f>VLOOKUP(A223,issues_tempo!A:E,5,FALSE)</f>
        <v>#N/A</v>
      </c>
      <c r="AE223">
        <f t="shared" si="107"/>
        <v>0</v>
      </c>
      <c r="AF223">
        <f t="shared" si="107"/>
        <v>0</v>
      </c>
      <c r="AG223" t="e">
        <f t="shared" si="108"/>
        <v>#N/A</v>
      </c>
      <c r="AH223" t="e">
        <f t="shared" si="109"/>
        <v>#N/A</v>
      </c>
      <c r="AI223" t="e">
        <f t="shared" si="110"/>
        <v>#N/A</v>
      </c>
      <c r="AJ223" t="e">
        <f t="shared" si="111"/>
        <v>#N/A</v>
      </c>
    </row>
    <row r="224" spans="1:36" x14ac:dyDescent="0.25">
      <c r="A224">
        <f>commits!A224</f>
        <v>40126762</v>
      </c>
      <c r="B224" t="str">
        <f>commits!B224</f>
        <v>Javascript</v>
      </c>
      <c r="C224">
        <f>commits!C224</f>
        <v>1</v>
      </c>
      <c r="D224">
        <f>commits!D224</f>
        <v>3</v>
      </c>
      <c r="E224">
        <f>commits!E224</f>
        <v>4</v>
      </c>
      <c r="F224" t="e">
        <f>VLOOKUP(A224,merges!P:U,5,FALSE)</f>
        <v>#N/A</v>
      </c>
      <c r="G224" t="e">
        <f>VLOOKUP(A224,merges!P:U,6,FALSE)</f>
        <v>#N/A</v>
      </c>
      <c r="H224" t="e">
        <f t="shared" si="95"/>
        <v>#N/A</v>
      </c>
      <c r="I224" t="e">
        <f t="shared" si="96"/>
        <v>#N/A</v>
      </c>
      <c r="J224">
        <f t="shared" si="97"/>
        <v>0</v>
      </c>
      <c r="K224">
        <f t="shared" si="98"/>
        <v>0</v>
      </c>
      <c r="L224">
        <f t="shared" si="99"/>
        <v>0</v>
      </c>
      <c r="M224" t="e">
        <f t="shared" si="100"/>
        <v>#N/A</v>
      </c>
      <c r="N224" t="e">
        <f t="shared" si="101"/>
        <v>#N/A</v>
      </c>
      <c r="O224">
        <f>IF(ISNA(VLOOKUP(A224,desenvolvedores!$U$2:$W$656,2,FALSE)),1,VLOOKUP(A224,desenvolvedores!$U$2:$W$656,2,FALSE))</f>
        <v>1</v>
      </c>
      <c r="P224">
        <f>IF(ISNA(VLOOKUP(A224,desenvolvedores!$U$2:$W$656,3,FALSE)),1,VLOOKUP(A224,desenvolvedores!$U$2:$W$656,3,FALSE))</f>
        <v>1</v>
      </c>
      <c r="Q224">
        <f t="shared" si="93"/>
        <v>999999</v>
      </c>
      <c r="R224" t="e">
        <f t="shared" si="94"/>
        <v>#N/A</v>
      </c>
      <c r="S224">
        <f>IF(ISNA(VLOOKUP(A224,merges!AH:AJ,2,)),0,VLOOKUP(A224,merges!AH:AJ,2,))</f>
        <v>0</v>
      </c>
      <c r="T224">
        <f>IF(ISNA(VLOOKUP(A224,merges!AN:AP,2,FALSE)),0,VLOOKUP(A224,merges!AN:AP,2,FALSE))</f>
        <v>0</v>
      </c>
      <c r="U224">
        <f t="shared" si="102"/>
        <v>0</v>
      </c>
      <c r="V224">
        <f t="shared" si="103"/>
        <v>0</v>
      </c>
      <c r="W224">
        <f t="shared" si="112"/>
        <v>0</v>
      </c>
      <c r="X224">
        <f t="shared" si="104"/>
        <v>0</v>
      </c>
      <c r="Y224" t="e">
        <f>VLOOKUP(A224,issues_tempo!A:E,2,FALSE)</f>
        <v>#N/A</v>
      </c>
      <c r="Z224" t="e">
        <f>VLOOKUP(A224,issues_tempo!A:E,3,FALSE)</f>
        <v>#N/A</v>
      </c>
      <c r="AA224" t="e">
        <f t="shared" si="105"/>
        <v>#N/A</v>
      </c>
      <c r="AB224" t="e">
        <f t="shared" si="106"/>
        <v>#N/A</v>
      </c>
      <c r="AC224" t="e">
        <f>VLOOKUP(A224,issues_tempo!A:E,4,FALSE)</f>
        <v>#N/A</v>
      </c>
      <c r="AD224" t="e">
        <f>VLOOKUP(A224,issues_tempo!A:E,5,FALSE)</f>
        <v>#N/A</v>
      </c>
      <c r="AE224">
        <f t="shared" si="107"/>
        <v>0</v>
      </c>
      <c r="AF224">
        <f t="shared" si="107"/>
        <v>0</v>
      </c>
      <c r="AG224" t="e">
        <f t="shared" si="108"/>
        <v>#N/A</v>
      </c>
      <c r="AH224" t="e">
        <f t="shared" si="109"/>
        <v>#N/A</v>
      </c>
      <c r="AI224" t="e">
        <f t="shared" si="110"/>
        <v>#N/A</v>
      </c>
      <c r="AJ224" t="e">
        <f t="shared" si="111"/>
        <v>#N/A</v>
      </c>
    </row>
    <row r="225" spans="1:36" x14ac:dyDescent="0.25">
      <c r="A225">
        <f>commits!A225</f>
        <v>40248148</v>
      </c>
      <c r="B225" t="str">
        <f>commits!B225</f>
        <v>Javascript</v>
      </c>
      <c r="C225">
        <f>commits!C225</f>
        <v>11</v>
      </c>
      <c r="D225">
        <f>commits!D225</f>
        <v>110</v>
      </c>
      <c r="E225">
        <f>commits!E225</f>
        <v>121</v>
      </c>
      <c r="F225">
        <f>VLOOKUP(A225,merges!P:U,5,FALSE)</f>
        <v>0</v>
      </c>
      <c r="G225">
        <f>VLOOKUP(A225,merges!P:U,6,FALSE)</f>
        <v>1</v>
      </c>
      <c r="H225">
        <f t="shared" si="95"/>
        <v>1</v>
      </c>
      <c r="I225">
        <f t="shared" si="96"/>
        <v>121</v>
      </c>
      <c r="J225">
        <f t="shared" si="97"/>
        <v>0.82644628099173556</v>
      </c>
      <c r="K225">
        <f t="shared" si="98"/>
        <v>0</v>
      </c>
      <c r="L225">
        <f t="shared" si="99"/>
        <v>0.90909090909090906</v>
      </c>
      <c r="M225" t="e">
        <f t="shared" si="100"/>
        <v>#DIV/0!</v>
      </c>
      <c r="N225">
        <f t="shared" si="101"/>
        <v>110</v>
      </c>
      <c r="O225">
        <f>IF(ISNA(VLOOKUP(A225,desenvolvedores!$U$2:$W$656,2,FALSE)),1,VLOOKUP(A225,desenvolvedores!$U$2:$W$656,2,FALSE))</f>
        <v>3</v>
      </c>
      <c r="P225">
        <f>IF(ISNA(VLOOKUP(A225,desenvolvedores!$U$2:$W$656,3,FALSE)),1,VLOOKUP(A225,desenvolvedores!$U$2:$W$656,3,FALSE))</f>
        <v>9</v>
      </c>
      <c r="Q225">
        <f t="shared" si="93"/>
        <v>999999</v>
      </c>
      <c r="R225">
        <f t="shared" si="94"/>
        <v>165</v>
      </c>
      <c r="S225">
        <f>IF(ISNA(VLOOKUP(A225,merges!AH:AJ,2,)),0,VLOOKUP(A225,merges!AH:AJ,2,))</f>
        <v>0</v>
      </c>
      <c r="T225">
        <f>IF(ISNA(VLOOKUP(A225,merges!AN:AP,2,FALSE)),0,VLOOKUP(A225,merges!AN:AP,2,FALSE))</f>
        <v>0</v>
      </c>
      <c r="U225">
        <f t="shared" si="102"/>
        <v>0</v>
      </c>
      <c r="V225">
        <f t="shared" si="103"/>
        <v>0</v>
      </c>
      <c r="W225">
        <f t="shared" si="112"/>
        <v>0</v>
      </c>
      <c r="X225">
        <f t="shared" si="104"/>
        <v>0</v>
      </c>
      <c r="Y225" t="e">
        <f>VLOOKUP(A225,issues_tempo!A:E,2,FALSE)</f>
        <v>#N/A</v>
      </c>
      <c r="Z225" t="e">
        <f>VLOOKUP(A225,issues_tempo!A:E,3,FALSE)</f>
        <v>#N/A</v>
      </c>
      <c r="AA225" t="e">
        <f t="shared" si="105"/>
        <v>#N/A</v>
      </c>
      <c r="AB225" t="e">
        <f t="shared" si="106"/>
        <v>#N/A</v>
      </c>
      <c r="AC225" t="e">
        <f>VLOOKUP(A225,issues_tempo!A:E,4,FALSE)</f>
        <v>#N/A</v>
      </c>
      <c r="AD225" t="e">
        <f>VLOOKUP(A225,issues_tempo!A:E,5,FALSE)</f>
        <v>#N/A</v>
      </c>
      <c r="AE225">
        <f t="shared" si="107"/>
        <v>0</v>
      </c>
      <c r="AF225">
        <f t="shared" si="107"/>
        <v>0</v>
      </c>
      <c r="AG225" t="e">
        <f t="shared" si="108"/>
        <v>#N/A</v>
      </c>
      <c r="AH225" t="e">
        <f t="shared" si="109"/>
        <v>#N/A</v>
      </c>
      <c r="AI225" t="e">
        <f t="shared" si="110"/>
        <v>#N/A</v>
      </c>
      <c r="AJ225" t="e">
        <f t="shared" si="111"/>
        <v>#N/A</v>
      </c>
    </row>
    <row r="226" spans="1:36" x14ac:dyDescent="0.25">
      <c r="A226">
        <f>commits!A226</f>
        <v>40276276</v>
      </c>
      <c r="B226" t="str">
        <f>commits!B226</f>
        <v>java</v>
      </c>
      <c r="C226">
        <f>commits!C226</f>
        <v>5</v>
      </c>
      <c r="D226">
        <f>commits!D226</f>
        <v>1</v>
      </c>
      <c r="E226">
        <f>commits!E226</f>
        <v>6</v>
      </c>
      <c r="F226" t="e">
        <f>VLOOKUP(A226,merges!P:U,5,FALSE)</f>
        <v>#N/A</v>
      </c>
      <c r="G226" t="e">
        <f>VLOOKUP(A226,merges!P:U,6,FALSE)</f>
        <v>#N/A</v>
      </c>
      <c r="H226" t="e">
        <f t="shared" si="95"/>
        <v>#N/A</v>
      </c>
      <c r="I226" t="e">
        <f t="shared" si="96"/>
        <v>#N/A</v>
      </c>
      <c r="J226">
        <f t="shared" si="97"/>
        <v>0</v>
      </c>
      <c r="K226">
        <f t="shared" si="98"/>
        <v>0</v>
      </c>
      <c r="L226">
        <f t="shared" si="99"/>
        <v>0</v>
      </c>
      <c r="M226" t="e">
        <f t="shared" si="100"/>
        <v>#N/A</v>
      </c>
      <c r="N226" t="e">
        <f t="shared" si="101"/>
        <v>#N/A</v>
      </c>
      <c r="O226">
        <f>IF(ISNA(VLOOKUP(A226,desenvolvedores!$U$2:$W$656,2,FALSE)),1,VLOOKUP(A226,desenvolvedores!$U$2:$W$656,2,FALSE))</f>
        <v>1</v>
      </c>
      <c r="P226">
        <f>IF(ISNA(VLOOKUP(A226,desenvolvedores!$U$2:$W$656,3,FALSE)),1,VLOOKUP(A226,desenvolvedores!$U$2:$W$656,3,FALSE))</f>
        <v>1</v>
      </c>
      <c r="Q226">
        <f t="shared" si="93"/>
        <v>999999</v>
      </c>
      <c r="R226" t="e">
        <f t="shared" si="94"/>
        <v>#N/A</v>
      </c>
      <c r="S226">
        <f>IF(ISNA(VLOOKUP(A226,merges!AH:AJ,2,)),0,VLOOKUP(A226,merges!AH:AJ,2,))</f>
        <v>0</v>
      </c>
      <c r="T226">
        <f>IF(ISNA(VLOOKUP(A226,merges!AN:AP,2,FALSE)),0,VLOOKUP(A226,merges!AN:AP,2,FALSE))</f>
        <v>0</v>
      </c>
      <c r="U226">
        <f t="shared" si="102"/>
        <v>0</v>
      </c>
      <c r="V226">
        <f t="shared" si="103"/>
        <v>0</v>
      </c>
      <c r="W226">
        <f t="shared" si="112"/>
        <v>0</v>
      </c>
      <c r="X226">
        <f t="shared" si="104"/>
        <v>0</v>
      </c>
      <c r="Y226" t="e">
        <f>VLOOKUP(A226,issues_tempo!A:E,2,FALSE)</f>
        <v>#N/A</v>
      </c>
      <c r="Z226" t="e">
        <f>VLOOKUP(A226,issues_tempo!A:E,3,FALSE)</f>
        <v>#N/A</v>
      </c>
      <c r="AA226" t="e">
        <f t="shared" si="105"/>
        <v>#N/A</v>
      </c>
      <c r="AB226" t="e">
        <f t="shared" si="106"/>
        <v>#N/A</v>
      </c>
      <c r="AC226" t="e">
        <f>VLOOKUP(A226,issues_tempo!A:E,4,FALSE)</f>
        <v>#N/A</v>
      </c>
      <c r="AD226" t="e">
        <f>VLOOKUP(A226,issues_tempo!A:E,5,FALSE)</f>
        <v>#N/A</v>
      </c>
      <c r="AE226">
        <f t="shared" si="107"/>
        <v>0</v>
      </c>
      <c r="AF226">
        <f t="shared" si="107"/>
        <v>0</v>
      </c>
      <c r="AG226" t="e">
        <f t="shared" si="108"/>
        <v>#N/A</v>
      </c>
      <c r="AH226" t="e">
        <f t="shared" si="109"/>
        <v>#N/A</v>
      </c>
      <c r="AI226" t="e">
        <f t="shared" si="110"/>
        <v>#N/A</v>
      </c>
      <c r="AJ226" t="e">
        <f t="shared" si="111"/>
        <v>#N/A</v>
      </c>
    </row>
    <row r="227" spans="1:36" x14ac:dyDescent="0.25">
      <c r="A227">
        <f>commits!A227</f>
        <v>40311531</v>
      </c>
      <c r="B227" t="str">
        <f>commits!B227</f>
        <v>java</v>
      </c>
      <c r="C227">
        <f>commits!C227</f>
        <v>1</v>
      </c>
      <c r="D227">
        <f>commits!D227</f>
        <v>3</v>
      </c>
      <c r="E227">
        <f>commits!E227</f>
        <v>4</v>
      </c>
      <c r="F227" t="e">
        <f>VLOOKUP(A227,merges!P:U,5,FALSE)</f>
        <v>#N/A</v>
      </c>
      <c r="G227" t="e">
        <f>VLOOKUP(A227,merges!P:U,6,FALSE)</f>
        <v>#N/A</v>
      </c>
      <c r="H227" t="e">
        <f t="shared" si="95"/>
        <v>#N/A</v>
      </c>
      <c r="I227" t="e">
        <f t="shared" si="96"/>
        <v>#N/A</v>
      </c>
      <c r="J227">
        <f t="shared" si="97"/>
        <v>0</v>
      </c>
      <c r="K227">
        <f t="shared" si="98"/>
        <v>0</v>
      </c>
      <c r="L227">
        <f t="shared" si="99"/>
        <v>0</v>
      </c>
      <c r="M227" t="e">
        <f t="shared" si="100"/>
        <v>#N/A</v>
      </c>
      <c r="N227" t="e">
        <f t="shared" si="101"/>
        <v>#N/A</v>
      </c>
      <c r="O227">
        <f>IF(ISNA(VLOOKUP(A227,desenvolvedores!$U$2:$W$656,2,FALSE)),1,VLOOKUP(A227,desenvolvedores!$U$2:$W$656,2,FALSE))</f>
        <v>1</v>
      </c>
      <c r="P227">
        <f>IF(ISNA(VLOOKUP(A227,desenvolvedores!$U$2:$W$656,3,FALSE)),1,VLOOKUP(A227,desenvolvedores!$U$2:$W$656,3,FALSE))</f>
        <v>1</v>
      </c>
      <c r="Q227">
        <f t="shared" si="93"/>
        <v>999999</v>
      </c>
      <c r="R227" t="e">
        <f t="shared" si="94"/>
        <v>#N/A</v>
      </c>
      <c r="S227">
        <f>IF(ISNA(VLOOKUP(A227,merges!AH:AJ,2,)),0,VLOOKUP(A227,merges!AH:AJ,2,))</f>
        <v>0</v>
      </c>
      <c r="T227">
        <f>IF(ISNA(VLOOKUP(A227,merges!AN:AP,2,FALSE)),0,VLOOKUP(A227,merges!AN:AP,2,FALSE))</f>
        <v>0</v>
      </c>
      <c r="U227">
        <f t="shared" si="102"/>
        <v>0</v>
      </c>
      <c r="V227">
        <f t="shared" si="103"/>
        <v>0</v>
      </c>
      <c r="W227">
        <f t="shared" si="112"/>
        <v>0</v>
      </c>
      <c r="X227">
        <f t="shared" si="104"/>
        <v>0</v>
      </c>
      <c r="Y227" t="e">
        <f>VLOOKUP(A227,issues_tempo!A:E,2,FALSE)</f>
        <v>#N/A</v>
      </c>
      <c r="Z227" t="e">
        <f>VLOOKUP(A227,issues_tempo!A:E,3,FALSE)</f>
        <v>#N/A</v>
      </c>
      <c r="AA227" t="e">
        <f t="shared" si="105"/>
        <v>#N/A</v>
      </c>
      <c r="AB227" t="e">
        <f t="shared" si="106"/>
        <v>#N/A</v>
      </c>
      <c r="AC227" t="e">
        <f>VLOOKUP(A227,issues_tempo!A:E,4,FALSE)</f>
        <v>#N/A</v>
      </c>
      <c r="AD227" t="e">
        <f>VLOOKUP(A227,issues_tempo!A:E,5,FALSE)</f>
        <v>#N/A</v>
      </c>
      <c r="AE227">
        <f t="shared" si="107"/>
        <v>0</v>
      </c>
      <c r="AF227">
        <f t="shared" si="107"/>
        <v>0</v>
      </c>
      <c r="AG227" t="e">
        <f t="shared" si="108"/>
        <v>#N/A</v>
      </c>
      <c r="AH227" t="e">
        <f t="shared" si="109"/>
        <v>#N/A</v>
      </c>
      <c r="AI227" t="e">
        <f t="shared" si="110"/>
        <v>#N/A</v>
      </c>
      <c r="AJ227" t="e">
        <f t="shared" si="111"/>
        <v>#N/A</v>
      </c>
    </row>
    <row r="228" spans="1:36" x14ac:dyDescent="0.25">
      <c r="A228">
        <f>commits!A228</f>
        <v>40397476</v>
      </c>
      <c r="B228" t="str">
        <f>commits!B228</f>
        <v>Javascript</v>
      </c>
      <c r="C228">
        <f>commits!C228</f>
        <v>1</v>
      </c>
      <c r="D228">
        <f>commits!D228</f>
        <v>2</v>
      </c>
      <c r="E228">
        <f>commits!E228</f>
        <v>3</v>
      </c>
      <c r="F228" t="e">
        <f>VLOOKUP(A228,merges!P:U,5,FALSE)</f>
        <v>#N/A</v>
      </c>
      <c r="G228" t="e">
        <f>VLOOKUP(A228,merges!P:U,6,FALSE)</f>
        <v>#N/A</v>
      </c>
      <c r="H228" t="e">
        <f t="shared" si="95"/>
        <v>#N/A</v>
      </c>
      <c r="I228" t="e">
        <f t="shared" si="96"/>
        <v>#N/A</v>
      </c>
      <c r="J228">
        <f t="shared" si="97"/>
        <v>0</v>
      </c>
      <c r="K228">
        <f t="shared" si="98"/>
        <v>0</v>
      </c>
      <c r="L228">
        <f t="shared" si="99"/>
        <v>0</v>
      </c>
      <c r="M228" t="e">
        <f t="shared" si="100"/>
        <v>#N/A</v>
      </c>
      <c r="N228" t="e">
        <f t="shared" si="101"/>
        <v>#N/A</v>
      </c>
      <c r="O228">
        <f>IF(ISNA(VLOOKUP(A228,desenvolvedores!$U$2:$W$656,2,FALSE)),1,VLOOKUP(A228,desenvolvedores!$U$2:$W$656,2,FALSE))</f>
        <v>1</v>
      </c>
      <c r="P228">
        <f>IF(ISNA(VLOOKUP(A228,desenvolvedores!$U$2:$W$656,3,FALSE)),1,VLOOKUP(A228,desenvolvedores!$U$2:$W$656,3,FALSE))</f>
        <v>1</v>
      </c>
      <c r="Q228">
        <f t="shared" si="93"/>
        <v>999999</v>
      </c>
      <c r="R228" t="e">
        <f t="shared" si="94"/>
        <v>#N/A</v>
      </c>
      <c r="S228">
        <f>IF(ISNA(VLOOKUP(A228,merges!AH:AJ,2,)),0,VLOOKUP(A228,merges!AH:AJ,2,))</f>
        <v>0</v>
      </c>
      <c r="T228">
        <f>IF(ISNA(VLOOKUP(A228,merges!AN:AP,2,FALSE)),0,VLOOKUP(A228,merges!AN:AP,2,FALSE))</f>
        <v>0</v>
      </c>
      <c r="U228">
        <f t="shared" si="102"/>
        <v>0</v>
      </c>
      <c r="V228">
        <f t="shared" si="103"/>
        <v>0</v>
      </c>
      <c r="W228">
        <f t="shared" si="112"/>
        <v>0</v>
      </c>
      <c r="X228">
        <f t="shared" si="104"/>
        <v>0</v>
      </c>
      <c r="Y228" t="e">
        <f>VLOOKUP(A228,issues_tempo!A:E,2,FALSE)</f>
        <v>#N/A</v>
      </c>
      <c r="Z228" t="e">
        <f>VLOOKUP(A228,issues_tempo!A:E,3,FALSE)</f>
        <v>#N/A</v>
      </c>
      <c r="AA228" t="e">
        <f t="shared" si="105"/>
        <v>#N/A</v>
      </c>
      <c r="AB228" t="e">
        <f t="shared" si="106"/>
        <v>#N/A</v>
      </c>
      <c r="AC228" t="e">
        <f>VLOOKUP(A228,issues_tempo!A:E,4,FALSE)</f>
        <v>#N/A</v>
      </c>
      <c r="AD228" t="e">
        <f>VLOOKUP(A228,issues_tempo!A:E,5,FALSE)</f>
        <v>#N/A</v>
      </c>
      <c r="AE228">
        <f t="shared" si="107"/>
        <v>0</v>
      </c>
      <c r="AF228">
        <f t="shared" si="107"/>
        <v>0</v>
      </c>
      <c r="AG228" t="e">
        <f t="shared" si="108"/>
        <v>#N/A</v>
      </c>
      <c r="AH228" t="e">
        <f t="shared" si="109"/>
        <v>#N/A</v>
      </c>
      <c r="AI228" t="e">
        <f t="shared" si="110"/>
        <v>#N/A</v>
      </c>
      <c r="AJ228" t="e">
        <f t="shared" si="111"/>
        <v>#N/A</v>
      </c>
    </row>
    <row r="229" spans="1:36" x14ac:dyDescent="0.25">
      <c r="A229">
        <f>commits!A229</f>
        <v>41042138</v>
      </c>
      <c r="B229" t="str">
        <f>commits!B229</f>
        <v>Javascript</v>
      </c>
      <c r="C229">
        <f>commits!C229</f>
        <v>5</v>
      </c>
      <c r="D229">
        <f>commits!D229</f>
        <v>55</v>
      </c>
      <c r="E229">
        <f>commits!E229</f>
        <v>60</v>
      </c>
      <c r="F229" t="e">
        <f>VLOOKUP(A229,merges!P:U,5,FALSE)</f>
        <v>#N/A</v>
      </c>
      <c r="G229" t="e">
        <f>VLOOKUP(A229,merges!P:U,6,FALSE)</f>
        <v>#N/A</v>
      </c>
      <c r="H229" t="e">
        <f t="shared" si="95"/>
        <v>#N/A</v>
      </c>
      <c r="I229" t="e">
        <f t="shared" si="96"/>
        <v>#N/A</v>
      </c>
      <c r="J229">
        <f t="shared" si="97"/>
        <v>0</v>
      </c>
      <c r="K229">
        <f t="shared" si="98"/>
        <v>0</v>
      </c>
      <c r="L229">
        <f t="shared" si="99"/>
        <v>0</v>
      </c>
      <c r="M229" t="e">
        <f t="shared" si="100"/>
        <v>#N/A</v>
      </c>
      <c r="N229" t="e">
        <f t="shared" si="101"/>
        <v>#N/A</v>
      </c>
      <c r="O229">
        <f>IF(ISNA(VLOOKUP(A229,desenvolvedores!$U$2:$W$656,2,FALSE)),1,VLOOKUP(A229,desenvolvedores!$U$2:$W$656,2,FALSE))</f>
        <v>1</v>
      </c>
      <c r="P229">
        <f>IF(ISNA(VLOOKUP(A229,desenvolvedores!$U$2:$W$656,3,FALSE)),1,VLOOKUP(A229,desenvolvedores!$U$2:$W$656,3,FALSE))</f>
        <v>2</v>
      </c>
      <c r="Q229">
        <f t="shared" si="93"/>
        <v>999999</v>
      </c>
      <c r="R229" t="e">
        <f t="shared" si="94"/>
        <v>#N/A</v>
      </c>
      <c r="S229">
        <f>IF(ISNA(VLOOKUP(A229,merges!AH:AJ,2,)),0,VLOOKUP(A229,merges!AH:AJ,2,))</f>
        <v>0</v>
      </c>
      <c r="T229">
        <f>IF(ISNA(VLOOKUP(A229,merges!AN:AP,2,FALSE)),0,VLOOKUP(A229,merges!AN:AP,2,FALSE))</f>
        <v>0</v>
      </c>
      <c r="U229">
        <f t="shared" si="102"/>
        <v>0</v>
      </c>
      <c r="V229">
        <f t="shared" si="103"/>
        <v>0</v>
      </c>
      <c r="W229">
        <f t="shared" si="112"/>
        <v>0</v>
      </c>
      <c r="X229">
        <f t="shared" si="104"/>
        <v>0</v>
      </c>
      <c r="Y229" t="e">
        <f>VLOOKUP(A229,issues_tempo!A:E,2,FALSE)</f>
        <v>#N/A</v>
      </c>
      <c r="Z229" t="e">
        <f>VLOOKUP(A229,issues_tempo!A:E,3,FALSE)</f>
        <v>#N/A</v>
      </c>
      <c r="AA229" t="e">
        <f t="shared" si="105"/>
        <v>#N/A</v>
      </c>
      <c r="AB229" t="e">
        <f t="shared" si="106"/>
        <v>#N/A</v>
      </c>
      <c r="AC229" t="e">
        <f>VLOOKUP(A229,issues_tempo!A:E,4,FALSE)</f>
        <v>#N/A</v>
      </c>
      <c r="AD229" t="e">
        <f>VLOOKUP(A229,issues_tempo!A:E,5,FALSE)</f>
        <v>#N/A</v>
      </c>
      <c r="AE229">
        <f t="shared" si="107"/>
        <v>0</v>
      </c>
      <c r="AF229">
        <f t="shared" si="107"/>
        <v>0</v>
      </c>
      <c r="AG229" t="e">
        <f t="shared" si="108"/>
        <v>#N/A</v>
      </c>
      <c r="AH229" t="e">
        <f t="shared" si="109"/>
        <v>#N/A</v>
      </c>
      <c r="AI229" t="e">
        <f t="shared" si="110"/>
        <v>#N/A</v>
      </c>
      <c r="AJ229" t="e">
        <f t="shared" si="111"/>
        <v>#N/A</v>
      </c>
    </row>
    <row r="230" spans="1:36" x14ac:dyDescent="0.25">
      <c r="A230">
        <f>commits!A230</f>
        <v>41285763</v>
      </c>
      <c r="B230" t="str">
        <f>commits!B230</f>
        <v>Javascript</v>
      </c>
      <c r="C230">
        <f>commits!C230</f>
        <v>1</v>
      </c>
      <c r="D230">
        <f>commits!D230</f>
        <v>7</v>
      </c>
      <c r="E230">
        <f>commits!E230</f>
        <v>8</v>
      </c>
      <c r="F230" t="e">
        <f>VLOOKUP(A230,merges!P:U,5,FALSE)</f>
        <v>#N/A</v>
      </c>
      <c r="G230" t="e">
        <f>VLOOKUP(A230,merges!P:U,6,FALSE)</f>
        <v>#N/A</v>
      </c>
      <c r="H230" t="e">
        <f t="shared" si="95"/>
        <v>#N/A</v>
      </c>
      <c r="I230" t="e">
        <f t="shared" si="96"/>
        <v>#N/A</v>
      </c>
      <c r="J230">
        <f t="shared" si="97"/>
        <v>0</v>
      </c>
      <c r="K230">
        <f t="shared" si="98"/>
        <v>0</v>
      </c>
      <c r="L230">
        <f t="shared" si="99"/>
        <v>0</v>
      </c>
      <c r="M230" t="e">
        <f t="shared" si="100"/>
        <v>#N/A</v>
      </c>
      <c r="N230" t="e">
        <f t="shared" si="101"/>
        <v>#N/A</v>
      </c>
      <c r="O230">
        <f>IF(ISNA(VLOOKUP(A230,desenvolvedores!$U$2:$W$656,2,FALSE)),1,VLOOKUP(A230,desenvolvedores!$U$2:$W$656,2,FALSE))</f>
        <v>1</v>
      </c>
      <c r="P230">
        <f>IF(ISNA(VLOOKUP(A230,desenvolvedores!$U$2:$W$656,3,FALSE)),1,VLOOKUP(A230,desenvolvedores!$U$2:$W$656,3,FALSE))</f>
        <v>1</v>
      </c>
      <c r="Q230">
        <f t="shared" si="93"/>
        <v>999999</v>
      </c>
      <c r="R230" t="e">
        <f t="shared" si="94"/>
        <v>#N/A</v>
      </c>
      <c r="S230">
        <f>IF(ISNA(VLOOKUP(A230,merges!AH:AJ,2,)),0,VLOOKUP(A230,merges!AH:AJ,2,))</f>
        <v>0</v>
      </c>
      <c r="T230">
        <f>IF(ISNA(VLOOKUP(A230,merges!AN:AP,2,FALSE)),0,VLOOKUP(A230,merges!AN:AP,2,FALSE))</f>
        <v>0</v>
      </c>
      <c r="U230">
        <f t="shared" si="102"/>
        <v>0</v>
      </c>
      <c r="V230">
        <f t="shared" si="103"/>
        <v>0</v>
      </c>
      <c r="W230">
        <f t="shared" si="112"/>
        <v>0</v>
      </c>
      <c r="X230">
        <f t="shared" si="104"/>
        <v>0</v>
      </c>
      <c r="Y230" t="e">
        <f>VLOOKUP(A230,issues_tempo!A:E,2,FALSE)</f>
        <v>#N/A</v>
      </c>
      <c r="Z230" t="e">
        <f>VLOOKUP(A230,issues_tempo!A:E,3,FALSE)</f>
        <v>#N/A</v>
      </c>
      <c r="AA230" t="e">
        <f t="shared" si="105"/>
        <v>#N/A</v>
      </c>
      <c r="AB230" t="e">
        <f t="shared" si="106"/>
        <v>#N/A</v>
      </c>
      <c r="AC230" t="e">
        <f>VLOOKUP(A230,issues_tempo!A:E,4,FALSE)</f>
        <v>#N/A</v>
      </c>
      <c r="AD230" t="e">
        <f>VLOOKUP(A230,issues_tempo!A:E,5,FALSE)</f>
        <v>#N/A</v>
      </c>
      <c r="AE230">
        <f t="shared" si="107"/>
        <v>0</v>
      </c>
      <c r="AF230">
        <f t="shared" si="107"/>
        <v>0</v>
      </c>
      <c r="AG230" t="e">
        <f t="shared" si="108"/>
        <v>#N/A</v>
      </c>
      <c r="AH230" t="e">
        <f t="shared" si="109"/>
        <v>#N/A</v>
      </c>
      <c r="AI230" t="e">
        <f t="shared" si="110"/>
        <v>#N/A</v>
      </c>
      <c r="AJ230" t="e">
        <f t="shared" si="111"/>
        <v>#N/A</v>
      </c>
    </row>
    <row r="231" spans="1:36" x14ac:dyDescent="0.25">
      <c r="A231">
        <f>commits!A231</f>
        <v>41607639</v>
      </c>
      <c r="B231" t="str">
        <f>commits!B231</f>
        <v>Javascript</v>
      </c>
      <c r="C231">
        <f>commits!C231</f>
        <v>466</v>
      </c>
      <c r="D231">
        <f>commits!D231</f>
        <v>173</v>
      </c>
      <c r="E231">
        <f>commits!E231</f>
        <v>639</v>
      </c>
      <c r="F231">
        <f>VLOOKUP(A231,merges!P:U,5,FALSE)</f>
        <v>7</v>
      </c>
      <c r="G231">
        <f>VLOOKUP(A231,merges!P:U,6,FALSE)</f>
        <v>0</v>
      </c>
      <c r="H231">
        <f t="shared" si="95"/>
        <v>7</v>
      </c>
      <c r="I231">
        <f t="shared" si="96"/>
        <v>91.285714285714292</v>
      </c>
      <c r="J231">
        <f t="shared" si="97"/>
        <v>1.0954616588419406</v>
      </c>
      <c r="K231">
        <f t="shared" si="98"/>
        <v>1.502145922746781</v>
      </c>
      <c r="L231">
        <f t="shared" si="99"/>
        <v>0</v>
      </c>
      <c r="M231">
        <f>IF(F231&gt;0,C231/F231,999999)</f>
        <v>66.571428571428569</v>
      </c>
      <c r="N231">
        <f>IF(G231&gt;0,D231/G231,999999)</f>
        <v>999999</v>
      </c>
      <c r="O231">
        <f>IF(ISNA(VLOOKUP(A231,desenvolvedores!$U$2:$W$656,2,FALSE)),1,VLOOKUP(A231,desenvolvedores!$U$2:$W$656,2,FALSE))</f>
        <v>3</v>
      </c>
      <c r="P231">
        <f>IF(ISNA(VLOOKUP(A231,desenvolvedores!$U$2:$W$656,3,FALSE)),1,VLOOKUP(A231,desenvolvedores!$U$2:$W$656,3,FALSE))</f>
        <v>4</v>
      </c>
      <c r="Q231">
        <f t="shared" si="93"/>
        <v>33.285714285714285</v>
      </c>
      <c r="R231">
        <f t="shared" si="94"/>
        <v>999999</v>
      </c>
      <c r="S231">
        <f>IF(ISNA(VLOOKUP(A231,merges!AH:AJ,2,)),0,VLOOKUP(A231,merges!AH:AJ,2,))</f>
        <v>0</v>
      </c>
      <c r="T231">
        <f>IF(ISNA(VLOOKUP(A231,merges!AN:AP,2,FALSE)),0,VLOOKUP(A231,merges!AN:AP,2,FALSE))</f>
        <v>0</v>
      </c>
      <c r="U231">
        <f t="shared" si="102"/>
        <v>0</v>
      </c>
      <c r="V231">
        <f t="shared" si="103"/>
        <v>0</v>
      </c>
      <c r="W231">
        <f t="shared" si="112"/>
        <v>0</v>
      </c>
      <c r="X231">
        <f t="shared" si="104"/>
        <v>0</v>
      </c>
      <c r="Y231">
        <f>IF(ISNA(VLOOKUP(A231,issues_tempo!A:E,2,FALSE)),0,VLOOKUP(A231,issues_tempo!A:E,2,FALSE))</f>
        <v>8</v>
      </c>
      <c r="Z231">
        <f>IF(ISNA(VLOOKUP(A231,issues_tempo!A:E,3,FALSE)),0,VLOOKUP(A231,issues_tempo!A:E,3,FALSE))</f>
        <v>3</v>
      </c>
      <c r="AA231">
        <f t="shared" si="105"/>
        <v>11</v>
      </c>
      <c r="AB231">
        <f t="shared" si="106"/>
        <v>58.090909090909093</v>
      </c>
      <c r="AC231">
        <f>VLOOKUP(A231,issues_tempo!A:E,4,FALSE)</f>
        <v>6</v>
      </c>
      <c r="AD231">
        <f>VLOOKUP(A231,issues_tempo!A:E,5,FALSE)</f>
        <v>1</v>
      </c>
      <c r="AE231">
        <f t="shared" si="107"/>
        <v>1.7167381974248928</v>
      </c>
      <c r="AF231">
        <f t="shared" si="107"/>
        <v>1.7341040462427746</v>
      </c>
      <c r="AG231">
        <f t="shared" si="108"/>
        <v>0.75</v>
      </c>
      <c r="AH231">
        <f t="shared" si="109"/>
        <v>0.33333333333333331</v>
      </c>
      <c r="AI231">
        <f t="shared" si="110"/>
        <v>1.2875536480686696</v>
      </c>
      <c r="AJ231">
        <f t="shared" si="111"/>
        <v>0.57803468208092479</v>
      </c>
    </row>
    <row r="232" spans="1:36" x14ac:dyDescent="0.25">
      <c r="A232">
        <f>commits!A232</f>
        <v>41637991</v>
      </c>
      <c r="B232" t="str">
        <f>commits!B232</f>
        <v>Javascript</v>
      </c>
      <c r="C232">
        <f>commits!C232</f>
        <v>10</v>
      </c>
      <c r="D232">
        <f>commits!D232</f>
        <v>120</v>
      </c>
      <c r="E232">
        <f>commits!E232</f>
        <v>130</v>
      </c>
      <c r="F232">
        <f>VLOOKUP(A232,merges!P:U,5,FALSE)</f>
        <v>0</v>
      </c>
      <c r="G232">
        <f>VLOOKUP(A232,merges!P:U,6,FALSE)</f>
        <v>3</v>
      </c>
      <c r="H232">
        <f t="shared" si="95"/>
        <v>3</v>
      </c>
      <c r="I232">
        <f t="shared" si="96"/>
        <v>43.333333333333336</v>
      </c>
      <c r="J232">
        <f t="shared" si="97"/>
        <v>2.3076923076923075</v>
      </c>
      <c r="K232">
        <f t="shared" si="98"/>
        <v>0</v>
      </c>
      <c r="L232">
        <f t="shared" si="99"/>
        <v>2.5</v>
      </c>
      <c r="M232" t="e">
        <f t="shared" si="100"/>
        <v>#DIV/0!</v>
      </c>
      <c r="N232">
        <f t="shared" si="101"/>
        <v>40</v>
      </c>
      <c r="O232">
        <f>IF(ISNA(VLOOKUP(A232,desenvolvedores!$U$2:$W$656,2,FALSE)),1,VLOOKUP(A232,desenvolvedores!$U$2:$W$656,2,FALSE))</f>
        <v>1</v>
      </c>
      <c r="P232">
        <f>IF(ISNA(VLOOKUP(A232,desenvolvedores!$U$2:$W$656,3,FALSE)),1,VLOOKUP(A232,desenvolvedores!$U$2:$W$656,3,FALSE))</f>
        <v>1</v>
      </c>
      <c r="Q232">
        <f t="shared" si="93"/>
        <v>999999</v>
      </c>
      <c r="R232">
        <f t="shared" si="94"/>
        <v>6.6666666666666661</v>
      </c>
      <c r="S232">
        <f>IF(ISNA(VLOOKUP(A232,merges!AH:AJ,2,)),0,VLOOKUP(A232,merges!AH:AJ,2,))</f>
        <v>0</v>
      </c>
      <c r="T232">
        <f>IF(ISNA(VLOOKUP(A232,merges!AN:AP,2,FALSE)),0,VLOOKUP(A232,merges!AN:AP,2,FALSE))</f>
        <v>0</v>
      </c>
      <c r="U232">
        <f t="shared" si="102"/>
        <v>0</v>
      </c>
      <c r="V232">
        <f t="shared" si="103"/>
        <v>0</v>
      </c>
      <c r="W232">
        <f t="shared" si="112"/>
        <v>0</v>
      </c>
      <c r="X232">
        <f t="shared" si="104"/>
        <v>0</v>
      </c>
      <c r="Y232" t="e">
        <f>VLOOKUP(A232,issues_tempo!A:E,2,FALSE)</f>
        <v>#N/A</v>
      </c>
      <c r="Z232" t="e">
        <f>VLOOKUP(A232,issues_tempo!A:E,3,FALSE)</f>
        <v>#N/A</v>
      </c>
      <c r="AA232" t="e">
        <f t="shared" si="105"/>
        <v>#N/A</v>
      </c>
      <c r="AB232" t="e">
        <f t="shared" si="106"/>
        <v>#N/A</v>
      </c>
      <c r="AC232" t="e">
        <f>VLOOKUP(A232,issues_tempo!A:E,4,FALSE)</f>
        <v>#N/A</v>
      </c>
      <c r="AD232" t="e">
        <f>VLOOKUP(A232,issues_tempo!A:E,5,FALSE)</f>
        <v>#N/A</v>
      </c>
      <c r="AE232">
        <f t="shared" si="107"/>
        <v>0</v>
      </c>
      <c r="AF232">
        <f t="shared" si="107"/>
        <v>0</v>
      </c>
      <c r="AG232" t="e">
        <f t="shared" si="108"/>
        <v>#N/A</v>
      </c>
      <c r="AH232" t="e">
        <f t="shared" si="109"/>
        <v>#N/A</v>
      </c>
      <c r="AI232" t="e">
        <f t="shared" si="110"/>
        <v>#N/A</v>
      </c>
      <c r="AJ232" t="e">
        <f t="shared" si="111"/>
        <v>#N/A</v>
      </c>
    </row>
    <row r="233" spans="1:36" x14ac:dyDescent="0.25">
      <c r="A233">
        <f>commits!A233</f>
        <v>41660176</v>
      </c>
      <c r="B233" t="str">
        <f>commits!B233</f>
        <v>Javascript</v>
      </c>
      <c r="C233">
        <f>commits!C233</f>
        <v>115</v>
      </c>
      <c r="D233">
        <f>commits!D233</f>
        <v>8</v>
      </c>
      <c r="E233">
        <f>commits!E233</f>
        <v>123</v>
      </c>
      <c r="F233">
        <f>VLOOKUP(A233,merges!P:U,5,FALSE)</f>
        <v>30</v>
      </c>
      <c r="G233">
        <f>VLOOKUP(A233,merges!P:U,6,FALSE)</f>
        <v>1</v>
      </c>
      <c r="H233">
        <f t="shared" si="95"/>
        <v>31</v>
      </c>
      <c r="I233">
        <f t="shared" si="96"/>
        <v>3.967741935483871</v>
      </c>
      <c r="J233">
        <f t="shared" si="97"/>
        <v>25.203252032520325</v>
      </c>
      <c r="K233">
        <f t="shared" si="98"/>
        <v>26.086956521739129</v>
      </c>
      <c r="L233">
        <f t="shared" si="99"/>
        <v>12.5</v>
      </c>
      <c r="M233">
        <f t="shared" si="100"/>
        <v>3.8333333333333335</v>
      </c>
      <c r="N233">
        <f t="shared" si="101"/>
        <v>8</v>
      </c>
      <c r="O233">
        <f>IF(ISNA(VLOOKUP(A233,desenvolvedores!$U$2:$W$656,2,FALSE)),1,VLOOKUP(A233,desenvolvedores!$U$2:$W$656,2,FALSE))</f>
        <v>3</v>
      </c>
      <c r="P233">
        <f>IF(ISNA(VLOOKUP(A233,desenvolvedores!$U$2:$W$656,3,FALSE)),1,VLOOKUP(A233,desenvolvedores!$U$2:$W$656,3,FALSE))</f>
        <v>2</v>
      </c>
      <c r="Q233">
        <f t="shared" si="93"/>
        <v>1.9166666666666667</v>
      </c>
      <c r="R233">
        <f t="shared" si="94"/>
        <v>2.6666666666666665</v>
      </c>
      <c r="S233">
        <f>IF(ISNA(VLOOKUP(A233,merges!AH:AJ,2,)),0,VLOOKUP(A233,merges!AH:AJ,2,))</f>
        <v>95429</v>
      </c>
      <c r="T233">
        <f>IF(ISNA(VLOOKUP(A233,merges!AN:AP,2,FALSE)),0,VLOOKUP(A233,merges!AN:AP,2,FALSE))</f>
        <v>0</v>
      </c>
      <c r="U233">
        <f t="shared" si="102"/>
        <v>3180.9666666666667</v>
      </c>
      <c r="V233">
        <f t="shared" si="103"/>
        <v>0</v>
      </c>
      <c r="W233">
        <f t="shared" si="112"/>
        <v>82981.739130434784</v>
      </c>
      <c r="X233">
        <f t="shared" si="104"/>
        <v>0</v>
      </c>
      <c r="Y233" t="e">
        <f>VLOOKUP(A233,issues_tempo!A:E,2,FALSE)</f>
        <v>#N/A</v>
      </c>
      <c r="Z233" t="e">
        <f>VLOOKUP(A233,issues_tempo!A:E,3,FALSE)</f>
        <v>#N/A</v>
      </c>
      <c r="AA233" t="e">
        <f t="shared" si="105"/>
        <v>#N/A</v>
      </c>
      <c r="AB233" t="e">
        <f t="shared" si="106"/>
        <v>#N/A</v>
      </c>
      <c r="AC233" t="e">
        <f>VLOOKUP(A233,issues_tempo!A:E,4,FALSE)</f>
        <v>#N/A</v>
      </c>
      <c r="AD233" t="e">
        <f>VLOOKUP(A233,issues_tempo!A:E,5,FALSE)</f>
        <v>#N/A</v>
      </c>
      <c r="AE233">
        <f t="shared" si="107"/>
        <v>0</v>
      </c>
      <c r="AF233">
        <f t="shared" si="107"/>
        <v>0</v>
      </c>
      <c r="AG233" t="e">
        <f t="shared" si="108"/>
        <v>#N/A</v>
      </c>
      <c r="AH233" t="e">
        <f t="shared" si="109"/>
        <v>#N/A</v>
      </c>
      <c r="AI233" t="e">
        <f t="shared" si="110"/>
        <v>#N/A</v>
      </c>
      <c r="AJ233" t="e">
        <f t="shared" si="111"/>
        <v>#N/A</v>
      </c>
    </row>
    <row r="234" spans="1:36" x14ac:dyDescent="0.25">
      <c r="A234">
        <f>commits!A234</f>
        <v>41799418</v>
      </c>
      <c r="B234" t="str">
        <f>commits!B234</f>
        <v>Javascript</v>
      </c>
      <c r="C234">
        <f>commits!C234</f>
        <v>8</v>
      </c>
      <c r="D234">
        <f>commits!D234</f>
        <v>100</v>
      </c>
      <c r="E234">
        <f>commits!E234</f>
        <v>108</v>
      </c>
      <c r="F234">
        <f>VLOOKUP(A234,merges!P:U,5,FALSE)</f>
        <v>0</v>
      </c>
      <c r="G234">
        <f>VLOOKUP(A234,merges!P:U,6,FALSE)</f>
        <v>3</v>
      </c>
      <c r="H234">
        <f t="shared" si="95"/>
        <v>3</v>
      </c>
      <c r="I234">
        <f t="shared" si="96"/>
        <v>36</v>
      </c>
      <c r="J234">
        <f t="shared" si="97"/>
        <v>2.7777777777777777</v>
      </c>
      <c r="K234">
        <f t="shared" si="98"/>
        <v>0</v>
      </c>
      <c r="L234">
        <f t="shared" si="99"/>
        <v>3</v>
      </c>
      <c r="M234" t="e">
        <f t="shared" si="100"/>
        <v>#DIV/0!</v>
      </c>
      <c r="N234">
        <f t="shared" si="101"/>
        <v>33.333333333333336</v>
      </c>
      <c r="O234">
        <f>IF(ISNA(VLOOKUP(A234,desenvolvedores!$U$2:$W$656,2,FALSE)),1,VLOOKUP(A234,desenvolvedores!$U$2:$W$656,2,FALSE))</f>
        <v>2</v>
      </c>
      <c r="P234">
        <f>IF(ISNA(VLOOKUP(A234,desenvolvedores!$U$2:$W$656,3,FALSE)),1,VLOOKUP(A234,desenvolvedores!$U$2:$W$656,3,FALSE))</f>
        <v>4</v>
      </c>
      <c r="Q234">
        <f t="shared" si="93"/>
        <v>999999</v>
      </c>
      <c r="R234">
        <f t="shared" si="94"/>
        <v>22.222222222222221</v>
      </c>
      <c r="S234">
        <f>IF(ISNA(VLOOKUP(A234,merges!AH:AJ,2,)),0,VLOOKUP(A234,merges!AH:AJ,2,))</f>
        <v>0</v>
      </c>
      <c r="T234">
        <f>IF(ISNA(VLOOKUP(A234,merges!AN:AP,2,FALSE)),0,VLOOKUP(A234,merges!AN:AP,2,FALSE))</f>
        <v>0</v>
      </c>
      <c r="U234">
        <f t="shared" si="102"/>
        <v>0</v>
      </c>
      <c r="V234">
        <f t="shared" si="103"/>
        <v>0</v>
      </c>
      <c r="W234">
        <f t="shared" si="112"/>
        <v>0</v>
      </c>
      <c r="X234">
        <f t="shared" si="104"/>
        <v>0</v>
      </c>
      <c r="Y234" t="e">
        <f>VLOOKUP(A234,issues_tempo!A:E,2,FALSE)</f>
        <v>#N/A</v>
      </c>
      <c r="Z234" t="e">
        <f>VLOOKUP(A234,issues_tempo!A:E,3,FALSE)</f>
        <v>#N/A</v>
      </c>
      <c r="AA234" t="e">
        <f t="shared" si="105"/>
        <v>#N/A</v>
      </c>
      <c r="AB234" t="e">
        <f t="shared" si="106"/>
        <v>#N/A</v>
      </c>
      <c r="AC234" t="e">
        <f>VLOOKUP(A234,issues_tempo!A:E,4,FALSE)</f>
        <v>#N/A</v>
      </c>
      <c r="AD234" t="e">
        <f>VLOOKUP(A234,issues_tempo!A:E,5,FALSE)</f>
        <v>#N/A</v>
      </c>
      <c r="AE234">
        <f t="shared" si="107"/>
        <v>0</v>
      </c>
      <c r="AF234">
        <f t="shared" si="107"/>
        <v>0</v>
      </c>
      <c r="AG234" t="e">
        <f t="shared" si="108"/>
        <v>#N/A</v>
      </c>
      <c r="AH234" t="e">
        <f t="shared" si="109"/>
        <v>#N/A</v>
      </c>
      <c r="AI234" t="e">
        <f t="shared" si="110"/>
        <v>#N/A</v>
      </c>
      <c r="AJ234" t="e">
        <f t="shared" si="111"/>
        <v>#N/A</v>
      </c>
    </row>
    <row r="235" spans="1:36" x14ac:dyDescent="0.25">
      <c r="A235">
        <f>commits!A235</f>
        <v>41830983</v>
      </c>
      <c r="B235" t="str">
        <f>commits!B235</f>
        <v>Javascript</v>
      </c>
      <c r="C235">
        <f>commits!C235</f>
        <v>27</v>
      </c>
      <c r="D235">
        <f>commits!D235</f>
        <v>3</v>
      </c>
      <c r="E235">
        <f>commits!E235</f>
        <v>30</v>
      </c>
      <c r="F235">
        <f>VLOOKUP(A235,merges!P:U,5,FALSE)</f>
        <v>1</v>
      </c>
      <c r="G235">
        <f>VLOOKUP(A235,merges!P:U,6,FALSE)</f>
        <v>1</v>
      </c>
      <c r="H235">
        <f t="shared" si="95"/>
        <v>2</v>
      </c>
      <c r="I235">
        <f t="shared" si="96"/>
        <v>15</v>
      </c>
      <c r="J235">
        <f t="shared" si="97"/>
        <v>6.666666666666667</v>
      </c>
      <c r="K235">
        <f t="shared" si="98"/>
        <v>3.7037037037037037</v>
      </c>
      <c r="L235">
        <f t="shared" si="99"/>
        <v>33.333333333333336</v>
      </c>
      <c r="M235">
        <f t="shared" si="100"/>
        <v>27</v>
      </c>
      <c r="N235">
        <f t="shared" si="101"/>
        <v>3</v>
      </c>
      <c r="O235">
        <f>IF(ISNA(VLOOKUP(A235,desenvolvedores!$U$2:$W$656,2,FALSE)),1,VLOOKUP(A235,desenvolvedores!$U$2:$W$656,2,FALSE))</f>
        <v>2</v>
      </c>
      <c r="P235">
        <f>IF(ISNA(VLOOKUP(A235,desenvolvedores!$U$2:$W$656,3,FALSE)),1,VLOOKUP(A235,desenvolvedores!$U$2:$W$656,3,FALSE))</f>
        <v>2</v>
      </c>
      <c r="Q235">
        <f t="shared" si="93"/>
        <v>9</v>
      </c>
      <c r="R235">
        <f t="shared" si="94"/>
        <v>1</v>
      </c>
      <c r="S235">
        <f>IF(ISNA(VLOOKUP(A235,merges!AH:AJ,2,)),0,VLOOKUP(A235,merges!AH:AJ,2,))</f>
        <v>0</v>
      </c>
      <c r="T235">
        <f>IF(ISNA(VLOOKUP(A235,merges!AN:AP,2,FALSE)),0,VLOOKUP(A235,merges!AN:AP,2,FALSE))</f>
        <v>0</v>
      </c>
      <c r="U235">
        <f t="shared" si="102"/>
        <v>0</v>
      </c>
      <c r="V235">
        <f t="shared" si="103"/>
        <v>0</v>
      </c>
      <c r="W235">
        <f t="shared" si="112"/>
        <v>0</v>
      </c>
      <c r="X235">
        <f t="shared" si="104"/>
        <v>0</v>
      </c>
      <c r="Y235" t="e">
        <f>VLOOKUP(A235,issues_tempo!A:E,2,FALSE)</f>
        <v>#N/A</v>
      </c>
      <c r="Z235" t="e">
        <f>VLOOKUP(A235,issues_tempo!A:E,3,FALSE)</f>
        <v>#N/A</v>
      </c>
      <c r="AA235" t="e">
        <f t="shared" si="105"/>
        <v>#N/A</v>
      </c>
      <c r="AB235" t="e">
        <f t="shared" si="106"/>
        <v>#N/A</v>
      </c>
      <c r="AC235" t="e">
        <f>VLOOKUP(A235,issues_tempo!A:E,4,FALSE)</f>
        <v>#N/A</v>
      </c>
      <c r="AD235" t="e">
        <f>VLOOKUP(A235,issues_tempo!A:E,5,FALSE)</f>
        <v>#N/A</v>
      </c>
      <c r="AE235">
        <f t="shared" si="107"/>
        <v>0</v>
      </c>
      <c r="AF235">
        <f t="shared" si="107"/>
        <v>0</v>
      </c>
      <c r="AG235" t="e">
        <f t="shared" si="108"/>
        <v>#N/A</v>
      </c>
      <c r="AH235" t="e">
        <f t="shared" si="109"/>
        <v>#N/A</v>
      </c>
      <c r="AI235" t="e">
        <f t="shared" si="110"/>
        <v>#N/A</v>
      </c>
      <c r="AJ235" t="e">
        <f t="shared" si="111"/>
        <v>#N/A</v>
      </c>
    </row>
    <row r="236" spans="1:36" x14ac:dyDescent="0.25">
      <c r="A236">
        <f>commits!A236</f>
        <v>41926668</v>
      </c>
      <c r="B236" t="str">
        <f>commits!B236</f>
        <v>Javascript</v>
      </c>
      <c r="C236">
        <f>commits!C236</f>
        <v>69</v>
      </c>
      <c r="D236">
        <f>commits!D236</f>
        <v>1</v>
      </c>
      <c r="E236">
        <f>commits!E236</f>
        <v>70</v>
      </c>
      <c r="F236">
        <f>VLOOKUP(A236,merges!P:U,5,FALSE)</f>
        <v>1</v>
      </c>
      <c r="G236">
        <f>VLOOKUP(A236,merges!P:U,6,FALSE)</f>
        <v>0</v>
      </c>
      <c r="H236">
        <f t="shared" si="95"/>
        <v>1</v>
      </c>
      <c r="I236">
        <f t="shared" si="96"/>
        <v>70</v>
      </c>
      <c r="J236">
        <f t="shared" si="97"/>
        <v>1.4285714285714286</v>
      </c>
      <c r="K236">
        <f t="shared" si="98"/>
        <v>1.4492753623188406</v>
      </c>
      <c r="L236">
        <f t="shared" si="99"/>
        <v>0</v>
      </c>
      <c r="M236">
        <f t="shared" si="100"/>
        <v>69</v>
      </c>
      <c r="N236" t="e">
        <f t="shared" si="101"/>
        <v>#DIV/0!</v>
      </c>
      <c r="O236">
        <f>IF(ISNA(VLOOKUP(A236,desenvolvedores!$U$2:$W$656,2,FALSE)),1,VLOOKUP(A236,desenvolvedores!$U$2:$W$656,2,FALSE))</f>
        <v>6</v>
      </c>
      <c r="P236">
        <f>IF(ISNA(VLOOKUP(A236,desenvolvedores!$U$2:$W$656,3,FALSE)),1,VLOOKUP(A236,desenvolvedores!$U$2:$W$656,3,FALSE))</f>
        <v>1</v>
      </c>
      <c r="Q236">
        <f t="shared" si="93"/>
        <v>69</v>
      </c>
      <c r="R236">
        <f t="shared" si="94"/>
        <v>999999</v>
      </c>
      <c r="S236">
        <f>IF(ISNA(VLOOKUP(A236,merges!AH:AJ,2,)),0,VLOOKUP(A236,merges!AH:AJ,2,))</f>
        <v>0</v>
      </c>
      <c r="T236">
        <f>IF(ISNA(VLOOKUP(A236,merges!AN:AP,2,FALSE)),0,VLOOKUP(A236,merges!AN:AP,2,FALSE))</f>
        <v>0</v>
      </c>
      <c r="U236">
        <f t="shared" si="102"/>
        <v>0</v>
      </c>
      <c r="V236">
        <f t="shared" si="103"/>
        <v>0</v>
      </c>
      <c r="W236">
        <f t="shared" si="112"/>
        <v>0</v>
      </c>
      <c r="X236">
        <f t="shared" si="104"/>
        <v>0</v>
      </c>
      <c r="Y236" t="e">
        <f>VLOOKUP(A236,issues_tempo!A:E,2,FALSE)</f>
        <v>#N/A</v>
      </c>
      <c r="Z236" t="e">
        <f>VLOOKUP(A236,issues_tempo!A:E,3,FALSE)</f>
        <v>#N/A</v>
      </c>
      <c r="AA236" t="e">
        <f t="shared" si="105"/>
        <v>#N/A</v>
      </c>
      <c r="AB236" t="e">
        <f t="shared" si="106"/>
        <v>#N/A</v>
      </c>
      <c r="AC236" t="e">
        <f>VLOOKUP(A236,issues_tempo!A:E,4,FALSE)</f>
        <v>#N/A</v>
      </c>
      <c r="AD236" t="e">
        <f>VLOOKUP(A236,issues_tempo!A:E,5,FALSE)</f>
        <v>#N/A</v>
      </c>
      <c r="AE236">
        <f t="shared" si="107"/>
        <v>0</v>
      </c>
      <c r="AF236">
        <f t="shared" si="107"/>
        <v>0</v>
      </c>
      <c r="AG236" t="e">
        <f t="shared" si="108"/>
        <v>#N/A</v>
      </c>
      <c r="AH236" t="e">
        <f t="shared" si="109"/>
        <v>#N/A</v>
      </c>
      <c r="AI236" t="e">
        <f t="shared" si="110"/>
        <v>#N/A</v>
      </c>
      <c r="AJ236" t="e">
        <f t="shared" si="111"/>
        <v>#N/A</v>
      </c>
    </row>
    <row r="237" spans="1:36" x14ac:dyDescent="0.25">
      <c r="A237">
        <f>commits!A237</f>
        <v>42043242</v>
      </c>
      <c r="B237" t="str">
        <f>commits!B237</f>
        <v>java</v>
      </c>
      <c r="C237">
        <f>commits!C237</f>
        <v>1</v>
      </c>
      <c r="D237">
        <f>commits!D237</f>
        <v>1</v>
      </c>
      <c r="E237">
        <f>commits!E237</f>
        <v>2</v>
      </c>
      <c r="F237" t="e">
        <f>VLOOKUP(A237,merges!P:U,5,FALSE)</f>
        <v>#N/A</v>
      </c>
      <c r="G237" t="e">
        <f>VLOOKUP(A237,merges!P:U,6,FALSE)</f>
        <v>#N/A</v>
      </c>
      <c r="H237" t="e">
        <f t="shared" si="95"/>
        <v>#N/A</v>
      </c>
      <c r="I237" t="e">
        <f t="shared" si="96"/>
        <v>#N/A</v>
      </c>
      <c r="J237">
        <f t="shared" si="97"/>
        <v>0</v>
      </c>
      <c r="K237">
        <f t="shared" si="98"/>
        <v>0</v>
      </c>
      <c r="L237">
        <f t="shared" si="99"/>
        <v>0</v>
      </c>
      <c r="M237" t="e">
        <f t="shared" si="100"/>
        <v>#N/A</v>
      </c>
      <c r="N237" t="e">
        <f t="shared" si="101"/>
        <v>#N/A</v>
      </c>
      <c r="O237">
        <f>IF(ISNA(VLOOKUP(A237,desenvolvedores!$U$2:$W$656,2,FALSE)),1,VLOOKUP(A237,desenvolvedores!$U$2:$W$656,2,FALSE))</f>
        <v>1</v>
      </c>
      <c r="P237">
        <f>IF(ISNA(VLOOKUP(A237,desenvolvedores!$U$2:$W$656,3,FALSE)),1,VLOOKUP(A237,desenvolvedores!$U$2:$W$656,3,FALSE))</f>
        <v>1</v>
      </c>
      <c r="Q237">
        <f t="shared" si="93"/>
        <v>999999</v>
      </c>
      <c r="R237" t="e">
        <f t="shared" si="94"/>
        <v>#N/A</v>
      </c>
      <c r="S237">
        <f>IF(ISNA(VLOOKUP(A237,merges!AH:AJ,2,)),0,VLOOKUP(A237,merges!AH:AJ,2,))</f>
        <v>0</v>
      </c>
      <c r="T237">
        <f>IF(ISNA(VLOOKUP(A237,merges!AN:AP,2,FALSE)),0,VLOOKUP(A237,merges!AN:AP,2,FALSE))</f>
        <v>0</v>
      </c>
      <c r="U237">
        <f t="shared" si="102"/>
        <v>0</v>
      </c>
      <c r="V237">
        <f t="shared" si="103"/>
        <v>0</v>
      </c>
      <c r="W237">
        <f t="shared" si="112"/>
        <v>0</v>
      </c>
      <c r="X237">
        <f t="shared" si="104"/>
        <v>0</v>
      </c>
      <c r="Y237" t="e">
        <f>VLOOKUP(A237,issues_tempo!A:E,2,FALSE)</f>
        <v>#N/A</v>
      </c>
      <c r="Z237" t="e">
        <f>VLOOKUP(A237,issues_tempo!A:E,3,FALSE)</f>
        <v>#N/A</v>
      </c>
      <c r="AA237" t="e">
        <f t="shared" si="105"/>
        <v>#N/A</v>
      </c>
      <c r="AB237" t="e">
        <f t="shared" si="106"/>
        <v>#N/A</v>
      </c>
      <c r="AC237" t="e">
        <f>VLOOKUP(A237,issues_tempo!A:E,4,FALSE)</f>
        <v>#N/A</v>
      </c>
      <c r="AD237" t="e">
        <f>VLOOKUP(A237,issues_tempo!A:E,5,FALSE)</f>
        <v>#N/A</v>
      </c>
      <c r="AE237">
        <f t="shared" si="107"/>
        <v>0</v>
      </c>
      <c r="AF237">
        <f t="shared" si="107"/>
        <v>0</v>
      </c>
      <c r="AG237" t="e">
        <f t="shared" si="108"/>
        <v>#N/A</v>
      </c>
      <c r="AH237" t="e">
        <f t="shared" si="109"/>
        <v>#N/A</v>
      </c>
      <c r="AI237" t="e">
        <f t="shared" si="110"/>
        <v>#N/A</v>
      </c>
      <c r="AJ237" t="e">
        <f t="shared" si="111"/>
        <v>#N/A</v>
      </c>
    </row>
    <row r="238" spans="1:36" x14ac:dyDescent="0.25">
      <c r="A238">
        <f>commits!A238</f>
        <v>42172197</v>
      </c>
      <c r="B238" t="str">
        <f>commits!B238</f>
        <v>java</v>
      </c>
      <c r="C238">
        <f>commits!C238</f>
        <v>6</v>
      </c>
      <c r="D238">
        <f>commits!D238</f>
        <v>44</v>
      </c>
      <c r="E238">
        <f>commits!E238</f>
        <v>50</v>
      </c>
      <c r="F238" t="e">
        <f>VLOOKUP(A238,merges!P:U,5,FALSE)</f>
        <v>#N/A</v>
      </c>
      <c r="G238" t="e">
        <f>VLOOKUP(A238,merges!P:U,6,FALSE)</f>
        <v>#N/A</v>
      </c>
      <c r="H238" t="e">
        <f t="shared" si="95"/>
        <v>#N/A</v>
      </c>
      <c r="I238" t="e">
        <f t="shared" si="96"/>
        <v>#N/A</v>
      </c>
      <c r="J238">
        <f t="shared" si="97"/>
        <v>0</v>
      </c>
      <c r="K238">
        <f t="shared" si="98"/>
        <v>0</v>
      </c>
      <c r="L238">
        <f t="shared" si="99"/>
        <v>0</v>
      </c>
      <c r="M238" t="e">
        <f t="shared" si="100"/>
        <v>#N/A</v>
      </c>
      <c r="N238" t="e">
        <f t="shared" si="101"/>
        <v>#N/A</v>
      </c>
      <c r="O238">
        <f>IF(ISNA(VLOOKUP(A238,desenvolvedores!$U$2:$W$656,2,FALSE)),1,VLOOKUP(A238,desenvolvedores!$U$2:$W$656,2,FALSE))</f>
        <v>1</v>
      </c>
      <c r="P238">
        <f>IF(ISNA(VLOOKUP(A238,desenvolvedores!$U$2:$W$656,3,FALSE)),1,VLOOKUP(A238,desenvolvedores!$U$2:$W$656,3,FALSE))</f>
        <v>3</v>
      </c>
      <c r="Q238">
        <f t="shared" si="93"/>
        <v>999999</v>
      </c>
      <c r="R238" t="e">
        <f t="shared" si="94"/>
        <v>#N/A</v>
      </c>
      <c r="S238">
        <f>IF(ISNA(VLOOKUP(A238,merges!AH:AJ,2,)),0,VLOOKUP(A238,merges!AH:AJ,2,))</f>
        <v>0</v>
      </c>
      <c r="T238">
        <f>IF(ISNA(VLOOKUP(A238,merges!AN:AP,2,FALSE)),0,VLOOKUP(A238,merges!AN:AP,2,FALSE))</f>
        <v>0</v>
      </c>
      <c r="U238">
        <f t="shared" si="102"/>
        <v>0</v>
      </c>
      <c r="V238">
        <f t="shared" si="103"/>
        <v>0</v>
      </c>
      <c r="W238">
        <f t="shared" si="112"/>
        <v>0</v>
      </c>
      <c r="X238">
        <f t="shared" si="104"/>
        <v>0</v>
      </c>
      <c r="Y238" t="e">
        <f>VLOOKUP(A238,issues_tempo!A:E,2,FALSE)</f>
        <v>#N/A</v>
      </c>
      <c r="Z238" t="e">
        <f>VLOOKUP(A238,issues_tempo!A:E,3,FALSE)</f>
        <v>#N/A</v>
      </c>
      <c r="AA238" t="e">
        <f t="shared" si="105"/>
        <v>#N/A</v>
      </c>
      <c r="AB238" t="e">
        <f t="shared" si="106"/>
        <v>#N/A</v>
      </c>
      <c r="AC238" t="e">
        <f>VLOOKUP(A238,issues_tempo!A:E,4,FALSE)</f>
        <v>#N/A</v>
      </c>
      <c r="AD238" t="e">
        <f>VLOOKUP(A238,issues_tempo!A:E,5,FALSE)</f>
        <v>#N/A</v>
      </c>
      <c r="AE238">
        <f t="shared" si="107"/>
        <v>0</v>
      </c>
      <c r="AF238">
        <f t="shared" si="107"/>
        <v>0</v>
      </c>
      <c r="AG238" t="e">
        <f t="shared" si="108"/>
        <v>#N/A</v>
      </c>
      <c r="AH238" t="e">
        <f t="shared" si="109"/>
        <v>#N/A</v>
      </c>
      <c r="AI238" t="e">
        <f t="shared" si="110"/>
        <v>#N/A</v>
      </c>
      <c r="AJ238" t="e">
        <f t="shared" si="111"/>
        <v>#N/A</v>
      </c>
    </row>
    <row r="239" spans="1:36" x14ac:dyDescent="0.25">
      <c r="A239">
        <f>commits!A239</f>
        <v>42290444</v>
      </c>
      <c r="B239" t="str">
        <f>commits!B239</f>
        <v>Javascript</v>
      </c>
      <c r="C239">
        <f>commits!C239</f>
        <v>1179</v>
      </c>
      <c r="D239">
        <f>commits!D239</f>
        <v>2</v>
      </c>
      <c r="E239">
        <f>commits!E239</f>
        <v>1181</v>
      </c>
      <c r="F239" t="e">
        <f>VLOOKUP(A239,merges!P:U,5,FALSE)</f>
        <v>#N/A</v>
      </c>
      <c r="G239" t="e">
        <f>VLOOKUP(A239,merges!P:U,6,FALSE)</f>
        <v>#N/A</v>
      </c>
      <c r="H239" t="e">
        <f t="shared" si="95"/>
        <v>#N/A</v>
      </c>
      <c r="I239" t="e">
        <f t="shared" si="96"/>
        <v>#N/A</v>
      </c>
      <c r="J239">
        <f t="shared" si="97"/>
        <v>0</v>
      </c>
      <c r="K239">
        <f t="shared" si="98"/>
        <v>0</v>
      </c>
      <c r="L239">
        <f t="shared" si="99"/>
        <v>0</v>
      </c>
      <c r="M239" t="e">
        <f t="shared" si="100"/>
        <v>#N/A</v>
      </c>
      <c r="N239" t="e">
        <f t="shared" si="101"/>
        <v>#N/A</v>
      </c>
      <c r="O239">
        <f>IF(ISNA(VLOOKUP(A239,desenvolvedores!$U$2:$W$656,2,FALSE)),1,VLOOKUP(A239,desenvolvedores!$U$2:$W$656,2,FALSE))</f>
        <v>10</v>
      </c>
      <c r="P239">
        <f>IF(ISNA(VLOOKUP(A239,desenvolvedores!$U$2:$W$656,3,FALSE)),1,VLOOKUP(A239,desenvolvedores!$U$2:$W$656,3,FALSE))</f>
        <v>2</v>
      </c>
      <c r="Q239">
        <f t="shared" si="93"/>
        <v>999999</v>
      </c>
      <c r="R239" t="e">
        <f t="shared" si="94"/>
        <v>#N/A</v>
      </c>
      <c r="S239">
        <f>IF(ISNA(VLOOKUP(A239,merges!AH:AJ,2,)),0,VLOOKUP(A239,merges!AH:AJ,2,))</f>
        <v>0</v>
      </c>
      <c r="T239">
        <f>IF(ISNA(VLOOKUP(A239,merges!AN:AP,2,FALSE)),0,VLOOKUP(A239,merges!AN:AP,2,FALSE))</f>
        <v>0</v>
      </c>
      <c r="U239">
        <f t="shared" si="102"/>
        <v>0</v>
      </c>
      <c r="V239">
        <f t="shared" si="103"/>
        <v>0</v>
      </c>
      <c r="W239">
        <f t="shared" si="112"/>
        <v>0</v>
      </c>
      <c r="X239">
        <f t="shared" si="104"/>
        <v>0</v>
      </c>
      <c r="Y239" t="e">
        <f>VLOOKUP(A239,issues_tempo!A:E,2,FALSE)</f>
        <v>#N/A</v>
      </c>
      <c r="Z239" t="e">
        <f>VLOOKUP(A239,issues_tempo!A:E,3,FALSE)</f>
        <v>#N/A</v>
      </c>
      <c r="AA239" t="e">
        <f t="shared" si="105"/>
        <v>#N/A</v>
      </c>
      <c r="AB239" t="e">
        <f t="shared" si="106"/>
        <v>#N/A</v>
      </c>
      <c r="AC239" t="e">
        <f>VLOOKUP(A239,issues_tempo!A:E,4,FALSE)</f>
        <v>#N/A</v>
      </c>
      <c r="AD239" t="e">
        <f>VLOOKUP(A239,issues_tempo!A:E,5,FALSE)</f>
        <v>#N/A</v>
      </c>
      <c r="AE239">
        <f t="shared" si="107"/>
        <v>0</v>
      </c>
      <c r="AF239">
        <f t="shared" si="107"/>
        <v>0</v>
      </c>
      <c r="AG239" t="e">
        <f t="shared" si="108"/>
        <v>#N/A</v>
      </c>
      <c r="AH239" t="e">
        <f t="shared" si="109"/>
        <v>#N/A</v>
      </c>
      <c r="AI239" t="e">
        <f t="shared" si="110"/>
        <v>#N/A</v>
      </c>
      <c r="AJ239" t="e">
        <f t="shared" si="111"/>
        <v>#N/A</v>
      </c>
    </row>
    <row r="240" spans="1:36" x14ac:dyDescent="0.25">
      <c r="A240">
        <f>commits!A240</f>
        <v>42376372</v>
      </c>
      <c r="B240" t="str">
        <f>commits!B240</f>
        <v>Javascript</v>
      </c>
      <c r="C240">
        <f>commits!C240</f>
        <v>12</v>
      </c>
      <c r="D240">
        <f>commits!D240</f>
        <v>20</v>
      </c>
      <c r="E240">
        <f>commits!E240</f>
        <v>32</v>
      </c>
      <c r="F240" t="e">
        <f>VLOOKUP(A240,merges!P:U,5,FALSE)</f>
        <v>#N/A</v>
      </c>
      <c r="G240" t="e">
        <f>VLOOKUP(A240,merges!P:U,6,FALSE)</f>
        <v>#N/A</v>
      </c>
      <c r="H240" t="e">
        <f t="shared" si="95"/>
        <v>#N/A</v>
      </c>
      <c r="I240" t="e">
        <f t="shared" si="96"/>
        <v>#N/A</v>
      </c>
      <c r="J240">
        <f t="shared" si="97"/>
        <v>0</v>
      </c>
      <c r="K240">
        <f t="shared" si="98"/>
        <v>0</v>
      </c>
      <c r="L240">
        <f t="shared" si="99"/>
        <v>0</v>
      </c>
      <c r="M240" t="e">
        <f t="shared" si="100"/>
        <v>#N/A</v>
      </c>
      <c r="N240" t="e">
        <f t="shared" si="101"/>
        <v>#N/A</v>
      </c>
      <c r="O240">
        <f>IF(ISNA(VLOOKUP(A240,desenvolvedores!$U$2:$W$656,2,FALSE)),1,VLOOKUP(A240,desenvolvedores!$U$2:$W$656,2,FALSE))</f>
        <v>2</v>
      </c>
      <c r="P240">
        <f>IF(ISNA(VLOOKUP(A240,desenvolvedores!$U$2:$W$656,3,FALSE)),1,VLOOKUP(A240,desenvolvedores!$U$2:$W$656,3,FALSE))</f>
        <v>1</v>
      </c>
      <c r="Q240">
        <f t="shared" si="93"/>
        <v>999999</v>
      </c>
      <c r="R240" t="e">
        <f t="shared" si="94"/>
        <v>#N/A</v>
      </c>
      <c r="S240">
        <f>IF(ISNA(VLOOKUP(A240,merges!AH:AJ,2,)),0,VLOOKUP(A240,merges!AH:AJ,2,))</f>
        <v>0</v>
      </c>
      <c r="T240">
        <f>IF(ISNA(VLOOKUP(A240,merges!AN:AP,2,FALSE)),0,VLOOKUP(A240,merges!AN:AP,2,FALSE))</f>
        <v>0</v>
      </c>
      <c r="U240">
        <f t="shared" si="102"/>
        <v>0</v>
      </c>
      <c r="V240">
        <f t="shared" si="103"/>
        <v>0</v>
      </c>
      <c r="W240">
        <f t="shared" si="112"/>
        <v>0</v>
      </c>
      <c r="X240">
        <f t="shared" si="104"/>
        <v>0</v>
      </c>
      <c r="Y240" t="e">
        <f>VLOOKUP(A240,issues_tempo!A:E,2,FALSE)</f>
        <v>#N/A</v>
      </c>
      <c r="Z240" t="e">
        <f>VLOOKUP(A240,issues_tempo!A:E,3,FALSE)</f>
        <v>#N/A</v>
      </c>
      <c r="AA240" t="e">
        <f t="shared" si="105"/>
        <v>#N/A</v>
      </c>
      <c r="AB240" t="e">
        <f t="shared" si="106"/>
        <v>#N/A</v>
      </c>
      <c r="AC240" t="e">
        <f>VLOOKUP(A240,issues_tempo!A:E,4,FALSE)</f>
        <v>#N/A</v>
      </c>
      <c r="AD240" t="e">
        <f>VLOOKUP(A240,issues_tempo!A:E,5,FALSE)</f>
        <v>#N/A</v>
      </c>
      <c r="AE240">
        <f t="shared" si="107"/>
        <v>0</v>
      </c>
      <c r="AF240">
        <f t="shared" si="107"/>
        <v>0</v>
      </c>
      <c r="AG240" t="e">
        <f t="shared" si="108"/>
        <v>#N/A</v>
      </c>
      <c r="AH240" t="e">
        <f t="shared" si="109"/>
        <v>#N/A</v>
      </c>
      <c r="AI240" t="e">
        <f t="shared" si="110"/>
        <v>#N/A</v>
      </c>
      <c r="AJ240" t="e">
        <f t="shared" si="111"/>
        <v>#N/A</v>
      </c>
    </row>
    <row r="241" spans="1:36" x14ac:dyDescent="0.25">
      <c r="A241">
        <f>commits!A241</f>
        <v>42480983</v>
      </c>
      <c r="B241" t="str">
        <f>commits!B241</f>
        <v>Javascript</v>
      </c>
      <c r="C241">
        <f>commits!C241</f>
        <v>1728</v>
      </c>
      <c r="D241">
        <f>commits!D241</f>
        <v>1405</v>
      </c>
      <c r="E241">
        <f>commits!E241</f>
        <v>3133</v>
      </c>
      <c r="F241">
        <f>VLOOKUP(A241,merges!P:U,5,FALSE)</f>
        <v>4</v>
      </c>
      <c r="G241">
        <f>VLOOKUP(A241,merges!P:U,6,FALSE)</f>
        <v>6</v>
      </c>
      <c r="H241">
        <f t="shared" si="95"/>
        <v>10</v>
      </c>
      <c r="I241">
        <f t="shared" si="96"/>
        <v>313.3</v>
      </c>
      <c r="J241">
        <f t="shared" si="97"/>
        <v>0.31918289179699966</v>
      </c>
      <c r="K241">
        <f t="shared" si="98"/>
        <v>0.23148148148148148</v>
      </c>
      <c r="L241">
        <f t="shared" si="99"/>
        <v>0.42704626334519574</v>
      </c>
      <c r="M241">
        <f t="shared" ref="M241:M242" si="113">IF(F241&gt;0,C241/F241,999999)</f>
        <v>432</v>
      </c>
      <c r="N241">
        <f t="shared" ref="N241:N242" si="114">IF(G241&gt;0,D241/G241,999999)</f>
        <v>234.16666666666666</v>
      </c>
      <c r="O241">
        <f>IF(ISNA(VLOOKUP(A241,desenvolvedores!$U$2:$W$656,2,FALSE)),1,VLOOKUP(A241,desenvolvedores!$U$2:$W$656,2,FALSE))</f>
        <v>3</v>
      </c>
      <c r="P241">
        <f>IF(ISNA(VLOOKUP(A241,desenvolvedores!$U$2:$W$656,3,FALSE)),1,VLOOKUP(A241,desenvolvedores!$U$2:$W$656,3,FALSE))</f>
        <v>4</v>
      </c>
      <c r="Q241">
        <f t="shared" si="93"/>
        <v>216</v>
      </c>
      <c r="R241">
        <f t="shared" si="94"/>
        <v>156.11111111111109</v>
      </c>
      <c r="S241">
        <f>IF(ISNA(VLOOKUP(A241,merges!AH:AJ,2,)),0,VLOOKUP(A241,merges!AH:AJ,2,))</f>
        <v>0</v>
      </c>
      <c r="T241">
        <f>IF(ISNA(VLOOKUP(A241,merges!AN:AP,2,FALSE)),0,VLOOKUP(A241,merges!AN:AP,2,FALSE))</f>
        <v>0</v>
      </c>
      <c r="U241">
        <f t="shared" si="102"/>
        <v>0</v>
      </c>
      <c r="V241">
        <f t="shared" si="103"/>
        <v>0</v>
      </c>
      <c r="W241">
        <f t="shared" si="112"/>
        <v>0</v>
      </c>
      <c r="X241">
        <f t="shared" si="104"/>
        <v>0</v>
      </c>
      <c r="Y241">
        <f>IF(ISNA(VLOOKUP(A241,issues_tempo!A:E,2,FALSE)),0,VLOOKUP(A241,issues_tempo!A:E,2,FALSE))</f>
        <v>0</v>
      </c>
      <c r="Z241">
        <f>IF(ISNA(VLOOKUP(A241,issues_tempo!A:E,3,FALSE)),0,VLOOKUP(A241,issues_tempo!A:E,3,FALSE))</f>
        <v>0</v>
      </c>
      <c r="AA241">
        <f t="shared" si="105"/>
        <v>0</v>
      </c>
      <c r="AB241" t="e">
        <f t="shared" si="106"/>
        <v>#DIV/0!</v>
      </c>
      <c r="AC241" t="e">
        <f>VLOOKUP(A241,issues_tempo!A:E,4,FALSE)</f>
        <v>#N/A</v>
      </c>
      <c r="AD241" t="e">
        <f>VLOOKUP(A241,issues_tempo!A:E,5,FALSE)</f>
        <v>#N/A</v>
      </c>
      <c r="AE241">
        <f t="shared" si="107"/>
        <v>0</v>
      </c>
      <c r="AF241">
        <f t="shared" si="107"/>
        <v>0</v>
      </c>
      <c r="AG241">
        <f t="shared" si="108"/>
        <v>0</v>
      </c>
      <c r="AH241">
        <f t="shared" si="109"/>
        <v>0</v>
      </c>
      <c r="AI241">
        <f t="shared" si="110"/>
        <v>0</v>
      </c>
      <c r="AJ241">
        <f t="shared" si="111"/>
        <v>0</v>
      </c>
    </row>
    <row r="242" spans="1:36" x14ac:dyDescent="0.25">
      <c r="A242">
        <f>commits!A242</f>
        <v>42585709</v>
      </c>
      <c r="B242" t="str">
        <f>commits!B242</f>
        <v>Javascript</v>
      </c>
      <c r="C242">
        <f>commits!C242</f>
        <v>137</v>
      </c>
      <c r="D242">
        <f>commits!D242</f>
        <v>190</v>
      </c>
      <c r="E242">
        <f>commits!E242</f>
        <v>327</v>
      </c>
      <c r="F242">
        <f>VLOOKUP(A242,merges!P:U,5,FALSE)</f>
        <v>6</v>
      </c>
      <c r="G242">
        <f>VLOOKUP(A242,merges!P:U,6,FALSE)</f>
        <v>3</v>
      </c>
      <c r="H242">
        <f t="shared" si="95"/>
        <v>9</v>
      </c>
      <c r="I242">
        <f t="shared" si="96"/>
        <v>36.333333333333336</v>
      </c>
      <c r="J242">
        <f t="shared" si="97"/>
        <v>2.7522935779816513</v>
      </c>
      <c r="K242">
        <f t="shared" si="98"/>
        <v>4.3795620437956204</v>
      </c>
      <c r="L242">
        <f t="shared" si="99"/>
        <v>1.5789473684210527</v>
      </c>
      <c r="M242">
        <f t="shared" si="113"/>
        <v>22.833333333333332</v>
      </c>
      <c r="N242">
        <f t="shared" si="114"/>
        <v>63.333333333333336</v>
      </c>
      <c r="O242">
        <f>IF(ISNA(VLOOKUP(A242,desenvolvedores!$U$2:$W$656,2,FALSE)),1,VLOOKUP(A242,desenvolvedores!$U$2:$W$656,2,FALSE))</f>
        <v>5</v>
      </c>
      <c r="P242">
        <f>IF(ISNA(VLOOKUP(A242,desenvolvedores!$U$2:$W$656,3,FALSE)),1,VLOOKUP(A242,desenvolvedores!$U$2:$W$656,3,FALSE))</f>
        <v>3</v>
      </c>
      <c r="Q242">
        <f t="shared" si="93"/>
        <v>19.027777777777779</v>
      </c>
      <c r="R242">
        <f t="shared" si="94"/>
        <v>31.666666666666668</v>
      </c>
      <c r="S242">
        <f>IF(ISNA(VLOOKUP(A242,merges!AH:AJ,2,)),0,VLOOKUP(A242,merges!AH:AJ,2,))</f>
        <v>54</v>
      </c>
      <c r="T242">
        <f>IF(ISNA(VLOOKUP(A242,merges!AN:AP,2,FALSE)),0,VLOOKUP(A242,merges!AN:AP,2,FALSE))</f>
        <v>0</v>
      </c>
      <c r="U242">
        <f t="shared" si="102"/>
        <v>9</v>
      </c>
      <c r="V242">
        <f t="shared" si="103"/>
        <v>0</v>
      </c>
      <c r="W242">
        <f t="shared" si="112"/>
        <v>39.416058394160586</v>
      </c>
      <c r="X242">
        <f t="shared" si="104"/>
        <v>0</v>
      </c>
      <c r="Y242">
        <f>IF(ISNA(VLOOKUP(A242,issues_tempo!A:E,2,FALSE)),0,VLOOKUP(A242,issues_tempo!A:E,2,FALSE))</f>
        <v>2</v>
      </c>
      <c r="Z242">
        <f>IF(ISNA(VLOOKUP(A242,issues_tempo!A:E,3,FALSE)),0,VLOOKUP(A242,issues_tempo!A:E,3,FALSE))</f>
        <v>0</v>
      </c>
      <c r="AA242">
        <f t="shared" si="105"/>
        <v>2</v>
      </c>
      <c r="AB242">
        <f t="shared" si="106"/>
        <v>163.5</v>
      </c>
      <c r="AC242">
        <f>VLOOKUP(A242,issues_tempo!A:E,4,FALSE)</f>
        <v>100</v>
      </c>
      <c r="AD242">
        <f>VLOOKUP(A242,issues_tempo!A:E,5,FALSE)</f>
        <v>0</v>
      </c>
      <c r="AE242">
        <f t="shared" si="107"/>
        <v>1.4598540145985401</v>
      </c>
      <c r="AF242">
        <f t="shared" si="107"/>
        <v>0</v>
      </c>
      <c r="AG242">
        <f t="shared" si="108"/>
        <v>50</v>
      </c>
      <c r="AH242">
        <f t="shared" si="109"/>
        <v>0</v>
      </c>
      <c r="AI242">
        <f t="shared" si="110"/>
        <v>72.992700729927009</v>
      </c>
      <c r="AJ242">
        <f t="shared" si="111"/>
        <v>0</v>
      </c>
    </row>
    <row r="243" spans="1:36" x14ac:dyDescent="0.25">
      <c r="A243">
        <f>commits!A243</f>
        <v>42644830</v>
      </c>
      <c r="B243" t="str">
        <f>commits!B243</f>
        <v>JavaScript</v>
      </c>
      <c r="C243">
        <f>commits!C243</f>
        <v>5</v>
      </c>
      <c r="D243">
        <f>commits!D243</f>
        <v>4</v>
      </c>
      <c r="E243">
        <f>commits!E243</f>
        <v>9</v>
      </c>
      <c r="F243" t="e">
        <f>VLOOKUP(A243,merges!P:U,5,FALSE)</f>
        <v>#N/A</v>
      </c>
      <c r="G243" t="e">
        <f>VLOOKUP(A243,merges!P:U,6,FALSE)</f>
        <v>#N/A</v>
      </c>
      <c r="H243" t="e">
        <f t="shared" si="95"/>
        <v>#N/A</v>
      </c>
      <c r="I243" t="e">
        <f t="shared" si="96"/>
        <v>#N/A</v>
      </c>
      <c r="J243">
        <f t="shared" si="97"/>
        <v>0</v>
      </c>
      <c r="K243">
        <f t="shared" si="98"/>
        <v>0</v>
      </c>
      <c r="L243">
        <f t="shared" si="99"/>
        <v>0</v>
      </c>
      <c r="M243" t="e">
        <f t="shared" si="100"/>
        <v>#N/A</v>
      </c>
      <c r="N243" t="e">
        <f t="shared" si="101"/>
        <v>#N/A</v>
      </c>
      <c r="O243">
        <f>IF(ISNA(VLOOKUP(A243,desenvolvedores!$U$2:$W$656,2,FALSE)),1,VLOOKUP(A243,desenvolvedores!$U$2:$W$656,2,FALSE))</f>
        <v>1</v>
      </c>
      <c r="P243">
        <f>IF(ISNA(VLOOKUP(A243,desenvolvedores!$U$2:$W$656,3,FALSE)),1,VLOOKUP(A243,desenvolvedores!$U$2:$W$656,3,FALSE))</f>
        <v>1</v>
      </c>
      <c r="Q243">
        <f t="shared" si="93"/>
        <v>999999</v>
      </c>
      <c r="R243" t="e">
        <f t="shared" si="94"/>
        <v>#N/A</v>
      </c>
      <c r="S243">
        <f>IF(ISNA(VLOOKUP(A243,merges!AH:AJ,2,)),0,VLOOKUP(A243,merges!AH:AJ,2,))</f>
        <v>0</v>
      </c>
      <c r="T243">
        <f>IF(ISNA(VLOOKUP(A243,merges!AN:AP,2,FALSE)),0,VLOOKUP(A243,merges!AN:AP,2,FALSE))</f>
        <v>0</v>
      </c>
      <c r="U243">
        <f t="shared" si="102"/>
        <v>0</v>
      </c>
      <c r="V243">
        <f t="shared" si="103"/>
        <v>0</v>
      </c>
      <c r="W243">
        <f t="shared" si="112"/>
        <v>0</v>
      </c>
      <c r="X243">
        <f t="shared" si="104"/>
        <v>0</v>
      </c>
      <c r="Y243" t="e">
        <f>VLOOKUP(A243,issues_tempo!A:E,2,FALSE)</f>
        <v>#N/A</v>
      </c>
      <c r="Z243" t="e">
        <f>VLOOKUP(A243,issues_tempo!A:E,3,FALSE)</f>
        <v>#N/A</v>
      </c>
      <c r="AA243" t="e">
        <f t="shared" si="105"/>
        <v>#N/A</v>
      </c>
      <c r="AB243" t="e">
        <f t="shared" si="106"/>
        <v>#N/A</v>
      </c>
      <c r="AC243" t="e">
        <f>VLOOKUP(A243,issues_tempo!A:E,4,FALSE)</f>
        <v>#N/A</v>
      </c>
      <c r="AD243" t="e">
        <f>VLOOKUP(A243,issues_tempo!A:E,5,FALSE)</f>
        <v>#N/A</v>
      </c>
      <c r="AE243">
        <f t="shared" si="107"/>
        <v>0</v>
      </c>
      <c r="AF243">
        <f t="shared" si="107"/>
        <v>0</v>
      </c>
      <c r="AG243" t="e">
        <f t="shared" si="108"/>
        <v>#N/A</v>
      </c>
      <c r="AH243" t="e">
        <f t="shared" si="109"/>
        <v>#N/A</v>
      </c>
      <c r="AI243" t="e">
        <f t="shared" si="110"/>
        <v>#N/A</v>
      </c>
      <c r="AJ243" t="e">
        <f t="shared" si="111"/>
        <v>#N/A</v>
      </c>
    </row>
    <row r="244" spans="1:36" x14ac:dyDescent="0.25">
      <c r="A244">
        <f>commits!A244</f>
        <v>42645078</v>
      </c>
      <c r="B244" t="str">
        <f>commits!B244</f>
        <v>JavaScript</v>
      </c>
      <c r="C244">
        <f>commits!C244</f>
        <v>1</v>
      </c>
      <c r="D244">
        <f>commits!D244</f>
        <v>7</v>
      </c>
      <c r="E244">
        <f>commits!E244</f>
        <v>8</v>
      </c>
      <c r="F244" t="e">
        <f>VLOOKUP(A244,merges!P:U,5,FALSE)</f>
        <v>#N/A</v>
      </c>
      <c r="G244" t="e">
        <f>VLOOKUP(A244,merges!P:U,6,FALSE)</f>
        <v>#N/A</v>
      </c>
      <c r="H244" t="e">
        <f t="shared" si="95"/>
        <v>#N/A</v>
      </c>
      <c r="I244" t="e">
        <f t="shared" si="96"/>
        <v>#N/A</v>
      </c>
      <c r="J244">
        <f t="shared" si="97"/>
        <v>0</v>
      </c>
      <c r="K244">
        <f t="shared" si="98"/>
        <v>0</v>
      </c>
      <c r="L244">
        <f t="shared" si="99"/>
        <v>0</v>
      </c>
      <c r="M244" t="e">
        <f t="shared" si="100"/>
        <v>#N/A</v>
      </c>
      <c r="N244" t="e">
        <f t="shared" si="101"/>
        <v>#N/A</v>
      </c>
      <c r="O244">
        <f>IF(ISNA(VLOOKUP(A244,desenvolvedores!$U$2:$W$656,2,FALSE)),1,VLOOKUP(A244,desenvolvedores!$U$2:$W$656,2,FALSE))</f>
        <v>1</v>
      </c>
      <c r="P244">
        <f>IF(ISNA(VLOOKUP(A244,desenvolvedores!$U$2:$W$656,3,FALSE)),1,VLOOKUP(A244,desenvolvedores!$U$2:$W$656,3,FALSE))</f>
        <v>1</v>
      </c>
      <c r="Q244">
        <f t="shared" si="93"/>
        <v>999999</v>
      </c>
      <c r="R244" t="e">
        <f t="shared" si="94"/>
        <v>#N/A</v>
      </c>
      <c r="S244">
        <f>IF(ISNA(VLOOKUP(A244,merges!AH:AJ,2,)),0,VLOOKUP(A244,merges!AH:AJ,2,))</f>
        <v>0</v>
      </c>
      <c r="T244">
        <f>IF(ISNA(VLOOKUP(A244,merges!AN:AP,2,FALSE)),0,VLOOKUP(A244,merges!AN:AP,2,FALSE))</f>
        <v>0</v>
      </c>
      <c r="U244">
        <f t="shared" si="102"/>
        <v>0</v>
      </c>
      <c r="V244">
        <f t="shared" si="103"/>
        <v>0</v>
      </c>
      <c r="W244">
        <f t="shared" si="112"/>
        <v>0</v>
      </c>
      <c r="X244">
        <f t="shared" si="104"/>
        <v>0</v>
      </c>
      <c r="Y244" t="e">
        <f>VLOOKUP(A244,issues_tempo!A:E,2,FALSE)</f>
        <v>#N/A</v>
      </c>
      <c r="Z244" t="e">
        <f>VLOOKUP(A244,issues_tempo!A:E,3,FALSE)</f>
        <v>#N/A</v>
      </c>
      <c r="AA244" t="e">
        <f t="shared" si="105"/>
        <v>#N/A</v>
      </c>
      <c r="AB244" t="e">
        <f t="shared" si="106"/>
        <v>#N/A</v>
      </c>
      <c r="AC244" t="e">
        <f>VLOOKUP(A244,issues_tempo!A:E,4,FALSE)</f>
        <v>#N/A</v>
      </c>
      <c r="AD244" t="e">
        <f>VLOOKUP(A244,issues_tempo!A:E,5,FALSE)</f>
        <v>#N/A</v>
      </c>
      <c r="AE244">
        <f t="shared" si="107"/>
        <v>0</v>
      </c>
      <c r="AF244">
        <f t="shared" si="107"/>
        <v>0</v>
      </c>
      <c r="AG244" t="e">
        <f t="shared" si="108"/>
        <v>#N/A</v>
      </c>
      <c r="AH244" t="e">
        <f t="shared" si="109"/>
        <v>#N/A</v>
      </c>
      <c r="AI244" t="e">
        <f t="shared" si="110"/>
        <v>#N/A</v>
      </c>
      <c r="AJ244" t="e">
        <f t="shared" si="111"/>
        <v>#N/A</v>
      </c>
    </row>
    <row r="245" spans="1:36" x14ac:dyDescent="0.25">
      <c r="A245">
        <f>commits!A245</f>
        <v>42682761</v>
      </c>
      <c r="B245" t="str">
        <f>commits!B245</f>
        <v>Javascript</v>
      </c>
      <c r="C245">
        <f>commits!C245</f>
        <v>394</v>
      </c>
      <c r="D245">
        <f>commits!D245</f>
        <v>124</v>
      </c>
      <c r="E245">
        <f>commits!E245</f>
        <v>518</v>
      </c>
      <c r="F245">
        <f>VLOOKUP(A245,merges!P:U,5,FALSE)</f>
        <v>108</v>
      </c>
      <c r="G245">
        <f>VLOOKUP(A245,merges!P:U,6,FALSE)</f>
        <v>35</v>
      </c>
      <c r="H245">
        <f t="shared" si="95"/>
        <v>143</v>
      </c>
      <c r="I245">
        <f t="shared" si="96"/>
        <v>3.6223776223776225</v>
      </c>
      <c r="J245">
        <f t="shared" si="97"/>
        <v>27.606177606177607</v>
      </c>
      <c r="K245">
        <f t="shared" si="98"/>
        <v>27.411167512690355</v>
      </c>
      <c r="L245">
        <f t="shared" si="99"/>
        <v>28.225806451612904</v>
      </c>
      <c r="M245">
        <f>IF(F245&gt;0,C245/F245,999999)</f>
        <v>3.6481481481481484</v>
      </c>
      <c r="N245">
        <f>IF(G245&gt;0,D245/G245,999999)</f>
        <v>3.5428571428571427</v>
      </c>
      <c r="O245">
        <f>IF(ISNA(VLOOKUP(A245,desenvolvedores!$U$2:$W$656,2,FALSE)),1,VLOOKUP(A245,desenvolvedores!$U$2:$W$656,2,FALSE))</f>
        <v>6</v>
      </c>
      <c r="P245">
        <f>IF(ISNA(VLOOKUP(A245,desenvolvedores!$U$2:$W$656,3,FALSE)),1,VLOOKUP(A245,desenvolvedores!$U$2:$W$656,3,FALSE))</f>
        <v>4</v>
      </c>
      <c r="Q245">
        <f t="shared" si="93"/>
        <v>3.6481481481481484</v>
      </c>
      <c r="R245">
        <f t="shared" si="94"/>
        <v>2.3619047619047615</v>
      </c>
      <c r="S245">
        <f>IF(ISNA(VLOOKUP(A245,merges!AH:AJ,2,)),0,VLOOKUP(A245,merges!AH:AJ,2,))</f>
        <v>177</v>
      </c>
      <c r="T245">
        <f>IF(ISNA(VLOOKUP(A245,merges!AN:AP,2,FALSE)),0,VLOOKUP(A245,merges!AN:AP,2,FALSE))</f>
        <v>0</v>
      </c>
      <c r="U245">
        <f t="shared" si="102"/>
        <v>1.6388888888888888</v>
      </c>
      <c r="V245">
        <f t="shared" si="103"/>
        <v>0</v>
      </c>
      <c r="W245">
        <f t="shared" si="112"/>
        <v>44.923857868020299</v>
      </c>
      <c r="X245">
        <f t="shared" si="104"/>
        <v>0</v>
      </c>
      <c r="Y245">
        <f>VLOOKUP(A245,issues_tempo!A:E,2,FALSE)</f>
        <v>0</v>
      </c>
      <c r="Z245">
        <f>VLOOKUP(A245,issues_tempo!A:E,3,FALSE)</f>
        <v>7</v>
      </c>
      <c r="AA245">
        <f t="shared" si="105"/>
        <v>7</v>
      </c>
      <c r="AB245">
        <f t="shared" si="106"/>
        <v>74</v>
      </c>
      <c r="AC245">
        <f>VLOOKUP(A245,issues_tempo!A:E,4,FALSE)</f>
        <v>0</v>
      </c>
      <c r="AD245">
        <f>VLOOKUP(A245,issues_tempo!A:E,5,FALSE)</f>
        <v>191</v>
      </c>
      <c r="AE245">
        <f t="shared" si="107"/>
        <v>0</v>
      </c>
      <c r="AF245">
        <f t="shared" si="107"/>
        <v>5.645161290322581</v>
      </c>
      <c r="AG245">
        <f t="shared" si="108"/>
        <v>0</v>
      </c>
      <c r="AH245">
        <f t="shared" si="109"/>
        <v>27.285714285714285</v>
      </c>
      <c r="AI245">
        <f t="shared" si="110"/>
        <v>0</v>
      </c>
      <c r="AJ245">
        <f t="shared" si="111"/>
        <v>154.03225806451613</v>
      </c>
    </row>
    <row r="246" spans="1:36" x14ac:dyDescent="0.25">
      <c r="A246">
        <f>commits!A246</f>
        <v>42992940</v>
      </c>
      <c r="B246" t="str">
        <f>commits!B246</f>
        <v>Javascript</v>
      </c>
      <c r="C246">
        <f>commits!C246</f>
        <v>1</v>
      </c>
      <c r="D246">
        <f>commits!D246</f>
        <v>141</v>
      </c>
      <c r="E246">
        <f>commits!E246</f>
        <v>142</v>
      </c>
      <c r="F246">
        <f>VLOOKUP(A246,merges!P:U,5,FALSE)</f>
        <v>0</v>
      </c>
      <c r="G246">
        <f>VLOOKUP(A246,merges!P:U,6,FALSE)</f>
        <v>8</v>
      </c>
      <c r="H246">
        <f t="shared" si="95"/>
        <v>8</v>
      </c>
      <c r="I246">
        <f t="shared" si="96"/>
        <v>17.75</v>
      </c>
      <c r="J246">
        <f t="shared" si="97"/>
        <v>5.6338028169014081</v>
      </c>
      <c r="K246">
        <f t="shared" si="98"/>
        <v>0</v>
      </c>
      <c r="L246">
        <f t="shared" si="99"/>
        <v>5.6737588652482271</v>
      </c>
      <c r="M246" t="e">
        <f t="shared" si="100"/>
        <v>#DIV/0!</v>
      </c>
      <c r="N246">
        <f t="shared" si="101"/>
        <v>17.625</v>
      </c>
      <c r="O246">
        <f>IF(ISNA(VLOOKUP(A246,desenvolvedores!$U$2:$W$656,2,FALSE)),1,VLOOKUP(A246,desenvolvedores!$U$2:$W$656,2,FALSE))</f>
        <v>1</v>
      </c>
      <c r="P246">
        <f>IF(ISNA(VLOOKUP(A246,desenvolvedores!$U$2:$W$656,3,FALSE)),1,VLOOKUP(A246,desenvolvedores!$U$2:$W$656,3,FALSE))</f>
        <v>2</v>
      </c>
      <c r="Q246">
        <f t="shared" si="93"/>
        <v>999999</v>
      </c>
      <c r="R246">
        <f t="shared" si="94"/>
        <v>5.875</v>
      </c>
      <c r="S246">
        <f>IF(ISNA(VLOOKUP(A246,merges!AH:AJ,2,)),0,VLOOKUP(A246,merges!AH:AJ,2,))</f>
        <v>0</v>
      </c>
      <c r="T246">
        <f>IF(ISNA(VLOOKUP(A246,merges!AN:AP,2,FALSE)),0,VLOOKUP(A246,merges!AN:AP,2,FALSE))</f>
        <v>0</v>
      </c>
      <c r="U246">
        <f t="shared" si="102"/>
        <v>0</v>
      </c>
      <c r="V246">
        <f t="shared" si="103"/>
        <v>0</v>
      </c>
      <c r="W246">
        <f t="shared" si="112"/>
        <v>0</v>
      </c>
      <c r="X246">
        <f t="shared" si="104"/>
        <v>0</v>
      </c>
      <c r="Y246" t="e">
        <f>VLOOKUP(A246,issues_tempo!A:E,2,FALSE)</f>
        <v>#N/A</v>
      </c>
      <c r="Z246" t="e">
        <f>VLOOKUP(A246,issues_tempo!A:E,3,FALSE)</f>
        <v>#N/A</v>
      </c>
      <c r="AA246" t="e">
        <f t="shared" si="105"/>
        <v>#N/A</v>
      </c>
      <c r="AB246" t="e">
        <f t="shared" si="106"/>
        <v>#N/A</v>
      </c>
      <c r="AC246" t="e">
        <f>VLOOKUP(A246,issues_tempo!A:E,4,FALSE)</f>
        <v>#N/A</v>
      </c>
      <c r="AD246" t="e">
        <f>VLOOKUP(A246,issues_tempo!A:E,5,FALSE)</f>
        <v>#N/A</v>
      </c>
      <c r="AE246">
        <f t="shared" si="107"/>
        <v>0</v>
      </c>
      <c r="AF246">
        <f t="shared" si="107"/>
        <v>0</v>
      </c>
      <c r="AG246" t="e">
        <f t="shared" si="108"/>
        <v>#N/A</v>
      </c>
      <c r="AH246" t="e">
        <f t="shared" si="109"/>
        <v>#N/A</v>
      </c>
      <c r="AI246" t="e">
        <f t="shared" si="110"/>
        <v>#N/A</v>
      </c>
      <c r="AJ246" t="e">
        <f t="shared" si="111"/>
        <v>#N/A</v>
      </c>
    </row>
    <row r="247" spans="1:36" x14ac:dyDescent="0.25">
      <c r="A247">
        <f>commits!A247</f>
        <v>43092867</v>
      </c>
      <c r="B247" t="str">
        <f>commits!B247</f>
        <v>Javascript</v>
      </c>
      <c r="C247">
        <f>commits!C247</f>
        <v>1</v>
      </c>
      <c r="D247">
        <f>commits!D247</f>
        <v>119</v>
      </c>
      <c r="E247">
        <f>commits!E247</f>
        <v>120</v>
      </c>
      <c r="F247">
        <f>VLOOKUP(A247,merges!P:U,5,FALSE)</f>
        <v>0</v>
      </c>
      <c r="G247">
        <f>VLOOKUP(A247,merges!P:U,6,FALSE)</f>
        <v>49</v>
      </c>
      <c r="H247">
        <f t="shared" si="95"/>
        <v>49</v>
      </c>
      <c r="I247">
        <f t="shared" si="96"/>
        <v>2.4489795918367347</v>
      </c>
      <c r="J247">
        <f t="shared" si="97"/>
        <v>40.833333333333336</v>
      </c>
      <c r="K247">
        <f t="shared" si="98"/>
        <v>0</v>
      </c>
      <c r="L247">
        <f t="shared" si="99"/>
        <v>41.176470588235297</v>
      </c>
      <c r="M247" t="e">
        <f t="shared" si="100"/>
        <v>#DIV/0!</v>
      </c>
      <c r="N247">
        <f t="shared" si="101"/>
        <v>2.4285714285714284</v>
      </c>
      <c r="O247">
        <f>IF(ISNA(VLOOKUP(A247,desenvolvedores!$U$2:$W$656,2,FALSE)),1,VLOOKUP(A247,desenvolvedores!$U$2:$W$656,2,FALSE))</f>
        <v>1</v>
      </c>
      <c r="P247">
        <f>IF(ISNA(VLOOKUP(A247,desenvolvedores!$U$2:$W$656,3,FALSE)),1,VLOOKUP(A247,desenvolvedores!$U$2:$W$656,3,FALSE))</f>
        <v>4</v>
      </c>
      <c r="Q247">
        <f t="shared" si="93"/>
        <v>999999</v>
      </c>
      <c r="R247">
        <f t="shared" si="94"/>
        <v>1.6190476190476188</v>
      </c>
      <c r="S247">
        <f>IF(ISNA(VLOOKUP(A247,merges!AH:AJ,2,)),0,VLOOKUP(A247,merges!AH:AJ,2,))</f>
        <v>0</v>
      </c>
      <c r="T247">
        <f>IF(ISNA(VLOOKUP(A247,merges!AN:AP,2,FALSE)),0,VLOOKUP(A247,merges!AN:AP,2,FALSE))</f>
        <v>0</v>
      </c>
      <c r="U247">
        <f t="shared" si="102"/>
        <v>0</v>
      </c>
      <c r="V247">
        <f t="shared" si="103"/>
        <v>0</v>
      </c>
      <c r="W247">
        <f t="shared" si="112"/>
        <v>0</v>
      </c>
      <c r="X247">
        <f t="shared" si="104"/>
        <v>0</v>
      </c>
      <c r="Y247" t="e">
        <f>VLOOKUP(A247,issues_tempo!A:E,2,FALSE)</f>
        <v>#N/A</v>
      </c>
      <c r="Z247" t="e">
        <f>VLOOKUP(A247,issues_tempo!A:E,3,FALSE)</f>
        <v>#N/A</v>
      </c>
      <c r="AA247" t="e">
        <f t="shared" si="105"/>
        <v>#N/A</v>
      </c>
      <c r="AB247" t="e">
        <f t="shared" si="106"/>
        <v>#N/A</v>
      </c>
      <c r="AC247" t="e">
        <f>VLOOKUP(A247,issues_tempo!A:E,4,FALSE)</f>
        <v>#N/A</v>
      </c>
      <c r="AD247" t="e">
        <f>VLOOKUP(A247,issues_tempo!A:E,5,FALSE)</f>
        <v>#N/A</v>
      </c>
      <c r="AE247">
        <f t="shared" si="107"/>
        <v>0</v>
      </c>
      <c r="AF247">
        <f t="shared" si="107"/>
        <v>0</v>
      </c>
      <c r="AG247" t="e">
        <f t="shared" si="108"/>
        <v>#N/A</v>
      </c>
      <c r="AH247" t="e">
        <f t="shared" si="109"/>
        <v>#N/A</v>
      </c>
      <c r="AI247" t="e">
        <f t="shared" si="110"/>
        <v>#N/A</v>
      </c>
      <c r="AJ247" t="e">
        <f t="shared" si="111"/>
        <v>#N/A</v>
      </c>
    </row>
    <row r="248" spans="1:36" x14ac:dyDescent="0.25">
      <c r="A248">
        <f>commits!A248</f>
        <v>43135296</v>
      </c>
      <c r="B248" t="str">
        <f>commits!B248</f>
        <v>Javascript</v>
      </c>
      <c r="C248">
        <f>commits!C248</f>
        <v>4</v>
      </c>
      <c r="D248">
        <f>commits!D248</f>
        <v>110</v>
      </c>
      <c r="E248">
        <f>commits!E248</f>
        <v>114</v>
      </c>
      <c r="F248">
        <f>VLOOKUP(A248,merges!P:U,5,FALSE)</f>
        <v>0</v>
      </c>
      <c r="G248">
        <f>VLOOKUP(A248,merges!P:U,6,FALSE)</f>
        <v>2</v>
      </c>
      <c r="H248">
        <f t="shared" si="95"/>
        <v>2</v>
      </c>
      <c r="I248">
        <f t="shared" si="96"/>
        <v>57</v>
      </c>
      <c r="J248">
        <f t="shared" si="97"/>
        <v>1.7543859649122806</v>
      </c>
      <c r="K248">
        <f t="shared" si="98"/>
        <v>0</v>
      </c>
      <c r="L248">
        <f t="shared" si="99"/>
        <v>1.8181818181818181</v>
      </c>
      <c r="M248" t="e">
        <f t="shared" si="100"/>
        <v>#DIV/0!</v>
      </c>
      <c r="N248">
        <f t="shared" si="101"/>
        <v>55</v>
      </c>
      <c r="O248">
        <f>IF(ISNA(VLOOKUP(A248,desenvolvedores!$U$2:$W$656,2,FALSE)),1,VLOOKUP(A248,desenvolvedores!$U$2:$W$656,2,FALSE))</f>
        <v>1</v>
      </c>
      <c r="P248">
        <f>IF(ISNA(VLOOKUP(A248,desenvolvedores!$U$2:$W$656,3,FALSE)),1,VLOOKUP(A248,desenvolvedores!$U$2:$W$656,3,FALSE))</f>
        <v>1</v>
      </c>
      <c r="Q248">
        <f t="shared" si="93"/>
        <v>999999</v>
      </c>
      <c r="R248">
        <f t="shared" si="94"/>
        <v>9.1666666666666661</v>
      </c>
      <c r="S248">
        <f>IF(ISNA(VLOOKUP(A248,merges!AH:AJ,2,)),0,VLOOKUP(A248,merges!AH:AJ,2,))</f>
        <v>0</v>
      </c>
      <c r="T248">
        <f>IF(ISNA(VLOOKUP(A248,merges!AN:AP,2,FALSE)),0,VLOOKUP(A248,merges!AN:AP,2,FALSE))</f>
        <v>3</v>
      </c>
      <c r="U248">
        <f t="shared" si="102"/>
        <v>0</v>
      </c>
      <c r="V248">
        <f t="shared" si="103"/>
        <v>1.5</v>
      </c>
      <c r="W248">
        <f t="shared" si="112"/>
        <v>0</v>
      </c>
      <c r="X248">
        <f t="shared" si="104"/>
        <v>2.7272727272727271</v>
      </c>
      <c r="Y248" t="e">
        <f>VLOOKUP(A248,issues_tempo!A:E,2,FALSE)</f>
        <v>#N/A</v>
      </c>
      <c r="Z248" t="e">
        <f>VLOOKUP(A248,issues_tempo!A:E,3,FALSE)</f>
        <v>#N/A</v>
      </c>
      <c r="AA248" t="e">
        <f t="shared" si="105"/>
        <v>#N/A</v>
      </c>
      <c r="AB248" t="e">
        <f t="shared" si="106"/>
        <v>#N/A</v>
      </c>
      <c r="AC248" t="e">
        <f>VLOOKUP(A248,issues_tempo!A:E,4,FALSE)</f>
        <v>#N/A</v>
      </c>
      <c r="AD248" t="e">
        <f>VLOOKUP(A248,issues_tempo!A:E,5,FALSE)</f>
        <v>#N/A</v>
      </c>
      <c r="AE248">
        <f t="shared" si="107"/>
        <v>0</v>
      </c>
      <c r="AF248">
        <f t="shared" si="107"/>
        <v>0</v>
      </c>
      <c r="AG248" t="e">
        <f t="shared" si="108"/>
        <v>#N/A</v>
      </c>
      <c r="AH248" t="e">
        <f t="shared" si="109"/>
        <v>#N/A</v>
      </c>
      <c r="AI248" t="e">
        <f t="shared" si="110"/>
        <v>#N/A</v>
      </c>
      <c r="AJ248" t="e">
        <f t="shared" si="111"/>
        <v>#N/A</v>
      </c>
    </row>
    <row r="249" spans="1:36" x14ac:dyDescent="0.25">
      <c r="A249">
        <f>commits!A249</f>
        <v>43232872</v>
      </c>
      <c r="B249" t="str">
        <f>commits!B249</f>
        <v>java</v>
      </c>
      <c r="C249">
        <f>commits!C249</f>
        <v>57</v>
      </c>
      <c r="D249">
        <f>commits!D249</f>
        <v>5</v>
      </c>
      <c r="E249">
        <f>commits!E249</f>
        <v>62</v>
      </c>
      <c r="F249">
        <f>VLOOKUP(A249,merges!P:U,5,FALSE)</f>
        <v>4</v>
      </c>
      <c r="G249">
        <f>VLOOKUP(A249,merges!P:U,6,FALSE)</f>
        <v>0</v>
      </c>
      <c r="H249">
        <f t="shared" si="95"/>
        <v>4</v>
      </c>
      <c r="I249">
        <f t="shared" si="96"/>
        <v>15.5</v>
      </c>
      <c r="J249">
        <f t="shared" si="97"/>
        <v>6.4516129032258061</v>
      </c>
      <c r="K249">
        <f t="shared" si="98"/>
        <v>7.0175438596491224</v>
      </c>
      <c r="L249">
        <f t="shared" si="99"/>
        <v>0</v>
      </c>
      <c r="M249">
        <f t="shared" si="100"/>
        <v>14.25</v>
      </c>
      <c r="N249" t="e">
        <f t="shared" si="101"/>
        <v>#DIV/0!</v>
      </c>
      <c r="O249">
        <f>IF(ISNA(VLOOKUP(A249,desenvolvedores!$U$2:$W$656,2,FALSE)),1,VLOOKUP(A249,desenvolvedores!$U$2:$W$656,2,FALSE))</f>
        <v>3</v>
      </c>
      <c r="P249">
        <f>IF(ISNA(VLOOKUP(A249,desenvolvedores!$U$2:$W$656,3,FALSE)),1,VLOOKUP(A249,desenvolvedores!$U$2:$W$656,3,FALSE))</f>
        <v>1</v>
      </c>
      <c r="Q249">
        <f t="shared" si="93"/>
        <v>7.125</v>
      </c>
      <c r="R249">
        <f t="shared" si="94"/>
        <v>999999</v>
      </c>
      <c r="S249">
        <f>IF(ISNA(VLOOKUP(A249,merges!AH:AJ,2,)),0,VLOOKUP(A249,merges!AH:AJ,2,))</f>
        <v>0</v>
      </c>
      <c r="T249">
        <f>IF(ISNA(VLOOKUP(A249,merges!AN:AP,2,FALSE)),0,VLOOKUP(A249,merges!AN:AP,2,FALSE))</f>
        <v>0</v>
      </c>
      <c r="U249">
        <f t="shared" si="102"/>
        <v>0</v>
      </c>
      <c r="V249">
        <f t="shared" si="103"/>
        <v>0</v>
      </c>
      <c r="W249">
        <f t="shared" si="112"/>
        <v>0</v>
      </c>
      <c r="X249">
        <f t="shared" si="104"/>
        <v>0</v>
      </c>
      <c r="Y249" t="e">
        <f>VLOOKUP(A249,issues_tempo!A:E,2,FALSE)</f>
        <v>#N/A</v>
      </c>
      <c r="Z249" t="e">
        <f>VLOOKUP(A249,issues_tempo!A:E,3,FALSE)</f>
        <v>#N/A</v>
      </c>
      <c r="AA249" t="e">
        <f t="shared" si="105"/>
        <v>#N/A</v>
      </c>
      <c r="AB249" t="e">
        <f t="shared" si="106"/>
        <v>#N/A</v>
      </c>
      <c r="AC249" t="e">
        <f>VLOOKUP(A249,issues_tempo!A:E,4,FALSE)</f>
        <v>#N/A</v>
      </c>
      <c r="AD249" t="e">
        <f>VLOOKUP(A249,issues_tempo!A:E,5,FALSE)</f>
        <v>#N/A</v>
      </c>
      <c r="AE249">
        <f t="shared" si="107"/>
        <v>0</v>
      </c>
      <c r="AF249">
        <f t="shared" si="107"/>
        <v>0</v>
      </c>
      <c r="AG249" t="e">
        <f t="shared" si="108"/>
        <v>#N/A</v>
      </c>
      <c r="AH249" t="e">
        <f t="shared" si="109"/>
        <v>#N/A</v>
      </c>
      <c r="AI249" t="e">
        <f t="shared" si="110"/>
        <v>#N/A</v>
      </c>
      <c r="AJ249" t="e">
        <f t="shared" si="111"/>
        <v>#N/A</v>
      </c>
    </row>
    <row r="250" spans="1:36" x14ac:dyDescent="0.25">
      <c r="A250">
        <f>commits!A250</f>
        <v>43480103</v>
      </c>
      <c r="B250" t="str">
        <f>commits!B250</f>
        <v>Javascript</v>
      </c>
      <c r="C250">
        <f>commits!C250</f>
        <v>1</v>
      </c>
      <c r="D250">
        <f>commits!D250</f>
        <v>31</v>
      </c>
      <c r="E250">
        <f>commits!E250</f>
        <v>32</v>
      </c>
      <c r="F250" t="e">
        <f>VLOOKUP(A250,merges!P:U,5,FALSE)</f>
        <v>#N/A</v>
      </c>
      <c r="G250" t="e">
        <f>VLOOKUP(A250,merges!P:U,6,FALSE)</f>
        <v>#N/A</v>
      </c>
      <c r="H250" t="e">
        <f t="shared" si="95"/>
        <v>#N/A</v>
      </c>
      <c r="I250" t="e">
        <f t="shared" si="96"/>
        <v>#N/A</v>
      </c>
      <c r="J250">
        <f t="shared" si="97"/>
        <v>0</v>
      </c>
      <c r="K250">
        <f t="shared" si="98"/>
        <v>0</v>
      </c>
      <c r="L250">
        <f t="shared" si="99"/>
        <v>0</v>
      </c>
      <c r="M250" t="e">
        <f t="shared" si="100"/>
        <v>#N/A</v>
      </c>
      <c r="N250" t="e">
        <f t="shared" si="101"/>
        <v>#N/A</v>
      </c>
      <c r="O250">
        <f>IF(ISNA(VLOOKUP(A250,desenvolvedores!$U$2:$W$656,2,FALSE)),1,VLOOKUP(A250,desenvolvedores!$U$2:$W$656,2,FALSE))</f>
        <v>1</v>
      </c>
      <c r="P250">
        <f>IF(ISNA(VLOOKUP(A250,desenvolvedores!$U$2:$W$656,3,FALSE)),1,VLOOKUP(A250,desenvolvedores!$U$2:$W$656,3,FALSE))</f>
        <v>3</v>
      </c>
      <c r="Q250">
        <f t="shared" si="93"/>
        <v>999999</v>
      </c>
      <c r="R250" t="e">
        <f t="shared" si="94"/>
        <v>#N/A</v>
      </c>
      <c r="S250">
        <f>IF(ISNA(VLOOKUP(A250,merges!AH:AJ,2,)),0,VLOOKUP(A250,merges!AH:AJ,2,))</f>
        <v>0</v>
      </c>
      <c r="T250">
        <f>IF(ISNA(VLOOKUP(A250,merges!AN:AP,2,FALSE)),0,VLOOKUP(A250,merges!AN:AP,2,FALSE))</f>
        <v>0</v>
      </c>
      <c r="U250">
        <f t="shared" si="102"/>
        <v>0</v>
      </c>
      <c r="V250">
        <f t="shared" si="103"/>
        <v>0</v>
      </c>
      <c r="W250">
        <f t="shared" si="112"/>
        <v>0</v>
      </c>
      <c r="X250">
        <f t="shared" si="104"/>
        <v>0</v>
      </c>
      <c r="Y250">
        <f>VLOOKUP(A250,issues_tempo!A:E,2,FALSE)</f>
        <v>1</v>
      </c>
      <c r="Z250">
        <f>VLOOKUP(A250,issues_tempo!A:E,3,FALSE)</f>
        <v>0</v>
      </c>
      <c r="AA250">
        <f t="shared" si="105"/>
        <v>1</v>
      </c>
      <c r="AB250">
        <f t="shared" si="106"/>
        <v>32</v>
      </c>
      <c r="AC250">
        <f>VLOOKUP(A250,issues_tempo!A:E,4,FALSE)</f>
        <v>0</v>
      </c>
      <c r="AD250">
        <f>VLOOKUP(A250,issues_tempo!A:E,5,FALSE)</f>
        <v>0</v>
      </c>
      <c r="AE250">
        <f t="shared" si="107"/>
        <v>100</v>
      </c>
      <c r="AF250">
        <f t="shared" si="107"/>
        <v>0</v>
      </c>
      <c r="AG250">
        <f t="shared" si="108"/>
        <v>0</v>
      </c>
      <c r="AH250">
        <f t="shared" si="109"/>
        <v>0</v>
      </c>
      <c r="AI250">
        <f t="shared" si="110"/>
        <v>0</v>
      </c>
      <c r="AJ250">
        <f t="shared" si="111"/>
        <v>0</v>
      </c>
    </row>
    <row r="251" spans="1:36" x14ac:dyDescent="0.25">
      <c r="A251">
        <f>commits!A251</f>
        <v>43715318</v>
      </c>
      <c r="B251" t="str">
        <f>commits!B251</f>
        <v>Javascript</v>
      </c>
      <c r="C251">
        <f>commits!C251</f>
        <v>20</v>
      </c>
      <c r="D251">
        <f>commits!D251</f>
        <v>70</v>
      </c>
      <c r="E251">
        <f>commits!E251</f>
        <v>90</v>
      </c>
      <c r="F251">
        <f>VLOOKUP(A251,merges!P:U,5,FALSE)</f>
        <v>0</v>
      </c>
      <c r="G251">
        <f>VLOOKUP(A251,merges!P:U,6,FALSE)</f>
        <v>2</v>
      </c>
      <c r="H251">
        <f t="shared" si="95"/>
        <v>2</v>
      </c>
      <c r="I251">
        <f t="shared" si="96"/>
        <v>45</v>
      </c>
      <c r="J251">
        <f t="shared" si="97"/>
        <v>2.2222222222222223</v>
      </c>
      <c r="K251">
        <f t="shared" si="98"/>
        <v>0</v>
      </c>
      <c r="L251">
        <f t="shared" si="99"/>
        <v>2.8571428571428572</v>
      </c>
      <c r="M251" t="e">
        <f t="shared" si="100"/>
        <v>#DIV/0!</v>
      </c>
      <c r="N251">
        <f t="shared" si="101"/>
        <v>35</v>
      </c>
      <c r="O251">
        <f>IF(ISNA(VLOOKUP(A251,desenvolvedores!$U$2:$W$656,2,FALSE)),1,VLOOKUP(A251,desenvolvedores!$U$2:$W$656,2,FALSE))</f>
        <v>3</v>
      </c>
      <c r="P251">
        <f>IF(ISNA(VLOOKUP(A251,desenvolvedores!$U$2:$W$656,3,FALSE)),1,VLOOKUP(A251,desenvolvedores!$U$2:$W$656,3,FALSE))</f>
        <v>8</v>
      </c>
      <c r="Q251">
        <f t="shared" si="93"/>
        <v>999999</v>
      </c>
      <c r="R251">
        <f t="shared" si="94"/>
        <v>46.666666666666664</v>
      </c>
      <c r="S251">
        <f>IF(ISNA(VLOOKUP(A251,merges!AH:AJ,2,)),0,VLOOKUP(A251,merges!AH:AJ,2,))</f>
        <v>0</v>
      </c>
      <c r="T251">
        <f>IF(ISNA(VLOOKUP(A251,merges!AN:AP,2,FALSE)),0,VLOOKUP(A251,merges!AN:AP,2,FALSE))</f>
        <v>0</v>
      </c>
      <c r="U251">
        <f t="shared" si="102"/>
        <v>0</v>
      </c>
      <c r="V251">
        <f t="shared" si="103"/>
        <v>0</v>
      </c>
      <c r="W251">
        <f t="shared" si="112"/>
        <v>0</v>
      </c>
      <c r="X251">
        <f t="shared" si="104"/>
        <v>0</v>
      </c>
      <c r="Y251">
        <f>VLOOKUP(A251,issues_tempo!A:E,2,FALSE)</f>
        <v>1</v>
      </c>
      <c r="Z251">
        <f>VLOOKUP(A251,issues_tempo!A:E,3,FALSE)</f>
        <v>0</v>
      </c>
      <c r="AA251">
        <f t="shared" si="105"/>
        <v>1</v>
      </c>
      <c r="AB251">
        <f t="shared" si="106"/>
        <v>90</v>
      </c>
      <c r="AC251">
        <f>VLOOKUP(A251,issues_tempo!A:E,4,FALSE)</f>
        <v>2</v>
      </c>
      <c r="AD251">
        <f>VLOOKUP(A251,issues_tempo!A:E,5,FALSE)</f>
        <v>0</v>
      </c>
      <c r="AE251">
        <f t="shared" si="107"/>
        <v>5</v>
      </c>
      <c r="AF251">
        <f t="shared" si="107"/>
        <v>0</v>
      </c>
      <c r="AG251">
        <f t="shared" si="108"/>
        <v>2</v>
      </c>
      <c r="AH251">
        <f t="shared" si="109"/>
        <v>0</v>
      </c>
      <c r="AI251">
        <f t="shared" si="110"/>
        <v>10</v>
      </c>
      <c r="AJ251">
        <f t="shared" si="111"/>
        <v>0</v>
      </c>
    </row>
    <row r="252" spans="1:36" x14ac:dyDescent="0.25">
      <c r="A252">
        <f>commits!A252</f>
        <v>44005187</v>
      </c>
      <c r="B252" t="str">
        <f>commits!B252</f>
        <v>Javascript</v>
      </c>
      <c r="C252">
        <f>commits!C252</f>
        <v>1</v>
      </c>
      <c r="D252">
        <f>commits!D252</f>
        <v>55</v>
      </c>
      <c r="E252">
        <f>commits!E252</f>
        <v>56</v>
      </c>
      <c r="F252">
        <f>VLOOKUP(A252,merges!P:U,5,FALSE)</f>
        <v>0</v>
      </c>
      <c r="G252">
        <f>VLOOKUP(A252,merges!P:U,6,FALSE)</f>
        <v>4</v>
      </c>
      <c r="H252">
        <f t="shared" si="95"/>
        <v>4</v>
      </c>
      <c r="I252">
        <f t="shared" si="96"/>
        <v>14</v>
      </c>
      <c r="J252">
        <f t="shared" si="97"/>
        <v>7.1428571428571432</v>
      </c>
      <c r="K252">
        <f t="shared" si="98"/>
        <v>0</v>
      </c>
      <c r="L252">
        <f t="shared" si="99"/>
        <v>7.2727272727272725</v>
      </c>
      <c r="M252" t="e">
        <f t="shared" si="100"/>
        <v>#DIV/0!</v>
      </c>
      <c r="N252">
        <f t="shared" si="101"/>
        <v>13.75</v>
      </c>
      <c r="O252">
        <f>IF(ISNA(VLOOKUP(A252,desenvolvedores!$U$2:$W$656,2,FALSE)),1,VLOOKUP(A252,desenvolvedores!$U$2:$W$656,2,FALSE))</f>
        <v>1</v>
      </c>
      <c r="P252">
        <f>IF(ISNA(VLOOKUP(A252,desenvolvedores!$U$2:$W$656,3,FALSE)),1,VLOOKUP(A252,desenvolvedores!$U$2:$W$656,3,FALSE))</f>
        <v>2</v>
      </c>
      <c r="Q252">
        <f t="shared" si="93"/>
        <v>999999</v>
      </c>
      <c r="R252">
        <f t="shared" si="94"/>
        <v>4.583333333333333</v>
      </c>
      <c r="S252">
        <f>IF(ISNA(VLOOKUP(A252,merges!AH:AJ,2,)),0,VLOOKUP(A252,merges!AH:AJ,2,))</f>
        <v>0</v>
      </c>
      <c r="T252">
        <f>IF(ISNA(VLOOKUP(A252,merges!AN:AP,2,FALSE)),0,VLOOKUP(A252,merges!AN:AP,2,FALSE))</f>
        <v>84</v>
      </c>
      <c r="U252">
        <f t="shared" si="102"/>
        <v>0</v>
      </c>
      <c r="V252">
        <f t="shared" si="103"/>
        <v>21</v>
      </c>
      <c r="W252">
        <f t="shared" si="112"/>
        <v>0</v>
      </c>
      <c r="X252">
        <f t="shared" si="104"/>
        <v>152.72727272727272</v>
      </c>
      <c r="Y252" t="e">
        <f>VLOOKUP(A252,issues_tempo!A:E,2,FALSE)</f>
        <v>#N/A</v>
      </c>
      <c r="Z252" t="e">
        <f>VLOOKUP(A252,issues_tempo!A:E,3,FALSE)</f>
        <v>#N/A</v>
      </c>
      <c r="AA252" t="e">
        <f t="shared" si="105"/>
        <v>#N/A</v>
      </c>
      <c r="AB252" t="e">
        <f t="shared" si="106"/>
        <v>#N/A</v>
      </c>
      <c r="AC252" t="e">
        <f>VLOOKUP(A252,issues_tempo!A:E,4,FALSE)</f>
        <v>#N/A</v>
      </c>
      <c r="AD252" t="e">
        <f>VLOOKUP(A252,issues_tempo!A:E,5,FALSE)</f>
        <v>#N/A</v>
      </c>
      <c r="AE252">
        <f t="shared" si="107"/>
        <v>0</v>
      </c>
      <c r="AF252">
        <f t="shared" si="107"/>
        <v>0</v>
      </c>
      <c r="AG252" t="e">
        <f t="shared" si="108"/>
        <v>#N/A</v>
      </c>
      <c r="AH252" t="e">
        <f t="shared" si="109"/>
        <v>#N/A</v>
      </c>
      <c r="AI252" t="e">
        <f t="shared" si="110"/>
        <v>#N/A</v>
      </c>
      <c r="AJ252" t="e">
        <f t="shared" si="111"/>
        <v>#N/A</v>
      </c>
    </row>
    <row r="253" spans="1:36" x14ac:dyDescent="0.25">
      <c r="A253">
        <f>commits!A253</f>
        <v>44432650</v>
      </c>
      <c r="B253" t="str">
        <f>commits!B253</f>
        <v>java</v>
      </c>
      <c r="C253">
        <f>commits!C253</f>
        <v>33</v>
      </c>
      <c r="D253">
        <f>commits!D253</f>
        <v>15</v>
      </c>
      <c r="E253">
        <f>commits!E253</f>
        <v>48</v>
      </c>
      <c r="F253">
        <f>VLOOKUP(A253,merges!P:U,5,FALSE)</f>
        <v>3</v>
      </c>
      <c r="G253">
        <f>VLOOKUP(A253,merges!P:U,6,FALSE)</f>
        <v>0</v>
      </c>
      <c r="H253">
        <f t="shared" si="95"/>
        <v>3</v>
      </c>
      <c r="I253">
        <f t="shared" si="96"/>
        <v>16</v>
      </c>
      <c r="J253">
        <f t="shared" si="97"/>
        <v>6.25</v>
      </c>
      <c r="K253">
        <f t="shared" si="98"/>
        <v>9.0909090909090917</v>
      </c>
      <c r="L253">
        <f t="shared" si="99"/>
        <v>0</v>
      </c>
      <c r="M253">
        <f t="shared" si="100"/>
        <v>11</v>
      </c>
      <c r="N253" t="e">
        <f t="shared" si="101"/>
        <v>#DIV/0!</v>
      </c>
      <c r="O253">
        <f>IF(ISNA(VLOOKUP(A253,desenvolvedores!$U$2:$W$656,2,FALSE)),1,VLOOKUP(A253,desenvolvedores!$U$2:$W$656,2,FALSE))</f>
        <v>3</v>
      </c>
      <c r="P253">
        <f>IF(ISNA(VLOOKUP(A253,desenvolvedores!$U$2:$W$656,3,FALSE)),1,VLOOKUP(A253,desenvolvedores!$U$2:$W$656,3,FALSE))</f>
        <v>1</v>
      </c>
      <c r="Q253">
        <f t="shared" si="93"/>
        <v>5.5</v>
      </c>
      <c r="R253">
        <f t="shared" si="94"/>
        <v>999999</v>
      </c>
      <c r="S253">
        <f>IF(ISNA(VLOOKUP(A253,merges!AH:AJ,2,)),0,VLOOKUP(A253,merges!AH:AJ,2,))</f>
        <v>3</v>
      </c>
      <c r="T253">
        <f>IF(ISNA(VLOOKUP(A253,merges!AN:AP,2,FALSE)),0,VLOOKUP(A253,merges!AN:AP,2,FALSE))</f>
        <v>0</v>
      </c>
      <c r="U253">
        <f t="shared" si="102"/>
        <v>1</v>
      </c>
      <c r="V253">
        <f t="shared" si="103"/>
        <v>0</v>
      </c>
      <c r="W253">
        <f t="shared" si="112"/>
        <v>9.0909090909090917</v>
      </c>
      <c r="X253">
        <f t="shared" si="104"/>
        <v>0</v>
      </c>
      <c r="Y253" t="e">
        <f>VLOOKUP(A253,issues_tempo!A:E,2,FALSE)</f>
        <v>#N/A</v>
      </c>
      <c r="Z253" t="e">
        <f>VLOOKUP(A253,issues_tempo!A:E,3,FALSE)</f>
        <v>#N/A</v>
      </c>
      <c r="AA253" t="e">
        <f t="shared" si="105"/>
        <v>#N/A</v>
      </c>
      <c r="AB253" t="e">
        <f t="shared" si="106"/>
        <v>#N/A</v>
      </c>
      <c r="AC253" t="e">
        <f>VLOOKUP(A253,issues_tempo!A:E,4,FALSE)</f>
        <v>#N/A</v>
      </c>
      <c r="AD253" t="e">
        <f>VLOOKUP(A253,issues_tempo!A:E,5,FALSE)</f>
        <v>#N/A</v>
      </c>
      <c r="AE253">
        <f t="shared" si="107"/>
        <v>0</v>
      </c>
      <c r="AF253">
        <f t="shared" si="107"/>
        <v>0</v>
      </c>
      <c r="AG253" t="e">
        <f t="shared" si="108"/>
        <v>#N/A</v>
      </c>
      <c r="AH253" t="e">
        <f t="shared" si="109"/>
        <v>#N/A</v>
      </c>
      <c r="AI253" t="e">
        <f t="shared" si="110"/>
        <v>#N/A</v>
      </c>
      <c r="AJ253" t="e">
        <f t="shared" si="111"/>
        <v>#N/A</v>
      </c>
    </row>
    <row r="254" spans="1:36" x14ac:dyDescent="0.25">
      <c r="A254">
        <f>commits!A254</f>
        <v>44708636</v>
      </c>
      <c r="B254" t="str">
        <f>commits!B254</f>
        <v>Javascript</v>
      </c>
      <c r="C254">
        <f>commits!C254</f>
        <v>3</v>
      </c>
      <c r="D254">
        <f>commits!D254</f>
        <v>1</v>
      </c>
      <c r="E254">
        <f>commits!E254</f>
        <v>4</v>
      </c>
      <c r="F254" t="e">
        <f>VLOOKUP(A254,merges!P:U,5,FALSE)</f>
        <v>#N/A</v>
      </c>
      <c r="G254" t="e">
        <f>VLOOKUP(A254,merges!P:U,6,FALSE)</f>
        <v>#N/A</v>
      </c>
      <c r="H254" t="e">
        <f t="shared" si="95"/>
        <v>#N/A</v>
      </c>
      <c r="I254" t="e">
        <f t="shared" si="96"/>
        <v>#N/A</v>
      </c>
      <c r="J254">
        <f t="shared" si="97"/>
        <v>0</v>
      </c>
      <c r="K254">
        <f t="shared" si="98"/>
        <v>0</v>
      </c>
      <c r="L254">
        <f t="shared" si="99"/>
        <v>0</v>
      </c>
      <c r="M254" t="e">
        <f t="shared" si="100"/>
        <v>#N/A</v>
      </c>
      <c r="N254" t="e">
        <f t="shared" si="101"/>
        <v>#N/A</v>
      </c>
      <c r="O254">
        <f>IF(ISNA(VLOOKUP(A254,desenvolvedores!$U$2:$W$656,2,FALSE)),1,VLOOKUP(A254,desenvolvedores!$U$2:$W$656,2,FALSE))</f>
        <v>1</v>
      </c>
      <c r="P254">
        <f>IF(ISNA(VLOOKUP(A254,desenvolvedores!$U$2:$W$656,3,FALSE)),1,VLOOKUP(A254,desenvolvedores!$U$2:$W$656,3,FALSE))</f>
        <v>1</v>
      </c>
      <c r="Q254">
        <f t="shared" si="93"/>
        <v>999999</v>
      </c>
      <c r="R254" t="e">
        <f t="shared" si="94"/>
        <v>#N/A</v>
      </c>
      <c r="S254">
        <f>IF(ISNA(VLOOKUP(A254,merges!AH:AJ,2,)),0,VLOOKUP(A254,merges!AH:AJ,2,))</f>
        <v>0</v>
      </c>
      <c r="T254">
        <f>IF(ISNA(VLOOKUP(A254,merges!AN:AP,2,FALSE)),0,VLOOKUP(A254,merges!AN:AP,2,FALSE))</f>
        <v>0</v>
      </c>
      <c r="U254">
        <f t="shared" si="102"/>
        <v>0</v>
      </c>
      <c r="V254">
        <f t="shared" si="103"/>
        <v>0</v>
      </c>
      <c r="W254">
        <f t="shared" si="112"/>
        <v>0</v>
      </c>
      <c r="X254">
        <f t="shared" si="104"/>
        <v>0</v>
      </c>
      <c r="Y254" t="e">
        <f>VLOOKUP(A254,issues_tempo!A:E,2,FALSE)</f>
        <v>#N/A</v>
      </c>
      <c r="Z254" t="e">
        <f>VLOOKUP(A254,issues_tempo!A:E,3,FALSE)</f>
        <v>#N/A</v>
      </c>
      <c r="AA254" t="e">
        <f t="shared" si="105"/>
        <v>#N/A</v>
      </c>
      <c r="AB254" t="e">
        <f t="shared" si="106"/>
        <v>#N/A</v>
      </c>
      <c r="AC254" t="e">
        <f>VLOOKUP(A254,issues_tempo!A:E,4,FALSE)</f>
        <v>#N/A</v>
      </c>
      <c r="AD254" t="e">
        <f>VLOOKUP(A254,issues_tempo!A:E,5,FALSE)</f>
        <v>#N/A</v>
      </c>
      <c r="AE254">
        <f t="shared" si="107"/>
        <v>0</v>
      </c>
      <c r="AF254">
        <f t="shared" si="107"/>
        <v>0</v>
      </c>
      <c r="AG254" t="e">
        <f t="shared" si="108"/>
        <v>#N/A</v>
      </c>
      <c r="AH254" t="e">
        <f t="shared" si="109"/>
        <v>#N/A</v>
      </c>
      <c r="AI254" t="e">
        <f t="shared" si="110"/>
        <v>#N/A</v>
      </c>
      <c r="AJ254" t="e">
        <f t="shared" si="111"/>
        <v>#N/A</v>
      </c>
    </row>
    <row r="255" spans="1:36" x14ac:dyDescent="0.25">
      <c r="A255">
        <f>commits!A255</f>
        <v>44779847</v>
      </c>
      <c r="B255" t="str">
        <f>commits!B255</f>
        <v>Ruby</v>
      </c>
      <c r="C255">
        <f>commits!C255</f>
        <v>1</v>
      </c>
      <c r="D255">
        <f>commits!D255</f>
        <v>1</v>
      </c>
      <c r="E255">
        <f>commits!E255</f>
        <v>2</v>
      </c>
      <c r="F255" t="e">
        <f>VLOOKUP(A255,merges!P:U,5,FALSE)</f>
        <v>#N/A</v>
      </c>
      <c r="G255" t="e">
        <f>VLOOKUP(A255,merges!P:U,6,FALSE)</f>
        <v>#N/A</v>
      </c>
      <c r="H255" t="e">
        <f t="shared" si="95"/>
        <v>#N/A</v>
      </c>
      <c r="I255" t="e">
        <f t="shared" si="96"/>
        <v>#N/A</v>
      </c>
      <c r="J255">
        <f t="shared" si="97"/>
        <v>0</v>
      </c>
      <c r="K255">
        <f t="shared" si="98"/>
        <v>0</v>
      </c>
      <c r="L255">
        <f t="shared" si="99"/>
        <v>0</v>
      </c>
      <c r="M255" t="e">
        <f t="shared" si="100"/>
        <v>#N/A</v>
      </c>
      <c r="N255" t="e">
        <f t="shared" si="101"/>
        <v>#N/A</v>
      </c>
      <c r="O255">
        <f>IF(ISNA(VLOOKUP(A255,desenvolvedores!$U$2:$W$656,2,FALSE)),1,VLOOKUP(A255,desenvolvedores!$U$2:$W$656,2,FALSE))</f>
        <v>1</v>
      </c>
      <c r="P255">
        <f>IF(ISNA(VLOOKUP(A255,desenvolvedores!$U$2:$W$656,3,FALSE)),1,VLOOKUP(A255,desenvolvedores!$U$2:$W$656,3,FALSE))</f>
        <v>1</v>
      </c>
      <c r="Q255">
        <f t="shared" si="93"/>
        <v>999999</v>
      </c>
      <c r="R255" t="e">
        <f t="shared" si="94"/>
        <v>#N/A</v>
      </c>
      <c r="S255">
        <f>IF(ISNA(VLOOKUP(A255,merges!AH:AJ,2,)),0,VLOOKUP(A255,merges!AH:AJ,2,))</f>
        <v>0</v>
      </c>
      <c r="T255">
        <f>IF(ISNA(VLOOKUP(A255,merges!AN:AP,2,FALSE)),0,VLOOKUP(A255,merges!AN:AP,2,FALSE))</f>
        <v>0</v>
      </c>
      <c r="U255">
        <f t="shared" si="102"/>
        <v>0</v>
      </c>
      <c r="V255">
        <f t="shared" si="103"/>
        <v>0</v>
      </c>
      <c r="W255">
        <f t="shared" si="112"/>
        <v>0</v>
      </c>
      <c r="X255">
        <f t="shared" si="104"/>
        <v>0</v>
      </c>
      <c r="Y255" t="e">
        <f>VLOOKUP(A255,issues_tempo!A:E,2,FALSE)</f>
        <v>#N/A</v>
      </c>
      <c r="Z255" t="e">
        <f>VLOOKUP(A255,issues_tempo!A:E,3,FALSE)</f>
        <v>#N/A</v>
      </c>
      <c r="AA255" t="e">
        <f t="shared" si="105"/>
        <v>#N/A</v>
      </c>
      <c r="AB255" t="e">
        <f t="shared" si="106"/>
        <v>#N/A</v>
      </c>
      <c r="AC255" t="e">
        <f>VLOOKUP(A255,issues_tempo!A:E,4,FALSE)</f>
        <v>#N/A</v>
      </c>
      <c r="AD255" t="e">
        <f>VLOOKUP(A255,issues_tempo!A:E,5,FALSE)</f>
        <v>#N/A</v>
      </c>
      <c r="AE255">
        <f t="shared" si="107"/>
        <v>0</v>
      </c>
      <c r="AF255">
        <f t="shared" si="107"/>
        <v>0</v>
      </c>
      <c r="AG255" t="e">
        <f t="shared" si="108"/>
        <v>#N/A</v>
      </c>
      <c r="AH255" t="e">
        <f t="shared" si="109"/>
        <v>#N/A</v>
      </c>
      <c r="AI255" t="e">
        <f t="shared" si="110"/>
        <v>#N/A</v>
      </c>
      <c r="AJ255" t="e">
        <f t="shared" si="111"/>
        <v>#N/A</v>
      </c>
    </row>
    <row r="256" spans="1:36" x14ac:dyDescent="0.25">
      <c r="A256">
        <f>commits!A256</f>
        <v>44833042</v>
      </c>
      <c r="B256" t="str">
        <f>commits!B256</f>
        <v>Javascript</v>
      </c>
      <c r="C256">
        <f>commits!C256</f>
        <v>74</v>
      </c>
      <c r="D256">
        <f>commits!D256</f>
        <v>21</v>
      </c>
      <c r="E256">
        <f>commits!E256</f>
        <v>95</v>
      </c>
      <c r="F256">
        <f>VLOOKUP(A256,merges!P:U,5,FALSE)</f>
        <v>2</v>
      </c>
      <c r="G256">
        <f>VLOOKUP(A256,merges!P:U,6,FALSE)</f>
        <v>0</v>
      </c>
      <c r="H256">
        <f t="shared" si="95"/>
        <v>2</v>
      </c>
      <c r="I256">
        <f t="shared" si="96"/>
        <v>47.5</v>
      </c>
      <c r="J256">
        <f t="shared" si="97"/>
        <v>2.1052631578947367</v>
      </c>
      <c r="K256">
        <f t="shared" si="98"/>
        <v>2.7027027027027026</v>
      </c>
      <c r="L256">
        <f t="shared" si="99"/>
        <v>0</v>
      </c>
      <c r="M256">
        <f t="shared" si="100"/>
        <v>37</v>
      </c>
      <c r="N256" t="e">
        <f t="shared" si="101"/>
        <v>#DIV/0!</v>
      </c>
      <c r="O256">
        <f>IF(ISNA(VLOOKUP(A256,desenvolvedores!$U$2:$W$656,2,FALSE)),1,VLOOKUP(A256,desenvolvedores!$U$2:$W$656,2,FALSE))</f>
        <v>5</v>
      </c>
      <c r="P256">
        <f>IF(ISNA(VLOOKUP(A256,desenvolvedores!$U$2:$W$656,3,FALSE)),1,VLOOKUP(A256,desenvolvedores!$U$2:$W$656,3,FALSE))</f>
        <v>1</v>
      </c>
      <c r="Q256">
        <f t="shared" si="93"/>
        <v>30.833333333333336</v>
      </c>
      <c r="R256">
        <f t="shared" si="94"/>
        <v>999999</v>
      </c>
      <c r="S256">
        <f>IF(ISNA(VLOOKUP(A256,merges!AH:AJ,2,)),0,VLOOKUP(A256,merges!AH:AJ,2,))</f>
        <v>0</v>
      </c>
      <c r="T256">
        <f>IF(ISNA(VLOOKUP(A256,merges!AN:AP,2,FALSE)),0,VLOOKUP(A256,merges!AN:AP,2,FALSE))</f>
        <v>0</v>
      </c>
      <c r="U256">
        <f t="shared" si="102"/>
        <v>0</v>
      </c>
      <c r="V256">
        <f t="shared" si="103"/>
        <v>0</v>
      </c>
      <c r="W256">
        <f t="shared" si="112"/>
        <v>0</v>
      </c>
      <c r="X256">
        <f t="shared" si="104"/>
        <v>0</v>
      </c>
      <c r="Y256" t="e">
        <f>VLOOKUP(A256,issues_tempo!A:E,2,FALSE)</f>
        <v>#N/A</v>
      </c>
      <c r="Z256" t="e">
        <f>VLOOKUP(A256,issues_tempo!A:E,3,FALSE)</f>
        <v>#N/A</v>
      </c>
      <c r="AA256" t="e">
        <f t="shared" si="105"/>
        <v>#N/A</v>
      </c>
      <c r="AB256" t="e">
        <f t="shared" si="106"/>
        <v>#N/A</v>
      </c>
      <c r="AC256" t="e">
        <f>VLOOKUP(A256,issues_tempo!A:E,4,FALSE)</f>
        <v>#N/A</v>
      </c>
      <c r="AD256" t="e">
        <f>VLOOKUP(A256,issues_tempo!A:E,5,FALSE)</f>
        <v>#N/A</v>
      </c>
      <c r="AE256">
        <f t="shared" si="107"/>
        <v>0</v>
      </c>
      <c r="AF256">
        <f t="shared" si="107"/>
        <v>0</v>
      </c>
      <c r="AG256" t="e">
        <f t="shared" si="108"/>
        <v>#N/A</v>
      </c>
      <c r="AH256" t="e">
        <f t="shared" si="109"/>
        <v>#N/A</v>
      </c>
      <c r="AI256" t="e">
        <f t="shared" si="110"/>
        <v>#N/A</v>
      </c>
      <c r="AJ256" t="e">
        <f t="shared" si="111"/>
        <v>#N/A</v>
      </c>
    </row>
    <row r="257" spans="1:36" x14ac:dyDescent="0.25">
      <c r="A257">
        <f>commits!A257</f>
        <v>45253868</v>
      </c>
      <c r="B257" t="str">
        <f>commits!B257</f>
        <v>Python</v>
      </c>
      <c r="C257">
        <f>commits!C257</f>
        <v>231</v>
      </c>
      <c r="D257">
        <f>commits!D257</f>
        <v>60</v>
      </c>
      <c r="E257">
        <f>commits!E257</f>
        <v>291</v>
      </c>
      <c r="F257">
        <f>VLOOKUP(A257,merges!P:U,5,FALSE)</f>
        <v>3</v>
      </c>
      <c r="G257">
        <f>VLOOKUP(A257,merges!P:U,6,FALSE)</f>
        <v>2</v>
      </c>
      <c r="H257">
        <f t="shared" si="95"/>
        <v>5</v>
      </c>
      <c r="I257">
        <f t="shared" si="96"/>
        <v>58.2</v>
      </c>
      <c r="J257">
        <f t="shared" si="97"/>
        <v>1.7182130584192439</v>
      </c>
      <c r="K257">
        <f t="shared" si="98"/>
        <v>1.2987012987012987</v>
      </c>
      <c r="L257">
        <f t="shared" si="99"/>
        <v>3.3333333333333335</v>
      </c>
      <c r="M257">
        <f t="shared" si="100"/>
        <v>77</v>
      </c>
      <c r="N257">
        <f t="shared" si="101"/>
        <v>30</v>
      </c>
      <c r="O257">
        <f>IF(ISNA(VLOOKUP(A257,desenvolvedores!$U$2:$W$656,2,FALSE)),1,VLOOKUP(A257,desenvolvedores!$U$2:$W$656,2,FALSE))</f>
        <v>1</v>
      </c>
      <c r="P257">
        <f>IF(ISNA(VLOOKUP(A257,desenvolvedores!$U$2:$W$656,3,FALSE)),1,VLOOKUP(A257,desenvolvedores!$U$2:$W$656,3,FALSE))</f>
        <v>3</v>
      </c>
      <c r="Q257">
        <f t="shared" si="93"/>
        <v>12.833333333333332</v>
      </c>
      <c r="R257">
        <f t="shared" si="94"/>
        <v>15</v>
      </c>
      <c r="S257">
        <f>IF(ISNA(VLOOKUP(A257,merges!AH:AJ,2,)),0,VLOOKUP(A257,merges!AH:AJ,2,))</f>
        <v>0</v>
      </c>
      <c r="T257">
        <f>IF(ISNA(VLOOKUP(A257,merges!AN:AP,2,FALSE)),0,VLOOKUP(A257,merges!AN:AP,2,FALSE))</f>
        <v>0</v>
      </c>
      <c r="U257">
        <f t="shared" si="102"/>
        <v>0</v>
      </c>
      <c r="V257">
        <f t="shared" si="103"/>
        <v>0</v>
      </c>
      <c r="W257">
        <f t="shared" si="112"/>
        <v>0</v>
      </c>
      <c r="X257">
        <f t="shared" si="104"/>
        <v>0</v>
      </c>
      <c r="Y257">
        <f>VLOOKUP(A257,issues_tempo!A:E,2,FALSE)</f>
        <v>1</v>
      </c>
      <c r="Z257">
        <f>VLOOKUP(A257,issues_tempo!A:E,3,FALSE)</f>
        <v>4</v>
      </c>
      <c r="AA257">
        <f t="shared" si="105"/>
        <v>5</v>
      </c>
      <c r="AB257">
        <f t="shared" si="106"/>
        <v>58.2</v>
      </c>
      <c r="AC257">
        <f>VLOOKUP(A257,issues_tempo!A:E,4,FALSE)</f>
        <v>0</v>
      </c>
      <c r="AD257">
        <f>VLOOKUP(A257,issues_tempo!A:E,5,FALSE)</f>
        <v>5</v>
      </c>
      <c r="AE257">
        <f t="shared" si="107"/>
        <v>0.4329004329004329</v>
      </c>
      <c r="AF257">
        <f t="shared" si="107"/>
        <v>6.666666666666667</v>
      </c>
      <c r="AG257">
        <f t="shared" si="108"/>
        <v>0</v>
      </c>
      <c r="AH257">
        <f t="shared" si="109"/>
        <v>1.25</v>
      </c>
      <c r="AI257">
        <f t="shared" si="110"/>
        <v>0</v>
      </c>
      <c r="AJ257">
        <f t="shared" si="111"/>
        <v>8.3333333333333339</v>
      </c>
    </row>
    <row r="258" spans="1:36" x14ac:dyDescent="0.25">
      <c r="A258">
        <f>commits!A258</f>
        <v>45260412</v>
      </c>
      <c r="B258" t="str">
        <f>commits!B258</f>
        <v>Python</v>
      </c>
      <c r="C258">
        <f>commits!C258</f>
        <v>387</v>
      </c>
      <c r="D258">
        <f>commits!D258</f>
        <v>349</v>
      </c>
      <c r="E258">
        <f>commits!E258</f>
        <v>736</v>
      </c>
      <c r="F258">
        <f>VLOOKUP(A258,merges!P:U,5,FALSE)</f>
        <v>52</v>
      </c>
      <c r="G258">
        <f>VLOOKUP(A258,merges!P:U,6,FALSE)</f>
        <v>43</v>
      </c>
      <c r="H258">
        <f t="shared" si="95"/>
        <v>95</v>
      </c>
      <c r="I258">
        <f t="shared" si="96"/>
        <v>7.7473684210526317</v>
      </c>
      <c r="J258">
        <f t="shared" si="97"/>
        <v>12.907608695652174</v>
      </c>
      <c r="K258">
        <f t="shared" si="98"/>
        <v>13.436692506459949</v>
      </c>
      <c r="L258">
        <f t="shared" si="99"/>
        <v>12.320916905444125</v>
      </c>
      <c r="M258">
        <f>IF(F258&gt;0,C258/F258,999999)</f>
        <v>7.4423076923076925</v>
      </c>
      <c r="N258">
        <f>IF(G258&gt;0,D258/G258,999999)</f>
        <v>8.1162790697674421</v>
      </c>
      <c r="O258">
        <f>IF(ISNA(VLOOKUP(A258,desenvolvedores!$U$2:$W$656,2,FALSE)),1,VLOOKUP(A258,desenvolvedores!$U$2:$W$656,2,FALSE))</f>
        <v>6</v>
      </c>
      <c r="P258">
        <f>IF(ISNA(VLOOKUP(A258,desenvolvedores!$U$2:$W$656,3,FALSE)),1,VLOOKUP(A258,desenvolvedores!$U$2:$W$656,3,FALSE))</f>
        <v>6</v>
      </c>
      <c r="Q258">
        <f t="shared" ref="Q258:Q321" si="115">IF(ISERROR((C258/F258)*(O258/($O$2+$P$2))),999999,(C258/F258)*(O258/($O$2+$P$2)))</f>
        <v>7.4423076923076925</v>
      </c>
      <c r="R258">
        <f t="shared" ref="R258:R321" si="116">IF(ISERR((D258/G258)*(P258/($O$2+$P$2))),999999,(D258/G258)*(P258/($O$2+$P$2)))</f>
        <v>8.1162790697674421</v>
      </c>
      <c r="S258">
        <f>IF(ISNA(VLOOKUP(A258,merges!AH:AJ,2,)),0,VLOOKUP(A258,merges!AH:AJ,2,))</f>
        <v>0</v>
      </c>
      <c r="T258">
        <f>IF(ISNA(VLOOKUP(A258,merges!AN:AP,2,FALSE)),0,VLOOKUP(A258,merges!AN:AP,2,FALSE))</f>
        <v>0</v>
      </c>
      <c r="U258">
        <f t="shared" si="102"/>
        <v>0</v>
      </c>
      <c r="V258">
        <f t="shared" si="103"/>
        <v>0</v>
      </c>
      <c r="W258">
        <f t="shared" si="112"/>
        <v>0</v>
      </c>
      <c r="X258">
        <f t="shared" si="104"/>
        <v>0</v>
      </c>
      <c r="Y258">
        <f>IF(ISNA(VLOOKUP(A258,issues_tempo!A:E,2,FALSE)),0,VLOOKUP(A258,issues_tempo!A:E,2,FALSE))</f>
        <v>46</v>
      </c>
      <c r="Z258">
        <f>IF(ISNA(VLOOKUP(A258,issues_tempo!A:E,3,FALSE)),0,VLOOKUP(A258,issues_tempo!A:E,3,FALSE))</f>
        <v>10</v>
      </c>
      <c r="AA258">
        <f t="shared" si="105"/>
        <v>56</v>
      </c>
      <c r="AB258">
        <f t="shared" si="106"/>
        <v>13.142857142857142</v>
      </c>
      <c r="AC258">
        <f>VLOOKUP(A258,issues_tempo!A:E,4,FALSE)</f>
        <v>768</v>
      </c>
      <c r="AD258">
        <f>VLOOKUP(A258,issues_tempo!A:E,5,FALSE)</f>
        <v>58</v>
      </c>
      <c r="AE258">
        <f t="shared" si="107"/>
        <v>11.886304909560723</v>
      </c>
      <c r="AF258">
        <f t="shared" si="107"/>
        <v>2.8653295128939829</v>
      </c>
      <c r="AG258">
        <f t="shared" si="108"/>
        <v>16.695652173913043</v>
      </c>
      <c r="AH258">
        <f t="shared" si="109"/>
        <v>5.8</v>
      </c>
      <c r="AI258">
        <f t="shared" si="110"/>
        <v>198.44961240310076</v>
      </c>
      <c r="AJ258">
        <f t="shared" si="111"/>
        <v>16.618911174785101</v>
      </c>
    </row>
    <row r="259" spans="1:36" x14ac:dyDescent="0.25">
      <c r="A259">
        <f>commits!A259</f>
        <v>45326008</v>
      </c>
      <c r="B259" t="str">
        <f>commits!B259</f>
        <v>java</v>
      </c>
      <c r="C259">
        <f>commits!C259</f>
        <v>70</v>
      </c>
      <c r="D259">
        <f>commits!D259</f>
        <v>98</v>
      </c>
      <c r="E259">
        <f>commits!E259</f>
        <v>168</v>
      </c>
      <c r="F259">
        <f>VLOOKUP(A259,merges!P:U,5,FALSE)</f>
        <v>2</v>
      </c>
      <c r="G259">
        <f>VLOOKUP(A259,merges!P:U,6,FALSE)</f>
        <v>0</v>
      </c>
      <c r="H259">
        <f t="shared" ref="H259:H322" si="117">F259+G259</f>
        <v>2</v>
      </c>
      <c r="I259">
        <f t="shared" ref="I259:I322" si="118">E259/H259</f>
        <v>84</v>
      </c>
      <c r="J259">
        <f t="shared" ref="J259:J322" si="119">IF(ISNA(H259),0,IF(E259&gt;0,(H259*100)/E259,0))</f>
        <v>1.1904761904761905</v>
      </c>
      <c r="K259">
        <f t="shared" ref="K259:K322" si="120">IF(ISNA(F259),0,IF(C259&gt;0,(F259*100)/C259,0))</f>
        <v>2.8571428571428572</v>
      </c>
      <c r="L259">
        <f t="shared" ref="L259:L322" si="121">IF(ISNA(F259),0,IF(D259&gt;0,(G259*100)/D259,0))</f>
        <v>0</v>
      </c>
      <c r="M259">
        <f t="shared" ref="M259:M322" si="122">C259/F259</f>
        <v>35</v>
      </c>
      <c r="N259" t="e">
        <f t="shared" ref="N259:N322" si="123">D259/G259</f>
        <v>#DIV/0!</v>
      </c>
      <c r="O259">
        <f>IF(ISNA(VLOOKUP(A259,desenvolvedores!$U$2:$W$656,2,FALSE)),1,VLOOKUP(A259,desenvolvedores!$U$2:$W$656,2,FALSE))</f>
        <v>3</v>
      </c>
      <c r="P259">
        <f>IF(ISNA(VLOOKUP(A259,desenvolvedores!$U$2:$W$656,3,FALSE)),1,VLOOKUP(A259,desenvolvedores!$U$2:$W$656,3,FALSE))</f>
        <v>1</v>
      </c>
      <c r="Q259">
        <f t="shared" si="115"/>
        <v>17.5</v>
      </c>
      <c r="R259">
        <f t="shared" si="116"/>
        <v>999999</v>
      </c>
      <c r="S259">
        <f>IF(ISNA(VLOOKUP(A259,merges!AH:AJ,2,)),0,VLOOKUP(A259,merges!AH:AJ,2,))</f>
        <v>0</v>
      </c>
      <c r="T259">
        <f>IF(ISNA(VLOOKUP(A259,merges!AN:AP,2,FALSE)),0,VLOOKUP(A259,merges!AN:AP,2,FALSE))</f>
        <v>0</v>
      </c>
      <c r="U259">
        <f t="shared" ref="U259:U322" si="124">IF(ISNA(F259),0,IF(F259&gt;0,S259/F259,0))</f>
        <v>0</v>
      </c>
      <c r="V259">
        <f t="shared" ref="V259:V322" si="125">IF(ISNA(G259),0,IF(G259&gt;0,T259/G259,0))</f>
        <v>0</v>
      </c>
      <c r="W259">
        <f t="shared" si="112"/>
        <v>0</v>
      </c>
      <c r="X259">
        <f t="shared" ref="X259:X322" si="126">V259*L259</f>
        <v>0</v>
      </c>
      <c r="Y259" t="e">
        <f>VLOOKUP(A259,issues_tempo!A:E,2,FALSE)</f>
        <v>#N/A</v>
      </c>
      <c r="Z259" t="e">
        <f>VLOOKUP(A259,issues_tempo!A:E,3,FALSE)</f>
        <v>#N/A</v>
      </c>
      <c r="AA259" t="e">
        <f t="shared" ref="AA259:AA322" si="127">Y259+Z259</f>
        <v>#N/A</v>
      </c>
      <c r="AB259" t="e">
        <f t="shared" ref="AB259:AB322" si="128">E259/AA259</f>
        <v>#N/A</v>
      </c>
      <c r="AC259" t="e">
        <f>VLOOKUP(A259,issues_tempo!A:E,4,FALSE)</f>
        <v>#N/A</v>
      </c>
      <c r="AD259" t="e">
        <f>VLOOKUP(A259,issues_tempo!A:E,5,FALSE)</f>
        <v>#N/A</v>
      </c>
      <c r="AE259">
        <f t="shared" ref="AE259:AF322" si="129">IF(ISNA(Y259),0,IF(C259&gt;0,(Y259*100)/C259,0))</f>
        <v>0</v>
      </c>
      <c r="AF259">
        <f t="shared" si="129"/>
        <v>0</v>
      </c>
      <c r="AG259" t="e">
        <f t="shared" ref="AG259:AG322" si="130">IF(Y259&gt;0,AC259/Y259,0)</f>
        <v>#N/A</v>
      </c>
      <c r="AH259" t="e">
        <f t="shared" ref="AH259:AH322" si="131">IF(Z259&gt;0,AD259/Z259,0)</f>
        <v>#N/A</v>
      </c>
      <c r="AI259" t="e">
        <f t="shared" ref="AI259:AI322" si="132">AG259*AE259</f>
        <v>#N/A</v>
      </c>
      <c r="AJ259" t="e">
        <f t="shared" ref="AJ259:AJ322" si="133">AH259*AF259</f>
        <v>#N/A</v>
      </c>
    </row>
    <row r="260" spans="1:36" x14ac:dyDescent="0.25">
      <c r="A260">
        <f>commits!A260</f>
        <v>45332556</v>
      </c>
      <c r="B260" t="str">
        <f>commits!B260</f>
        <v>java</v>
      </c>
      <c r="C260">
        <f>commits!C260</f>
        <v>43</v>
      </c>
      <c r="D260">
        <f>commits!D260</f>
        <v>2</v>
      </c>
      <c r="E260">
        <f>commits!E260</f>
        <v>45</v>
      </c>
      <c r="F260">
        <f>VLOOKUP(A260,merges!P:U,5,FALSE)</f>
        <v>1</v>
      </c>
      <c r="G260">
        <f>VLOOKUP(A260,merges!P:U,6,FALSE)</f>
        <v>0</v>
      </c>
      <c r="H260">
        <f t="shared" si="117"/>
        <v>1</v>
      </c>
      <c r="I260">
        <f t="shared" si="118"/>
        <v>45</v>
      </c>
      <c r="J260">
        <f t="shared" si="119"/>
        <v>2.2222222222222223</v>
      </c>
      <c r="K260">
        <f t="shared" si="120"/>
        <v>2.3255813953488373</v>
      </c>
      <c r="L260">
        <f t="shared" si="121"/>
        <v>0</v>
      </c>
      <c r="M260">
        <f t="shared" si="122"/>
        <v>43</v>
      </c>
      <c r="N260" t="e">
        <f t="shared" si="123"/>
        <v>#DIV/0!</v>
      </c>
      <c r="O260">
        <f>IF(ISNA(VLOOKUP(A260,desenvolvedores!$U$2:$W$656,2,FALSE)),1,VLOOKUP(A260,desenvolvedores!$U$2:$W$656,2,FALSE))</f>
        <v>3</v>
      </c>
      <c r="P260">
        <f>IF(ISNA(VLOOKUP(A260,desenvolvedores!$U$2:$W$656,3,FALSE)),1,VLOOKUP(A260,desenvolvedores!$U$2:$W$656,3,FALSE))</f>
        <v>2</v>
      </c>
      <c r="Q260">
        <f t="shared" si="115"/>
        <v>21.5</v>
      </c>
      <c r="R260">
        <f t="shared" si="116"/>
        <v>999999</v>
      </c>
      <c r="S260">
        <f>IF(ISNA(VLOOKUP(A260,merges!AH:AJ,2,)),0,VLOOKUP(A260,merges!AH:AJ,2,))</f>
        <v>0</v>
      </c>
      <c r="T260">
        <f>IF(ISNA(VLOOKUP(A260,merges!AN:AP,2,FALSE)),0,VLOOKUP(A260,merges!AN:AP,2,FALSE))</f>
        <v>0</v>
      </c>
      <c r="U260">
        <f t="shared" si="124"/>
        <v>0</v>
      </c>
      <c r="V260">
        <f t="shared" si="125"/>
        <v>0</v>
      </c>
      <c r="W260">
        <f t="shared" ref="W260:W323" si="134">U260*K260</f>
        <v>0</v>
      </c>
      <c r="X260">
        <f t="shared" si="126"/>
        <v>0</v>
      </c>
      <c r="Y260" t="e">
        <f>VLOOKUP(A260,issues_tempo!A:E,2,FALSE)</f>
        <v>#N/A</v>
      </c>
      <c r="Z260" t="e">
        <f>VLOOKUP(A260,issues_tempo!A:E,3,FALSE)</f>
        <v>#N/A</v>
      </c>
      <c r="AA260" t="e">
        <f t="shared" si="127"/>
        <v>#N/A</v>
      </c>
      <c r="AB260" t="e">
        <f t="shared" si="128"/>
        <v>#N/A</v>
      </c>
      <c r="AC260" t="e">
        <f>VLOOKUP(A260,issues_tempo!A:E,4,FALSE)</f>
        <v>#N/A</v>
      </c>
      <c r="AD260" t="e">
        <f>VLOOKUP(A260,issues_tempo!A:E,5,FALSE)</f>
        <v>#N/A</v>
      </c>
      <c r="AE260">
        <f t="shared" si="129"/>
        <v>0</v>
      </c>
      <c r="AF260">
        <f t="shared" si="129"/>
        <v>0</v>
      </c>
      <c r="AG260" t="e">
        <f t="shared" si="130"/>
        <v>#N/A</v>
      </c>
      <c r="AH260" t="e">
        <f t="shared" si="131"/>
        <v>#N/A</v>
      </c>
      <c r="AI260" t="e">
        <f t="shared" si="132"/>
        <v>#N/A</v>
      </c>
      <c r="AJ260" t="e">
        <f t="shared" si="133"/>
        <v>#N/A</v>
      </c>
    </row>
    <row r="261" spans="1:36" x14ac:dyDescent="0.25">
      <c r="A261">
        <f>commits!A261</f>
        <v>45634105</v>
      </c>
      <c r="B261" t="str">
        <f>commits!B261</f>
        <v>Javascript</v>
      </c>
      <c r="C261">
        <f>commits!C261</f>
        <v>2</v>
      </c>
      <c r="D261">
        <f>commits!D261</f>
        <v>46</v>
      </c>
      <c r="E261">
        <f>commits!E261</f>
        <v>48</v>
      </c>
      <c r="F261" t="e">
        <f>VLOOKUP(A261,merges!P:U,5,FALSE)</f>
        <v>#N/A</v>
      </c>
      <c r="G261" t="e">
        <f>VLOOKUP(A261,merges!P:U,6,FALSE)</f>
        <v>#N/A</v>
      </c>
      <c r="H261" t="e">
        <f t="shared" si="117"/>
        <v>#N/A</v>
      </c>
      <c r="I261" t="e">
        <f t="shared" si="118"/>
        <v>#N/A</v>
      </c>
      <c r="J261">
        <f t="shared" si="119"/>
        <v>0</v>
      </c>
      <c r="K261">
        <f t="shared" si="120"/>
        <v>0</v>
      </c>
      <c r="L261">
        <f t="shared" si="121"/>
        <v>0</v>
      </c>
      <c r="M261" t="e">
        <f t="shared" si="122"/>
        <v>#N/A</v>
      </c>
      <c r="N261" t="e">
        <f t="shared" si="123"/>
        <v>#N/A</v>
      </c>
      <c r="O261">
        <f>IF(ISNA(VLOOKUP(A261,desenvolvedores!$U$2:$W$656,2,FALSE)),1,VLOOKUP(A261,desenvolvedores!$U$2:$W$656,2,FALSE))</f>
        <v>2</v>
      </c>
      <c r="P261">
        <f>IF(ISNA(VLOOKUP(A261,desenvolvedores!$U$2:$W$656,3,FALSE)),1,VLOOKUP(A261,desenvolvedores!$U$2:$W$656,3,FALSE))</f>
        <v>2</v>
      </c>
      <c r="Q261">
        <f t="shared" si="115"/>
        <v>999999</v>
      </c>
      <c r="R261" t="e">
        <f t="shared" si="116"/>
        <v>#N/A</v>
      </c>
      <c r="S261">
        <f>IF(ISNA(VLOOKUP(A261,merges!AH:AJ,2,)),0,VLOOKUP(A261,merges!AH:AJ,2,))</f>
        <v>0</v>
      </c>
      <c r="T261">
        <f>IF(ISNA(VLOOKUP(A261,merges!AN:AP,2,FALSE)),0,VLOOKUP(A261,merges!AN:AP,2,FALSE))</f>
        <v>0</v>
      </c>
      <c r="U261">
        <f t="shared" si="124"/>
        <v>0</v>
      </c>
      <c r="V261">
        <f t="shared" si="125"/>
        <v>0</v>
      </c>
      <c r="W261">
        <f t="shared" si="134"/>
        <v>0</v>
      </c>
      <c r="X261">
        <f t="shared" si="126"/>
        <v>0</v>
      </c>
      <c r="Y261" t="e">
        <f>VLOOKUP(A261,issues_tempo!A:E,2,FALSE)</f>
        <v>#N/A</v>
      </c>
      <c r="Z261" t="e">
        <f>VLOOKUP(A261,issues_tempo!A:E,3,FALSE)</f>
        <v>#N/A</v>
      </c>
      <c r="AA261" t="e">
        <f t="shared" si="127"/>
        <v>#N/A</v>
      </c>
      <c r="AB261" t="e">
        <f t="shared" si="128"/>
        <v>#N/A</v>
      </c>
      <c r="AC261" t="e">
        <f>VLOOKUP(A261,issues_tempo!A:E,4,FALSE)</f>
        <v>#N/A</v>
      </c>
      <c r="AD261" t="e">
        <f>VLOOKUP(A261,issues_tempo!A:E,5,FALSE)</f>
        <v>#N/A</v>
      </c>
      <c r="AE261">
        <f t="shared" si="129"/>
        <v>0</v>
      </c>
      <c r="AF261">
        <f t="shared" si="129"/>
        <v>0</v>
      </c>
      <c r="AG261" t="e">
        <f t="shared" si="130"/>
        <v>#N/A</v>
      </c>
      <c r="AH261" t="e">
        <f t="shared" si="131"/>
        <v>#N/A</v>
      </c>
      <c r="AI261" t="e">
        <f t="shared" si="132"/>
        <v>#N/A</v>
      </c>
      <c r="AJ261" t="e">
        <f t="shared" si="133"/>
        <v>#N/A</v>
      </c>
    </row>
    <row r="262" spans="1:36" x14ac:dyDescent="0.25">
      <c r="A262">
        <f>commits!A262</f>
        <v>45716421</v>
      </c>
      <c r="B262" t="str">
        <f>commits!B262</f>
        <v>Javascript</v>
      </c>
      <c r="C262">
        <f>commits!C262</f>
        <v>15</v>
      </c>
      <c r="D262">
        <f>commits!D262</f>
        <v>33</v>
      </c>
      <c r="E262">
        <f>commits!E262</f>
        <v>48</v>
      </c>
      <c r="F262" t="e">
        <f>VLOOKUP(A262,merges!P:U,5,FALSE)</f>
        <v>#N/A</v>
      </c>
      <c r="G262" t="e">
        <f>VLOOKUP(A262,merges!P:U,6,FALSE)</f>
        <v>#N/A</v>
      </c>
      <c r="H262" t="e">
        <f t="shared" si="117"/>
        <v>#N/A</v>
      </c>
      <c r="I262" t="e">
        <f t="shared" si="118"/>
        <v>#N/A</v>
      </c>
      <c r="J262">
        <f t="shared" si="119"/>
        <v>0</v>
      </c>
      <c r="K262">
        <f t="shared" si="120"/>
        <v>0</v>
      </c>
      <c r="L262">
        <f t="shared" si="121"/>
        <v>0</v>
      </c>
      <c r="M262" t="e">
        <f t="shared" si="122"/>
        <v>#N/A</v>
      </c>
      <c r="N262" t="e">
        <f t="shared" si="123"/>
        <v>#N/A</v>
      </c>
      <c r="O262">
        <f>IF(ISNA(VLOOKUP(A262,desenvolvedores!$U$2:$W$656,2,FALSE)),1,VLOOKUP(A262,desenvolvedores!$U$2:$W$656,2,FALSE))</f>
        <v>1</v>
      </c>
      <c r="P262">
        <f>IF(ISNA(VLOOKUP(A262,desenvolvedores!$U$2:$W$656,3,FALSE)),1,VLOOKUP(A262,desenvolvedores!$U$2:$W$656,3,FALSE))</f>
        <v>2</v>
      </c>
      <c r="Q262">
        <f t="shared" si="115"/>
        <v>999999</v>
      </c>
      <c r="R262" t="e">
        <f t="shared" si="116"/>
        <v>#N/A</v>
      </c>
      <c r="S262">
        <f>IF(ISNA(VLOOKUP(A262,merges!AH:AJ,2,)),0,VLOOKUP(A262,merges!AH:AJ,2,))</f>
        <v>0</v>
      </c>
      <c r="T262">
        <f>IF(ISNA(VLOOKUP(A262,merges!AN:AP,2,FALSE)),0,VLOOKUP(A262,merges!AN:AP,2,FALSE))</f>
        <v>0</v>
      </c>
      <c r="U262">
        <f t="shared" si="124"/>
        <v>0</v>
      </c>
      <c r="V262">
        <f t="shared" si="125"/>
        <v>0</v>
      </c>
      <c r="W262">
        <f t="shared" si="134"/>
        <v>0</v>
      </c>
      <c r="X262">
        <f t="shared" si="126"/>
        <v>0</v>
      </c>
      <c r="Y262">
        <f>VLOOKUP(A262,issues_tempo!A:E,2,FALSE)</f>
        <v>3</v>
      </c>
      <c r="Z262">
        <f>VLOOKUP(A262,issues_tempo!A:E,3,FALSE)</f>
        <v>0</v>
      </c>
      <c r="AA262">
        <f t="shared" si="127"/>
        <v>3</v>
      </c>
      <c r="AB262">
        <f t="shared" si="128"/>
        <v>16</v>
      </c>
      <c r="AC262">
        <f>VLOOKUP(A262,issues_tempo!A:E,4,FALSE)</f>
        <v>63</v>
      </c>
      <c r="AD262">
        <f>VLOOKUP(A262,issues_tempo!A:E,5,FALSE)</f>
        <v>0</v>
      </c>
      <c r="AE262">
        <f t="shared" si="129"/>
        <v>20</v>
      </c>
      <c r="AF262">
        <f t="shared" si="129"/>
        <v>0</v>
      </c>
      <c r="AG262">
        <f t="shared" si="130"/>
        <v>21</v>
      </c>
      <c r="AH262">
        <f t="shared" si="131"/>
        <v>0</v>
      </c>
      <c r="AI262">
        <f t="shared" si="132"/>
        <v>420</v>
      </c>
      <c r="AJ262">
        <f t="shared" si="133"/>
        <v>0</v>
      </c>
    </row>
    <row r="263" spans="1:36" x14ac:dyDescent="0.25">
      <c r="A263">
        <f>commits!A263</f>
        <v>45728723</v>
      </c>
      <c r="B263" t="str">
        <f>commits!B263</f>
        <v>Javascript</v>
      </c>
      <c r="C263">
        <f>commits!C263</f>
        <v>9</v>
      </c>
      <c r="D263">
        <f>commits!D263</f>
        <v>60</v>
      </c>
      <c r="E263">
        <f>commits!E263</f>
        <v>69</v>
      </c>
      <c r="F263">
        <f>VLOOKUP(A263,merges!P:U,5,FALSE)</f>
        <v>0</v>
      </c>
      <c r="G263">
        <f>VLOOKUP(A263,merges!P:U,6,FALSE)</f>
        <v>2</v>
      </c>
      <c r="H263">
        <f t="shared" si="117"/>
        <v>2</v>
      </c>
      <c r="I263">
        <f t="shared" si="118"/>
        <v>34.5</v>
      </c>
      <c r="J263">
        <f t="shared" si="119"/>
        <v>2.8985507246376812</v>
      </c>
      <c r="K263">
        <f t="shared" si="120"/>
        <v>0</v>
      </c>
      <c r="L263">
        <f t="shared" si="121"/>
        <v>3.3333333333333335</v>
      </c>
      <c r="M263" t="e">
        <f t="shared" si="122"/>
        <v>#DIV/0!</v>
      </c>
      <c r="N263">
        <f t="shared" si="123"/>
        <v>30</v>
      </c>
      <c r="O263">
        <f>IF(ISNA(VLOOKUP(A263,desenvolvedores!$U$2:$W$656,2,FALSE)),1,VLOOKUP(A263,desenvolvedores!$U$2:$W$656,2,FALSE))</f>
        <v>3</v>
      </c>
      <c r="P263">
        <f>IF(ISNA(VLOOKUP(A263,desenvolvedores!$U$2:$W$656,3,FALSE)),1,VLOOKUP(A263,desenvolvedores!$U$2:$W$656,3,FALSE))</f>
        <v>2</v>
      </c>
      <c r="Q263">
        <f t="shared" si="115"/>
        <v>999999</v>
      </c>
      <c r="R263">
        <f t="shared" si="116"/>
        <v>10</v>
      </c>
      <c r="S263">
        <f>IF(ISNA(VLOOKUP(A263,merges!AH:AJ,2,)),0,VLOOKUP(A263,merges!AH:AJ,2,))</f>
        <v>0</v>
      </c>
      <c r="T263">
        <f>IF(ISNA(VLOOKUP(A263,merges!AN:AP,2,FALSE)),0,VLOOKUP(A263,merges!AN:AP,2,FALSE))</f>
        <v>0</v>
      </c>
      <c r="U263">
        <f t="shared" si="124"/>
        <v>0</v>
      </c>
      <c r="V263">
        <f t="shared" si="125"/>
        <v>0</v>
      </c>
      <c r="W263">
        <f t="shared" si="134"/>
        <v>0</v>
      </c>
      <c r="X263">
        <f t="shared" si="126"/>
        <v>0</v>
      </c>
      <c r="Y263" t="e">
        <f>VLOOKUP(A263,issues_tempo!A:E,2,FALSE)</f>
        <v>#N/A</v>
      </c>
      <c r="Z263" t="e">
        <f>VLOOKUP(A263,issues_tempo!A:E,3,FALSE)</f>
        <v>#N/A</v>
      </c>
      <c r="AA263" t="e">
        <f t="shared" si="127"/>
        <v>#N/A</v>
      </c>
      <c r="AB263" t="e">
        <f t="shared" si="128"/>
        <v>#N/A</v>
      </c>
      <c r="AC263" t="e">
        <f>VLOOKUP(A263,issues_tempo!A:E,4,FALSE)</f>
        <v>#N/A</v>
      </c>
      <c r="AD263" t="e">
        <f>VLOOKUP(A263,issues_tempo!A:E,5,FALSE)</f>
        <v>#N/A</v>
      </c>
      <c r="AE263">
        <f t="shared" si="129"/>
        <v>0</v>
      </c>
      <c r="AF263">
        <f t="shared" si="129"/>
        <v>0</v>
      </c>
      <c r="AG263" t="e">
        <f t="shared" si="130"/>
        <v>#N/A</v>
      </c>
      <c r="AH263" t="e">
        <f t="shared" si="131"/>
        <v>#N/A</v>
      </c>
      <c r="AI263" t="e">
        <f t="shared" si="132"/>
        <v>#N/A</v>
      </c>
      <c r="AJ263" t="e">
        <f t="shared" si="133"/>
        <v>#N/A</v>
      </c>
    </row>
    <row r="264" spans="1:36" x14ac:dyDescent="0.25">
      <c r="A264">
        <f>commits!A264</f>
        <v>45866355</v>
      </c>
      <c r="B264" t="str">
        <f>commits!B264</f>
        <v>Python</v>
      </c>
      <c r="C264">
        <f>commits!C264</f>
        <v>547</v>
      </c>
      <c r="D264">
        <f>commits!D264</f>
        <v>1026</v>
      </c>
      <c r="E264">
        <f>commits!E264</f>
        <v>1573</v>
      </c>
      <c r="F264">
        <f>VLOOKUP(A264,merges!P:U,5,FALSE)</f>
        <v>4</v>
      </c>
      <c r="G264">
        <f>VLOOKUP(A264,merges!P:U,6,FALSE)</f>
        <v>0</v>
      </c>
      <c r="H264">
        <f t="shared" si="117"/>
        <v>4</v>
      </c>
      <c r="I264">
        <f t="shared" si="118"/>
        <v>393.25</v>
      </c>
      <c r="J264">
        <f t="shared" si="119"/>
        <v>0.25429116338207247</v>
      </c>
      <c r="K264">
        <f t="shared" si="120"/>
        <v>0.73126142595978061</v>
      </c>
      <c r="L264">
        <f t="shared" si="121"/>
        <v>0</v>
      </c>
      <c r="M264">
        <f>IF(F264&gt;0,C264/F264,999999)</f>
        <v>136.75</v>
      </c>
      <c r="N264">
        <f>IF(G264&gt;0,D264/G264,999999)</f>
        <v>999999</v>
      </c>
      <c r="O264">
        <f>IF(ISNA(VLOOKUP(A264,desenvolvedores!$U$2:$W$656,2,FALSE)),1,VLOOKUP(A264,desenvolvedores!$U$2:$W$656,2,FALSE))</f>
        <v>32</v>
      </c>
      <c r="P264">
        <f>IF(ISNA(VLOOKUP(A264,desenvolvedores!$U$2:$W$656,3,FALSE)),1,VLOOKUP(A264,desenvolvedores!$U$2:$W$656,3,FALSE))</f>
        <v>59</v>
      </c>
      <c r="Q264">
        <f t="shared" si="115"/>
        <v>729.33333333333326</v>
      </c>
      <c r="R264">
        <f t="shared" si="116"/>
        <v>999999</v>
      </c>
      <c r="S264">
        <f>IF(ISNA(VLOOKUP(A264,merges!AH:AJ,2,)),0,VLOOKUP(A264,merges!AH:AJ,2,))</f>
        <v>0</v>
      </c>
      <c r="T264">
        <f>IF(ISNA(VLOOKUP(A264,merges!AN:AP,2,FALSE)),0,VLOOKUP(A264,merges!AN:AP,2,FALSE))</f>
        <v>0</v>
      </c>
      <c r="U264">
        <f t="shared" si="124"/>
        <v>0</v>
      </c>
      <c r="V264">
        <f t="shared" si="125"/>
        <v>0</v>
      </c>
      <c r="W264">
        <f t="shared" si="134"/>
        <v>0</v>
      </c>
      <c r="X264">
        <f t="shared" si="126"/>
        <v>0</v>
      </c>
      <c r="Y264">
        <f>IF(ISNA(VLOOKUP(A264,issues_tempo!A:E,2,FALSE)),0,VLOOKUP(A264,issues_tempo!A:E,2,FALSE))</f>
        <v>257</v>
      </c>
      <c r="Z264">
        <f>IF(ISNA(VLOOKUP(A264,issues_tempo!A:E,3,FALSE)),0,VLOOKUP(A264,issues_tempo!A:E,3,FALSE))</f>
        <v>36</v>
      </c>
      <c r="AA264">
        <f t="shared" si="127"/>
        <v>293</v>
      </c>
      <c r="AB264">
        <f t="shared" si="128"/>
        <v>5.3686006825938568</v>
      </c>
      <c r="AC264">
        <f>VLOOKUP(A264,issues_tempo!A:E,4,FALSE)</f>
        <v>624</v>
      </c>
      <c r="AD264">
        <f>VLOOKUP(A264,issues_tempo!A:E,5,FALSE)</f>
        <v>80</v>
      </c>
      <c r="AE264">
        <f t="shared" si="129"/>
        <v>46.983546617915906</v>
      </c>
      <c r="AF264">
        <f t="shared" si="129"/>
        <v>3.5087719298245612</v>
      </c>
      <c r="AG264">
        <f t="shared" si="130"/>
        <v>2.4280155642023344</v>
      </c>
      <c r="AH264">
        <f t="shared" si="131"/>
        <v>2.2222222222222223</v>
      </c>
      <c r="AI264">
        <f t="shared" si="132"/>
        <v>114.07678244972577</v>
      </c>
      <c r="AJ264">
        <f t="shared" si="133"/>
        <v>7.7972709551656916</v>
      </c>
    </row>
    <row r="265" spans="1:36" x14ac:dyDescent="0.25">
      <c r="A265">
        <f>commits!A265</f>
        <v>45884557</v>
      </c>
      <c r="B265" t="str">
        <f>commits!B265</f>
        <v>Javascript</v>
      </c>
      <c r="C265">
        <f>commits!C265</f>
        <v>27</v>
      </c>
      <c r="D265">
        <f>commits!D265</f>
        <v>1519</v>
      </c>
      <c r="E265">
        <f>commits!E265</f>
        <v>1546</v>
      </c>
      <c r="F265">
        <f>VLOOKUP(A265,merges!P:U,5,FALSE)</f>
        <v>0</v>
      </c>
      <c r="G265">
        <f>VLOOKUP(A265,merges!P:U,6,FALSE)</f>
        <v>4</v>
      </c>
      <c r="H265">
        <f t="shared" si="117"/>
        <v>4</v>
      </c>
      <c r="I265">
        <f t="shared" si="118"/>
        <v>386.5</v>
      </c>
      <c r="J265">
        <f t="shared" si="119"/>
        <v>0.25873221216041398</v>
      </c>
      <c r="K265">
        <f t="shared" si="120"/>
        <v>0</v>
      </c>
      <c r="L265">
        <f t="shared" si="121"/>
        <v>0.2633311389071758</v>
      </c>
      <c r="M265" t="e">
        <f t="shared" si="122"/>
        <v>#DIV/0!</v>
      </c>
      <c r="N265">
        <f t="shared" si="123"/>
        <v>379.75</v>
      </c>
      <c r="O265">
        <f>IF(ISNA(VLOOKUP(A265,desenvolvedores!$U$2:$W$656,2,FALSE)),1,VLOOKUP(A265,desenvolvedores!$U$2:$W$656,2,FALSE))</f>
        <v>4</v>
      </c>
      <c r="P265">
        <f>IF(ISNA(VLOOKUP(A265,desenvolvedores!$U$2:$W$656,3,FALSE)),1,VLOOKUP(A265,desenvolvedores!$U$2:$W$656,3,FALSE))</f>
        <v>6</v>
      </c>
      <c r="Q265">
        <f t="shared" si="115"/>
        <v>999999</v>
      </c>
      <c r="R265">
        <f t="shared" si="116"/>
        <v>379.75</v>
      </c>
      <c r="S265">
        <f>IF(ISNA(VLOOKUP(A265,merges!AH:AJ,2,)),0,VLOOKUP(A265,merges!AH:AJ,2,))</f>
        <v>0</v>
      </c>
      <c r="T265">
        <f>IF(ISNA(VLOOKUP(A265,merges!AN:AP,2,FALSE)),0,VLOOKUP(A265,merges!AN:AP,2,FALSE))</f>
        <v>0</v>
      </c>
      <c r="U265">
        <f t="shared" si="124"/>
        <v>0</v>
      </c>
      <c r="V265">
        <f t="shared" si="125"/>
        <v>0</v>
      </c>
      <c r="W265">
        <f t="shared" si="134"/>
        <v>0</v>
      </c>
      <c r="X265">
        <f t="shared" si="126"/>
        <v>0</v>
      </c>
      <c r="Y265" t="e">
        <f>VLOOKUP(A265,issues_tempo!A:E,2,FALSE)</f>
        <v>#N/A</v>
      </c>
      <c r="Z265" t="e">
        <f>VLOOKUP(A265,issues_tempo!A:E,3,FALSE)</f>
        <v>#N/A</v>
      </c>
      <c r="AA265" t="e">
        <f t="shared" si="127"/>
        <v>#N/A</v>
      </c>
      <c r="AB265" t="e">
        <f t="shared" si="128"/>
        <v>#N/A</v>
      </c>
      <c r="AC265" t="e">
        <f>VLOOKUP(A265,issues_tempo!A:E,4,FALSE)</f>
        <v>#N/A</v>
      </c>
      <c r="AD265" t="e">
        <f>VLOOKUP(A265,issues_tempo!A:E,5,FALSE)</f>
        <v>#N/A</v>
      </c>
      <c r="AE265">
        <f t="shared" si="129"/>
        <v>0</v>
      </c>
      <c r="AF265">
        <f t="shared" si="129"/>
        <v>0</v>
      </c>
      <c r="AG265" t="e">
        <f t="shared" si="130"/>
        <v>#N/A</v>
      </c>
      <c r="AH265" t="e">
        <f t="shared" si="131"/>
        <v>#N/A</v>
      </c>
      <c r="AI265" t="e">
        <f t="shared" si="132"/>
        <v>#N/A</v>
      </c>
      <c r="AJ265" t="e">
        <f t="shared" si="133"/>
        <v>#N/A</v>
      </c>
    </row>
    <row r="266" spans="1:36" x14ac:dyDescent="0.25">
      <c r="A266">
        <f>commits!A266</f>
        <v>45931203</v>
      </c>
      <c r="B266" t="str">
        <f>commits!B266</f>
        <v>Python</v>
      </c>
      <c r="C266">
        <f>commits!C266</f>
        <v>1715</v>
      </c>
      <c r="D266">
        <f>commits!D266</f>
        <v>4529</v>
      </c>
      <c r="E266">
        <f>commits!E266</f>
        <v>6244</v>
      </c>
      <c r="F266">
        <f>VLOOKUP(A266,merges!P:U,5,FALSE)</f>
        <v>74</v>
      </c>
      <c r="G266">
        <f>VLOOKUP(A266,merges!P:U,6,FALSE)</f>
        <v>187</v>
      </c>
      <c r="H266">
        <f t="shared" si="117"/>
        <v>261</v>
      </c>
      <c r="I266">
        <f t="shared" si="118"/>
        <v>23.92337164750958</v>
      </c>
      <c r="J266">
        <f t="shared" si="119"/>
        <v>4.1800128122998075</v>
      </c>
      <c r="K266">
        <f t="shared" si="120"/>
        <v>4.314868804664723</v>
      </c>
      <c r="L266">
        <f t="shared" si="121"/>
        <v>4.1289467873702801</v>
      </c>
      <c r="M266">
        <f>IF(F266&gt;0,C266/F266,999999)</f>
        <v>23.175675675675677</v>
      </c>
      <c r="N266">
        <f>IF(G266&gt;0,D266/G266,999999)</f>
        <v>24.219251336898395</v>
      </c>
      <c r="O266">
        <f>IF(ISNA(VLOOKUP(A266,desenvolvedores!$U$2:$W$656,2,FALSE)),1,VLOOKUP(A266,desenvolvedores!$U$2:$W$656,2,FALSE))</f>
        <v>11</v>
      </c>
      <c r="P266">
        <f>IF(ISNA(VLOOKUP(A266,desenvolvedores!$U$2:$W$656,3,FALSE)),1,VLOOKUP(A266,desenvolvedores!$U$2:$W$656,3,FALSE))</f>
        <v>94</v>
      </c>
      <c r="Q266">
        <f t="shared" si="115"/>
        <v>42.488738738738739</v>
      </c>
      <c r="R266">
        <f t="shared" si="116"/>
        <v>379.4349376114082</v>
      </c>
      <c r="S266">
        <f>IF(ISNA(VLOOKUP(A266,merges!AH:AJ,2,)),0,VLOOKUP(A266,merges!AH:AJ,2,))</f>
        <v>29</v>
      </c>
      <c r="T266">
        <f>IF(ISNA(VLOOKUP(A266,merges!AN:AP,2,FALSE)),0,VLOOKUP(A266,merges!AN:AP,2,FALSE))</f>
        <v>22</v>
      </c>
      <c r="U266">
        <f t="shared" si="124"/>
        <v>0.39189189189189189</v>
      </c>
      <c r="V266">
        <f t="shared" si="125"/>
        <v>0.11764705882352941</v>
      </c>
      <c r="W266">
        <f t="shared" si="134"/>
        <v>1.6909620991253644</v>
      </c>
      <c r="X266">
        <f t="shared" si="126"/>
        <v>0.4857584455729741</v>
      </c>
      <c r="Y266">
        <f>IF(ISNA(VLOOKUP(A266,issues_tempo!A:E,2,FALSE)),0,VLOOKUP(A266,issues_tempo!A:E,2,FALSE))</f>
        <v>0</v>
      </c>
      <c r="Z266">
        <f>IF(ISNA(VLOOKUP(A266,issues_tempo!A:E,3,FALSE)),0,VLOOKUP(A266,issues_tempo!A:E,3,FALSE))</f>
        <v>0</v>
      </c>
      <c r="AA266">
        <f t="shared" si="127"/>
        <v>0</v>
      </c>
      <c r="AB266" t="e">
        <f t="shared" si="128"/>
        <v>#DIV/0!</v>
      </c>
      <c r="AC266" t="e">
        <f>VLOOKUP(A266,issues_tempo!A:E,4,FALSE)</f>
        <v>#N/A</v>
      </c>
      <c r="AD266" t="e">
        <f>VLOOKUP(A266,issues_tempo!A:E,5,FALSE)</f>
        <v>#N/A</v>
      </c>
      <c r="AE266">
        <f t="shared" si="129"/>
        <v>0</v>
      </c>
      <c r="AF266">
        <f t="shared" si="129"/>
        <v>0</v>
      </c>
      <c r="AG266">
        <f t="shared" si="130"/>
        <v>0</v>
      </c>
      <c r="AH266">
        <f t="shared" si="131"/>
        <v>0</v>
      </c>
      <c r="AI266">
        <f t="shared" si="132"/>
        <v>0</v>
      </c>
      <c r="AJ266">
        <f t="shared" si="133"/>
        <v>0</v>
      </c>
    </row>
    <row r="267" spans="1:36" x14ac:dyDescent="0.25">
      <c r="A267">
        <f>commits!A267</f>
        <v>46121448</v>
      </c>
      <c r="B267" t="str">
        <f>commits!B267</f>
        <v>Javascript</v>
      </c>
      <c r="C267">
        <f>commits!C267</f>
        <v>4</v>
      </c>
      <c r="D267">
        <f>commits!D267</f>
        <v>11</v>
      </c>
      <c r="E267">
        <f>commits!E267</f>
        <v>15</v>
      </c>
      <c r="F267">
        <f>VLOOKUP(A267,merges!P:U,5,FALSE)</f>
        <v>0</v>
      </c>
      <c r="G267">
        <f>VLOOKUP(A267,merges!P:U,6,FALSE)</f>
        <v>2</v>
      </c>
      <c r="H267">
        <f t="shared" si="117"/>
        <v>2</v>
      </c>
      <c r="I267">
        <f t="shared" si="118"/>
        <v>7.5</v>
      </c>
      <c r="J267">
        <f t="shared" si="119"/>
        <v>13.333333333333334</v>
      </c>
      <c r="K267">
        <f t="shared" si="120"/>
        <v>0</v>
      </c>
      <c r="L267">
        <f t="shared" si="121"/>
        <v>18.181818181818183</v>
      </c>
      <c r="M267" t="e">
        <f t="shared" si="122"/>
        <v>#DIV/0!</v>
      </c>
      <c r="N267">
        <f t="shared" si="123"/>
        <v>5.5</v>
      </c>
      <c r="O267">
        <f>IF(ISNA(VLOOKUP(A267,desenvolvedores!$U$2:$W$656,2,FALSE)),1,VLOOKUP(A267,desenvolvedores!$U$2:$W$656,2,FALSE))</f>
        <v>2</v>
      </c>
      <c r="P267">
        <f>IF(ISNA(VLOOKUP(A267,desenvolvedores!$U$2:$W$656,3,FALSE)),1,VLOOKUP(A267,desenvolvedores!$U$2:$W$656,3,FALSE))</f>
        <v>4</v>
      </c>
      <c r="Q267">
        <f t="shared" si="115"/>
        <v>999999</v>
      </c>
      <c r="R267">
        <f t="shared" si="116"/>
        <v>3.6666666666666665</v>
      </c>
      <c r="S267">
        <f>IF(ISNA(VLOOKUP(A267,merges!AH:AJ,2,)),0,VLOOKUP(A267,merges!AH:AJ,2,))</f>
        <v>0</v>
      </c>
      <c r="T267">
        <f>IF(ISNA(VLOOKUP(A267,merges!AN:AP,2,FALSE)),0,VLOOKUP(A267,merges!AN:AP,2,FALSE))</f>
        <v>0</v>
      </c>
      <c r="U267">
        <f t="shared" si="124"/>
        <v>0</v>
      </c>
      <c r="V267">
        <f t="shared" si="125"/>
        <v>0</v>
      </c>
      <c r="W267">
        <f t="shared" si="134"/>
        <v>0</v>
      </c>
      <c r="X267">
        <f t="shared" si="126"/>
        <v>0</v>
      </c>
      <c r="Y267" t="e">
        <f>VLOOKUP(A267,issues_tempo!A:E,2,FALSE)</f>
        <v>#N/A</v>
      </c>
      <c r="Z267" t="e">
        <f>VLOOKUP(A267,issues_tempo!A:E,3,FALSE)</f>
        <v>#N/A</v>
      </c>
      <c r="AA267" t="e">
        <f t="shared" si="127"/>
        <v>#N/A</v>
      </c>
      <c r="AB267" t="e">
        <f t="shared" si="128"/>
        <v>#N/A</v>
      </c>
      <c r="AC267" t="e">
        <f>VLOOKUP(A267,issues_tempo!A:E,4,FALSE)</f>
        <v>#N/A</v>
      </c>
      <c r="AD267" t="e">
        <f>VLOOKUP(A267,issues_tempo!A:E,5,FALSE)</f>
        <v>#N/A</v>
      </c>
      <c r="AE267">
        <f t="shared" si="129"/>
        <v>0</v>
      </c>
      <c r="AF267">
        <f t="shared" si="129"/>
        <v>0</v>
      </c>
      <c r="AG267" t="e">
        <f t="shared" si="130"/>
        <v>#N/A</v>
      </c>
      <c r="AH267" t="e">
        <f t="shared" si="131"/>
        <v>#N/A</v>
      </c>
      <c r="AI267" t="e">
        <f t="shared" si="132"/>
        <v>#N/A</v>
      </c>
      <c r="AJ267" t="e">
        <f t="shared" si="133"/>
        <v>#N/A</v>
      </c>
    </row>
    <row r="268" spans="1:36" x14ac:dyDescent="0.25">
      <c r="A268">
        <f>commits!A268</f>
        <v>46203483</v>
      </c>
      <c r="B268" t="str">
        <f>commits!B268</f>
        <v>c#</v>
      </c>
      <c r="C268">
        <f>commits!C268</f>
        <v>2</v>
      </c>
      <c r="D268">
        <f>commits!D268</f>
        <v>3</v>
      </c>
      <c r="E268">
        <f>commits!E268</f>
        <v>5</v>
      </c>
      <c r="F268" t="e">
        <f>VLOOKUP(A268,merges!P:U,5,FALSE)</f>
        <v>#N/A</v>
      </c>
      <c r="G268" t="e">
        <f>VLOOKUP(A268,merges!P:U,6,FALSE)</f>
        <v>#N/A</v>
      </c>
      <c r="H268" t="e">
        <f t="shared" si="117"/>
        <v>#N/A</v>
      </c>
      <c r="I268" t="e">
        <f t="shared" si="118"/>
        <v>#N/A</v>
      </c>
      <c r="J268">
        <f t="shared" si="119"/>
        <v>0</v>
      </c>
      <c r="K268">
        <f t="shared" si="120"/>
        <v>0</v>
      </c>
      <c r="L268">
        <f t="shared" si="121"/>
        <v>0</v>
      </c>
      <c r="M268" t="e">
        <f t="shared" si="122"/>
        <v>#N/A</v>
      </c>
      <c r="N268" t="e">
        <f t="shared" si="123"/>
        <v>#N/A</v>
      </c>
      <c r="O268">
        <f>IF(ISNA(VLOOKUP(A268,desenvolvedores!$U$2:$W$656,2,FALSE)),1,VLOOKUP(A268,desenvolvedores!$U$2:$W$656,2,FALSE))</f>
        <v>1</v>
      </c>
      <c r="P268">
        <f>IF(ISNA(VLOOKUP(A268,desenvolvedores!$U$2:$W$656,3,FALSE)),1,VLOOKUP(A268,desenvolvedores!$U$2:$W$656,3,FALSE))</f>
        <v>1</v>
      </c>
      <c r="Q268">
        <f t="shared" si="115"/>
        <v>999999</v>
      </c>
      <c r="R268" t="e">
        <f t="shared" si="116"/>
        <v>#N/A</v>
      </c>
      <c r="S268">
        <f>IF(ISNA(VLOOKUP(A268,merges!AH:AJ,2,)),0,VLOOKUP(A268,merges!AH:AJ,2,))</f>
        <v>0</v>
      </c>
      <c r="T268">
        <f>IF(ISNA(VLOOKUP(A268,merges!AN:AP,2,FALSE)),0,VLOOKUP(A268,merges!AN:AP,2,FALSE))</f>
        <v>0</v>
      </c>
      <c r="U268">
        <f t="shared" si="124"/>
        <v>0</v>
      </c>
      <c r="V268">
        <f t="shared" si="125"/>
        <v>0</v>
      </c>
      <c r="W268">
        <f t="shared" si="134"/>
        <v>0</v>
      </c>
      <c r="X268">
        <f t="shared" si="126"/>
        <v>0</v>
      </c>
      <c r="Y268" t="e">
        <f>VLOOKUP(A268,issues_tempo!A:E,2,FALSE)</f>
        <v>#N/A</v>
      </c>
      <c r="Z268" t="e">
        <f>VLOOKUP(A268,issues_tempo!A:E,3,FALSE)</f>
        <v>#N/A</v>
      </c>
      <c r="AA268" t="e">
        <f t="shared" si="127"/>
        <v>#N/A</v>
      </c>
      <c r="AB268" t="e">
        <f t="shared" si="128"/>
        <v>#N/A</v>
      </c>
      <c r="AC268" t="e">
        <f>VLOOKUP(A268,issues_tempo!A:E,4,FALSE)</f>
        <v>#N/A</v>
      </c>
      <c r="AD268" t="e">
        <f>VLOOKUP(A268,issues_tempo!A:E,5,FALSE)</f>
        <v>#N/A</v>
      </c>
      <c r="AE268">
        <f t="shared" si="129"/>
        <v>0</v>
      </c>
      <c r="AF268">
        <f t="shared" si="129"/>
        <v>0</v>
      </c>
      <c r="AG268" t="e">
        <f t="shared" si="130"/>
        <v>#N/A</v>
      </c>
      <c r="AH268" t="e">
        <f t="shared" si="131"/>
        <v>#N/A</v>
      </c>
      <c r="AI268" t="e">
        <f t="shared" si="132"/>
        <v>#N/A</v>
      </c>
      <c r="AJ268" t="e">
        <f t="shared" si="133"/>
        <v>#N/A</v>
      </c>
    </row>
    <row r="269" spans="1:36" x14ac:dyDescent="0.25">
      <c r="A269">
        <f>commits!A269</f>
        <v>46288099</v>
      </c>
      <c r="B269" t="str">
        <f>commits!B269</f>
        <v>java</v>
      </c>
      <c r="C269">
        <f>commits!C269</f>
        <v>25</v>
      </c>
      <c r="D269">
        <f>commits!D269</f>
        <v>6</v>
      </c>
      <c r="E269">
        <f>commits!E269</f>
        <v>31</v>
      </c>
      <c r="F269">
        <f>VLOOKUP(A269,merges!P:U,5,FALSE)</f>
        <v>1</v>
      </c>
      <c r="G269">
        <f>VLOOKUP(A269,merges!P:U,6,FALSE)</f>
        <v>0</v>
      </c>
      <c r="H269">
        <f t="shared" si="117"/>
        <v>1</v>
      </c>
      <c r="I269">
        <f t="shared" si="118"/>
        <v>31</v>
      </c>
      <c r="J269">
        <f t="shared" si="119"/>
        <v>3.225806451612903</v>
      </c>
      <c r="K269">
        <f t="shared" si="120"/>
        <v>4</v>
      </c>
      <c r="L269">
        <f t="shared" si="121"/>
        <v>0</v>
      </c>
      <c r="M269">
        <f t="shared" si="122"/>
        <v>25</v>
      </c>
      <c r="N269" t="e">
        <f t="shared" si="123"/>
        <v>#DIV/0!</v>
      </c>
      <c r="O269">
        <f>IF(ISNA(VLOOKUP(A269,desenvolvedores!$U$2:$W$656,2,FALSE)),1,VLOOKUP(A269,desenvolvedores!$U$2:$W$656,2,FALSE))</f>
        <v>5</v>
      </c>
      <c r="P269">
        <f>IF(ISNA(VLOOKUP(A269,desenvolvedores!$U$2:$W$656,3,FALSE)),1,VLOOKUP(A269,desenvolvedores!$U$2:$W$656,3,FALSE))</f>
        <v>2</v>
      </c>
      <c r="Q269">
        <f t="shared" si="115"/>
        <v>20.833333333333336</v>
      </c>
      <c r="R269">
        <f t="shared" si="116"/>
        <v>999999</v>
      </c>
      <c r="S269">
        <f>IF(ISNA(VLOOKUP(A269,merges!AH:AJ,2,)),0,VLOOKUP(A269,merges!AH:AJ,2,))</f>
        <v>0</v>
      </c>
      <c r="T269">
        <f>IF(ISNA(VLOOKUP(A269,merges!AN:AP,2,FALSE)),0,VLOOKUP(A269,merges!AN:AP,2,FALSE))</f>
        <v>0</v>
      </c>
      <c r="U269">
        <f t="shared" si="124"/>
        <v>0</v>
      </c>
      <c r="V269">
        <f t="shared" si="125"/>
        <v>0</v>
      </c>
      <c r="W269">
        <f t="shared" si="134"/>
        <v>0</v>
      </c>
      <c r="X269">
        <f t="shared" si="126"/>
        <v>0</v>
      </c>
      <c r="Y269" t="e">
        <f>VLOOKUP(A269,issues_tempo!A:E,2,FALSE)</f>
        <v>#N/A</v>
      </c>
      <c r="Z269" t="e">
        <f>VLOOKUP(A269,issues_tempo!A:E,3,FALSE)</f>
        <v>#N/A</v>
      </c>
      <c r="AA269" t="e">
        <f t="shared" si="127"/>
        <v>#N/A</v>
      </c>
      <c r="AB269" t="e">
        <f t="shared" si="128"/>
        <v>#N/A</v>
      </c>
      <c r="AC269" t="e">
        <f>VLOOKUP(A269,issues_tempo!A:E,4,FALSE)</f>
        <v>#N/A</v>
      </c>
      <c r="AD269" t="e">
        <f>VLOOKUP(A269,issues_tempo!A:E,5,FALSE)</f>
        <v>#N/A</v>
      </c>
      <c r="AE269">
        <f t="shared" si="129"/>
        <v>0</v>
      </c>
      <c r="AF269">
        <f t="shared" si="129"/>
        <v>0</v>
      </c>
      <c r="AG269" t="e">
        <f t="shared" si="130"/>
        <v>#N/A</v>
      </c>
      <c r="AH269" t="e">
        <f t="shared" si="131"/>
        <v>#N/A</v>
      </c>
      <c r="AI269" t="e">
        <f t="shared" si="132"/>
        <v>#N/A</v>
      </c>
      <c r="AJ269" t="e">
        <f t="shared" si="133"/>
        <v>#N/A</v>
      </c>
    </row>
    <row r="270" spans="1:36" x14ac:dyDescent="0.25">
      <c r="A270">
        <f>commits!A270</f>
        <v>46470450</v>
      </c>
      <c r="B270" t="str">
        <f>commits!B270</f>
        <v>Javascript</v>
      </c>
      <c r="C270">
        <f>commits!C270</f>
        <v>5</v>
      </c>
      <c r="D270">
        <f>commits!D270</f>
        <v>18</v>
      </c>
      <c r="E270">
        <f>commits!E270</f>
        <v>23</v>
      </c>
      <c r="F270" t="e">
        <f>VLOOKUP(A270,merges!P:U,5,FALSE)</f>
        <v>#N/A</v>
      </c>
      <c r="G270" t="e">
        <f>VLOOKUP(A270,merges!P:U,6,FALSE)</f>
        <v>#N/A</v>
      </c>
      <c r="H270" t="e">
        <f t="shared" si="117"/>
        <v>#N/A</v>
      </c>
      <c r="I270" t="e">
        <f t="shared" si="118"/>
        <v>#N/A</v>
      </c>
      <c r="J270">
        <f t="shared" si="119"/>
        <v>0</v>
      </c>
      <c r="K270">
        <f t="shared" si="120"/>
        <v>0</v>
      </c>
      <c r="L270">
        <f t="shared" si="121"/>
        <v>0</v>
      </c>
      <c r="M270" t="e">
        <f t="shared" si="122"/>
        <v>#N/A</v>
      </c>
      <c r="N270" t="e">
        <f t="shared" si="123"/>
        <v>#N/A</v>
      </c>
      <c r="O270">
        <f>IF(ISNA(VLOOKUP(A270,desenvolvedores!$U$2:$W$656,2,FALSE)),1,VLOOKUP(A270,desenvolvedores!$U$2:$W$656,2,FALSE))</f>
        <v>1</v>
      </c>
      <c r="P270">
        <f>IF(ISNA(VLOOKUP(A270,desenvolvedores!$U$2:$W$656,3,FALSE)),1,VLOOKUP(A270,desenvolvedores!$U$2:$W$656,3,FALSE))</f>
        <v>2</v>
      </c>
      <c r="Q270">
        <f t="shared" si="115"/>
        <v>999999</v>
      </c>
      <c r="R270" t="e">
        <f t="shared" si="116"/>
        <v>#N/A</v>
      </c>
      <c r="S270">
        <f>IF(ISNA(VLOOKUP(A270,merges!AH:AJ,2,)),0,VLOOKUP(A270,merges!AH:AJ,2,))</f>
        <v>0</v>
      </c>
      <c r="T270">
        <f>IF(ISNA(VLOOKUP(A270,merges!AN:AP,2,FALSE)),0,VLOOKUP(A270,merges!AN:AP,2,FALSE))</f>
        <v>0</v>
      </c>
      <c r="U270">
        <f t="shared" si="124"/>
        <v>0</v>
      </c>
      <c r="V270">
        <f t="shared" si="125"/>
        <v>0</v>
      </c>
      <c r="W270">
        <f t="shared" si="134"/>
        <v>0</v>
      </c>
      <c r="X270">
        <f t="shared" si="126"/>
        <v>0</v>
      </c>
      <c r="Y270" t="e">
        <f>VLOOKUP(A270,issues_tempo!A:E,2,FALSE)</f>
        <v>#N/A</v>
      </c>
      <c r="Z270" t="e">
        <f>VLOOKUP(A270,issues_tempo!A:E,3,FALSE)</f>
        <v>#N/A</v>
      </c>
      <c r="AA270" t="e">
        <f t="shared" si="127"/>
        <v>#N/A</v>
      </c>
      <c r="AB270" t="e">
        <f t="shared" si="128"/>
        <v>#N/A</v>
      </c>
      <c r="AC270" t="e">
        <f>VLOOKUP(A270,issues_tempo!A:E,4,FALSE)</f>
        <v>#N/A</v>
      </c>
      <c r="AD270" t="e">
        <f>VLOOKUP(A270,issues_tempo!A:E,5,FALSE)</f>
        <v>#N/A</v>
      </c>
      <c r="AE270">
        <f t="shared" si="129"/>
        <v>0</v>
      </c>
      <c r="AF270">
        <f t="shared" si="129"/>
        <v>0</v>
      </c>
      <c r="AG270" t="e">
        <f t="shared" si="130"/>
        <v>#N/A</v>
      </c>
      <c r="AH270" t="e">
        <f t="shared" si="131"/>
        <v>#N/A</v>
      </c>
      <c r="AI270" t="e">
        <f t="shared" si="132"/>
        <v>#N/A</v>
      </c>
      <c r="AJ270" t="e">
        <f t="shared" si="133"/>
        <v>#N/A</v>
      </c>
    </row>
    <row r="271" spans="1:36" x14ac:dyDescent="0.25">
      <c r="A271">
        <f>commits!A271</f>
        <v>47052953</v>
      </c>
      <c r="B271" t="str">
        <f>commits!B271</f>
        <v>Ruby</v>
      </c>
      <c r="C271">
        <f>commits!C271</f>
        <v>71</v>
      </c>
      <c r="D271">
        <f>commits!D271</f>
        <v>122</v>
      </c>
      <c r="E271">
        <f>commits!E271</f>
        <v>193</v>
      </c>
      <c r="F271">
        <f>VLOOKUP(A271,merges!P:U,5,FALSE)</f>
        <v>1</v>
      </c>
      <c r="G271">
        <f>VLOOKUP(A271,merges!P:U,6,FALSE)</f>
        <v>6</v>
      </c>
      <c r="H271">
        <f t="shared" si="117"/>
        <v>7</v>
      </c>
      <c r="I271">
        <f t="shared" si="118"/>
        <v>27.571428571428573</v>
      </c>
      <c r="J271">
        <f t="shared" si="119"/>
        <v>3.6269430051813472</v>
      </c>
      <c r="K271">
        <f t="shared" si="120"/>
        <v>1.408450704225352</v>
      </c>
      <c r="L271">
        <f t="shared" si="121"/>
        <v>4.918032786885246</v>
      </c>
      <c r="M271">
        <f t="shared" si="122"/>
        <v>71</v>
      </c>
      <c r="N271">
        <f t="shared" si="123"/>
        <v>20.333333333333332</v>
      </c>
      <c r="O271">
        <f>IF(ISNA(VLOOKUP(A271,desenvolvedores!$U$2:$W$656,2,FALSE)),1,VLOOKUP(A271,desenvolvedores!$U$2:$W$656,2,FALSE))</f>
        <v>2</v>
      </c>
      <c r="P271">
        <f>IF(ISNA(VLOOKUP(A271,desenvolvedores!$U$2:$W$656,3,FALSE)),1,VLOOKUP(A271,desenvolvedores!$U$2:$W$656,3,FALSE))</f>
        <v>1</v>
      </c>
      <c r="Q271">
        <f t="shared" si="115"/>
        <v>23.666666666666664</v>
      </c>
      <c r="R271">
        <f t="shared" si="116"/>
        <v>3.3888888888888884</v>
      </c>
      <c r="S271">
        <f>IF(ISNA(VLOOKUP(A271,merges!AH:AJ,2,)),0,VLOOKUP(A271,merges!AH:AJ,2,))</f>
        <v>4</v>
      </c>
      <c r="T271">
        <f>IF(ISNA(VLOOKUP(A271,merges!AN:AP,2,FALSE)),0,VLOOKUP(A271,merges!AN:AP,2,FALSE))</f>
        <v>0</v>
      </c>
      <c r="U271">
        <f t="shared" si="124"/>
        <v>4</v>
      </c>
      <c r="V271">
        <f t="shared" si="125"/>
        <v>0</v>
      </c>
      <c r="W271">
        <f t="shared" si="134"/>
        <v>5.6338028169014081</v>
      </c>
      <c r="X271">
        <f t="shared" si="126"/>
        <v>0</v>
      </c>
      <c r="Y271" t="e">
        <f>VLOOKUP(A271,issues_tempo!A:E,2,FALSE)</f>
        <v>#N/A</v>
      </c>
      <c r="Z271" t="e">
        <f>VLOOKUP(A271,issues_tempo!A:E,3,FALSE)</f>
        <v>#N/A</v>
      </c>
      <c r="AA271" t="e">
        <f t="shared" si="127"/>
        <v>#N/A</v>
      </c>
      <c r="AB271" t="e">
        <f t="shared" si="128"/>
        <v>#N/A</v>
      </c>
      <c r="AC271" t="e">
        <f>VLOOKUP(A271,issues_tempo!A:E,4,FALSE)</f>
        <v>#N/A</v>
      </c>
      <c r="AD271" t="e">
        <f>VLOOKUP(A271,issues_tempo!A:E,5,FALSE)</f>
        <v>#N/A</v>
      </c>
      <c r="AE271">
        <f t="shared" si="129"/>
        <v>0</v>
      </c>
      <c r="AF271">
        <f t="shared" si="129"/>
        <v>0</v>
      </c>
      <c r="AG271" t="e">
        <f t="shared" si="130"/>
        <v>#N/A</v>
      </c>
      <c r="AH271" t="e">
        <f t="shared" si="131"/>
        <v>#N/A</v>
      </c>
      <c r="AI271" t="e">
        <f t="shared" si="132"/>
        <v>#N/A</v>
      </c>
      <c r="AJ271" t="e">
        <f t="shared" si="133"/>
        <v>#N/A</v>
      </c>
    </row>
    <row r="272" spans="1:36" x14ac:dyDescent="0.25">
      <c r="A272">
        <f>commits!A272</f>
        <v>47061014</v>
      </c>
      <c r="B272" t="str">
        <f>commits!B272</f>
        <v>Javascript</v>
      </c>
      <c r="C272">
        <f>commits!C272</f>
        <v>1</v>
      </c>
      <c r="D272">
        <f>commits!D272</f>
        <v>2</v>
      </c>
      <c r="E272">
        <f>commits!E272</f>
        <v>3</v>
      </c>
      <c r="F272" t="e">
        <f>VLOOKUP(A272,merges!P:U,5,FALSE)</f>
        <v>#N/A</v>
      </c>
      <c r="G272" t="e">
        <f>VLOOKUP(A272,merges!P:U,6,FALSE)</f>
        <v>#N/A</v>
      </c>
      <c r="H272" t="e">
        <f t="shared" si="117"/>
        <v>#N/A</v>
      </c>
      <c r="I272" t="e">
        <f t="shared" si="118"/>
        <v>#N/A</v>
      </c>
      <c r="J272">
        <f t="shared" si="119"/>
        <v>0</v>
      </c>
      <c r="K272">
        <f t="shared" si="120"/>
        <v>0</v>
      </c>
      <c r="L272">
        <f t="shared" si="121"/>
        <v>0</v>
      </c>
      <c r="M272" t="e">
        <f t="shared" si="122"/>
        <v>#N/A</v>
      </c>
      <c r="N272" t="e">
        <f t="shared" si="123"/>
        <v>#N/A</v>
      </c>
      <c r="O272">
        <f>IF(ISNA(VLOOKUP(A272,desenvolvedores!$U$2:$W$656,2,FALSE)),1,VLOOKUP(A272,desenvolvedores!$U$2:$W$656,2,FALSE))</f>
        <v>1</v>
      </c>
      <c r="P272">
        <f>IF(ISNA(VLOOKUP(A272,desenvolvedores!$U$2:$W$656,3,FALSE)),1,VLOOKUP(A272,desenvolvedores!$U$2:$W$656,3,FALSE))</f>
        <v>1</v>
      </c>
      <c r="Q272">
        <f t="shared" si="115"/>
        <v>999999</v>
      </c>
      <c r="R272" t="e">
        <f t="shared" si="116"/>
        <v>#N/A</v>
      </c>
      <c r="S272">
        <f>IF(ISNA(VLOOKUP(A272,merges!AH:AJ,2,)),0,VLOOKUP(A272,merges!AH:AJ,2,))</f>
        <v>0</v>
      </c>
      <c r="T272">
        <f>IF(ISNA(VLOOKUP(A272,merges!AN:AP,2,FALSE)),0,VLOOKUP(A272,merges!AN:AP,2,FALSE))</f>
        <v>0</v>
      </c>
      <c r="U272">
        <f t="shared" si="124"/>
        <v>0</v>
      </c>
      <c r="V272">
        <f t="shared" si="125"/>
        <v>0</v>
      </c>
      <c r="W272">
        <f t="shared" si="134"/>
        <v>0</v>
      </c>
      <c r="X272">
        <f t="shared" si="126"/>
        <v>0</v>
      </c>
      <c r="Y272" t="e">
        <f>VLOOKUP(A272,issues_tempo!A:E,2,FALSE)</f>
        <v>#N/A</v>
      </c>
      <c r="Z272" t="e">
        <f>VLOOKUP(A272,issues_tempo!A:E,3,FALSE)</f>
        <v>#N/A</v>
      </c>
      <c r="AA272" t="e">
        <f t="shared" si="127"/>
        <v>#N/A</v>
      </c>
      <c r="AB272" t="e">
        <f t="shared" si="128"/>
        <v>#N/A</v>
      </c>
      <c r="AC272" t="e">
        <f>VLOOKUP(A272,issues_tempo!A:E,4,FALSE)</f>
        <v>#N/A</v>
      </c>
      <c r="AD272" t="e">
        <f>VLOOKUP(A272,issues_tempo!A:E,5,FALSE)</f>
        <v>#N/A</v>
      </c>
      <c r="AE272">
        <f t="shared" si="129"/>
        <v>0</v>
      </c>
      <c r="AF272">
        <f t="shared" si="129"/>
        <v>0</v>
      </c>
      <c r="AG272" t="e">
        <f t="shared" si="130"/>
        <v>#N/A</v>
      </c>
      <c r="AH272" t="e">
        <f t="shared" si="131"/>
        <v>#N/A</v>
      </c>
      <c r="AI272" t="e">
        <f t="shared" si="132"/>
        <v>#N/A</v>
      </c>
      <c r="AJ272" t="e">
        <f t="shared" si="133"/>
        <v>#N/A</v>
      </c>
    </row>
    <row r="273" spans="1:36" x14ac:dyDescent="0.25">
      <c r="A273">
        <f>commits!A273</f>
        <v>47159067</v>
      </c>
      <c r="B273" t="str">
        <f>commits!B273</f>
        <v>Javascript</v>
      </c>
      <c r="C273">
        <f>commits!C273</f>
        <v>32</v>
      </c>
      <c r="D273">
        <f>commits!D273</f>
        <v>166</v>
      </c>
      <c r="E273">
        <f>commits!E273</f>
        <v>198</v>
      </c>
      <c r="F273">
        <f>VLOOKUP(A273,merges!P:U,5,FALSE)</f>
        <v>1</v>
      </c>
      <c r="G273">
        <f>VLOOKUP(A273,merges!P:U,6,FALSE)</f>
        <v>0</v>
      </c>
      <c r="H273">
        <f t="shared" si="117"/>
        <v>1</v>
      </c>
      <c r="I273">
        <f t="shared" si="118"/>
        <v>198</v>
      </c>
      <c r="J273">
        <f t="shared" si="119"/>
        <v>0.50505050505050508</v>
      </c>
      <c r="K273">
        <f t="shared" si="120"/>
        <v>3.125</v>
      </c>
      <c r="L273">
        <f t="shared" si="121"/>
        <v>0</v>
      </c>
      <c r="M273">
        <f t="shared" si="122"/>
        <v>32</v>
      </c>
      <c r="N273" t="e">
        <f t="shared" si="123"/>
        <v>#DIV/0!</v>
      </c>
      <c r="O273">
        <f>IF(ISNA(VLOOKUP(A273,desenvolvedores!$U$2:$W$656,2,FALSE)),1,VLOOKUP(A273,desenvolvedores!$U$2:$W$656,2,FALSE))</f>
        <v>3</v>
      </c>
      <c r="P273">
        <f>IF(ISNA(VLOOKUP(A273,desenvolvedores!$U$2:$W$656,3,FALSE)),1,VLOOKUP(A273,desenvolvedores!$U$2:$W$656,3,FALSE))</f>
        <v>3</v>
      </c>
      <c r="Q273">
        <f t="shared" si="115"/>
        <v>16</v>
      </c>
      <c r="R273">
        <f t="shared" si="116"/>
        <v>999999</v>
      </c>
      <c r="S273">
        <f>IF(ISNA(VLOOKUP(A273,merges!AH:AJ,2,)),0,VLOOKUP(A273,merges!AH:AJ,2,))</f>
        <v>2</v>
      </c>
      <c r="T273">
        <f>IF(ISNA(VLOOKUP(A273,merges!AN:AP,2,FALSE)),0,VLOOKUP(A273,merges!AN:AP,2,FALSE))</f>
        <v>0</v>
      </c>
      <c r="U273">
        <f t="shared" si="124"/>
        <v>2</v>
      </c>
      <c r="V273">
        <f t="shared" si="125"/>
        <v>0</v>
      </c>
      <c r="W273">
        <f t="shared" si="134"/>
        <v>6.25</v>
      </c>
      <c r="X273">
        <f t="shared" si="126"/>
        <v>0</v>
      </c>
      <c r="Y273" t="e">
        <f>VLOOKUP(A273,issues_tempo!A:E,2,FALSE)</f>
        <v>#N/A</v>
      </c>
      <c r="Z273" t="e">
        <f>VLOOKUP(A273,issues_tempo!A:E,3,FALSE)</f>
        <v>#N/A</v>
      </c>
      <c r="AA273" t="e">
        <f t="shared" si="127"/>
        <v>#N/A</v>
      </c>
      <c r="AB273" t="e">
        <f t="shared" si="128"/>
        <v>#N/A</v>
      </c>
      <c r="AC273" t="e">
        <f>VLOOKUP(A273,issues_tempo!A:E,4,FALSE)</f>
        <v>#N/A</v>
      </c>
      <c r="AD273" t="e">
        <f>VLOOKUP(A273,issues_tempo!A:E,5,FALSE)</f>
        <v>#N/A</v>
      </c>
      <c r="AE273">
        <f t="shared" si="129"/>
        <v>0</v>
      </c>
      <c r="AF273">
        <f t="shared" si="129"/>
        <v>0</v>
      </c>
      <c r="AG273" t="e">
        <f t="shared" si="130"/>
        <v>#N/A</v>
      </c>
      <c r="AH273" t="e">
        <f t="shared" si="131"/>
        <v>#N/A</v>
      </c>
      <c r="AI273" t="e">
        <f t="shared" si="132"/>
        <v>#N/A</v>
      </c>
      <c r="AJ273" t="e">
        <f t="shared" si="133"/>
        <v>#N/A</v>
      </c>
    </row>
    <row r="274" spans="1:36" x14ac:dyDescent="0.25">
      <c r="A274">
        <f>commits!A274</f>
        <v>47219076</v>
      </c>
      <c r="B274" t="str">
        <f>commits!B274</f>
        <v>java</v>
      </c>
      <c r="C274">
        <f>commits!C274</f>
        <v>2</v>
      </c>
      <c r="D274">
        <f>commits!D274</f>
        <v>1</v>
      </c>
      <c r="E274">
        <f>commits!E274</f>
        <v>3</v>
      </c>
      <c r="F274" t="e">
        <f>VLOOKUP(A274,merges!P:U,5,FALSE)</f>
        <v>#N/A</v>
      </c>
      <c r="G274" t="e">
        <f>VLOOKUP(A274,merges!P:U,6,FALSE)</f>
        <v>#N/A</v>
      </c>
      <c r="H274" t="e">
        <f t="shared" si="117"/>
        <v>#N/A</v>
      </c>
      <c r="I274" t="e">
        <f t="shared" si="118"/>
        <v>#N/A</v>
      </c>
      <c r="J274">
        <f t="shared" si="119"/>
        <v>0</v>
      </c>
      <c r="K274">
        <f t="shared" si="120"/>
        <v>0</v>
      </c>
      <c r="L274">
        <f t="shared" si="121"/>
        <v>0</v>
      </c>
      <c r="M274" t="e">
        <f t="shared" si="122"/>
        <v>#N/A</v>
      </c>
      <c r="N274" t="e">
        <f t="shared" si="123"/>
        <v>#N/A</v>
      </c>
      <c r="O274">
        <f>IF(ISNA(VLOOKUP(A274,desenvolvedores!$U$2:$W$656,2,FALSE)),1,VLOOKUP(A274,desenvolvedores!$U$2:$W$656,2,FALSE))</f>
        <v>1</v>
      </c>
      <c r="P274">
        <f>IF(ISNA(VLOOKUP(A274,desenvolvedores!$U$2:$W$656,3,FALSE)),1,VLOOKUP(A274,desenvolvedores!$U$2:$W$656,3,FALSE))</f>
        <v>1</v>
      </c>
      <c r="Q274">
        <f t="shared" si="115"/>
        <v>999999</v>
      </c>
      <c r="R274" t="e">
        <f t="shared" si="116"/>
        <v>#N/A</v>
      </c>
      <c r="S274">
        <f>IF(ISNA(VLOOKUP(A274,merges!AH:AJ,2,)),0,VLOOKUP(A274,merges!AH:AJ,2,))</f>
        <v>0</v>
      </c>
      <c r="T274">
        <f>IF(ISNA(VLOOKUP(A274,merges!AN:AP,2,FALSE)),0,VLOOKUP(A274,merges!AN:AP,2,FALSE))</f>
        <v>0</v>
      </c>
      <c r="U274">
        <f t="shared" si="124"/>
        <v>0</v>
      </c>
      <c r="V274">
        <f t="shared" si="125"/>
        <v>0</v>
      </c>
      <c r="W274">
        <f t="shared" si="134"/>
        <v>0</v>
      </c>
      <c r="X274">
        <f t="shared" si="126"/>
        <v>0</v>
      </c>
      <c r="Y274" t="e">
        <f>VLOOKUP(A274,issues_tempo!A:E,2,FALSE)</f>
        <v>#N/A</v>
      </c>
      <c r="Z274" t="e">
        <f>VLOOKUP(A274,issues_tempo!A:E,3,FALSE)</f>
        <v>#N/A</v>
      </c>
      <c r="AA274" t="e">
        <f t="shared" si="127"/>
        <v>#N/A</v>
      </c>
      <c r="AB274" t="e">
        <f t="shared" si="128"/>
        <v>#N/A</v>
      </c>
      <c r="AC274" t="e">
        <f>VLOOKUP(A274,issues_tempo!A:E,4,FALSE)</f>
        <v>#N/A</v>
      </c>
      <c r="AD274" t="e">
        <f>VLOOKUP(A274,issues_tempo!A:E,5,FALSE)</f>
        <v>#N/A</v>
      </c>
      <c r="AE274">
        <f t="shared" si="129"/>
        <v>0</v>
      </c>
      <c r="AF274">
        <f t="shared" si="129"/>
        <v>0</v>
      </c>
      <c r="AG274" t="e">
        <f t="shared" si="130"/>
        <v>#N/A</v>
      </c>
      <c r="AH274" t="e">
        <f t="shared" si="131"/>
        <v>#N/A</v>
      </c>
      <c r="AI274" t="e">
        <f t="shared" si="132"/>
        <v>#N/A</v>
      </c>
      <c r="AJ274" t="e">
        <f t="shared" si="133"/>
        <v>#N/A</v>
      </c>
    </row>
    <row r="275" spans="1:36" x14ac:dyDescent="0.25">
      <c r="A275">
        <f>commits!A275</f>
        <v>47280476</v>
      </c>
      <c r="B275" t="str">
        <f>commits!B275</f>
        <v>Ruby</v>
      </c>
      <c r="C275">
        <f>commits!C275</f>
        <v>6</v>
      </c>
      <c r="D275">
        <f>commits!D275</f>
        <v>3</v>
      </c>
      <c r="E275">
        <f>commits!E275</f>
        <v>9</v>
      </c>
      <c r="F275" t="e">
        <f>VLOOKUP(A275,merges!P:U,5,FALSE)</f>
        <v>#N/A</v>
      </c>
      <c r="G275" t="e">
        <f>VLOOKUP(A275,merges!P:U,6,FALSE)</f>
        <v>#N/A</v>
      </c>
      <c r="H275" t="e">
        <f t="shared" si="117"/>
        <v>#N/A</v>
      </c>
      <c r="I275" t="e">
        <f t="shared" si="118"/>
        <v>#N/A</v>
      </c>
      <c r="J275">
        <f t="shared" si="119"/>
        <v>0</v>
      </c>
      <c r="K275">
        <f t="shared" si="120"/>
        <v>0</v>
      </c>
      <c r="L275">
        <f t="shared" si="121"/>
        <v>0</v>
      </c>
      <c r="M275" t="e">
        <f t="shared" si="122"/>
        <v>#N/A</v>
      </c>
      <c r="N275" t="e">
        <f t="shared" si="123"/>
        <v>#N/A</v>
      </c>
      <c r="O275">
        <f>IF(ISNA(VLOOKUP(A275,desenvolvedores!$U$2:$W$656,2,FALSE)),1,VLOOKUP(A275,desenvolvedores!$U$2:$W$656,2,FALSE))</f>
        <v>1</v>
      </c>
      <c r="P275">
        <f>IF(ISNA(VLOOKUP(A275,desenvolvedores!$U$2:$W$656,3,FALSE)),1,VLOOKUP(A275,desenvolvedores!$U$2:$W$656,3,FALSE))</f>
        <v>1</v>
      </c>
      <c r="Q275">
        <f t="shared" si="115"/>
        <v>999999</v>
      </c>
      <c r="R275" t="e">
        <f t="shared" si="116"/>
        <v>#N/A</v>
      </c>
      <c r="S275">
        <f>IF(ISNA(VLOOKUP(A275,merges!AH:AJ,2,)),0,VLOOKUP(A275,merges!AH:AJ,2,))</f>
        <v>0</v>
      </c>
      <c r="T275">
        <f>IF(ISNA(VLOOKUP(A275,merges!AN:AP,2,FALSE)),0,VLOOKUP(A275,merges!AN:AP,2,FALSE))</f>
        <v>0</v>
      </c>
      <c r="U275">
        <f t="shared" si="124"/>
        <v>0</v>
      </c>
      <c r="V275">
        <f t="shared" si="125"/>
        <v>0</v>
      </c>
      <c r="W275">
        <f t="shared" si="134"/>
        <v>0</v>
      </c>
      <c r="X275">
        <f t="shared" si="126"/>
        <v>0</v>
      </c>
      <c r="Y275" t="e">
        <f>VLOOKUP(A275,issues_tempo!A:E,2,FALSE)</f>
        <v>#N/A</v>
      </c>
      <c r="Z275" t="e">
        <f>VLOOKUP(A275,issues_tempo!A:E,3,FALSE)</f>
        <v>#N/A</v>
      </c>
      <c r="AA275" t="e">
        <f t="shared" si="127"/>
        <v>#N/A</v>
      </c>
      <c r="AB275" t="e">
        <f t="shared" si="128"/>
        <v>#N/A</v>
      </c>
      <c r="AC275" t="e">
        <f>VLOOKUP(A275,issues_tempo!A:E,4,FALSE)</f>
        <v>#N/A</v>
      </c>
      <c r="AD275" t="e">
        <f>VLOOKUP(A275,issues_tempo!A:E,5,FALSE)</f>
        <v>#N/A</v>
      </c>
      <c r="AE275">
        <f t="shared" si="129"/>
        <v>0</v>
      </c>
      <c r="AF275">
        <f t="shared" si="129"/>
        <v>0</v>
      </c>
      <c r="AG275" t="e">
        <f t="shared" si="130"/>
        <v>#N/A</v>
      </c>
      <c r="AH275" t="e">
        <f t="shared" si="131"/>
        <v>#N/A</v>
      </c>
      <c r="AI275" t="e">
        <f t="shared" si="132"/>
        <v>#N/A</v>
      </c>
      <c r="AJ275" t="e">
        <f t="shared" si="133"/>
        <v>#N/A</v>
      </c>
    </row>
    <row r="276" spans="1:36" x14ac:dyDescent="0.25">
      <c r="A276">
        <f>commits!A276</f>
        <v>47290135</v>
      </c>
      <c r="B276" t="str">
        <f>commits!B276</f>
        <v>Javascript</v>
      </c>
      <c r="C276">
        <f>commits!C276</f>
        <v>1</v>
      </c>
      <c r="D276">
        <f>commits!D276</f>
        <v>1</v>
      </c>
      <c r="E276">
        <f>commits!E276</f>
        <v>2</v>
      </c>
      <c r="F276" t="e">
        <f>VLOOKUP(A276,merges!P:U,5,FALSE)</f>
        <v>#N/A</v>
      </c>
      <c r="G276" t="e">
        <f>VLOOKUP(A276,merges!P:U,6,FALSE)</f>
        <v>#N/A</v>
      </c>
      <c r="H276" t="e">
        <f t="shared" si="117"/>
        <v>#N/A</v>
      </c>
      <c r="I276" t="e">
        <f t="shared" si="118"/>
        <v>#N/A</v>
      </c>
      <c r="J276">
        <f t="shared" si="119"/>
        <v>0</v>
      </c>
      <c r="K276">
        <f t="shared" si="120"/>
        <v>0</v>
      </c>
      <c r="L276">
        <f t="shared" si="121"/>
        <v>0</v>
      </c>
      <c r="M276" t="e">
        <f t="shared" si="122"/>
        <v>#N/A</v>
      </c>
      <c r="N276" t="e">
        <f t="shared" si="123"/>
        <v>#N/A</v>
      </c>
      <c r="O276">
        <f>IF(ISNA(VLOOKUP(A276,desenvolvedores!$U$2:$W$656,2,FALSE)),1,VLOOKUP(A276,desenvolvedores!$U$2:$W$656,2,FALSE))</f>
        <v>1</v>
      </c>
      <c r="P276">
        <f>IF(ISNA(VLOOKUP(A276,desenvolvedores!$U$2:$W$656,3,FALSE)),1,VLOOKUP(A276,desenvolvedores!$U$2:$W$656,3,FALSE))</f>
        <v>1</v>
      </c>
      <c r="Q276">
        <f t="shared" si="115"/>
        <v>999999</v>
      </c>
      <c r="R276" t="e">
        <f t="shared" si="116"/>
        <v>#N/A</v>
      </c>
      <c r="S276">
        <f>IF(ISNA(VLOOKUP(A276,merges!AH:AJ,2,)),0,VLOOKUP(A276,merges!AH:AJ,2,))</f>
        <v>0</v>
      </c>
      <c r="T276">
        <f>IF(ISNA(VLOOKUP(A276,merges!AN:AP,2,FALSE)),0,VLOOKUP(A276,merges!AN:AP,2,FALSE))</f>
        <v>0</v>
      </c>
      <c r="U276">
        <f t="shared" si="124"/>
        <v>0</v>
      </c>
      <c r="V276">
        <f t="shared" si="125"/>
        <v>0</v>
      </c>
      <c r="W276">
        <f t="shared" si="134"/>
        <v>0</v>
      </c>
      <c r="X276">
        <f t="shared" si="126"/>
        <v>0</v>
      </c>
      <c r="Y276" t="e">
        <f>VLOOKUP(A276,issues_tempo!A:E,2,FALSE)</f>
        <v>#N/A</v>
      </c>
      <c r="Z276" t="e">
        <f>VLOOKUP(A276,issues_tempo!A:E,3,FALSE)</f>
        <v>#N/A</v>
      </c>
      <c r="AA276" t="e">
        <f t="shared" si="127"/>
        <v>#N/A</v>
      </c>
      <c r="AB276" t="e">
        <f t="shared" si="128"/>
        <v>#N/A</v>
      </c>
      <c r="AC276" t="e">
        <f>VLOOKUP(A276,issues_tempo!A:E,4,FALSE)</f>
        <v>#N/A</v>
      </c>
      <c r="AD276" t="e">
        <f>VLOOKUP(A276,issues_tempo!A:E,5,FALSE)</f>
        <v>#N/A</v>
      </c>
      <c r="AE276">
        <f t="shared" si="129"/>
        <v>0</v>
      </c>
      <c r="AF276">
        <f t="shared" si="129"/>
        <v>0</v>
      </c>
      <c r="AG276" t="e">
        <f t="shared" si="130"/>
        <v>#N/A</v>
      </c>
      <c r="AH276" t="e">
        <f t="shared" si="131"/>
        <v>#N/A</v>
      </c>
      <c r="AI276" t="e">
        <f t="shared" si="132"/>
        <v>#N/A</v>
      </c>
      <c r="AJ276" t="e">
        <f t="shared" si="133"/>
        <v>#N/A</v>
      </c>
    </row>
    <row r="277" spans="1:36" x14ac:dyDescent="0.25">
      <c r="A277">
        <f>commits!A277</f>
        <v>47398246</v>
      </c>
      <c r="B277" t="str">
        <f>commits!B277</f>
        <v>java</v>
      </c>
      <c r="C277">
        <f>commits!C277</f>
        <v>41</v>
      </c>
      <c r="D277">
        <f>commits!D277</f>
        <v>35</v>
      </c>
      <c r="E277">
        <f>commits!E277</f>
        <v>76</v>
      </c>
      <c r="F277">
        <f>VLOOKUP(A277,merges!P:U,5,FALSE)</f>
        <v>1</v>
      </c>
      <c r="G277">
        <f>VLOOKUP(A277,merges!P:U,6,FALSE)</f>
        <v>1</v>
      </c>
      <c r="H277">
        <f t="shared" si="117"/>
        <v>2</v>
      </c>
      <c r="I277">
        <f t="shared" si="118"/>
        <v>38</v>
      </c>
      <c r="J277">
        <f t="shared" si="119"/>
        <v>2.6315789473684212</v>
      </c>
      <c r="K277">
        <f t="shared" si="120"/>
        <v>2.4390243902439024</v>
      </c>
      <c r="L277">
        <f t="shared" si="121"/>
        <v>2.8571428571428572</v>
      </c>
      <c r="M277">
        <f t="shared" si="122"/>
        <v>41</v>
      </c>
      <c r="N277">
        <f t="shared" si="123"/>
        <v>35</v>
      </c>
      <c r="O277">
        <f>IF(ISNA(VLOOKUP(A277,desenvolvedores!$U$2:$W$656,2,FALSE)),1,VLOOKUP(A277,desenvolvedores!$U$2:$W$656,2,FALSE))</f>
        <v>2</v>
      </c>
      <c r="P277">
        <f>IF(ISNA(VLOOKUP(A277,desenvolvedores!$U$2:$W$656,3,FALSE)),1,VLOOKUP(A277,desenvolvedores!$U$2:$W$656,3,FALSE))</f>
        <v>2</v>
      </c>
      <c r="Q277">
        <f t="shared" si="115"/>
        <v>13.666666666666666</v>
      </c>
      <c r="R277">
        <f t="shared" si="116"/>
        <v>11.666666666666666</v>
      </c>
      <c r="S277">
        <f>IF(ISNA(VLOOKUP(A277,merges!AH:AJ,2,)),0,VLOOKUP(A277,merges!AH:AJ,2,))</f>
        <v>0</v>
      </c>
      <c r="T277">
        <f>IF(ISNA(VLOOKUP(A277,merges!AN:AP,2,FALSE)),0,VLOOKUP(A277,merges!AN:AP,2,FALSE))</f>
        <v>0</v>
      </c>
      <c r="U277">
        <f t="shared" si="124"/>
        <v>0</v>
      </c>
      <c r="V277">
        <f t="shared" si="125"/>
        <v>0</v>
      </c>
      <c r="W277">
        <f t="shared" si="134"/>
        <v>0</v>
      </c>
      <c r="X277">
        <f t="shared" si="126"/>
        <v>0</v>
      </c>
      <c r="Y277" t="e">
        <f>VLOOKUP(A277,issues_tempo!A:E,2,FALSE)</f>
        <v>#N/A</v>
      </c>
      <c r="Z277" t="e">
        <f>VLOOKUP(A277,issues_tempo!A:E,3,FALSE)</f>
        <v>#N/A</v>
      </c>
      <c r="AA277" t="e">
        <f t="shared" si="127"/>
        <v>#N/A</v>
      </c>
      <c r="AB277" t="e">
        <f t="shared" si="128"/>
        <v>#N/A</v>
      </c>
      <c r="AC277" t="e">
        <f>VLOOKUP(A277,issues_tempo!A:E,4,FALSE)</f>
        <v>#N/A</v>
      </c>
      <c r="AD277" t="e">
        <f>VLOOKUP(A277,issues_tempo!A:E,5,FALSE)</f>
        <v>#N/A</v>
      </c>
      <c r="AE277">
        <f t="shared" si="129"/>
        <v>0</v>
      </c>
      <c r="AF277">
        <f t="shared" si="129"/>
        <v>0</v>
      </c>
      <c r="AG277" t="e">
        <f t="shared" si="130"/>
        <v>#N/A</v>
      </c>
      <c r="AH277" t="e">
        <f t="shared" si="131"/>
        <v>#N/A</v>
      </c>
      <c r="AI277" t="e">
        <f t="shared" si="132"/>
        <v>#N/A</v>
      </c>
      <c r="AJ277" t="e">
        <f t="shared" si="133"/>
        <v>#N/A</v>
      </c>
    </row>
    <row r="278" spans="1:36" x14ac:dyDescent="0.25">
      <c r="A278">
        <f>commits!A278</f>
        <v>47400445</v>
      </c>
      <c r="B278" t="str">
        <f>commits!B278</f>
        <v>Javascript</v>
      </c>
      <c r="C278">
        <f>commits!C278</f>
        <v>4</v>
      </c>
      <c r="D278">
        <f>commits!D278</f>
        <v>1</v>
      </c>
      <c r="E278">
        <f>commits!E278</f>
        <v>5</v>
      </c>
      <c r="F278" t="e">
        <f>VLOOKUP(A278,merges!P:U,5,FALSE)</f>
        <v>#N/A</v>
      </c>
      <c r="G278" t="e">
        <f>VLOOKUP(A278,merges!P:U,6,FALSE)</f>
        <v>#N/A</v>
      </c>
      <c r="H278" t="e">
        <f t="shared" si="117"/>
        <v>#N/A</v>
      </c>
      <c r="I278" t="e">
        <f t="shared" si="118"/>
        <v>#N/A</v>
      </c>
      <c r="J278">
        <f t="shared" si="119"/>
        <v>0</v>
      </c>
      <c r="K278">
        <f t="shared" si="120"/>
        <v>0</v>
      </c>
      <c r="L278">
        <f t="shared" si="121"/>
        <v>0</v>
      </c>
      <c r="M278" t="e">
        <f t="shared" si="122"/>
        <v>#N/A</v>
      </c>
      <c r="N278" t="e">
        <f t="shared" si="123"/>
        <v>#N/A</v>
      </c>
      <c r="O278">
        <f>IF(ISNA(VLOOKUP(A278,desenvolvedores!$U$2:$W$656,2,FALSE)),1,VLOOKUP(A278,desenvolvedores!$U$2:$W$656,2,FALSE))</f>
        <v>1</v>
      </c>
      <c r="P278">
        <f>IF(ISNA(VLOOKUP(A278,desenvolvedores!$U$2:$W$656,3,FALSE)),1,VLOOKUP(A278,desenvolvedores!$U$2:$W$656,3,FALSE))</f>
        <v>1</v>
      </c>
      <c r="Q278">
        <f t="shared" si="115"/>
        <v>999999</v>
      </c>
      <c r="R278" t="e">
        <f t="shared" si="116"/>
        <v>#N/A</v>
      </c>
      <c r="S278">
        <f>IF(ISNA(VLOOKUP(A278,merges!AH:AJ,2,)),0,VLOOKUP(A278,merges!AH:AJ,2,))</f>
        <v>0</v>
      </c>
      <c r="T278">
        <f>IF(ISNA(VLOOKUP(A278,merges!AN:AP,2,FALSE)),0,VLOOKUP(A278,merges!AN:AP,2,FALSE))</f>
        <v>0</v>
      </c>
      <c r="U278">
        <f t="shared" si="124"/>
        <v>0</v>
      </c>
      <c r="V278">
        <f t="shared" si="125"/>
        <v>0</v>
      </c>
      <c r="W278">
        <f t="shared" si="134"/>
        <v>0</v>
      </c>
      <c r="X278">
        <f t="shared" si="126"/>
        <v>0</v>
      </c>
      <c r="Y278" t="e">
        <f>VLOOKUP(A278,issues_tempo!A:E,2,FALSE)</f>
        <v>#N/A</v>
      </c>
      <c r="Z278" t="e">
        <f>VLOOKUP(A278,issues_tempo!A:E,3,FALSE)</f>
        <v>#N/A</v>
      </c>
      <c r="AA278" t="e">
        <f t="shared" si="127"/>
        <v>#N/A</v>
      </c>
      <c r="AB278" t="e">
        <f t="shared" si="128"/>
        <v>#N/A</v>
      </c>
      <c r="AC278" t="e">
        <f>VLOOKUP(A278,issues_tempo!A:E,4,FALSE)</f>
        <v>#N/A</v>
      </c>
      <c r="AD278" t="e">
        <f>VLOOKUP(A278,issues_tempo!A:E,5,FALSE)</f>
        <v>#N/A</v>
      </c>
      <c r="AE278">
        <f t="shared" si="129"/>
        <v>0</v>
      </c>
      <c r="AF278">
        <f t="shared" si="129"/>
        <v>0</v>
      </c>
      <c r="AG278" t="e">
        <f t="shared" si="130"/>
        <v>#N/A</v>
      </c>
      <c r="AH278" t="e">
        <f t="shared" si="131"/>
        <v>#N/A</v>
      </c>
      <c r="AI278" t="e">
        <f t="shared" si="132"/>
        <v>#N/A</v>
      </c>
      <c r="AJ278" t="e">
        <f t="shared" si="133"/>
        <v>#N/A</v>
      </c>
    </row>
    <row r="279" spans="1:36" x14ac:dyDescent="0.25">
      <c r="A279">
        <f>commits!A279</f>
        <v>47632133</v>
      </c>
      <c r="B279" t="str">
        <f>commits!B279</f>
        <v>c#</v>
      </c>
      <c r="C279">
        <f>commits!C279</f>
        <v>2100</v>
      </c>
      <c r="D279">
        <f>commits!D279</f>
        <v>1114</v>
      </c>
      <c r="E279">
        <f>commits!E279</f>
        <v>3214</v>
      </c>
      <c r="F279">
        <f>VLOOKUP(A279,merges!P:U,5,FALSE)</f>
        <v>319</v>
      </c>
      <c r="G279">
        <f>VLOOKUP(A279,merges!P:U,6,FALSE)</f>
        <v>108</v>
      </c>
      <c r="H279">
        <f t="shared" si="117"/>
        <v>427</v>
      </c>
      <c r="I279">
        <f t="shared" si="118"/>
        <v>7.5269320843091334</v>
      </c>
      <c r="J279">
        <f t="shared" si="119"/>
        <v>13.28562538892346</v>
      </c>
      <c r="K279">
        <f t="shared" si="120"/>
        <v>15.19047619047619</v>
      </c>
      <c r="L279">
        <f t="shared" si="121"/>
        <v>9.6947935368043083</v>
      </c>
      <c r="M279">
        <f>IF(F279&gt;0,C279/F279,999999)</f>
        <v>6.5830721003134798</v>
      </c>
      <c r="N279">
        <f>IF(G279&gt;0,D279/G279,999999)</f>
        <v>10.314814814814815</v>
      </c>
      <c r="O279">
        <f>IF(ISNA(VLOOKUP(A279,desenvolvedores!$U$2:$W$656,2,FALSE)),1,VLOOKUP(A279,desenvolvedores!$U$2:$W$656,2,FALSE))</f>
        <v>19</v>
      </c>
      <c r="P279">
        <f>IF(ISNA(VLOOKUP(A279,desenvolvedores!$U$2:$W$656,3,FALSE)),1,VLOOKUP(A279,desenvolvedores!$U$2:$W$656,3,FALSE))</f>
        <v>25</v>
      </c>
      <c r="Q279">
        <f t="shared" si="115"/>
        <v>20.846394984326018</v>
      </c>
      <c r="R279">
        <f t="shared" si="116"/>
        <v>42.978395061728399</v>
      </c>
      <c r="S279">
        <f>IF(ISNA(VLOOKUP(A279,merges!AH:AJ,2,)),0,VLOOKUP(A279,merges!AH:AJ,2,))</f>
        <v>2122</v>
      </c>
      <c r="T279">
        <f>IF(ISNA(VLOOKUP(A279,merges!AN:AP,2,FALSE)),0,VLOOKUP(A279,merges!AN:AP,2,FALSE))</f>
        <v>867</v>
      </c>
      <c r="U279">
        <f t="shared" si="124"/>
        <v>6.6520376175548588</v>
      </c>
      <c r="V279">
        <f t="shared" si="125"/>
        <v>8.0277777777777786</v>
      </c>
      <c r="W279">
        <f t="shared" si="134"/>
        <v>101.04761904761904</v>
      </c>
      <c r="X279">
        <f t="shared" si="126"/>
        <v>77.827648114901265</v>
      </c>
      <c r="Y279">
        <f>IF(ISNA(VLOOKUP(A279,issues_tempo!A:E,2,FALSE)),0,VLOOKUP(A279,issues_tempo!A:E,2,FALSE))</f>
        <v>32</v>
      </c>
      <c r="Z279">
        <f>IF(ISNA(VLOOKUP(A279,issues_tempo!A:E,3,FALSE)),0,VLOOKUP(A279,issues_tempo!A:E,3,FALSE))</f>
        <v>0</v>
      </c>
      <c r="AA279">
        <f t="shared" si="127"/>
        <v>32</v>
      </c>
      <c r="AB279">
        <f t="shared" si="128"/>
        <v>100.4375</v>
      </c>
      <c r="AC279">
        <f>VLOOKUP(A279,issues_tempo!A:E,4,FALSE)</f>
        <v>55</v>
      </c>
      <c r="AD279">
        <f>VLOOKUP(A279,issues_tempo!A:E,5,FALSE)</f>
        <v>0</v>
      </c>
      <c r="AE279">
        <f t="shared" si="129"/>
        <v>1.5238095238095237</v>
      </c>
      <c r="AF279">
        <f t="shared" si="129"/>
        <v>0</v>
      </c>
      <c r="AG279">
        <f t="shared" si="130"/>
        <v>1.71875</v>
      </c>
      <c r="AH279">
        <f t="shared" si="131"/>
        <v>0</v>
      </c>
      <c r="AI279">
        <f t="shared" si="132"/>
        <v>2.6190476190476191</v>
      </c>
      <c r="AJ279">
        <f t="shared" si="133"/>
        <v>0</v>
      </c>
    </row>
    <row r="280" spans="1:36" x14ac:dyDescent="0.25">
      <c r="A280">
        <f>commits!A280</f>
        <v>47686179</v>
      </c>
      <c r="B280" t="str">
        <f>commits!B280</f>
        <v>Python</v>
      </c>
      <c r="C280">
        <f>commits!C280</f>
        <v>15</v>
      </c>
      <c r="D280">
        <f>commits!D280</f>
        <v>24</v>
      </c>
      <c r="E280">
        <f>commits!E280</f>
        <v>39</v>
      </c>
      <c r="F280">
        <f>VLOOKUP(A280,merges!P:U,5,FALSE)</f>
        <v>0</v>
      </c>
      <c r="G280">
        <f>VLOOKUP(A280,merges!P:U,6,FALSE)</f>
        <v>1</v>
      </c>
      <c r="H280">
        <f t="shared" si="117"/>
        <v>1</v>
      </c>
      <c r="I280">
        <f t="shared" si="118"/>
        <v>39</v>
      </c>
      <c r="J280">
        <f t="shared" si="119"/>
        <v>2.5641025641025643</v>
      </c>
      <c r="K280">
        <f t="shared" si="120"/>
        <v>0</v>
      </c>
      <c r="L280">
        <f t="shared" si="121"/>
        <v>4.166666666666667</v>
      </c>
      <c r="M280" t="e">
        <f t="shared" si="122"/>
        <v>#DIV/0!</v>
      </c>
      <c r="N280">
        <f t="shared" si="123"/>
        <v>24</v>
      </c>
      <c r="O280">
        <f>IF(ISNA(VLOOKUP(A280,desenvolvedores!$U$2:$W$656,2,FALSE)),1,VLOOKUP(A280,desenvolvedores!$U$2:$W$656,2,FALSE))</f>
        <v>1</v>
      </c>
      <c r="P280">
        <f>IF(ISNA(VLOOKUP(A280,desenvolvedores!$U$2:$W$656,3,FALSE)),1,VLOOKUP(A280,desenvolvedores!$U$2:$W$656,3,FALSE))</f>
        <v>1</v>
      </c>
      <c r="Q280">
        <f t="shared" si="115"/>
        <v>999999</v>
      </c>
      <c r="R280">
        <f t="shared" si="116"/>
        <v>4</v>
      </c>
      <c r="S280">
        <f>IF(ISNA(VLOOKUP(A280,merges!AH:AJ,2,)),0,VLOOKUP(A280,merges!AH:AJ,2,))</f>
        <v>0</v>
      </c>
      <c r="T280">
        <f>IF(ISNA(VLOOKUP(A280,merges!AN:AP,2,FALSE)),0,VLOOKUP(A280,merges!AN:AP,2,FALSE))</f>
        <v>0</v>
      </c>
      <c r="U280">
        <f t="shared" si="124"/>
        <v>0</v>
      </c>
      <c r="V280">
        <f t="shared" si="125"/>
        <v>0</v>
      </c>
      <c r="W280">
        <f t="shared" si="134"/>
        <v>0</v>
      </c>
      <c r="X280">
        <f t="shared" si="126"/>
        <v>0</v>
      </c>
      <c r="Y280" t="e">
        <f>VLOOKUP(A280,issues_tempo!A:E,2,FALSE)</f>
        <v>#N/A</v>
      </c>
      <c r="Z280" t="e">
        <f>VLOOKUP(A280,issues_tempo!A:E,3,FALSE)</f>
        <v>#N/A</v>
      </c>
      <c r="AA280" t="e">
        <f t="shared" si="127"/>
        <v>#N/A</v>
      </c>
      <c r="AB280" t="e">
        <f t="shared" si="128"/>
        <v>#N/A</v>
      </c>
      <c r="AC280" t="e">
        <f>VLOOKUP(A280,issues_tempo!A:E,4,FALSE)</f>
        <v>#N/A</v>
      </c>
      <c r="AD280" t="e">
        <f>VLOOKUP(A280,issues_tempo!A:E,5,FALSE)</f>
        <v>#N/A</v>
      </c>
      <c r="AE280">
        <f t="shared" si="129"/>
        <v>0</v>
      </c>
      <c r="AF280">
        <f t="shared" si="129"/>
        <v>0</v>
      </c>
      <c r="AG280" t="e">
        <f t="shared" si="130"/>
        <v>#N/A</v>
      </c>
      <c r="AH280" t="e">
        <f t="shared" si="131"/>
        <v>#N/A</v>
      </c>
      <c r="AI280" t="e">
        <f t="shared" si="132"/>
        <v>#N/A</v>
      </c>
      <c r="AJ280" t="e">
        <f t="shared" si="133"/>
        <v>#N/A</v>
      </c>
    </row>
    <row r="281" spans="1:36" x14ac:dyDescent="0.25">
      <c r="A281">
        <f>commits!A281</f>
        <v>47846192</v>
      </c>
      <c r="B281" t="str">
        <f>commits!B281</f>
        <v>Javascript</v>
      </c>
      <c r="C281">
        <f>commits!C281</f>
        <v>8</v>
      </c>
      <c r="D281">
        <f>commits!D281</f>
        <v>65</v>
      </c>
      <c r="E281">
        <f>commits!E281</f>
        <v>73</v>
      </c>
      <c r="F281">
        <f>VLOOKUP(A281,merges!P:U,5,FALSE)</f>
        <v>0</v>
      </c>
      <c r="G281">
        <f>VLOOKUP(A281,merges!P:U,6,FALSE)</f>
        <v>3</v>
      </c>
      <c r="H281">
        <f t="shared" si="117"/>
        <v>3</v>
      </c>
      <c r="I281">
        <f t="shared" si="118"/>
        <v>24.333333333333332</v>
      </c>
      <c r="J281">
        <f t="shared" si="119"/>
        <v>4.1095890410958908</v>
      </c>
      <c r="K281">
        <f t="shared" si="120"/>
        <v>0</v>
      </c>
      <c r="L281">
        <f t="shared" si="121"/>
        <v>4.615384615384615</v>
      </c>
      <c r="M281" t="e">
        <f t="shared" si="122"/>
        <v>#DIV/0!</v>
      </c>
      <c r="N281">
        <f t="shared" si="123"/>
        <v>21.666666666666668</v>
      </c>
      <c r="O281">
        <f>IF(ISNA(VLOOKUP(A281,desenvolvedores!$U$2:$W$656,2,FALSE)),1,VLOOKUP(A281,desenvolvedores!$U$2:$W$656,2,FALSE))</f>
        <v>2</v>
      </c>
      <c r="P281">
        <f>IF(ISNA(VLOOKUP(A281,desenvolvedores!$U$2:$W$656,3,FALSE)),1,VLOOKUP(A281,desenvolvedores!$U$2:$W$656,3,FALSE))</f>
        <v>4</v>
      </c>
      <c r="Q281">
        <f t="shared" si="115"/>
        <v>999999</v>
      </c>
      <c r="R281">
        <f t="shared" si="116"/>
        <v>14.444444444444445</v>
      </c>
      <c r="S281">
        <f>IF(ISNA(VLOOKUP(A281,merges!AH:AJ,2,)),0,VLOOKUP(A281,merges!AH:AJ,2,))</f>
        <v>0</v>
      </c>
      <c r="T281">
        <f>IF(ISNA(VLOOKUP(A281,merges!AN:AP,2,FALSE)),0,VLOOKUP(A281,merges!AN:AP,2,FALSE))</f>
        <v>0</v>
      </c>
      <c r="U281">
        <f t="shared" si="124"/>
        <v>0</v>
      </c>
      <c r="V281">
        <f t="shared" si="125"/>
        <v>0</v>
      </c>
      <c r="W281">
        <f t="shared" si="134"/>
        <v>0</v>
      </c>
      <c r="X281">
        <f t="shared" si="126"/>
        <v>0</v>
      </c>
      <c r="Y281" t="e">
        <f>VLOOKUP(A281,issues_tempo!A:E,2,FALSE)</f>
        <v>#N/A</v>
      </c>
      <c r="Z281" t="e">
        <f>VLOOKUP(A281,issues_tempo!A:E,3,FALSE)</f>
        <v>#N/A</v>
      </c>
      <c r="AA281" t="e">
        <f t="shared" si="127"/>
        <v>#N/A</v>
      </c>
      <c r="AB281" t="e">
        <f t="shared" si="128"/>
        <v>#N/A</v>
      </c>
      <c r="AC281" t="e">
        <f>VLOOKUP(A281,issues_tempo!A:E,4,FALSE)</f>
        <v>#N/A</v>
      </c>
      <c r="AD281" t="e">
        <f>VLOOKUP(A281,issues_tempo!A:E,5,FALSE)</f>
        <v>#N/A</v>
      </c>
      <c r="AE281">
        <f t="shared" si="129"/>
        <v>0</v>
      </c>
      <c r="AF281">
        <f t="shared" si="129"/>
        <v>0</v>
      </c>
      <c r="AG281" t="e">
        <f t="shared" si="130"/>
        <v>#N/A</v>
      </c>
      <c r="AH281" t="e">
        <f t="shared" si="131"/>
        <v>#N/A</v>
      </c>
      <c r="AI281" t="e">
        <f t="shared" si="132"/>
        <v>#N/A</v>
      </c>
      <c r="AJ281" t="e">
        <f t="shared" si="133"/>
        <v>#N/A</v>
      </c>
    </row>
    <row r="282" spans="1:36" x14ac:dyDescent="0.25">
      <c r="A282">
        <f>commits!A282</f>
        <v>48385767</v>
      </c>
      <c r="B282" t="str">
        <f>commits!B282</f>
        <v>Javascript</v>
      </c>
      <c r="C282">
        <f>commits!C282</f>
        <v>147</v>
      </c>
      <c r="D282">
        <f>commits!D282</f>
        <v>27</v>
      </c>
      <c r="E282">
        <f>commits!E282</f>
        <v>174</v>
      </c>
      <c r="F282" t="e">
        <f>VLOOKUP(A282,merges!P:U,5,FALSE)</f>
        <v>#N/A</v>
      </c>
      <c r="G282" t="e">
        <f>VLOOKUP(A282,merges!P:U,6,FALSE)</f>
        <v>#N/A</v>
      </c>
      <c r="H282" t="e">
        <f t="shared" si="117"/>
        <v>#N/A</v>
      </c>
      <c r="I282" t="e">
        <f t="shared" si="118"/>
        <v>#N/A</v>
      </c>
      <c r="J282">
        <f t="shared" si="119"/>
        <v>0</v>
      </c>
      <c r="K282">
        <f t="shared" si="120"/>
        <v>0</v>
      </c>
      <c r="L282">
        <f t="shared" si="121"/>
        <v>0</v>
      </c>
      <c r="M282" t="e">
        <f t="shared" si="122"/>
        <v>#N/A</v>
      </c>
      <c r="N282" t="e">
        <f t="shared" si="123"/>
        <v>#N/A</v>
      </c>
      <c r="O282">
        <f>IF(ISNA(VLOOKUP(A282,desenvolvedores!$U$2:$W$656,2,FALSE)),1,VLOOKUP(A282,desenvolvedores!$U$2:$W$656,2,FALSE))</f>
        <v>1</v>
      </c>
      <c r="P282">
        <f>IF(ISNA(VLOOKUP(A282,desenvolvedores!$U$2:$W$656,3,FALSE)),1,VLOOKUP(A282,desenvolvedores!$U$2:$W$656,3,FALSE))</f>
        <v>3</v>
      </c>
      <c r="Q282">
        <f t="shared" si="115"/>
        <v>999999</v>
      </c>
      <c r="R282" t="e">
        <f t="shared" si="116"/>
        <v>#N/A</v>
      </c>
      <c r="S282">
        <f>IF(ISNA(VLOOKUP(A282,merges!AH:AJ,2,)),0,VLOOKUP(A282,merges!AH:AJ,2,))</f>
        <v>0</v>
      </c>
      <c r="T282">
        <f>IF(ISNA(VLOOKUP(A282,merges!AN:AP,2,FALSE)),0,VLOOKUP(A282,merges!AN:AP,2,FALSE))</f>
        <v>0</v>
      </c>
      <c r="U282">
        <f t="shared" si="124"/>
        <v>0</v>
      </c>
      <c r="V282">
        <f t="shared" si="125"/>
        <v>0</v>
      </c>
      <c r="W282">
        <f t="shared" si="134"/>
        <v>0</v>
      </c>
      <c r="X282">
        <f t="shared" si="126"/>
        <v>0</v>
      </c>
      <c r="Y282" t="e">
        <f>VLOOKUP(A282,issues_tempo!A:E,2,FALSE)</f>
        <v>#N/A</v>
      </c>
      <c r="Z282" t="e">
        <f>VLOOKUP(A282,issues_tempo!A:E,3,FALSE)</f>
        <v>#N/A</v>
      </c>
      <c r="AA282" t="e">
        <f t="shared" si="127"/>
        <v>#N/A</v>
      </c>
      <c r="AB282" t="e">
        <f t="shared" si="128"/>
        <v>#N/A</v>
      </c>
      <c r="AC282" t="e">
        <f>VLOOKUP(A282,issues_tempo!A:E,4,FALSE)</f>
        <v>#N/A</v>
      </c>
      <c r="AD282" t="e">
        <f>VLOOKUP(A282,issues_tempo!A:E,5,FALSE)</f>
        <v>#N/A</v>
      </c>
      <c r="AE282">
        <f t="shared" si="129"/>
        <v>0</v>
      </c>
      <c r="AF282">
        <f t="shared" si="129"/>
        <v>0</v>
      </c>
      <c r="AG282" t="e">
        <f t="shared" si="130"/>
        <v>#N/A</v>
      </c>
      <c r="AH282" t="e">
        <f t="shared" si="131"/>
        <v>#N/A</v>
      </c>
      <c r="AI282" t="e">
        <f t="shared" si="132"/>
        <v>#N/A</v>
      </c>
      <c r="AJ282" t="e">
        <f t="shared" si="133"/>
        <v>#N/A</v>
      </c>
    </row>
    <row r="283" spans="1:36" x14ac:dyDescent="0.25">
      <c r="A283">
        <f>commits!A283</f>
        <v>48576690</v>
      </c>
      <c r="B283" t="str">
        <f>commits!B283</f>
        <v>Javascript</v>
      </c>
      <c r="C283">
        <f>commits!C283</f>
        <v>88</v>
      </c>
      <c r="D283">
        <f>commits!D283</f>
        <v>51</v>
      </c>
      <c r="E283">
        <f>commits!E283</f>
        <v>139</v>
      </c>
      <c r="F283">
        <f>VLOOKUP(A283,merges!P:U,5,FALSE)</f>
        <v>2</v>
      </c>
      <c r="G283">
        <f>VLOOKUP(A283,merges!P:U,6,FALSE)</f>
        <v>0</v>
      </c>
      <c r="H283">
        <f t="shared" si="117"/>
        <v>2</v>
      </c>
      <c r="I283">
        <f t="shared" si="118"/>
        <v>69.5</v>
      </c>
      <c r="J283">
        <f t="shared" si="119"/>
        <v>1.4388489208633093</v>
      </c>
      <c r="K283">
        <f t="shared" si="120"/>
        <v>2.2727272727272729</v>
      </c>
      <c r="L283">
        <f t="shared" si="121"/>
        <v>0</v>
      </c>
      <c r="M283">
        <f t="shared" si="122"/>
        <v>44</v>
      </c>
      <c r="N283" t="e">
        <f t="shared" si="123"/>
        <v>#DIV/0!</v>
      </c>
      <c r="O283">
        <f>IF(ISNA(VLOOKUP(A283,desenvolvedores!$U$2:$W$656,2,FALSE)),1,VLOOKUP(A283,desenvolvedores!$U$2:$W$656,2,FALSE))</f>
        <v>1</v>
      </c>
      <c r="P283">
        <f>IF(ISNA(VLOOKUP(A283,desenvolvedores!$U$2:$W$656,3,FALSE)),1,VLOOKUP(A283,desenvolvedores!$U$2:$W$656,3,FALSE))</f>
        <v>1</v>
      </c>
      <c r="Q283">
        <f t="shared" si="115"/>
        <v>7.333333333333333</v>
      </c>
      <c r="R283">
        <f t="shared" si="116"/>
        <v>999999</v>
      </c>
      <c r="S283">
        <f>IF(ISNA(VLOOKUP(A283,merges!AH:AJ,2,)),0,VLOOKUP(A283,merges!AH:AJ,2,))</f>
        <v>0</v>
      </c>
      <c r="T283">
        <f>IF(ISNA(VLOOKUP(A283,merges!AN:AP,2,FALSE)),0,VLOOKUP(A283,merges!AN:AP,2,FALSE))</f>
        <v>0</v>
      </c>
      <c r="U283">
        <f t="shared" si="124"/>
        <v>0</v>
      </c>
      <c r="V283">
        <f t="shared" si="125"/>
        <v>0</v>
      </c>
      <c r="W283">
        <f t="shared" si="134"/>
        <v>0</v>
      </c>
      <c r="X283">
        <f t="shared" si="126"/>
        <v>0</v>
      </c>
      <c r="Y283" t="e">
        <f>VLOOKUP(A283,issues_tempo!A:E,2,FALSE)</f>
        <v>#N/A</v>
      </c>
      <c r="Z283" t="e">
        <f>VLOOKUP(A283,issues_tempo!A:E,3,FALSE)</f>
        <v>#N/A</v>
      </c>
      <c r="AA283" t="e">
        <f t="shared" si="127"/>
        <v>#N/A</v>
      </c>
      <c r="AB283" t="e">
        <f t="shared" si="128"/>
        <v>#N/A</v>
      </c>
      <c r="AC283" t="e">
        <f>VLOOKUP(A283,issues_tempo!A:E,4,FALSE)</f>
        <v>#N/A</v>
      </c>
      <c r="AD283" t="e">
        <f>VLOOKUP(A283,issues_tempo!A:E,5,FALSE)</f>
        <v>#N/A</v>
      </c>
      <c r="AE283">
        <f t="shared" si="129"/>
        <v>0</v>
      </c>
      <c r="AF283">
        <f t="shared" si="129"/>
        <v>0</v>
      </c>
      <c r="AG283" t="e">
        <f t="shared" si="130"/>
        <v>#N/A</v>
      </c>
      <c r="AH283" t="e">
        <f t="shared" si="131"/>
        <v>#N/A</v>
      </c>
      <c r="AI283" t="e">
        <f t="shared" si="132"/>
        <v>#N/A</v>
      </c>
      <c r="AJ283" t="e">
        <f t="shared" si="133"/>
        <v>#N/A</v>
      </c>
    </row>
    <row r="284" spans="1:36" x14ac:dyDescent="0.25">
      <c r="A284">
        <f>commits!A284</f>
        <v>48665353</v>
      </c>
      <c r="B284" t="str">
        <f>commits!B284</f>
        <v>Javascript</v>
      </c>
      <c r="C284">
        <f>commits!C284</f>
        <v>427</v>
      </c>
      <c r="D284">
        <f>commits!D284</f>
        <v>14</v>
      </c>
      <c r="E284">
        <f>commits!E284</f>
        <v>441</v>
      </c>
      <c r="F284">
        <f>VLOOKUP(A284,merges!P:U,5,FALSE)</f>
        <v>2</v>
      </c>
      <c r="G284">
        <f>VLOOKUP(A284,merges!P:U,6,FALSE)</f>
        <v>0</v>
      </c>
      <c r="H284">
        <f t="shared" si="117"/>
        <v>2</v>
      </c>
      <c r="I284">
        <f t="shared" si="118"/>
        <v>220.5</v>
      </c>
      <c r="J284">
        <f t="shared" si="119"/>
        <v>0.45351473922902497</v>
      </c>
      <c r="K284">
        <f t="shared" si="120"/>
        <v>0.46838407494145201</v>
      </c>
      <c r="L284">
        <f t="shared" si="121"/>
        <v>0</v>
      </c>
      <c r="M284">
        <f t="shared" si="122"/>
        <v>213.5</v>
      </c>
      <c r="N284" t="e">
        <f t="shared" si="123"/>
        <v>#DIV/0!</v>
      </c>
      <c r="O284">
        <f>IF(ISNA(VLOOKUP(A284,desenvolvedores!$U$2:$W$656,2,FALSE)),1,VLOOKUP(A284,desenvolvedores!$U$2:$W$656,2,FALSE))</f>
        <v>3</v>
      </c>
      <c r="P284">
        <f>IF(ISNA(VLOOKUP(A284,desenvolvedores!$U$2:$W$656,3,FALSE)),1,VLOOKUP(A284,desenvolvedores!$U$2:$W$656,3,FALSE))</f>
        <v>2</v>
      </c>
      <c r="Q284">
        <f t="shared" si="115"/>
        <v>106.75</v>
      </c>
      <c r="R284">
        <f t="shared" si="116"/>
        <v>999999</v>
      </c>
      <c r="S284">
        <f>IF(ISNA(VLOOKUP(A284,merges!AH:AJ,2,)),0,VLOOKUP(A284,merges!AH:AJ,2,))</f>
        <v>962</v>
      </c>
      <c r="T284">
        <f>IF(ISNA(VLOOKUP(A284,merges!AN:AP,2,FALSE)),0,VLOOKUP(A284,merges!AN:AP,2,FALSE))</f>
        <v>0</v>
      </c>
      <c r="U284">
        <f t="shared" si="124"/>
        <v>481</v>
      </c>
      <c r="V284">
        <f t="shared" si="125"/>
        <v>0</v>
      </c>
      <c r="W284">
        <f t="shared" si="134"/>
        <v>225.29274004683842</v>
      </c>
      <c r="X284">
        <f t="shared" si="126"/>
        <v>0</v>
      </c>
      <c r="Y284" t="e">
        <f>VLOOKUP(A284,issues_tempo!A:E,2,FALSE)</f>
        <v>#N/A</v>
      </c>
      <c r="Z284" t="e">
        <f>VLOOKUP(A284,issues_tempo!A:E,3,FALSE)</f>
        <v>#N/A</v>
      </c>
      <c r="AA284" t="e">
        <f t="shared" si="127"/>
        <v>#N/A</v>
      </c>
      <c r="AB284" t="e">
        <f t="shared" si="128"/>
        <v>#N/A</v>
      </c>
      <c r="AC284" t="e">
        <f>VLOOKUP(A284,issues_tempo!A:E,4,FALSE)</f>
        <v>#N/A</v>
      </c>
      <c r="AD284" t="e">
        <f>VLOOKUP(A284,issues_tempo!A:E,5,FALSE)</f>
        <v>#N/A</v>
      </c>
      <c r="AE284">
        <f t="shared" si="129"/>
        <v>0</v>
      </c>
      <c r="AF284">
        <f t="shared" si="129"/>
        <v>0</v>
      </c>
      <c r="AG284" t="e">
        <f t="shared" si="130"/>
        <v>#N/A</v>
      </c>
      <c r="AH284" t="e">
        <f t="shared" si="131"/>
        <v>#N/A</v>
      </c>
      <c r="AI284" t="e">
        <f t="shared" si="132"/>
        <v>#N/A</v>
      </c>
      <c r="AJ284" t="e">
        <f t="shared" si="133"/>
        <v>#N/A</v>
      </c>
    </row>
    <row r="285" spans="1:36" x14ac:dyDescent="0.25">
      <c r="A285">
        <f>commits!A285</f>
        <v>48748121</v>
      </c>
      <c r="B285" t="str">
        <f>commits!B285</f>
        <v>c#</v>
      </c>
      <c r="C285">
        <f>commits!C285</f>
        <v>1</v>
      </c>
      <c r="D285">
        <f>commits!D285</f>
        <v>20</v>
      </c>
      <c r="E285">
        <f>commits!E285</f>
        <v>21</v>
      </c>
      <c r="F285" t="e">
        <f>VLOOKUP(A285,merges!P:U,5,FALSE)</f>
        <v>#N/A</v>
      </c>
      <c r="G285" t="e">
        <f>VLOOKUP(A285,merges!P:U,6,FALSE)</f>
        <v>#N/A</v>
      </c>
      <c r="H285" t="e">
        <f t="shared" si="117"/>
        <v>#N/A</v>
      </c>
      <c r="I285" t="e">
        <f t="shared" si="118"/>
        <v>#N/A</v>
      </c>
      <c r="J285">
        <f t="shared" si="119"/>
        <v>0</v>
      </c>
      <c r="K285">
        <f t="shared" si="120"/>
        <v>0</v>
      </c>
      <c r="L285">
        <f t="shared" si="121"/>
        <v>0</v>
      </c>
      <c r="M285" t="e">
        <f t="shared" si="122"/>
        <v>#N/A</v>
      </c>
      <c r="N285" t="e">
        <f t="shared" si="123"/>
        <v>#N/A</v>
      </c>
      <c r="O285">
        <f>IF(ISNA(VLOOKUP(A285,desenvolvedores!$U$2:$W$656,2,FALSE)),1,VLOOKUP(A285,desenvolvedores!$U$2:$W$656,2,FALSE))</f>
        <v>1</v>
      </c>
      <c r="P285">
        <f>IF(ISNA(VLOOKUP(A285,desenvolvedores!$U$2:$W$656,3,FALSE)),1,VLOOKUP(A285,desenvolvedores!$U$2:$W$656,3,FALSE))</f>
        <v>1</v>
      </c>
      <c r="Q285">
        <f t="shared" si="115"/>
        <v>999999</v>
      </c>
      <c r="R285" t="e">
        <f t="shared" si="116"/>
        <v>#N/A</v>
      </c>
      <c r="S285">
        <f>IF(ISNA(VLOOKUP(A285,merges!AH:AJ,2,)),0,VLOOKUP(A285,merges!AH:AJ,2,))</f>
        <v>0</v>
      </c>
      <c r="T285">
        <f>IF(ISNA(VLOOKUP(A285,merges!AN:AP,2,FALSE)),0,VLOOKUP(A285,merges!AN:AP,2,FALSE))</f>
        <v>0</v>
      </c>
      <c r="U285">
        <f t="shared" si="124"/>
        <v>0</v>
      </c>
      <c r="V285">
        <f t="shared" si="125"/>
        <v>0</v>
      </c>
      <c r="W285">
        <f t="shared" si="134"/>
        <v>0</v>
      </c>
      <c r="X285">
        <f t="shared" si="126"/>
        <v>0</v>
      </c>
      <c r="Y285" t="e">
        <f>VLOOKUP(A285,issues_tempo!A:E,2,FALSE)</f>
        <v>#N/A</v>
      </c>
      <c r="Z285" t="e">
        <f>VLOOKUP(A285,issues_tempo!A:E,3,FALSE)</f>
        <v>#N/A</v>
      </c>
      <c r="AA285" t="e">
        <f t="shared" si="127"/>
        <v>#N/A</v>
      </c>
      <c r="AB285" t="e">
        <f t="shared" si="128"/>
        <v>#N/A</v>
      </c>
      <c r="AC285" t="e">
        <f>VLOOKUP(A285,issues_tempo!A:E,4,FALSE)</f>
        <v>#N/A</v>
      </c>
      <c r="AD285" t="e">
        <f>VLOOKUP(A285,issues_tempo!A:E,5,FALSE)</f>
        <v>#N/A</v>
      </c>
      <c r="AE285">
        <f t="shared" si="129"/>
        <v>0</v>
      </c>
      <c r="AF285">
        <f t="shared" si="129"/>
        <v>0</v>
      </c>
      <c r="AG285" t="e">
        <f t="shared" si="130"/>
        <v>#N/A</v>
      </c>
      <c r="AH285" t="e">
        <f t="shared" si="131"/>
        <v>#N/A</v>
      </c>
      <c r="AI285" t="e">
        <f t="shared" si="132"/>
        <v>#N/A</v>
      </c>
      <c r="AJ285" t="e">
        <f t="shared" si="133"/>
        <v>#N/A</v>
      </c>
    </row>
    <row r="286" spans="1:36" x14ac:dyDescent="0.25">
      <c r="A286">
        <f>commits!A286</f>
        <v>48861486</v>
      </c>
      <c r="B286" t="str">
        <f>commits!B286</f>
        <v>Javascript</v>
      </c>
      <c r="C286">
        <f>commits!C286</f>
        <v>21</v>
      </c>
      <c r="D286">
        <f>commits!D286</f>
        <v>78</v>
      </c>
      <c r="E286">
        <f>commits!E286</f>
        <v>99</v>
      </c>
      <c r="F286" t="e">
        <f>VLOOKUP(A286,merges!P:U,5,FALSE)</f>
        <v>#N/A</v>
      </c>
      <c r="G286" t="e">
        <f>VLOOKUP(A286,merges!P:U,6,FALSE)</f>
        <v>#N/A</v>
      </c>
      <c r="H286" t="e">
        <f t="shared" si="117"/>
        <v>#N/A</v>
      </c>
      <c r="I286" t="e">
        <f t="shared" si="118"/>
        <v>#N/A</v>
      </c>
      <c r="J286">
        <f t="shared" si="119"/>
        <v>0</v>
      </c>
      <c r="K286">
        <f t="shared" si="120"/>
        <v>0</v>
      </c>
      <c r="L286">
        <f t="shared" si="121"/>
        <v>0</v>
      </c>
      <c r="M286" t="e">
        <f t="shared" si="122"/>
        <v>#N/A</v>
      </c>
      <c r="N286" t="e">
        <f t="shared" si="123"/>
        <v>#N/A</v>
      </c>
      <c r="O286">
        <f>IF(ISNA(VLOOKUP(A286,desenvolvedores!$U$2:$W$656,2,FALSE)),1,VLOOKUP(A286,desenvolvedores!$U$2:$W$656,2,FALSE))</f>
        <v>1</v>
      </c>
      <c r="P286">
        <f>IF(ISNA(VLOOKUP(A286,desenvolvedores!$U$2:$W$656,3,FALSE)),1,VLOOKUP(A286,desenvolvedores!$U$2:$W$656,3,FALSE))</f>
        <v>2</v>
      </c>
      <c r="Q286">
        <f t="shared" si="115"/>
        <v>999999</v>
      </c>
      <c r="R286" t="e">
        <f t="shared" si="116"/>
        <v>#N/A</v>
      </c>
      <c r="S286">
        <f>IF(ISNA(VLOOKUP(A286,merges!AH:AJ,2,)),0,VLOOKUP(A286,merges!AH:AJ,2,))</f>
        <v>0</v>
      </c>
      <c r="T286">
        <f>IF(ISNA(VLOOKUP(A286,merges!AN:AP,2,FALSE)),0,VLOOKUP(A286,merges!AN:AP,2,FALSE))</f>
        <v>0</v>
      </c>
      <c r="U286">
        <f t="shared" si="124"/>
        <v>0</v>
      </c>
      <c r="V286">
        <f t="shared" si="125"/>
        <v>0</v>
      </c>
      <c r="W286">
        <f t="shared" si="134"/>
        <v>0</v>
      </c>
      <c r="X286">
        <f t="shared" si="126"/>
        <v>0</v>
      </c>
      <c r="Y286" t="e">
        <f>VLOOKUP(A286,issues_tempo!A:E,2,FALSE)</f>
        <v>#N/A</v>
      </c>
      <c r="Z286" t="e">
        <f>VLOOKUP(A286,issues_tempo!A:E,3,FALSE)</f>
        <v>#N/A</v>
      </c>
      <c r="AA286" t="e">
        <f t="shared" si="127"/>
        <v>#N/A</v>
      </c>
      <c r="AB286" t="e">
        <f t="shared" si="128"/>
        <v>#N/A</v>
      </c>
      <c r="AC286" t="e">
        <f>VLOOKUP(A286,issues_tempo!A:E,4,FALSE)</f>
        <v>#N/A</v>
      </c>
      <c r="AD286" t="e">
        <f>VLOOKUP(A286,issues_tempo!A:E,5,FALSE)</f>
        <v>#N/A</v>
      </c>
      <c r="AE286">
        <f t="shared" si="129"/>
        <v>0</v>
      </c>
      <c r="AF286">
        <f t="shared" si="129"/>
        <v>0</v>
      </c>
      <c r="AG286" t="e">
        <f t="shared" si="130"/>
        <v>#N/A</v>
      </c>
      <c r="AH286" t="e">
        <f t="shared" si="131"/>
        <v>#N/A</v>
      </c>
      <c r="AI286" t="e">
        <f t="shared" si="132"/>
        <v>#N/A</v>
      </c>
      <c r="AJ286" t="e">
        <f t="shared" si="133"/>
        <v>#N/A</v>
      </c>
    </row>
    <row r="287" spans="1:36" x14ac:dyDescent="0.25">
      <c r="A287">
        <f>commits!A287</f>
        <v>49176484</v>
      </c>
      <c r="B287" t="str">
        <f>commits!B287</f>
        <v>Python</v>
      </c>
      <c r="C287">
        <f>commits!C287</f>
        <v>25</v>
      </c>
      <c r="D287">
        <f>commits!D287</f>
        <v>7</v>
      </c>
      <c r="E287">
        <f>commits!E287</f>
        <v>32</v>
      </c>
      <c r="F287" t="e">
        <f>VLOOKUP(A287,merges!P:U,5,FALSE)</f>
        <v>#N/A</v>
      </c>
      <c r="G287" t="e">
        <f>VLOOKUP(A287,merges!P:U,6,FALSE)</f>
        <v>#N/A</v>
      </c>
      <c r="H287" t="e">
        <f t="shared" si="117"/>
        <v>#N/A</v>
      </c>
      <c r="I287" t="e">
        <f t="shared" si="118"/>
        <v>#N/A</v>
      </c>
      <c r="J287">
        <f t="shared" si="119"/>
        <v>0</v>
      </c>
      <c r="K287">
        <f t="shared" si="120"/>
        <v>0</v>
      </c>
      <c r="L287">
        <f t="shared" si="121"/>
        <v>0</v>
      </c>
      <c r="M287" t="e">
        <f t="shared" si="122"/>
        <v>#N/A</v>
      </c>
      <c r="N287" t="e">
        <f t="shared" si="123"/>
        <v>#N/A</v>
      </c>
      <c r="O287">
        <f>IF(ISNA(VLOOKUP(A287,desenvolvedores!$U$2:$W$656,2,FALSE)),1,VLOOKUP(A287,desenvolvedores!$U$2:$W$656,2,FALSE))</f>
        <v>1</v>
      </c>
      <c r="P287">
        <f>IF(ISNA(VLOOKUP(A287,desenvolvedores!$U$2:$W$656,3,FALSE)),1,VLOOKUP(A287,desenvolvedores!$U$2:$W$656,3,FALSE))</f>
        <v>1</v>
      </c>
      <c r="Q287">
        <f t="shared" si="115"/>
        <v>999999</v>
      </c>
      <c r="R287" t="e">
        <f t="shared" si="116"/>
        <v>#N/A</v>
      </c>
      <c r="S287">
        <f>IF(ISNA(VLOOKUP(A287,merges!AH:AJ,2,)),0,VLOOKUP(A287,merges!AH:AJ,2,))</f>
        <v>0</v>
      </c>
      <c r="T287">
        <f>IF(ISNA(VLOOKUP(A287,merges!AN:AP,2,FALSE)),0,VLOOKUP(A287,merges!AN:AP,2,FALSE))</f>
        <v>0</v>
      </c>
      <c r="U287">
        <f t="shared" si="124"/>
        <v>0</v>
      </c>
      <c r="V287">
        <f t="shared" si="125"/>
        <v>0</v>
      </c>
      <c r="W287">
        <f t="shared" si="134"/>
        <v>0</v>
      </c>
      <c r="X287">
        <f t="shared" si="126"/>
        <v>0</v>
      </c>
      <c r="Y287" t="e">
        <f>VLOOKUP(A287,issues_tempo!A:E,2,FALSE)</f>
        <v>#N/A</v>
      </c>
      <c r="Z287" t="e">
        <f>VLOOKUP(A287,issues_tempo!A:E,3,FALSE)</f>
        <v>#N/A</v>
      </c>
      <c r="AA287" t="e">
        <f t="shared" si="127"/>
        <v>#N/A</v>
      </c>
      <c r="AB287" t="e">
        <f t="shared" si="128"/>
        <v>#N/A</v>
      </c>
      <c r="AC287" t="e">
        <f>VLOOKUP(A287,issues_tempo!A:E,4,FALSE)</f>
        <v>#N/A</v>
      </c>
      <c r="AD287" t="e">
        <f>VLOOKUP(A287,issues_tempo!A:E,5,FALSE)</f>
        <v>#N/A</v>
      </c>
      <c r="AE287">
        <f t="shared" si="129"/>
        <v>0</v>
      </c>
      <c r="AF287">
        <f t="shared" si="129"/>
        <v>0</v>
      </c>
      <c r="AG287" t="e">
        <f t="shared" si="130"/>
        <v>#N/A</v>
      </c>
      <c r="AH287" t="e">
        <f t="shared" si="131"/>
        <v>#N/A</v>
      </c>
      <c r="AI287" t="e">
        <f t="shared" si="132"/>
        <v>#N/A</v>
      </c>
      <c r="AJ287" t="e">
        <f t="shared" si="133"/>
        <v>#N/A</v>
      </c>
    </row>
    <row r="288" spans="1:36" x14ac:dyDescent="0.25">
      <c r="A288">
        <f>commits!A288</f>
        <v>49297359</v>
      </c>
      <c r="B288" t="str">
        <f>commits!B288</f>
        <v>c#</v>
      </c>
      <c r="C288">
        <f>commits!C288</f>
        <v>1</v>
      </c>
      <c r="D288">
        <f>commits!D288</f>
        <v>30</v>
      </c>
      <c r="E288">
        <f>commits!E288</f>
        <v>31</v>
      </c>
      <c r="F288" t="e">
        <f>VLOOKUP(A288,merges!P:U,5,FALSE)</f>
        <v>#N/A</v>
      </c>
      <c r="G288" t="e">
        <f>VLOOKUP(A288,merges!P:U,6,FALSE)</f>
        <v>#N/A</v>
      </c>
      <c r="H288" t="e">
        <f t="shared" si="117"/>
        <v>#N/A</v>
      </c>
      <c r="I288" t="e">
        <f t="shared" si="118"/>
        <v>#N/A</v>
      </c>
      <c r="J288">
        <f t="shared" si="119"/>
        <v>0</v>
      </c>
      <c r="K288">
        <f t="shared" si="120"/>
        <v>0</v>
      </c>
      <c r="L288">
        <f t="shared" si="121"/>
        <v>0</v>
      </c>
      <c r="M288" t="e">
        <f t="shared" si="122"/>
        <v>#N/A</v>
      </c>
      <c r="N288" t="e">
        <f t="shared" si="123"/>
        <v>#N/A</v>
      </c>
      <c r="O288">
        <f>IF(ISNA(VLOOKUP(A288,desenvolvedores!$U$2:$W$656,2,FALSE)),1,VLOOKUP(A288,desenvolvedores!$U$2:$W$656,2,FALSE))</f>
        <v>1</v>
      </c>
      <c r="P288">
        <f>IF(ISNA(VLOOKUP(A288,desenvolvedores!$U$2:$W$656,3,FALSE)),1,VLOOKUP(A288,desenvolvedores!$U$2:$W$656,3,FALSE))</f>
        <v>1</v>
      </c>
      <c r="Q288">
        <f t="shared" si="115"/>
        <v>999999</v>
      </c>
      <c r="R288" t="e">
        <f t="shared" si="116"/>
        <v>#N/A</v>
      </c>
      <c r="S288">
        <f>IF(ISNA(VLOOKUP(A288,merges!AH:AJ,2,)),0,VLOOKUP(A288,merges!AH:AJ,2,))</f>
        <v>0</v>
      </c>
      <c r="T288">
        <f>IF(ISNA(VLOOKUP(A288,merges!AN:AP,2,FALSE)),0,VLOOKUP(A288,merges!AN:AP,2,FALSE))</f>
        <v>0</v>
      </c>
      <c r="U288">
        <f t="shared" si="124"/>
        <v>0</v>
      </c>
      <c r="V288">
        <f t="shared" si="125"/>
        <v>0</v>
      </c>
      <c r="W288">
        <f t="shared" si="134"/>
        <v>0</v>
      </c>
      <c r="X288">
        <f t="shared" si="126"/>
        <v>0</v>
      </c>
      <c r="Y288" t="e">
        <f>VLOOKUP(A288,issues_tempo!A:E,2,FALSE)</f>
        <v>#N/A</v>
      </c>
      <c r="Z288" t="e">
        <f>VLOOKUP(A288,issues_tempo!A:E,3,FALSE)</f>
        <v>#N/A</v>
      </c>
      <c r="AA288" t="e">
        <f t="shared" si="127"/>
        <v>#N/A</v>
      </c>
      <c r="AB288" t="e">
        <f t="shared" si="128"/>
        <v>#N/A</v>
      </c>
      <c r="AC288" t="e">
        <f>VLOOKUP(A288,issues_tempo!A:E,4,FALSE)</f>
        <v>#N/A</v>
      </c>
      <c r="AD288" t="e">
        <f>VLOOKUP(A288,issues_tempo!A:E,5,FALSE)</f>
        <v>#N/A</v>
      </c>
      <c r="AE288">
        <f t="shared" si="129"/>
        <v>0</v>
      </c>
      <c r="AF288">
        <f t="shared" si="129"/>
        <v>0</v>
      </c>
      <c r="AG288" t="e">
        <f t="shared" si="130"/>
        <v>#N/A</v>
      </c>
      <c r="AH288" t="e">
        <f t="shared" si="131"/>
        <v>#N/A</v>
      </c>
      <c r="AI288" t="e">
        <f t="shared" si="132"/>
        <v>#N/A</v>
      </c>
      <c r="AJ288" t="e">
        <f t="shared" si="133"/>
        <v>#N/A</v>
      </c>
    </row>
    <row r="289" spans="1:36" x14ac:dyDescent="0.25">
      <c r="A289">
        <f>commits!A289</f>
        <v>49336228</v>
      </c>
      <c r="B289" t="str">
        <f>commits!B289</f>
        <v>Javascript</v>
      </c>
      <c r="C289">
        <f>commits!C289</f>
        <v>1</v>
      </c>
      <c r="D289">
        <f>commits!D289</f>
        <v>10</v>
      </c>
      <c r="E289">
        <f>commits!E289</f>
        <v>11</v>
      </c>
      <c r="F289">
        <f>VLOOKUP(A289,merges!P:U,5,FALSE)</f>
        <v>0</v>
      </c>
      <c r="G289">
        <f>VLOOKUP(A289,merges!P:U,6,FALSE)</f>
        <v>1</v>
      </c>
      <c r="H289">
        <f t="shared" si="117"/>
        <v>1</v>
      </c>
      <c r="I289">
        <f t="shared" si="118"/>
        <v>11</v>
      </c>
      <c r="J289">
        <f t="shared" si="119"/>
        <v>9.0909090909090917</v>
      </c>
      <c r="K289">
        <f t="shared" si="120"/>
        <v>0</v>
      </c>
      <c r="L289">
        <f t="shared" si="121"/>
        <v>10</v>
      </c>
      <c r="M289" t="e">
        <f t="shared" si="122"/>
        <v>#DIV/0!</v>
      </c>
      <c r="N289">
        <f t="shared" si="123"/>
        <v>10</v>
      </c>
      <c r="O289">
        <f>IF(ISNA(VLOOKUP(A289,desenvolvedores!$U$2:$W$656,2,FALSE)),1,VLOOKUP(A289,desenvolvedores!$U$2:$W$656,2,FALSE))</f>
        <v>1</v>
      </c>
      <c r="P289">
        <f>IF(ISNA(VLOOKUP(A289,desenvolvedores!$U$2:$W$656,3,FALSE)),1,VLOOKUP(A289,desenvolvedores!$U$2:$W$656,3,FALSE))</f>
        <v>3</v>
      </c>
      <c r="Q289">
        <f t="shared" si="115"/>
        <v>999999</v>
      </c>
      <c r="R289">
        <f t="shared" si="116"/>
        <v>5</v>
      </c>
      <c r="S289">
        <f>IF(ISNA(VLOOKUP(A289,merges!AH:AJ,2,)),0,VLOOKUP(A289,merges!AH:AJ,2,))</f>
        <v>0</v>
      </c>
      <c r="T289">
        <f>IF(ISNA(VLOOKUP(A289,merges!AN:AP,2,FALSE)),0,VLOOKUP(A289,merges!AN:AP,2,FALSE))</f>
        <v>0</v>
      </c>
      <c r="U289">
        <f t="shared" si="124"/>
        <v>0</v>
      </c>
      <c r="V289">
        <f t="shared" si="125"/>
        <v>0</v>
      </c>
      <c r="W289">
        <f t="shared" si="134"/>
        <v>0</v>
      </c>
      <c r="X289">
        <f t="shared" si="126"/>
        <v>0</v>
      </c>
      <c r="Y289" t="e">
        <f>VLOOKUP(A289,issues_tempo!A:E,2,FALSE)</f>
        <v>#N/A</v>
      </c>
      <c r="Z289" t="e">
        <f>VLOOKUP(A289,issues_tempo!A:E,3,FALSE)</f>
        <v>#N/A</v>
      </c>
      <c r="AA289" t="e">
        <f t="shared" si="127"/>
        <v>#N/A</v>
      </c>
      <c r="AB289" t="e">
        <f t="shared" si="128"/>
        <v>#N/A</v>
      </c>
      <c r="AC289" t="e">
        <f>VLOOKUP(A289,issues_tempo!A:E,4,FALSE)</f>
        <v>#N/A</v>
      </c>
      <c r="AD289" t="e">
        <f>VLOOKUP(A289,issues_tempo!A:E,5,FALSE)</f>
        <v>#N/A</v>
      </c>
      <c r="AE289">
        <f t="shared" si="129"/>
        <v>0</v>
      </c>
      <c r="AF289">
        <f t="shared" si="129"/>
        <v>0</v>
      </c>
      <c r="AG289" t="e">
        <f t="shared" si="130"/>
        <v>#N/A</v>
      </c>
      <c r="AH289" t="e">
        <f t="shared" si="131"/>
        <v>#N/A</v>
      </c>
      <c r="AI289" t="e">
        <f t="shared" si="132"/>
        <v>#N/A</v>
      </c>
      <c r="AJ289" t="e">
        <f t="shared" si="133"/>
        <v>#N/A</v>
      </c>
    </row>
    <row r="290" spans="1:36" x14ac:dyDescent="0.25">
      <c r="A290">
        <f>commits!A290</f>
        <v>49434099</v>
      </c>
      <c r="B290" t="str">
        <f>commits!B290</f>
        <v>Javascript</v>
      </c>
      <c r="C290">
        <f>commits!C290</f>
        <v>1</v>
      </c>
      <c r="D290">
        <f>commits!D290</f>
        <v>15</v>
      </c>
      <c r="E290">
        <f>commits!E290</f>
        <v>16</v>
      </c>
      <c r="F290" t="e">
        <f>VLOOKUP(A290,merges!P:U,5,FALSE)</f>
        <v>#N/A</v>
      </c>
      <c r="G290" t="e">
        <f>VLOOKUP(A290,merges!P:U,6,FALSE)</f>
        <v>#N/A</v>
      </c>
      <c r="H290" t="e">
        <f t="shared" si="117"/>
        <v>#N/A</v>
      </c>
      <c r="I290" t="e">
        <f t="shared" si="118"/>
        <v>#N/A</v>
      </c>
      <c r="J290">
        <f t="shared" si="119"/>
        <v>0</v>
      </c>
      <c r="K290">
        <f t="shared" si="120"/>
        <v>0</v>
      </c>
      <c r="L290">
        <f t="shared" si="121"/>
        <v>0</v>
      </c>
      <c r="M290" t="e">
        <f t="shared" si="122"/>
        <v>#N/A</v>
      </c>
      <c r="N290" t="e">
        <f t="shared" si="123"/>
        <v>#N/A</v>
      </c>
      <c r="O290">
        <f>IF(ISNA(VLOOKUP(A290,desenvolvedores!$U$2:$W$656,2,FALSE)),1,VLOOKUP(A290,desenvolvedores!$U$2:$W$656,2,FALSE))</f>
        <v>1</v>
      </c>
      <c r="P290">
        <f>IF(ISNA(VLOOKUP(A290,desenvolvedores!$U$2:$W$656,3,FALSE)),1,VLOOKUP(A290,desenvolvedores!$U$2:$W$656,3,FALSE))</f>
        <v>2</v>
      </c>
      <c r="Q290">
        <f t="shared" si="115"/>
        <v>999999</v>
      </c>
      <c r="R290" t="e">
        <f t="shared" si="116"/>
        <v>#N/A</v>
      </c>
      <c r="S290">
        <f>IF(ISNA(VLOOKUP(A290,merges!AH:AJ,2,)),0,VLOOKUP(A290,merges!AH:AJ,2,))</f>
        <v>0</v>
      </c>
      <c r="T290">
        <f>IF(ISNA(VLOOKUP(A290,merges!AN:AP,2,FALSE)),0,VLOOKUP(A290,merges!AN:AP,2,FALSE))</f>
        <v>0</v>
      </c>
      <c r="U290">
        <f t="shared" si="124"/>
        <v>0</v>
      </c>
      <c r="V290">
        <f t="shared" si="125"/>
        <v>0</v>
      </c>
      <c r="W290">
        <f t="shared" si="134"/>
        <v>0</v>
      </c>
      <c r="X290">
        <f t="shared" si="126"/>
        <v>0</v>
      </c>
      <c r="Y290" t="e">
        <f>VLOOKUP(A290,issues_tempo!A:E,2,FALSE)</f>
        <v>#N/A</v>
      </c>
      <c r="Z290" t="e">
        <f>VLOOKUP(A290,issues_tempo!A:E,3,FALSE)</f>
        <v>#N/A</v>
      </c>
      <c r="AA290" t="e">
        <f t="shared" si="127"/>
        <v>#N/A</v>
      </c>
      <c r="AB290" t="e">
        <f t="shared" si="128"/>
        <v>#N/A</v>
      </c>
      <c r="AC290" t="e">
        <f>VLOOKUP(A290,issues_tempo!A:E,4,FALSE)</f>
        <v>#N/A</v>
      </c>
      <c r="AD290" t="e">
        <f>VLOOKUP(A290,issues_tempo!A:E,5,FALSE)</f>
        <v>#N/A</v>
      </c>
      <c r="AE290">
        <f t="shared" si="129"/>
        <v>0</v>
      </c>
      <c r="AF290">
        <f t="shared" si="129"/>
        <v>0</v>
      </c>
      <c r="AG290" t="e">
        <f t="shared" si="130"/>
        <v>#N/A</v>
      </c>
      <c r="AH290" t="e">
        <f t="shared" si="131"/>
        <v>#N/A</v>
      </c>
      <c r="AI290" t="e">
        <f t="shared" si="132"/>
        <v>#N/A</v>
      </c>
      <c r="AJ290" t="e">
        <f t="shared" si="133"/>
        <v>#N/A</v>
      </c>
    </row>
    <row r="291" spans="1:36" x14ac:dyDescent="0.25">
      <c r="A291">
        <f>commits!A291</f>
        <v>49488740</v>
      </c>
      <c r="B291" t="str">
        <f>commits!B291</f>
        <v>PHP</v>
      </c>
      <c r="C291">
        <f>commits!C291</f>
        <v>1</v>
      </c>
      <c r="D291">
        <f>commits!D291</f>
        <v>8</v>
      </c>
      <c r="E291">
        <f>commits!E291</f>
        <v>9</v>
      </c>
      <c r="F291" t="e">
        <f>VLOOKUP(A291,merges!P:U,5,FALSE)</f>
        <v>#N/A</v>
      </c>
      <c r="G291" t="e">
        <f>VLOOKUP(A291,merges!P:U,6,FALSE)</f>
        <v>#N/A</v>
      </c>
      <c r="H291" t="e">
        <f t="shared" si="117"/>
        <v>#N/A</v>
      </c>
      <c r="I291" t="e">
        <f t="shared" si="118"/>
        <v>#N/A</v>
      </c>
      <c r="J291">
        <f t="shared" si="119"/>
        <v>0</v>
      </c>
      <c r="K291">
        <f t="shared" si="120"/>
        <v>0</v>
      </c>
      <c r="L291">
        <f t="shared" si="121"/>
        <v>0</v>
      </c>
      <c r="M291" t="e">
        <f t="shared" si="122"/>
        <v>#N/A</v>
      </c>
      <c r="N291" t="e">
        <f t="shared" si="123"/>
        <v>#N/A</v>
      </c>
      <c r="O291">
        <f>IF(ISNA(VLOOKUP(A291,desenvolvedores!$U$2:$W$656,2,FALSE)),1,VLOOKUP(A291,desenvolvedores!$U$2:$W$656,2,FALSE))</f>
        <v>1</v>
      </c>
      <c r="P291">
        <f>IF(ISNA(VLOOKUP(A291,desenvolvedores!$U$2:$W$656,3,FALSE)),1,VLOOKUP(A291,desenvolvedores!$U$2:$W$656,3,FALSE))</f>
        <v>3</v>
      </c>
      <c r="Q291">
        <f t="shared" si="115"/>
        <v>999999</v>
      </c>
      <c r="R291" t="e">
        <f t="shared" si="116"/>
        <v>#N/A</v>
      </c>
      <c r="S291">
        <f>IF(ISNA(VLOOKUP(A291,merges!AH:AJ,2,)),0,VLOOKUP(A291,merges!AH:AJ,2,))</f>
        <v>0</v>
      </c>
      <c r="T291">
        <f>IF(ISNA(VLOOKUP(A291,merges!AN:AP,2,FALSE)),0,VLOOKUP(A291,merges!AN:AP,2,FALSE))</f>
        <v>0</v>
      </c>
      <c r="U291">
        <f t="shared" si="124"/>
        <v>0</v>
      </c>
      <c r="V291">
        <f t="shared" si="125"/>
        <v>0</v>
      </c>
      <c r="W291">
        <f t="shared" si="134"/>
        <v>0</v>
      </c>
      <c r="X291">
        <f t="shared" si="126"/>
        <v>0</v>
      </c>
      <c r="Y291">
        <f>VLOOKUP(A291,issues_tempo!A:E,2,FALSE)</f>
        <v>1</v>
      </c>
      <c r="Z291">
        <f>VLOOKUP(A291,issues_tempo!A:E,3,FALSE)</f>
        <v>0</v>
      </c>
      <c r="AA291">
        <f t="shared" si="127"/>
        <v>1</v>
      </c>
      <c r="AB291">
        <f t="shared" si="128"/>
        <v>9</v>
      </c>
      <c r="AC291">
        <f>VLOOKUP(A291,issues_tempo!A:E,4,FALSE)</f>
        <v>41</v>
      </c>
      <c r="AD291">
        <f>VLOOKUP(A291,issues_tempo!A:E,5,FALSE)</f>
        <v>0</v>
      </c>
      <c r="AE291">
        <f t="shared" si="129"/>
        <v>100</v>
      </c>
      <c r="AF291">
        <f t="shared" si="129"/>
        <v>0</v>
      </c>
      <c r="AG291">
        <f t="shared" si="130"/>
        <v>41</v>
      </c>
      <c r="AH291">
        <f t="shared" si="131"/>
        <v>0</v>
      </c>
      <c r="AI291">
        <f t="shared" si="132"/>
        <v>4100</v>
      </c>
      <c r="AJ291">
        <f t="shared" si="133"/>
        <v>0</v>
      </c>
    </row>
    <row r="292" spans="1:36" x14ac:dyDescent="0.25">
      <c r="A292">
        <f>commits!A292</f>
        <v>49498736</v>
      </c>
      <c r="B292" t="str">
        <f>commits!B292</f>
        <v>Javascript</v>
      </c>
      <c r="C292">
        <f>commits!C292</f>
        <v>4</v>
      </c>
      <c r="D292">
        <f>commits!D292</f>
        <v>22</v>
      </c>
      <c r="E292">
        <f>commits!E292</f>
        <v>26</v>
      </c>
      <c r="F292" t="e">
        <f>VLOOKUP(A292,merges!P:U,5,FALSE)</f>
        <v>#N/A</v>
      </c>
      <c r="G292" t="e">
        <f>VLOOKUP(A292,merges!P:U,6,FALSE)</f>
        <v>#N/A</v>
      </c>
      <c r="H292" t="e">
        <f t="shared" si="117"/>
        <v>#N/A</v>
      </c>
      <c r="I292" t="e">
        <f t="shared" si="118"/>
        <v>#N/A</v>
      </c>
      <c r="J292">
        <f t="shared" si="119"/>
        <v>0</v>
      </c>
      <c r="K292">
        <f t="shared" si="120"/>
        <v>0</v>
      </c>
      <c r="L292">
        <f t="shared" si="121"/>
        <v>0</v>
      </c>
      <c r="M292" t="e">
        <f t="shared" si="122"/>
        <v>#N/A</v>
      </c>
      <c r="N292" t="e">
        <f t="shared" si="123"/>
        <v>#N/A</v>
      </c>
      <c r="O292">
        <f>IF(ISNA(VLOOKUP(A292,desenvolvedores!$U$2:$W$656,2,FALSE)),1,VLOOKUP(A292,desenvolvedores!$U$2:$W$656,2,FALSE))</f>
        <v>2</v>
      </c>
      <c r="P292">
        <f>IF(ISNA(VLOOKUP(A292,desenvolvedores!$U$2:$W$656,3,FALSE)),1,VLOOKUP(A292,desenvolvedores!$U$2:$W$656,3,FALSE))</f>
        <v>2</v>
      </c>
      <c r="Q292">
        <f t="shared" si="115"/>
        <v>999999</v>
      </c>
      <c r="R292" t="e">
        <f t="shared" si="116"/>
        <v>#N/A</v>
      </c>
      <c r="S292">
        <f>IF(ISNA(VLOOKUP(A292,merges!AH:AJ,2,)),0,VLOOKUP(A292,merges!AH:AJ,2,))</f>
        <v>0</v>
      </c>
      <c r="T292">
        <f>IF(ISNA(VLOOKUP(A292,merges!AN:AP,2,FALSE)),0,VLOOKUP(A292,merges!AN:AP,2,FALSE))</f>
        <v>0</v>
      </c>
      <c r="U292">
        <f t="shared" si="124"/>
        <v>0</v>
      </c>
      <c r="V292">
        <f t="shared" si="125"/>
        <v>0</v>
      </c>
      <c r="W292">
        <f t="shared" si="134"/>
        <v>0</v>
      </c>
      <c r="X292">
        <f t="shared" si="126"/>
        <v>0</v>
      </c>
      <c r="Y292" t="e">
        <f>VLOOKUP(A292,issues_tempo!A:E,2,FALSE)</f>
        <v>#N/A</v>
      </c>
      <c r="Z292" t="e">
        <f>VLOOKUP(A292,issues_tempo!A:E,3,FALSE)</f>
        <v>#N/A</v>
      </c>
      <c r="AA292" t="e">
        <f t="shared" si="127"/>
        <v>#N/A</v>
      </c>
      <c r="AB292" t="e">
        <f t="shared" si="128"/>
        <v>#N/A</v>
      </c>
      <c r="AC292" t="e">
        <f>VLOOKUP(A292,issues_tempo!A:E,4,FALSE)</f>
        <v>#N/A</v>
      </c>
      <c r="AD292" t="e">
        <f>VLOOKUP(A292,issues_tempo!A:E,5,FALSE)</f>
        <v>#N/A</v>
      </c>
      <c r="AE292">
        <f t="shared" si="129"/>
        <v>0</v>
      </c>
      <c r="AF292">
        <f t="shared" si="129"/>
        <v>0</v>
      </c>
      <c r="AG292" t="e">
        <f t="shared" si="130"/>
        <v>#N/A</v>
      </c>
      <c r="AH292" t="e">
        <f t="shared" si="131"/>
        <v>#N/A</v>
      </c>
      <c r="AI292" t="e">
        <f t="shared" si="132"/>
        <v>#N/A</v>
      </c>
      <c r="AJ292" t="e">
        <f t="shared" si="133"/>
        <v>#N/A</v>
      </c>
    </row>
    <row r="293" spans="1:36" x14ac:dyDescent="0.25">
      <c r="A293">
        <f>commits!A293</f>
        <v>49636115</v>
      </c>
      <c r="B293" t="str">
        <f>commits!B293</f>
        <v>Javascript</v>
      </c>
      <c r="C293">
        <f>commits!C293</f>
        <v>102</v>
      </c>
      <c r="D293">
        <f>commits!D293</f>
        <v>26</v>
      </c>
      <c r="E293">
        <f>commits!E293</f>
        <v>128</v>
      </c>
      <c r="F293" t="e">
        <f>VLOOKUP(A293,merges!P:U,5,FALSE)</f>
        <v>#N/A</v>
      </c>
      <c r="G293" t="e">
        <f>VLOOKUP(A293,merges!P:U,6,FALSE)</f>
        <v>#N/A</v>
      </c>
      <c r="H293" t="e">
        <f t="shared" si="117"/>
        <v>#N/A</v>
      </c>
      <c r="I293" t="e">
        <f t="shared" si="118"/>
        <v>#N/A</v>
      </c>
      <c r="J293">
        <f t="shared" si="119"/>
        <v>0</v>
      </c>
      <c r="K293">
        <f t="shared" si="120"/>
        <v>0</v>
      </c>
      <c r="L293">
        <f t="shared" si="121"/>
        <v>0</v>
      </c>
      <c r="M293" t="e">
        <f t="shared" si="122"/>
        <v>#N/A</v>
      </c>
      <c r="N293" t="e">
        <f t="shared" si="123"/>
        <v>#N/A</v>
      </c>
      <c r="O293">
        <f>IF(ISNA(VLOOKUP(A293,desenvolvedores!$U$2:$W$656,2,FALSE)),1,VLOOKUP(A293,desenvolvedores!$U$2:$W$656,2,FALSE))</f>
        <v>3</v>
      </c>
      <c r="P293">
        <f>IF(ISNA(VLOOKUP(A293,desenvolvedores!$U$2:$W$656,3,FALSE)),1,VLOOKUP(A293,desenvolvedores!$U$2:$W$656,3,FALSE))</f>
        <v>2</v>
      </c>
      <c r="Q293">
        <f t="shared" si="115"/>
        <v>999999</v>
      </c>
      <c r="R293" t="e">
        <f t="shared" si="116"/>
        <v>#N/A</v>
      </c>
      <c r="S293">
        <f>IF(ISNA(VLOOKUP(A293,merges!AH:AJ,2,)),0,VLOOKUP(A293,merges!AH:AJ,2,))</f>
        <v>0</v>
      </c>
      <c r="T293">
        <f>IF(ISNA(VLOOKUP(A293,merges!AN:AP,2,FALSE)),0,VLOOKUP(A293,merges!AN:AP,2,FALSE))</f>
        <v>0</v>
      </c>
      <c r="U293">
        <f t="shared" si="124"/>
        <v>0</v>
      </c>
      <c r="V293">
        <f t="shared" si="125"/>
        <v>0</v>
      </c>
      <c r="W293">
        <f t="shared" si="134"/>
        <v>0</v>
      </c>
      <c r="X293">
        <f t="shared" si="126"/>
        <v>0</v>
      </c>
      <c r="Y293" t="e">
        <f>VLOOKUP(A293,issues_tempo!A:E,2,FALSE)</f>
        <v>#N/A</v>
      </c>
      <c r="Z293" t="e">
        <f>VLOOKUP(A293,issues_tempo!A:E,3,FALSE)</f>
        <v>#N/A</v>
      </c>
      <c r="AA293" t="e">
        <f t="shared" si="127"/>
        <v>#N/A</v>
      </c>
      <c r="AB293" t="e">
        <f t="shared" si="128"/>
        <v>#N/A</v>
      </c>
      <c r="AC293" t="e">
        <f>VLOOKUP(A293,issues_tempo!A:E,4,FALSE)</f>
        <v>#N/A</v>
      </c>
      <c r="AD293" t="e">
        <f>VLOOKUP(A293,issues_tempo!A:E,5,FALSE)</f>
        <v>#N/A</v>
      </c>
      <c r="AE293">
        <f t="shared" si="129"/>
        <v>0</v>
      </c>
      <c r="AF293">
        <f t="shared" si="129"/>
        <v>0</v>
      </c>
      <c r="AG293" t="e">
        <f t="shared" si="130"/>
        <v>#N/A</v>
      </c>
      <c r="AH293" t="e">
        <f t="shared" si="131"/>
        <v>#N/A</v>
      </c>
      <c r="AI293" t="e">
        <f t="shared" si="132"/>
        <v>#N/A</v>
      </c>
      <c r="AJ293" t="e">
        <f t="shared" si="133"/>
        <v>#N/A</v>
      </c>
    </row>
    <row r="294" spans="1:36" x14ac:dyDescent="0.25">
      <c r="A294">
        <f>commits!A294</f>
        <v>49672463</v>
      </c>
      <c r="B294" t="str">
        <f>commits!B294</f>
        <v>Javascript</v>
      </c>
      <c r="C294">
        <f>commits!C294</f>
        <v>18</v>
      </c>
      <c r="D294">
        <f>commits!D294</f>
        <v>82</v>
      </c>
      <c r="E294">
        <f>commits!E294</f>
        <v>100</v>
      </c>
      <c r="F294" t="e">
        <f>VLOOKUP(A294,merges!P:U,5,FALSE)</f>
        <v>#N/A</v>
      </c>
      <c r="G294" t="e">
        <f>VLOOKUP(A294,merges!P:U,6,FALSE)</f>
        <v>#N/A</v>
      </c>
      <c r="H294" t="e">
        <f t="shared" si="117"/>
        <v>#N/A</v>
      </c>
      <c r="I294" t="e">
        <f t="shared" si="118"/>
        <v>#N/A</v>
      </c>
      <c r="J294">
        <f t="shared" si="119"/>
        <v>0</v>
      </c>
      <c r="K294">
        <f t="shared" si="120"/>
        <v>0</v>
      </c>
      <c r="L294">
        <f t="shared" si="121"/>
        <v>0</v>
      </c>
      <c r="M294" t="e">
        <f t="shared" si="122"/>
        <v>#N/A</v>
      </c>
      <c r="N294" t="e">
        <f t="shared" si="123"/>
        <v>#N/A</v>
      </c>
      <c r="O294">
        <f>IF(ISNA(VLOOKUP(A294,desenvolvedores!$U$2:$W$656,2,FALSE)),1,VLOOKUP(A294,desenvolvedores!$U$2:$W$656,2,FALSE))</f>
        <v>2</v>
      </c>
      <c r="P294">
        <f>IF(ISNA(VLOOKUP(A294,desenvolvedores!$U$2:$W$656,3,FALSE)),1,VLOOKUP(A294,desenvolvedores!$U$2:$W$656,3,FALSE))</f>
        <v>2</v>
      </c>
      <c r="Q294">
        <f t="shared" si="115"/>
        <v>999999</v>
      </c>
      <c r="R294" t="e">
        <f t="shared" si="116"/>
        <v>#N/A</v>
      </c>
      <c r="S294">
        <f>IF(ISNA(VLOOKUP(A294,merges!AH:AJ,2,)),0,VLOOKUP(A294,merges!AH:AJ,2,))</f>
        <v>0</v>
      </c>
      <c r="T294">
        <f>IF(ISNA(VLOOKUP(A294,merges!AN:AP,2,FALSE)),0,VLOOKUP(A294,merges!AN:AP,2,FALSE))</f>
        <v>0</v>
      </c>
      <c r="U294">
        <f t="shared" si="124"/>
        <v>0</v>
      </c>
      <c r="V294">
        <f t="shared" si="125"/>
        <v>0</v>
      </c>
      <c r="W294">
        <f t="shared" si="134"/>
        <v>0</v>
      </c>
      <c r="X294">
        <f t="shared" si="126"/>
        <v>0</v>
      </c>
      <c r="Y294" t="e">
        <f>VLOOKUP(A294,issues_tempo!A:E,2,FALSE)</f>
        <v>#N/A</v>
      </c>
      <c r="Z294" t="e">
        <f>VLOOKUP(A294,issues_tempo!A:E,3,FALSE)</f>
        <v>#N/A</v>
      </c>
      <c r="AA294" t="e">
        <f t="shared" si="127"/>
        <v>#N/A</v>
      </c>
      <c r="AB294" t="e">
        <f t="shared" si="128"/>
        <v>#N/A</v>
      </c>
      <c r="AC294" t="e">
        <f>VLOOKUP(A294,issues_tempo!A:E,4,FALSE)</f>
        <v>#N/A</v>
      </c>
      <c r="AD294" t="e">
        <f>VLOOKUP(A294,issues_tempo!A:E,5,FALSE)</f>
        <v>#N/A</v>
      </c>
      <c r="AE294">
        <f t="shared" si="129"/>
        <v>0</v>
      </c>
      <c r="AF294">
        <f t="shared" si="129"/>
        <v>0</v>
      </c>
      <c r="AG294" t="e">
        <f t="shared" si="130"/>
        <v>#N/A</v>
      </c>
      <c r="AH294" t="e">
        <f t="shared" si="131"/>
        <v>#N/A</v>
      </c>
      <c r="AI294" t="e">
        <f t="shared" si="132"/>
        <v>#N/A</v>
      </c>
      <c r="AJ294" t="e">
        <f t="shared" si="133"/>
        <v>#N/A</v>
      </c>
    </row>
    <row r="295" spans="1:36" x14ac:dyDescent="0.25">
      <c r="A295">
        <f>commits!A295</f>
        <v>49742114</v>
      </c>
      <c r="B295" t="str">
        <f>commits!B295</f>
        <v>Javascript</v>
      </c>
      <c r="C295">
        <f>commits!C295</f>
        <v>1</v>
      </c>
      <c r="D295">
        <f>commits!D295</f>
        <v>82</v>
      </c>
      <c r="E295">
        <f>commits!E295</f>
        <v>83</v>
      </c>
      <c r="F295">
        <f>VLOOKUP(A295,merges!P:U,5,FALSE)</f>
        <v>0</v>
      </c>
      <c r="G295">
        <f>VLOOKUP(A295,merges!P:U,6,FALSE)</f>
        <v>12</v>
      </c>
      <c r="H295">
        <f t="shared" si="117"/>
        <v>12</v>
      </c>
      <c r="I295">
        <f t="shared" si="118"/>
        <v>6.916666666666667</v>
      </c>
      <c r="J295">
        <f t="shared" si="119"/>
        <v>14.457831325301205</v>
      </c>
      <c r="K295">
        <f t="shared" si="120"/>
        <v>0</v>
      </c>
      <c r="L295">
        <f t="shared" si="121"/>
        <v>14.634146341463415</v>
      </c>
      <c r="M295" t="e">
        <f t="shared" si="122"/>
        <v>#DIV/0!</v>
      </c>
      <c r="N295">
        <f t="shared" si="123"/>
        <v>6.833333333333333</v>
      </c>
      <c r="O295">
        <f>IF(ISNA(VLOOKUP(A295,desenvolvedores!$U$2:$W$656,2,FALSE)),1,VLOOKUP(A295,desenvolvedores!$U$2:$W$656,2,FALSE))</f>
        <v>1</v>
      </c>
      <c r="P295">
        <f>IF(ISNA(VLOOKUP(A295,desenvolvedores!$U$2:$W$656,3,FALSE)),1,VLOOKUP(A295,desenvolvedores!$U$2:$W$656,3,FALSE))</f>
        <v>6</v>
      </c>
      <c r="Q295">
        <f t="shared" si="115"/>
        <v>999999</v>
      </c>
      <c r="R295">
        <f t="shared" si="116"/>
        <v>6.833333333333333</v>
      </c>
      <c r="S295">
        <f>IF(ISNA(VLOOKUP(A295,merges!AH:AJ,2,)),0,VLOOKUP(A295,merges!AH:AJ,2,))</f>
        <v>0</v>
      </c>
      <c r="T295">
        <f>IF(ISNA(VLOOKUP(A295,merges!AN:AP,2,FALSE)),0,VLOOKUP(A295,merges!AN:AP,2,FALSE))</f>
        <v>1</v>
      </c>
      <c r="U295">
        <f t="shared" si="124"/>
        <v>0</v>
      </c>
      <c r="V295">
        <f t="shared" si="125"/>
        <v>8.3333333333333329E-2</v>
      </c>
      <c r="W295">
        <f t="shared" si="134"/>
        <v>0</v>
      </c>
      <c r="X295">
        <f t="shared" si="126"/>
        <v>1.2195121951219512</v>
      </c>
      <c r="Y295">
        <f>VLOOKUP(A295,issues_tempo!A:E,2,FALSE)</f>
        <v>2</v>
      </c>
      <c r="Z295">
        <f>VLOOKUP(A295,issues_tempo!A:E,3,FALSE)</f>
        <v>0</v>
      </c>
      <c r="AA295">
        <f t="shared" si="127"/>
        <v>2</v>
      </c>
      <c r="AB295">
        <f t="shared" si="128"/>
        <v>41.5</v>
      </c>
      <c r="AC295">
        <f>VLOOKUP(A295,issues_tempo!A:E,4,FALSE)</f>
        <v>7</v>
      </c>
      <c r="AD295">
        <f>VLOOKUP(A295,issues_tempo!A:E,5,FALSE)</f>
        <v>0</v>
      </c>
      <c r="AE295">
        <f t="shared" si="129"/>
        <v>200</v>
      </c>
      <c r="AF295">
        <f t="shared" si="129"/>
        <v>0</v>
      </c>
      <c r="AG295">
        <f t="shared" si="130"/>
        <v>3.5</v>
      </c>
      <c r="AH295">
        <f t="shared" si="131"/>
        <v>0</v>
      </c>
      <c r="AI295">
        <f t="shared" si="132"/>
        <v>700</v>
      </c>
      <c r="AJ295">
        <f t="shared" si="133"/>
        <v>0</v>
      </c>
    </row>
    <row r="296" spans="1:36" x14ac:dyDescent="0.25">
      <c r="A296">
        <f>commits!A296</f>
        <v>49880511</v>
      </c>
      <c r="B296" t="str">
        <f>commits!B296</f>
        <v>Javascript</v>
      </c>
      <c r="C296">
        <f>commits!C296</f>
        <v>295</v>
      </c>
      <c r="D296">
        <f>commits!D296</f>
        <v>2</v>
      </c>
      <c r="E296">
        <f>commits!E296</f>
        <v>297</v>
      </c>
      <c r="F296">
        <f>VLOOKUP(A296,merges!P:U,5,FALSE)</f>
        <v>46</v>
      </c>
      <c r="G296">
        <f>VLOOKUP(A296,merges!P:U,6,FALSE)</f>
        <v>0</v>
      </c>
      <c r="H296">
        <f t="shared" si="117"/>
        <v>46</v>
      </c>
      <c r="I296">
        <f t="shared" si="118"/>
        <v>6.4565217391304346</v>
      </c>
      <c r="J296">
        <f t="shared" si="119"/>
        <v>15.488215488215488</v>
      </c>
      <c r="K296">
        <f t="shared" si="120"/>
        <v>15.59322033898305</v>
      </c>
      <c r="L296">
        <f t="shared" si="121"/>
        <v>0</v>
      </c>
      <c r="M296">
        <f t="shared" si="122"/>
        <v>6.4130434782608692</v>
      </c>
      <c r="N296" t="e">
        <f t="shared" si="123"/>
        <v>#DIV/0!</v>
      </c>
      <c r="O296">
        <f>IF(ISNA(VLOOKUP(A296,desenvolvedores!$U$2:$W$656,2,FALSE)),1,VLOOKUP(A296,desenvolvedores!$U$2:$W$656,2,FALSE))</f>
        <v>8</v>
      </c>
      <c r="P296">
        <f>IF(ISNA(VLOOKUP(A296,desenvolvedores!$U$2:$W$656,3,FALSE)),1,VLOOKUP(A296,desenvolvedores!$U$2:$W$656,3,FALSE))</f>
        <v>2</v>
      </c>
      <c r="Q296">
        <f t="shared" si="115"/>
        <v>8.5507246376811583</v>
      </c>
      <c r="R296">
        <f t="shared" si="116"/>
        <v>999999</v>
      </c>
      <c r="S296">
        <f>IF(ISNA(VLOOKUP(A296,merges!AH:AJ,2,)),0,VLOOKUP(A296,merges!AH:AJ,2,))</f>
        <v>91</v>
      </c>
      <c r="T296">
        <f>IF(ISNA(VLOOKUP(A296,merges!AN:AP,2,FALSE)),0,VLOOKUP(A296,merges!AN:AP,2,FALSE))</f>
        <v>0</v>
      </c>
      <c r="U296">
        <f t="shared" si="124"/>
        <v>1.9782608695652173</v>
      </c>
      <c r="V296">
        <f t="shared" si="125"/>
        <v>0</v>
      </c>
      <c r="W296">
        <f t="shared" si="134"/>
        <v>30.84745762711864</v>
      </c>
      <c r="X296">
        <f t="shared" si="126"/>
        <v>0</v>
      </c>
      <c r="Y296" t="e">
        <f>VLOOKUP(A296,issues_tempo!A:E,2,FALSE)</f>
        <v>#N/A</v>
      </c>
      <c r="Z296" t="e">
        <f>VLOOKUP(A296,issues_tempo!A:E,3,FALSE)</f>
        <v>#N/A</v>
      </c>
      <c r="AA296" t="e">
        <f t="shared" si="127"/>
        <v>#N/A</v>
      </c>
      <c r="AB296" t="e">
        <f t="shared" si="128"/>
        <v>#N/A</v>
      </c>
      <c r="AC296" t="e">
        <f>VLOOKUP(A296,issues_tempo!A:E,4,FALSE)</f>
        <v>#N/A</v>
      </c>
      <c r="AD296" t="e">
        <f>VLOOKUP(A296,issues_tempo!A:E,5,FALSE)</f>
        <v>#N/A</v>
      </c>
      <c r="AE296">
        <f t="shared" si="129"/>
        <v>0</v>
      </c>
      <c r="AF296">
        <f t="shared" si="129"/>
        <v>0</v>
      </c>
      <c r="AG296" t="e">
        <f t="shared" si="130"/>
        <v>#N/A</v>
      </c>
      <c r="AH296" t="e">
        <f t="shared" si="131"/>
        <v>#N/A</v>
      </c>
      <c r="AI296" t="e">
        <f t="shared" si="132"/>
        <v>#N/A</v>
      </c>
      <c r="AJ296" t="e">
        <f t="shared" si="133"/>
        <v>#N/A</v>
      </c>
    </row>
    <row r="297" spans="1:36" x14ac:dyDescent="0.25">
      <c r="A297">
        <f>commits!A297</f>
        <v>49892996</v>
      </c>
      <c r="B297" t="str">
        <f>commits!B297</f>
        <v>Ruby</v>
      </c>
      <c r="C297">
        <f>commits!C297</f>
        <v>303</v>
      </c>
      <c r="D297">
        <f>commits!D297</f>
        <v>522</v>
      </c>
      <c r="E297">
        <f>commits!E297</f>
        <v>825</v>
      </c>
      <c r="F297">
        <f>VLOOKUP(A297,merges!P:U,5,FALSE)</f>
        <v>19</v>
      </c>
      <c r="G297">
        <f>VLOOKUP(A297,merges!P:U,6,FALSE)</f>
        <v>38</v>
      </c>
      <c r="H297">
        <f t="shared" si="117"/>
        <v>57</v>
      </c>
      <c r="I297">
        <f t="shared" si="118"/>
        <v>14.473684210526315</v>
      </c>
      <c r="J297">
        <f t="shared" si="119"/>
        <v>6.9090909090909092</v>
      </c>
      <c r="K297">
        <f t="shared" si="120"/>
        <v>6.2706270627062706</v>
      </c>
      <c r="L297">
        <f t="shared" si="121"/>
        <v>7.2796934865900385</v>
      </c>
      <c r="M297">
        <f>IF(F297&gt;0,C297/F297,999999)</f>
        <v>15.947368421052632</v>
      </c>
      <c r="N297">
        <f>IF(G297&gt;0,D297/G297,999999)</f>
        <v>13.736842105263158</v>
      </c>
      <c r="O297">
        <f>IF(ISNA(VLOOKUP(A297,desenvolvedores!$U$2:$W$656,2,FALSE)),1,VLOOKUP(A297,desenvolvedores!$U$2:$W$656,2,FALSE))</f>
        <v>8</v>
      </c>
      <c r="P297">
        <f>IF(ISNA(VLOOKUP(A297,desenvolvedores!$U$2:$W$656,3,FALSE)),1,VLOOKUP(A297,desenvolvedores!$U$2:$W$656,3,FALSE))</f>
        <v>7</v>
      </c>
      <c r="Q297">
        <f t="shared" si="115"/>
        <v>21.263157894736842</v>
      </c>
      <c r="R297">
        <f t="shared" si="116"/>
        <v>16.026315789473685</v>
      </c>
      <c r="S297">
        <f>IF(ISNA(VLOOKUP(A297,merges!AH:AJ,2,)),0,VLOOKUP(A297,merges!AH:AJ,2,))</f>
        <v>0</v>
      </c>
      <c r="T297">
        <f>IF(ISNA(VLOOKUP(A297,merges!AN:AP,2,FALSE)),0,VLOOKUP(A297,merges!AN:AP,2,FALSE))</f>
        <v>0</v>
      </c>
      <c r="U297">
        <f t="shared" si="124"/>
        <v>0</v>
      </c>
      <c r="V297">
        <f t="shared" si="125"/>
        <v>0</v>
      </c>
      <c r="W297">
        <f t="shared" si="134"/>
        <v>0</v>
      </c>
      <c r="X297">
        <f t="shared" si="126"/>
        <v>0</v>
      </c>
      <c r="Y297">
        <f>IF(ISNA(VLOOKUP(A297,issues_tempo!A:E,2,FALSE)),0,VLOOKUP(A297,issues_tempo!A:E,2,FALSE))</f>
        <v>16</v>
      </c>
      <c r="Z297">
        <f>IF(ISNA(VLOOKUP(A297,issues_tempo!A:E,3,FALSE)),0,VLOOKUP(A297,issues_tempo!A:E,3,FALSE))</f>
        <v>14</v>
      </c>
      <c r="AA297">
        <f t="shared" si="127"/>
        <v>30</v>
      </c>
      <c r="AB297">
        <f t="shared" si="128"/>
        <v>27.5</v>
      </c>
      <c r="AC297">
        <f>VLOOKUP(A297,issues_tempo!A:E,4,FALSE)</f>
        <v>0</v>
      </c>
      <c r="AD297">
        <f>VLOOKUP(A297,issues_tempo!A:E,5,FALSE)</f>
        <v>29</v>
      </c>
      <c r="AE297">
        <f t="shared" si="129"/>
        <v>5.2805280528052805</v>
      </c>
      <c r="AF297">
        <f t="shared" si="129"/>
        <v>2.6819923371647509</v>
      </c>
      <c r="AG297">
        <f t="shared" si="130"/>
        <v>0</v>
      </c>
      <c r="AH297">
        <f t="shared" si="131"/>
        <v>2.0714285714285716</v>
      </c>
      <c r="AI297">
        <f t="shared" si="132"/>
        <v>0</v>
      </c>
      <c r="AJ297">
        <f t="shared" si="133"/>
        <v>5.5555555555555562</v>
      </c>
    </row>
    <row r="298" spans="1:36" x14ac:dyDescent="0.25">
      <c r="A298">
        <f>commits!A298</f>
        <v>50178266</v>
      </c>
      <c r="B298" t="str">
        <f>commits!B298</f>
        <v>c#</v>
      </c>
      <c r="C298">
        <f>commits!C298</f>
        <v>1</v>
      </c>
      <c r="D298">
        <f>commits!D298</f>
        <v>38</v>
      </c>
      <c r="E298">
        <f>commits!E298</f>
        <v>39</v>
      </c>
      <c r="F298">
        <f>VLOOKUP(A298,merges!P:U,5,FALSE)</f>
        <v>0</v>
      </c>
      <c r="G298">
        <f>VLOOKUP(A298,merges!P:U,6,FALSE)</f>
        <v>1</v>
      </c>
      <c r="H298">
        <f t="shared" si="117"/>
        <v>1</v>
      </c>
      <c r="I298">
        <f t="shared" si="118"/>
        <v>39</v>
      </c>
      <c r="J298">
        <f t="shared" si="119"/>
        <v>2.5641025641025643</v>
      </c>
      <c r="K298">
        <f t="shared" si="120"/>
        <v>0</v>
      </c>
      <c r="L298">
        <f t="shared" si="121"/>
        <v>2.6315789473684212</v>
      </c>
      <c r="M298" t="e">
        <f t="shared" si="122"/>
        <v>#DIV/0!</v>
      </c>
      <c r="N298">
        <f t="shared" si="123"/>
        <v>38</v>
      </c>
      <c r="O298">
        <f>IF(ISNA(VLOOKUP(A298,desenvolvedores!$U$2:$W$656,2,FALSE)),1,VLOOKUP(A298,desenvolvedores!$U$2:$W$656,2,FALSE))</f>
        <v>1</v>
      </c>
      <c r="P298">
        <f>IF(ISNA(VLOOKUP(A298,desenvolvedores!$U$2:$W$656,3,FALSE)),1,VLOOKUP(A298,desenvolvedores!$U$2:$W$656,3,FALSE))</f>
        <v>1</v>
      </c>
      <c r="Q298">
        <f t="shared" si="115"/>
        <v>999999</v>
      </c>
      <c r="R298">
        <f t="shared" si="116"/>
        <v>6.333333333333333</v>
      </c>
      <c r="S298">
        <f>IF(ISNA(VLOOKUP(A298,merges!AH:AJ,2,)),0,VLOOKUP(A298,merges!AH:AJ,2,))</f>
        <v>0</v>
      </c>
      <c r="T298">
        <f>IF(ISNA(VLOOKUP(A298,merges!AN:AP,2,FALSE)),0,VLOOKUP(A298,merges!AN:AP,2,FALSE))</f>
        <v>0</v>
      </c>
      <c r="U298">
        <f t="shared" si="124"/>
        <v>0</v>
      </c>
      <c r="V298">
        <f t="shared" si="125"/>
        <v>0</v>
      </c>
      <c r="W298">
        <f t="shared" si="134"/>
        <v>0</v>
      </c>
      <c r="X298">
        <f t="shared" si="126"/>
        <v>0</v>
      </c>
      <c r="Y298" t="e">
        <f>VLOOKUP(A298,issues_tempo!A:E,2,FALSE)</f>
        <v>#N/A</v>
      </c>
      <c r="Z298" t="e">
        <f>VLOOKUP(A298,issues_tempo!A:E,3,FALSE)</f>
        <v>#N/A</v>
      </c>
      <c r="AA298" t="e">
        <f t="shared" si="127"/>
        <v>#N/A</v>
      </c>
      <c r="AB298" t="e">
        <f t="shared" si="128"/>
        <v>#N/A</v>
      </c>
      <c r="AC298" t="e">
        <f>VLOOKUP(A298,issues_tempo!A:E,4,FALSE)</f>
        <v>#N/A</v>
      </c>
      <c r="AD298" t="e">
        <f>VLOOKUP(A298,issues_tempo!A:E,5,FALSE)</f>
        <v>#N/A</v>
      </c>
      <c r="AE298">
        <f t="shared" si="129"/>
        <v>0</v>
      </c>
      <c r="AF298">
        <f t="shared" si="129"/>
        <v>0</v>
      </c>
      <c r="AG298" t="e">
        <f t="shared" si="130"/>
        <v>#N/A</v>
      </c>
      <c r="AH298" t="e">
        <f t="shared" si="131"/>
        <v>#N/A</v>
      </c>
      <c r="AI298" t="e">
        <f t="shared" si="132"/>
        <v>#N/A</v>
      </c>
      <c r="AJ298" t="e">
        <f t="shared" si="133"/>
        <v>#N/A</v>
      </c>
    </row>
    <row r="299" spans="1:36" x14ac:dyDescent="0.25">
      <c r="A299">
        <f>commits!A299</f>
        <v>50223678</v>
      </c>
      <c r="B299" t="str">
        <f>commits!B299</f>
        <v>Javascript</v>
      </c>
      <c r="C299">
        <f>commits!C299</f>
        <v>1</v>
      </c>
      <c r="D299">
        <f>commits!D299</f>
        <v>2</v>
      </c>
      <c r="E299">
        <f>commits!E299</f>
        <v>3</v>
      </c>
      <c r="F299">
        <f>VLOOKUP(A299,merges!P:U,5,FALSE)</f>
        <v>0</v>
      </c>
      <c r="G299">
        <f>VLOOKUP(A299,merges!P:U,6,FALSE)</f>
        <v>1</v>
      </c>
      <c r="H299">
        <f t="shared" si="117"/>
        <v>1</v>
      </c>
      <c r="I299">
        <f t="shared" si="118"/>
        <v>3</v>
      </c>
      <c r="J299">
        <f t="shared" si="119"/>
        <v>33.333333333333336</v>
      </c>
      <c r="K299">
        <f t="shared" si="120"/>
        <v>0</v>
      </c>
      <c r="L299">
        <f t="shared" si="121"/>
        <v>50</v>
      </c>
      <c r="M299" t="e">
        <f t="shared" si="122"/>
        <v>#DIV/0!</v>
      </c>
      <c r="N299">
        <f t="shared" si="123"/>
        <v>2</v>
      </c>
      <c r="O299">
        <f>IF(ISNA(VLOOKUP(A299,desenvolvedores!$U$2:$W$656,2,FALSE)),1,VLOOKUP(A299,desenvolvedores!$U$2:$W$656,2,FALSE))</f>
        <v>1</v>
      </c>
      <c r="P299">
        <f>IF(ISNA(VLOOKUP(A299,desenvolvedores!$U$2:$W$656,3,FALSE)),1,VLOOKUP(A299,desenvolvedores!$U$2:$W$656,3,FALSE))</f>
        <v>1</v>
      </c>
      <c r="Q299">
        <f t="shared" si="115"/>
        <v>999999</v>
      </c>
      <c r="R299">
        <f t="shared" si="116"/>
        <v>0.33333333333333331</v>
      </c>
      <c r="S299">
        <f>IF(ISNA(VLOOKUP(A299,merges!AH:AJ,2,)),0,VLOOKUP(A299,merges!AH:AJ,2,))</f>
        <v>0</v>
      </c>
      <c r="T299">
        <f>IF(ISNA(VLOOKUP(A299,merges!AN:AP,2,FALSE)),0,VLOOKUP(A299,merges!AN:AP,2,FALSE))</f>
        <v>0</v>
      </c>
      <c r="U299">
        <f t="shared" si="124"/>
        <v>0</v>
      </c>
      <c r="V299">
        <f t="shared" si="125"/>
        <v>0</v>
      </c>
      <c r="W299">
        <f t="shared" si="134"/>
        <v>0</v>
      </c>
      <c r="X299">
        <f t="shared" si="126"/>
        <v>0</v>
      </c>
      <c r="Y299" t="e">
        <f>VLOOKUP(A299,issues_tempo!A:E,2,FALSE)</f>
        <v>#N/A</v>
      </c>
      <c r="Z299" t="e">
        <f>VLOOKUP(A299,issues_tempo!A:E,3,FALSE)</f>
        <v>#N/A</v>
      </c>
      <c r="AA299" t="e">
        <f t="shared" si="127"/>
        <v>#N/A</v>
      </c>
      <c r="AB299" t="e">
        <f t="shared" si="128"/>
        <v>#N/A</v>
      </c>
      <c r="AC299" t="e">
        <f>VLOOKUP(A299,issues_tempo!A:E,4,FALSE)</f>
        <v>#N/A</v>
      </c>
      <c r="AD299" t="e">
        <f>VLOOKUP(A299,issues_tempo!A:E,5,FALSE)</f>
        <v>#N/A</v>
      </c>
      <c r="AE299">
        <f t="shared" si="129"/>
        <v>0</v>
      </c>
      <c r="AF299">
        <f t="shared" si="129"/>
        <v>0</v>
      </c>
      <c r="AG299" t="e">
        <f t="shared" si="130"/>
        <v>#N/A</v>
      </c>
      <c r="AH299" t="e">
        <f t="shared" si="131"/>
        <v>#N/A</v>
      </c>
      <c r="AI299" t="e">
        <f t="shared" si="132"/>
        <v>#N/A</v>
      </c>
      <c r="AJ299" t="e">
        <f t="shared" si="133"/>
        <v>#N/A</v>
      </c>
    </row>
    <row r="300" spans="1:36" x14ac:dyDescent="0.25">
      <c r="A300">
        <f>commits!A300</f>
        <v>50306176</v>
      </c>
      <c r="B300" t="str">
        <f>commits!B300</f>
        <v>java</v>
      </c>
      <c r="C300">
        <f>commits!C300</f>
        <v>2</v>
      </c>
      <c r="D300">
        <f>commits!D300</f>
        <v>47</v>
      </c>
      <c r="E300">
        <f>commits!E300</f>
        <v>49</v>
      </c>
      <c r="F300" t="e">
        <f>VLOOKUP(A300,merges!P:U,5,FALSE)</f>
        <v>#N/A</v>
      </c>
      <c r="G300" t="e">
        <f>VLOOKUP(A300,merges!P:U,6,FALSE)</f>
        <v>#N/A</v>
      </c>
      <c r="H300" t="e">
        <f t="shared" si="117"/>
        <v>#N/A</v>
      </c>
      <c r="I300" t="e">
        <f t="shared" si="118"/>
        <v>#N/A</v>
      </c>
      <c r="J300">
        <f t="shared" si="119"/>
        <v>0</v>
      </c>
      <c r="K300">
        <f t="shared" si="120"/>
        <v>0</v>
      </c>
      <c r="L300">
        <f t="shared" si="121"/>
        <v>0</v>
      </c>
      <c r="M300" t="e">
        <f t="shared" si="122"/>
        <v>#N/A</v>
      </c>
      <c r="N300" t="e">
        <f t="shared" si="123"/>
        <v>#N/A</v>
      </c>
      <c r="O300">
        <f>IF(ISNA(VLOOKUP(A300,desenvolvedores!$U$2:$W$656,2,FALSE)),1,VLOOKUP(A300,desenvolvedores!$U$2:$W$656,2,FALSE))</f>
        <v>1</v>
      </c>
      <c r="P300">
        <f>IF(ISNA(VLOOKUP(A300,desenvolvedores!$U$2:$W$656,3,FALSE)),1,VLOOKUP(A300,desenvolvedores!$U$2:$W$656,3,FALSE))</f>
        <v>2</v>
      </c>
      <c r="Q300">
        <f t="shared" si="115"/>
        <v>999999</v>
      </c>
      <c r="R300" t="e">
        <f t="shared" si="116"/>
        <v>#N/A</v>
      </c>
      <c r="S300">
        <f>IF(ISNA(VLOOKUP(A300,merges!AH:AJ,2,)),0,VLOOKUP(A300,merges!AH:AJ,2,))</f>
        <v>0</v>
      </c>
      <c r="T300">
        <f>IF(ISNA(VLOOKUP(A300,merges!AN:AP,2,FALSE)),0,VLOOKUP(A300,merges!AN:AP,2,FALSE))</f>
        <v>0</v>
      </c>
      <c r="U300">
        <f t="shared" si="124"/>
        <v>0</v>
      </c>
      <c r="V300">
        <f t="shared" si="125"/>
        <v>0</v>
      </c>
      <c r="W300">
        <f t="shared" si="134"/>
        <v>0</v>
      </c>
      <c r="X300">
        <f t="shared" si="126"/>
        <v>0</v>
      </c>
      <c r="Y300" t="e">
        <f>VLOOKUP(A300,issues_tempo!A:E,2,FALSE)</f>
        <v>#N/A</v>
      </c>
      <c r="Z300" t="e">
        <f>VLOOKUP(A300,issues_tempo!A:E,3,FALSE)</f>
        <v>#N/A</v>
      </c>
      <c r="AA300" t="e">
        <f t="shared" si="127"/>
        <v>#N/A</v>
      </c>
      <c r="AB300" t="e">
        <f t="shared" si="128"/>
        <v>#N/A</v>
      </c>
      <c r="AC300" t="e">
        <f>VLOOKUP(A300,issues_tempo!A:E,4,FALSE)</f>
        <v>#N/A</v>
      </c>
      <c r="AD300" t="e">
        <f>VLOOKUP(A300,issues_tempo!A:E,5,FALSE)</f>
        <v>#N/A</v>
      </c>
      <c r="AE300">
        <f t="shared" si="129"/>
        <v>0</v>
      </c>
      <c r="AF300">
        <f t="shared" si="129"/>
        <v>0</v>
      </c>
      <c r="AG300" t="e">
        <f t="shared" si="130"/>
        <v>#N/A</v>
      </c>
      <c r="AH300" t="e">
        <f t="shared" si="131"/>
        <v>#N/A</v>
      </c>
      <c r="AI300" t="e">
        <f t="shared" si="132"/>
        <v>#N/A</v>
      </c>
      <c r="AJ300" t="e">
        <f t="shared" si="133"/>
        <v>#N/A</v>
      </c>
    </row>
    <row r="301" spans="1:36" x14ac:dyDescent="0.25">
      <c r="A301">
        <f>commits!A301</f>
        <v>50365703</v>
      </c>
      <c r="B301" t="str">
        <f>commits!B301</f>
        <v>Javascript</v>
      </c>
      <c r="C301">
        <f>commits!C301</f>
        <v>409</v>
      </c>
      <c r="D301">
        <f>commits!D301</f>
        <v>509</v>
      </c>
      <c r="E301">
        <f>commits!E301</f>
        <v>918</v>
      </c>
      <c r="F301">
        <f>VLOOKUP(A301,merges!P:U,5,FALSE)</f>
        <v>109</v>
      </c>
      <c r="G301">
        <f>VLOOKUP(A301,merges!P:U,6,FALSE)</f>
        <v>135</v>
      </c>
      <c r="H301">
        <f t="shared" si="117"/>
        <v>244</v>
      </c>
      <c r="I301">
        <f t="shared" si="118"/>
        <v>3.762295081967213</v>
      </c>
      <c r="J301">
        <f t="shared" si="119"/>
        <v>26.579520697167755</v>
      </c>
      <c r="K301">
        <f t="shared" si="120"/>
        <v>26.65036674816626</v>
      </c>
      <c r="L301">
        <f t="shared" si="121"/>
        <v>26.522593320235757</v>
      </c>
      <c r="M301">
        <f>IF(F301&gt;0,C301/F301,999999)</f>
        <v>3.7522935779816513</v>
      </c>
      <c r="N301">
        <f>IF(G301&gt;0,D301/G301,999999)</f>
        <v>3.7703703703703701</v>
      </c>
      <c r="O301">
        <f>IF(ISNA(VLOOKUP(A301,desenvolvedores!$U$2:$W$656,2,FALSE)),1,VLOOKUP(A301,desenvolvedores!$U$2:$W$656,2,FALSE))</f>
        <v>7</v>
      </c>
      <c r="P301">
        <f>IF(ISNA(VLOOKUP(A301,desenvolvedores!$U$2:$W$656,3,FALSE)),1,VLOOKUP(A301,desenvolvedores!$U$2:$W$656,3,FALSE))</f>
        <v>12</v>
      </c>
      <c r="Q301">
        <f t="shared" si="115"/>
        <v>4.3776758409785934</v>
      </c>
      <c r="R301">
        <f t="shared" si="116"/>
        <v>7.5407407407407403</v>
      </c>
      <c r="S301">
        <f>IF(ISNA(VLOOKUP(A301,merges!AH:AJ,2,)),0,VLOOKUP(A301,merges!AH:AJ,2,))</f>
        <v>16</v>
      </c>
      <c r="T301">
        <f>IF(ISNA(VLOOKUP(A301,merges!AN:AP,2,FALSE)),0,VLOOKUP(A301,merges!AN:AP,2,FALSE))</f>
        <v>0</v>
      </c>
      <c r="U301">
        <f t="shared" si="124"/>
        <v>0.14678899082568808</v>
      </c>
      <c r="V301">
        <f t="shared" si="125"/>
        <v>0</v>
      </c>
      <c r="W301">
        <f t="shared" si="134"/>
        <v>3.9119804400977998</v>
      </c>
      <c r="X301">
        <f t="shared" si="126"/>
        <v>0</v>
      </c>
      <c r="Y301">
        <f>IF(ISNA(VLOOKUP(A301,issues_tempo!A:E,2,FALSE)),0,VLOOKUP(A301,issues_tempo!A:E,2,FALSE))</f>
        <v>28</v>
      </c>
      <c r="Z301">
        <f>IF(ISNA(VLOOKUP(A301,issues_tempo!A:E,3,FALSE)),0,VLOOKUP(A301,issues_tempo!A:E,3,FALSE))</f>
        <v>22</v>
      </c>
      <c r="AA301">
        <f t="shared" si="127"/>
        <v>50</v>
      </c>
      <c r="AB301">
        <f t="shared" si="128"/>
        <v>18.36</v>
      </c>
      <c r="AC301">
        <f>VLOOKUP(A301,issues_tempo!A:E,4,FALSE)</f>
        <v>63</v>
      </c>
      <c r="AD301">
        <f>VLOOKUP(A301,issues_tempo!A:E,5,FALSE)</f>
        <v>46</v>
      </c>
      <c r="AE301">
        <f t="shared" si="129"/>
        <v>6.8459657701711487</v>
      </c>
      <c r="AF301">
        <f t="shared" si="129"/>
        <v>4.3222003929273081</v>
      </c>
      <c r="AG301">
        <f t="shared" si="130"/>
        <v>2.25</v>
      </c>
      <c r="AH301">
        <f t="shared" si="131"/>
        <v>2.0909090909090908</v>
      </c>
      <c r="AI301">
        <f t="shared" si="132"/>
        <v>15.403422982885084</v>
      </c>
      <c r="AJ301">
        <f t="shared" si="133"/>
        <v>9.037328094302552</v>
      </c>
    </row>
    <row r="302" spans="1:36" x14ac:dyDescent="0.25">
      <c r="A302">
        <f>commits!A302</f>
        <v>50374140</v>
      </c>
      <c r="B302" t="str">
        <f>commits!B302</f>
        <v>Javascript</v>
      </c>
      <c r="C302">
        <f>commits!C302</f>
        <v>23</v>
      </c>
      <c r="D302">
        <f>commits!D302</f>
        <v>44</v>
      </c>
      <c r="E302">
        <f>commits!E302</f>
        <v>67</v>
      </c>
      <c r="F302">
        <f>VLOOKUP(A302,merges!P:U,5,FALSE)</f>
        <v>0</v>
      </c>
      <c r="G302">
        <f>VLOOKUP(A302,merges!P:U,6,FALSE)</f>
        <v>3</v>
      </c>
      <c r="H302">
        <f t="shared" si="117"/>
        <v>3</v>
      </c>
      <c r="I302">
        <f t="shared" si="118"/>
        <v>22.333333333333332</v>
      </c>
      <c r="J302">
        <f t="shared" si="119"/>
        <v>4.4776119402985071</v>
      </c>
      <c r="K302">
        <f t="shared" si="120"/>
        <v>0</v>
      </c>
      <c r="L302">
        <f t="shared" si="121"/>
        <v>6.8181818181818183</v>
      </c>
      <c r="M302" t="e">
        <f t="shared" si="122"/>
        <v>#DIV/0!</v>
      </c>
      <c r="N302">
        <f t="shared" si="123"/>
        <v>14.666666666666666</v>
      </c>
      <c r="O302">
        <f>IF(ISNA(VLOOKUP(A302,desenvolvedores!$U$2:$W$656,2,FALSE)),1,VLOOKUP(A302,desenvolvedores!$U$2:$W$656,2,FALSE))</f>
        <v>3</v>
      </c>
      <c r="P302">
        <f>IF(ISNA(VLOOKUP(A302,desenvolvedores!$U$2:$W$656,3,FALSE)),1,VLOOKUP(A302,desenvolvedores!$U$2:$W$656,3,FALSE))</f>
        <v>2</v>
      </c>
      <c r="Q302">
        <f t="shared" si="115"/>
        <v>999999</v>
      </c>
      <c r="R302">
        <f t="shared" si="116"/>
        <v>4.8888888888888884</v>
      </c>
      <c r="S302">
        <f>IF(ISNA(VLOOKUP(A302,merges!AH:AJ,2,)),0,VLOOKUP(A302,merges!AH:AJ,2,))</f>
        <v>0</v>
      </c>
      <c r="T302">
        <f>IF(ISNA(VLOOKUP(A302,merges!AN:AP,2,FALSE)),0,VLOOKUP(A302,merges!AN:AP,2,FALSE))</f>
        <v>0</v>
      </c>
      <c r="U302">
        <f t="shared" si="124"/>
        <v>0</v>
      </c>
      <c r="V302">
        <f t="shared" si="125"/>
        <v>0</v>
      </c>
      <c r="W302">
        <f t="shared" si="134"/>
        <v>0</v>
      </c>
      <c r="X302">
        <f t="shared" si="126"/>
        <v>0</v>
      </c>
      <c r="Y302" t="e">
        <f>VLOOKUP(A302,issues_tempo!A:E,2,FALSE)</f>
        <v>#N/A</v>
      </c>
      <c r="Z302" t="e">
        <f>VLOOKUP(A302,issues_tempo!A:E,3,FALSE)</f>
        <v>#N/A</v>
      </c>
      <c r="AA302" t="e">
        <f t="shared" si="127"/>
        <v>#N/A</v>
      </c>
      <c r="AB302" t="e">
        <f t="shared" si="128"/>
        <v>#N/A</v>
      </c>
      <c r="AC302" t="e">
        <f>VLOOKUP(A302,issues_tempo!A:E,4,FALSE)</f>
        <v>#N/A</v>
      </c>
      <c r="AD302" t="e">
        <f>VLOOKUP(A302,issues_tempo!A:E,5,FALSE)</f>
        <v>#N/A</v>
      </c>
      <c r="AE302">
        <f t="shared" si="129"/>
        <v>0</v>
      </c>
      <c r="AF302">
        <f t="shared" si="129"/>
        <v>0</v>
      </c>
      <c r="AG302" t="e">
        <f t="shared" si="130"/>
        <v>#N/A</v>
      </c>
      <c r="AH302" t="e">
        <f t="shared" si="131"/>
        <v>#N/A</v>
      </c>
      <c r="AI302" t="e">
        <f t="shared" si="132"/>
        <v>#N/A</v>
      </c>
      <c r="AJ302" t="e">
        <f t="shared" si="133"/>
        <v>#N/A</v>
      </c>
    </row>
    <row r="303" spans="1:36" x14ac:dyDescent="0.25">
      <c r="A303">
        <f>commits!A303</f>
        <v>50528374</v>
      </c>
      <c r="B303" t="str">
        <f>commits!B303</f>
        <v>c#</v>
      </c>
      <c r="C303">
        <f>commits!C303</f>
        <v>1</v>
      </c>
      <c r="D303">
        <f>commits!D303</f>
        <v>5</v>
      </c>
      <c r="E303">
        <f>commits!E303</f>
        <v>6</v>
      </c>
      <c r="F303" t="e">
        <f>VLOOKUP(A303,merges!P:U,5,FALSE)</f>
        <v>#N/A</v>
      </c>
      <c r="G303" t="e">
        <f>VLOOKUP(A303,merges!P:U,6,FALSE)</f>
        <v>#N/A</v>
      </c>
      <c r="H303" t="e">
        <f t="shared" si="117"/>
        <v>#N/A</v>
      </c>
      <c r="I303" t="e">
        <f t="shared" si="118"/>
        <v>#N/A</v>
      </c>
      <c r="J303">
        <f t="shared" si="119"/>
        <v>0</v>
      </c>
      <c r="K303">
        <f t="shared" si="120"/>
        <v>0</v>
      </c>
      <c r="L303">
        <f t="shared" si="121"/>
        <v>0</v>
      </c>
      <c r="M303" t="e">
        <f t="shared" si="122"/>
        <v>#N/A</v>
      </c>
      <c r="N303" t="e">
        <f t="shared" si="123"/>
        <v>#N/A</v>
      </c>
      <c r="O303">
        <f>IF(ISNA(VLOOKUP(A303,desenvolvedores!$U$2:$W$656,2,FALSE)),1,VLOOKUP(A303,desenvolvedores!$U$2:$W$656,2,FALSE))</f>
        <v>1</v>
      </c>
      <c r="P303">
        <f>IF(ISNA(VLOOKUP(A303,desenvolvedores!$U$2:$W$656,3,FALSE)),1,VLOOKUP(A303,desenvolvedores!$U$2:$W$656,3,FALSE))</f>
        <v>1</v>
      </c>
      <c r="Q303">
        <f t="shared" si="115"/>
        <v>999999</v>
      </c>
      <c r="R303" t="e">
        <f t="shared" si="116"/>
        <v>#N/A</v>
      </c>
      <c r="S303">
        <f>IF(ISNA(VLOOKUP(A303,merges!AH:AJ,2,)),0,VLOOKUP(A303,merges!AH:AJ,2,))</f>
        <v>0</v>
      </c>
      <c r="T303">
        <f>IF(ISNA(VLOOKUP(A303,merges!AN:AP,2,FALSE)),0,VLOOKUP(A303,merges!AN:AP,2,FALSE))</f>
        <v>0</v>
      </c>
      <c r="U303">
        <f t="shared" si="124"/>
        <v>0</v>
      </c>
      <c r="V303">
        <f t="shared" si="125"/>
        <v>0</v>
      </c>
      <c r="W303">
        <f t="shared" si="134"/>
        <v>0</v>
      </c>
      <c r="X303">
        <f t="shared" si="126"/>
        <v>0</v>
      </c>
      <c r="Y303" t="e">
        <f>VLOOKUP(A303,issues_tempo!A:E,2,FALSE)</f>
        <v>#N/A</v>
      </c>
      <c r="Z303" t="e">
        <f>VLOOKUP(A303,issues_tempo!A:E,3,FALSE)</f>
        <v>#N/A</v>
      </c>
      <c r="AA303" t="e">
        <f t="shared" si="127"/>
        <v>#N/A</v>
      </c>
      <c r="AB303" t="e">
        <f t="shared" si="128"/>
        <v>#N/A</v>
      </c>
      <c r="AC303" t="e">
        <f>VLOOKUP(A303,issues_tempo!A:E,4,FALSE)</f>
        <v>#N/A</v>
      </c>
      <c r="AD303" t="e">
        <f>VLOOKUP(A303,issues_tempo!A:E,5,FALSE)</f>
        <v>#N/A</v>
      </c>
      <c r="AE303">
        <f t="shared" si="129"/>
        <v>0</v>
      </c>
      <c r="AF303">
        <f t="shared" si="129"/>
        <v>0</v>
      </c>
      <c r="AG303" t="e">
        <f t="shared" si="130"/>
        <v>#N/A</v>
      </c>
      <c r="AH303" t="e">
        <f t="shared" si="131"/>
        <v>#N/A</v>
      </c>
      <c r="AI303" t="e">
        <f t="shared" si="132"/>
        <v>#N/A</v>
      </c>
      <c r="AJ303" t="e">
        <f t="shared" si="133"/>
        <v>#N/A</v>
      </c>
    </row>
    <row r="304" spans="1:36" x14ac:dyDescent="0.25">
      <c r="A304">
        <f>commits!A304</f>
        <v>50582931</v>
      </c>
      <c r="B304" t="str">
        <f>commits!B304</f>
        <v>Ruby</v>
      </c>
      <c r="C304">
        <f>commits!C304</f>
        <v>233</v>
      </c>
      <c r="D304">
        <f>commits!D304</f>
        <v>13</v>
      </c>
      <c r="E304">
        <f>commits!E304</f>
        <v>246</v>
      </c>
      <c r="F304">
        <f>VLOOKUP(A304,merges!P:U,5,FALSE)</f>
        <v>28</v>
      </c>
      <c r="G304">
        <f>VLOOKUP(A304,merges!P:U,6,FALSE)</f>
        <v>1</v>
      </c>
      <c r="H304">
        <f t="shared" si="117"/>
        <v>29</v>
      </c>
      <c r="I304">
        <f t="shared" si="118"/>
        <v>8.4827586206896548</v>
      </c>
      <c r="J304">
        <f t="shared" si="119"/>
        <v>11.788617886178862</v>
      </c>
      <c r="K304">
        <f t="shared" si="120"/>
        <v>12.017167381974248</v>
      </c>
      <c r="L304">
        <f t="shared" si="121"/>
        <v>7.6923076923076925</v>
      </c>
      <c r="M304">
        <f t="shared" si="122"/>
        <v>8.3214285714285712</v>
      </c>
      <c r="N304">
        <f t="shared" si="123"/>
        <v>13</v>
      </c>
      <c r="O304">
        <f>IF(ISNA(VLOOKUP(A304,desenvolvedores!$U$2:$W$656,2,FALSE)),1,VLOOKUP(A304,desenvolvedores!$U$2:$W$656,2,FALSE))</f>
        <v>3</v>
      </c>
      <c r="P304">
        <f>IF(ISNA(VLOOKUP(A304,desenvolvedores!$U$2:$W$656,3,FALSE)),1,VLOOKUP(A304,desenvolvedores!$U$2:$W$656,3,FALSE))</f>
        <v>1</v>
      </c>
      <c r="Q304">
        <f t="shared" si="115"/>
        <v>4.1607142857142856</v>
      </c>
      <c r="R304">
        <f t="shared" si="116"/>
        <v>2.1666666666666665</v>
      </c>
      <c r="S304">
        <f>IF(ISNA(VLOOKUP(A304,merges!AH:AJ,2,)),0,VLOOKUP(A304,merges!AH:AJ,2,))</f>
        <v>0</v>
      </c>
      <c r="T304">
        <f>IF(ISNA(VLOOKUP(A304,merges!AN:AP,2,FALSE)),0,VLOOKUP(A304,merges!AN:AP,2,FALSE))</f>
        <v>0</v>
      </c>
      <c r="U304">
        <f t="shared" si="124"/>
        <v>0</v>
      </c>
      <c r="V304">
        <f t="shared" si="125"/>
        <v>0</v>
      </c>
      <c r="W304">
        <f t="shared" si="134"/>
        <v>0</v>
      </c>
      <c r="X304">
        <f t="shared" si="126"/>
        <v>0</v>
      </c>
      <c r="Y304" t="e">
        <f>VLOOKUP(A304,issues_tempo!A:E,2,FALSE)</f>
        <v>#N/A</v>
      </c>
      <c r="Z304" t="e">
        <f>VLOOKUP(A304,issues_tempo!A:E,3,FALSE)</f>
        <v>#N/A</v>
      </c>
      <c r="AA304" t="e">
        <f t="shared" si="127"/>
        <v>#N/A</v>
      </c>
      <c r="AB304" t="e">
        <f t="shared" si="128"/>
        <v>#N/A</v>
      </c>
      <c r="AC304" t="e">
        <f>VLOOKUP(A304,issues_tempo!A:E,4,FALSE)</f>
        <v>#N/A</v>
      </c>
      <c r="AD304" t="e">
        <f>VLOOKUP(A304,issues_tempo!A:E,5,FALSE)</f>
        <v>#N/A</v>
      </c>
      <c r="AE304">
        <f t="shared" si="129"/>
        <v>0</v>
      </c>
      <c r="AF304">
        <f t="shared" si="129"/>
        <v>0</v>
      </c>
      <c r="AG304" t="e">
        <f t="shared" si="130"/>
        <v>#N/A</v>
      </c>
      <c r="AH304" t="e">
        <f t="shared" si="131"/>
        <v>#N/A</v>
      </c>
      <c r="AI304" t="e">
        <f t="shared" si="132"/>
        <v>#N/A</v>
      </c>
      <c r="AJ304" t="e">
        <f t="shared" si="133"/>
        <v>#N/A</v>
      </c>
    </row>
    <row r="305" spans="1:36" x14ac:dyDescent="0.25">
      <c r="A305">
        <f>commits!A305</f>
        <v>50665628</v>
      </c>
      <c r="B305" t="str">
        <f>commits!B305</f>
        <v>Javascript</v>
      </c>
      <c r="C305">
        <f>commits!C305</f>
        <v>8</v>
      </c>
      <c r="D305">
        <f>commits!D305</f>
        <v>12</v>
      </c>
      <c r="E305">
        <f>commits!E305</f>
        <v>20</v>
      </c>
      <c r="F305">
        <f>VLOOKUP(A305,merges!P:U,5,FALSE)</f>
        <v>1</v>
      </c>
      <c r="G305">
        <f>VLOOKUP(A305,merges!P:U,6,FALSE)</f>
        <v>1</v>
      </c>
      <c r="H305">
        <f t="shared" si="117"/>
        <v>2</v>
      </c>
      <c r="I305">
        <f t="shared" si="118"/>
        <v>10</v>
      </c>
      <c r="J305">
        <f t="shared" si="119"/>
        <v>10</v>
      </c>
      <c r="K305">
        <f t="shared" si="120"/>
        <v>12.5</v>
      </c>
      <c r="L305">
        <f t="shared" si="121"/>
        <v>8.3333333333333339</v>
      </c>
      <c r="M305">
        <f t="shared" si="122"/>
        <v>8</v>
      </c>
      <c r="N305">
        <f t="shared" si="123"/>
        <v>12</v>
      </c>
      <c r="O305">
        <f>IF(ISNA(VLOOKUP(A305,desenvolvedores!$U$2:$W$656,2,FALSE)),1,VLOOKUP(A305,desenvolvedores!$U$2:$W$656,2,FALSE))</f>
        <v>2</v>
      </c>
      <c r="P305">
        <f>IF(ISNA(VLOOKUP(A305,desenvolvedores!$U$2:$W$656,3,FALSE)),1,VLOOKUP(A305,desenvolvedores!$U$2:$W$656,3,FALSE))</f>
        <v>2</v>
      </c>
      <c r="Q305">
        <f t="shared" si="115"/>
        <v>2.6666666666666665</v>
      </c>
      <c r="R305">
        <f t="shared" si="116"/>
        <v>4</v>
      </c>
      <c r="S305">
        <f>IF(ISNA(VLOOKUP(A305,merges!AH:AJ,2,)),0,VLOOKUP(A305,merges!AH:AJ,2,))</f>
        <v>0</v>
      </c>
      <c r="T305">
        <f>IF(ISNA(VLOOKUP(A305,merges!AN:AP,2,FALSE)),0,VLOOKUP(A305,merges!AN:AP,2,FALSE))</f>
        <v>0</v>
      </c>
      <c r="U305">
        <f t="shared" si="124"/>
        <v>0</v>
      </c>
      <c r="V305">
        <f t="shared" si="125"/>
        <v>0</v>
      </c>
      <c r="W305">
        <f t="shared" si="134"/>
        <v>0</v>
      </c>
      <c r="X305">
        <f t="shared" si="126"/>
        <v>0</v>
      </c>
      <c r="Y305" t="e">
        <f>VLOOKUP(A305,issues_tempo!A:E,2,FALSE)</f>
        <v>#N/A</v>
      </c>
      <c r="Z305" t="e">
        <f>VLOOKUP(A305,issues_tempo!A:E,3,FALSE)</f>
        <v>#N/A</v>
      </c>
      <c r="AA305" t="e">
        <f t="shared" si="127"/>
        <v>#N/A</v>
      </c>
      <c r="AB305" t="e">
        <f t="shared" si="128"/>
        <v>#N/A</v>
      </c>
      <c r="AC305" t="e">
        <f>VLOOKUP(A305,issues_tempo!A:E,4,FALSE)</f>
        <v>#N/A</v>
      </c>
      <c r="AD305" t="e">
        <f>VLOOKUP(A305,issues_tempo!A:E,5,FALSE)</f>
        <v>#N/A</v>
      </c>
      <c r="AE305">
        <f t="shared" si="129"/>
        <v>0</v>
      </c>
      <c r="AF305">
        <f t="shared" si="129"/>
        <v>0</v>
      </c>
      <c r="AG305" t="e">
        <f t="shared" si="130"/>
        <v>#N/A</v>
      </c>
      <c r="AH305" t="e">
        <f t="shared" si="131"/>
        <v>#N/A</v>
      </c>
      <c r="AI305" t="e">
        <f t="shared" si="132"/>
        <v>#N/A</v>
      </c>
      <c r="AJ305" t="e">
        <f t="shared" si="133"/>
        <v>#N/A</v>
      </c>
    </row>
    <row r="306" spans="1:36" x14ac:dyDescent="0.25">
      <c r="A306">
        <f>commits!A306</f>
        <v>50667950</v>
      </c>
      <c r="B306" t="str">
        <f>commits!B306</f>
        <v>Javascript</v>
      </c>
      <c r="C306">
        <f>commits!C306</f>
        <v>980</v>
      </c>
      <c r="D306">
        <f>commits!D306</f>
        <v>399</v>
      </c>
      <c r="E306">
        <f>commits!E306</f>
        <v>1379</v>
      </c>
      <c r="F306">
        <f>VLOOKUP(A306,merges!P:U,5,FALSE)</f>
        <v>261</v>
      </c>
      <c r="G306">
        <f>VLOOKUP(A306,merges!P:U,6,FALSE)</f>
        <v>70</v>
      </c>
      <c r="H306">
        <f t="shared" si="117"/>
        <v>331</v>
      </c>
      <c r="I306">
        <f t="shared" si="118"/>
        <v>4.166163141993958</v>
      </c>
      <c r="J306">
        <f t="shared" si="119"/>
        <v>24.002900652646847</v>
      </c>
      <c r="K306">
        <f t="shared" si="120"/>
        <v>26.632653061224488</v>
      </c>
      <c r="L306">
        <f t="shared" si="121"/>
        <v>17.543859649122808</v>
      </c>
      <c r="M306">
        <f>IF(F306&gt;0,C306/F306,999999)</f>
        <v>3.7547892720306515</v>
      </c>
      <c r="N306">
        <f>IF(G306&gt;0,D306/G306,999999)</f>
        <v>5.7</v>
      </c>
      <c r="O306">
        <f>IF(ISNA(VLOOKUP(A306,desenvolvedores!$U$2:$W$656,2,FALSE)),1,VLOOKUP(A306,desenvolvedores!$U$2:$W$656,2,FALSE))</f>
        <v>13</v>
      </c>
      <c r="P306">
        <f>IF(ISNA(VLOOKUP(A306,desenvolvedores!$U$2:$W$656,3,FALSE)),1,VLOOKUP(A306,desenvolvedores!$U$2:$W$656,3,FALSE))</f>
        <v>11</v>
      </c>
      <c r="Q306">
        <f t="shared" si="115"/>
        <v>8.1353767560664103</v>
      </c>
      <c r="R306">
        <f t="shared" si="116"/>
        <v>10.45</v>
      </c>
      <c r="S306">
        <f>IF(ISNA(VLOOKUP(A306,merges!AH:AJ,2,)),0,VLOOKUP(A306,merges!AH:AJ,2,))</f>
        <v>176</v>
      </c>
      <c r="T306">
        <f>IF(ISNA(VLOOKUP(A306,merges!AN:AP,2,FALSE)),0,VLOOKUP(A306,merges!AN:AP,2,FALSE))</f>
        <v>13</v>
      </c>
      <c r="U306">
        <f t="shared" si="124"/>
        <v>0.67432950191570884</v>
      </c>
      <c r="V306">
        <f t="shared" si="125"/>
        <v>0.18571428571428572</v>
      </c>
      <c r="W306">
        <f t="shared" si="134"/>
        <v>17.959183673469386</v>
      </c>
      <c r="X306">
        <f t="shared" si="126"/>
        <v>3.2581453634085218</v>
      </c>
      <c r="Y306">
        <f>IF(ISNA(VLOOKUP(A306,issues_tempo!A:E,2,FALSE)),0,VLOOKUP(A306,issues_tempo!A:E,2,FALSE))</f>
        <v>32</v>
      </c>
      <c r="Z306">
        <f>IF(ISNA(VLOOKUP(A306,issues_tempo!A:E,3,FALSE)),0,VLOOKUP(A306,issues_tempo!A:E,3,FALSE))</f>
        <v>39</v>
      </c>
      <c r="AA306">
        <f t="shared" si="127"/>
        <v>71</v>
      </c>
      <c r="AB306">
        <f t="shared" si="128"/>
        <v>19.422535211267604</v>
      </c>
      <c r="AC306">
        <f>VLOOKUP(A306,issues_tempo!A:E,4,FALSE)</f>
        <v>94</v>
      </c>
      <c r="AD306">
        <f>VLOOKUP(A306,issues_tempo!A:E,5,FALSE)</f>
        <v>81</v>
      </c>
      <c r="AE306">
        <f t="shared" si="129"/>
        <v>3.2653061224489797</v>
      </c>
      <c r="AF306">
        <f t="shared" si="129"/>
        <v>9.7744360902255636</v>
      </c>
      <c r="AG306">
        <f t="shared" si="130"/>
        <v>2.9375</v>
      </c>
      <c r="AH306">
        <f t="shared" si="131"/>
        <v>2.0769230769230771</v>
      </c>
      <c r="AI306">
        <f t="shared" si="132"/>
        <v>9.591836734693878</v>
      </c>
      <c r="AJ306">
        <f t="shared" si="133"/>
        <v>20.300751879699249</v>
      </c>
    </row>
    <row r="307" spans="1:36" x14ac:dyDescent="0.25">
      <c r="A307">
        <f>commits!A307</f>
        <v>50942846</v>
      </c>
      <c r="B307" t="str">
        <f>commits!B307</f>
        <v>Javascript</v>
      </c>
      <c r="C307">
        <f>commits!C307</f>
        <v>1</v>
      </c>
      <c r="D307">
        <f>commits!D307</f>
        <v>20</v>
      </c>
      <c r="E307">
        <f>commits!E307</f>
        <v>21</v>
      </c>
      <c r="F307" t="e">
        <f>VLOOKUP(A307,merges!P:U,5,FALSE)</f>
        <v>#N/A</v>
      </c>
      <c r="G307" t="e">
        <f>VLOOKUP(A307,merges!P:U,6,FALSE)</f>
        <v>#N/A</v>
      </c>
      <c r="H307" t="e">
        <f t="shared" si="117"/>
        <v>#N/A</v>
      </c>
      <c r="I307" t="e">
        <f t="shared" si="118"/>
        <v>#N/A</v>
      </c>
      <c r="J307">
        <f t="shared" si="119"/>
        <v>0</v>
      </c>
      <c r="K307">
        <f t="shared" si="120"/>
        <v>0</v>
      </c>
      <c r="L307">
        <f t="shared" si="121"/>
        <v>0</v>
      </c>
      <c r="M307" t="e">
        <f t="shared" si="122"/>
        <v>#N/A</v>
      </c>
      <c r="N307" t="e">
        <f t="shared" si="123"/>
        <v>#N/A</v>
      </c>
      <c r="O307">
        <f>IF(ISNA(VLOOKUP(A307,desenvolvedores!$U$2:$W$656,2,FALSE)),1,VLOOKUP(A307,desenvolvedores!$U$2:$W$656,2,FALSE))</f>
        <v>1</v>
      </c>
      <c r="P307">
        <f>IF(ISNA(VLOOKUP(A307,desenvolvedores!$U$2:$W$656,3,FALSE)),1,VLOOKUP(A307,desenvolvedores!$U$2:$W$656,3,FALSE))</f>
        <v>1</v>
      </c>
      <c r="Q307">
        <f t="shared" si="115"/>
        <v>999999</v>
      </c>
      <c r="R307" t="e">
        <f t="shared" si="116"/>
        <v>#N/A</v>
      </c>
      <c r="S307">
        <f>IF(ISNA(VLOOKUP(A307,merges!AH:AJ,2,)),0,VLOOKUP(A307,merges!AH:AJ,2,))</f>
        <v>0</v>
      </c>
      <c r="T307">
        <f>IF(ISNA(VLOOKUP(A307,merges!AN:AP,2,FALSE)),0,VLOOKUP(A307,merges!AN:AP,2,FALSE))</f>
        <v>0</v>
      </c>
      <c r="U307">
        <f t="shared" si="124"/>
        <v>0</v>
      </c>
      <c r="V307">
        <f t="shared" si="125"/>
        <v>0</v>
      </c>
      <c r="W307">
        <f t="shared" si="134"/>
        <v>0</v>
      </c>
      <c r="X307">
        <f t="shared" si="126"/>
        <v>0</v>
      </c>
      <c r="Y307" t="e">
        <f>VLOOKUP(A307,issues_tempo!A:E,2,FALSE)</f>
        <v>#N/A</v>
      </c>
      <c r="Z307" t="e">
        <f>VLOOKUP(A307,issues_tempo!A:E,3,FALSE)</f>
        <v>#N/A</v>
      </c>
      <c r="AA307" t="e">
        <f t="shared" si="127"/>
        <v>#N/A</v>
      </c>
      <c r="AB307" t="e">
        <f t="shared" si="128"/>
        <v>#N/A</v>
      </c>
      <c r="AC307" t="e">
        <f>VLOOKUP(A307,issues_tempo!A:E,4,FALSE)</f>
        <v>#N/A</v>
      </c>
      <c r="AD307" t="e">
        <f>VLOOKUP(A307,issues_tempo!A:E,5,FALSE)</f>
        <v>#N/A</v>
      </c>
      <c r="AE307">
        <f t="shared" si="129"/>
        <v>0</v>
      </c>
      <c r="AF307">
        <f t="shared" si="129"/>
        <v>0</v>
      </c>
      <c r="AG307" t="e">
        <f t="shared" si="130"/>
        <v>#N/A</v>
      </c>
      <c r="AH307" t="e">
        <f t="shared" si="131"/>
        <v>#N/A</v>
      </c>
      <c r="AI307" t="e">
        <f t="shared" si="132"/>
        <v>#N/A</v>
      </c>
      <c r="AJ307" t="e">
        <f t="shared" si="133"/>
        <v>#N/A</v>
      </c>
    </row>
    <row r="308" spans="1:36" x14ac:dyDescent="0.25">
      <c r="A308">
        <f>commits!A308</f>
        <v>51078158</v>
      </c>
      <c r="B308" t="str">
        <f>commits!B308</f>
        <v>Javascript</v>
      </c>
      <c r="C308">
        <f>commits!C308</f>
        <v>14</v>
      </c>
      <c r="D308">
        <f>commits!D308</f>
        <v>15</v>
      </c>
      <c r="E308">
        <f>commits!E308</f>
        <v>29</v>
      </c>
      <c r="F308" t="e">
        <f>VLOOKUP(A308,merges!P:U,5,FALSE)</f>
        <v>#N/A</v>
      </c>
      <c r="G308" t="e">
        <f>VLOOKUP(A308,merges!P:U,6,FALSE)</f>
        <v>#N/A</v>
      </c>
      <c r="H308" t="e">
        <f t="shared" si="117"/>
        <v>#N/A</v>
      </c>
      <c r="I308" t="e">
        <f t="shared" si="118"/>
        <v>#N/A</v>
      </c>
      <c r="J308">
        <f t="shared" si="119"/>
        <v>0</v>
      </c>
      <c r="K308">
        <f t="shared" si="120"/>
        <v>0</v>
      </c>
      <c r="L308">
        <f t="shared" si="121"/>
        <v>0</v>
      </c>
      <c r="M308" t="e">
        <f t="shared" si="122"/>
        <v>#N/A</v>
      </c>
      <c r="N308" t="e">
        <f t="shared" si="123"/>
        <v>#N/A</v>
      </c>
      <c r="O308">
        <f>IF(ISNA(VLOOKUP(A308,desenvolvedores!$U$2:$W$656,2,FALSE)),1,VLOOKUP(A308,desenvolvedores!$U$2:$W$656,2,FALSE))</f>
        <v>2</v>
      </c>
      <c r="P308">
        <f>IF(ISNA(VLOOKUP(A308,desenvolvedores!$U$2:$W$656,3,FALSE)),1,VLOOKUP(A308,desenvolvedores!$U$2:$W$656,3,FALSE))</f>
        <v>3</v>
      </c>
      <c r="Q308">
        <f t="shared" si="115"/>
        <v>999999</v>
      </c>
      <c r="R308" t="e">
        <f t="shared" si="116"/>
        <v>#N/A</v>
      </c>
      <c r="S308">
        <f>IF(ISNA(VLOOKUP(A308,merges!AH:AJ,2,)),0,VLOOKUP(A308,merges!AH:AJ,2,))</f>
        <v>0</v>
      </c>
      <c r="T308">
        <f>IF(ISNA(VLOOKUP(A308,merges!AN:AP,2,FALSE)),0,VLOOKUP(A308,merges!AN:AP,2,FALSE))</f>
        <v>0</v>
      </c>
      <c r="U308">
        <f t="shared" si="124"/>
        <v>0</v>
      </c>
      <c r="V308">
        <f t="shared" si="125"/>
        <v>0</v>
      </c>
      <c r="W308">
        <f t="shared" si="134"/>
        <v>0</v>
      </c>
      <c r="X308">
        <f t="shared" si="126"/>
        <v>0</v>
      </c>
      <c r="Y308" t="e">
        <f>VLOOKUP(A308,issues_tempo!A:E,2,FALSE)</f>
        <v>#N/A</v>
      </c>
      <c r="Z308" t="e">
        <f>VLOOKUP(A308,issues_tempo!A:E,3,FALSE)</f>
        <v>#N/A</v>
      </c>
      <c r="AA308" t="e">
        <f t="shared" si="127"/>
        <v>#N/A</v>
      </c>
      <c r="AB308" t="e">
        <f t="shared" si="128"/>
        <v>#N/A</v>
      </c>
      <c r="AC308" t="e">
        <f>VLOOKUP(A308,issues_tempo!A:E,4,FALSE)</f>
        <v>#N/A</v>
      </c>
      <c r="AD308" t="e">
        <f>VLOOKUP(A308,issues_tempo!A:E,5,FALSE)</f>
        <v>#N/A</v>
      </c>
      <c r="AE308">
        <f t="shared" si="129"/>
        <v>0</v>
      </c>
      <c r="AF308">
        <f t="shared" si="129"/>
        <v>0</v>
      </c>
      <c r="AG308" t="e">
        <f t="shared" si="130"/>
        <v>#N/A</v>
      </c>
      <c r="AH308" t="e">
        <f t="shared" si="131"/>
        <v>#N/A</v>
      </c>
      <c r="AI308" t="e">
        <f t="shared" si="132"/>
        <v>#N/A</v>
      </c>
      <c r="AJ308" t="e">
        <f t="shared" si="133"/>
        <v>#N/A</v>
      </c>
    </row>
    <row r="309" spans="1:36" x14ac:dyDescent="0.25">
      <c r="A309">
        <f>commits!A309</f>
        <v>51100860</v>
      </c>
      <c r="B309" t="str">
        <f>commits!B309</f>
        <v>PHP</v>
      </c>
      <c r="C309">
        <f>commits!C309</f>
        <v>1</v>
      </c>
      <c r="D309">
        <f>commits!D309</f>
        <v>61</v>
      </c>
      <c r="E309">
        <f>commits!E309</f>
        <v>62</v>
      </c>
      <c r="F309" t="e">
        <f>VLOOKUP(A309,merges!P:U,5,FALSE)</f>
        <v>#N/A</v>
      </c>
      <c r="G309" t="e">
        <f>VLOOKUP(A309,merges!P:U,6,FALSE)</f>
        <v>#N/A</v>
      </c>
      <c r="H309" t="e">
        <f t="shared" si="117"/>
        <v>#N/A</v>
      </c>
      <c r="I309" t="e">
        <f t="shared" si="118"/>
        <v>#N/A</v>
      </c>
      <c r="J309">
        <f t="shared" si="119"/>
        <v>0</v>
      </c>
      <c r="K309">
        <f t="shared" si="120"/>
        <v>0</v>
      </c>
      <c r="L309">
        <f t="shared" si="121"/>
        <v>0</v>
      </c>
      <c r="M309" t="e">
        <f t="shared" si="122"/>
        <v>#N/A</v>
      </c>
      <c r="N309" t="e">
        <f t="shared" si="123"/>
        <v>#N/A</v>
      </c>
      <c r="O309">
        <f>IF(ISNA(VLOOKUP(A309,desenvolvedores!$U$2:$W$656,2,FALSE)),1,VLOOKUP(A309,desenvolvedores!$U$2:$W$656,2,FALSE))</f>
        <v>1</v>
      </c>
      <c r="P309">
        <f>IF(ISNA(VLOOKUP(A309,desenvolvedores!$U$2:$W$656,3,FALSE)),1,VLOOKUP(A309,desenvolvedores!$U$2:$W$656,3,FALSE))</f>
        <v>4</v>
      </c>
      <c r="Q309">
        <f t="shared" si="115"/>
        <v>999999</v>
      </c>
      <c r="R309" t="e">
        <f t="shared" si="116"/>
        <v>#N/A</v>
      </c>
      <c r="S309">
        <f>IF(ISNA(VLOOKUP(A309,merges!AH:AJ,2,)),0,VLOOKUP(A309,merges!AH:AJ,2,))</f>
        <v>0</v>
      </c>
      <c r="T309">
        <f>IF(ISNA(VLOOKUP(A309,merges!AN:AP,2,FALSE)),0,VLOOKUP(A309,merges!AN:AP,2,FALSE))</f>
        <v>0</v>
      </c>
      <c r="U309">
        <f t="shared" si="124"/>
        <v>0</v>
      </c>
      <c r="V309">
        <f t="shared" si="125"/>
        <v>0</v>
      </c>
      <c r="W309">
        <f t="shared" si="134"/>
        <v>0</v>
      </c>
      <c r="X309">
        <f t="shared" si="126"/>
        <v>0</v>
      </c>
      <c r="Y309" t="e">
        <f>VLOOKUP(A309,issues_tempo!A:E,2,FALSE)</f>
        <v>#N/A</v>
      </c>
      <c r="Z309" t="e">
        <f>VLOOKUP(A309,issues_tempo!A:E,3,FALSE)</f>
        <v>#N/A</v>
      </c>
      <c r="AA309" t="e">
        <f t="shared" si="127"/>
        <v>#N/A</v>
      </c>
      <c r="AB309" t="e">
        <f t="shared" si="128"/>
        <v>#N/A</v>
      </c>
      <c r="AC309" t="e">
        <f>VLOOKUP(A309,issues_tempo!A:E,4,FALSE)</f>
        <v>#N/A</v>
      </c>
      <c r="AD309" t="e">
        <f>VLOOKUP(A309,issues_tempo!A:E,5,FALSE)</f>
        <v>#N/A</v>
      </c>
      <c r="AE309">
        <f t="shared" si="129"/>
        <v>0</v>
      </c>
      <c r="AF309">
        <f t="shared" si="129"/>
        <v>0</v>
      </c>
      <c r="AG309" t="e">
        <f t="shared" si="130"/>
        <v>#N/A</v>
      </c>
      <c r="AH309" t="e">
        <f t="shared" si="131"/>
        <v>#N/A</v>
      </c>
      <c r="AI309" t="e">
        <f t="shared" si="132"/>
        <v>#N/A</v>
      </c>
      <c r="AJ309" t="e">
        <f t="shared" si="133"/>
        <v>#N/A</v>
      </c>
    </row>
    <row r="310" spans="1:36" x14ac:dyDescent="0.25">
      <c r="A310">
        <f>commits!A310</f>
        <v>51125043</v>
      </c>
      <c r="B310" t="str">
        <f>commits!B310</f>
        <v>JavaScript</v>
      </c>
      <c r="C310">
        <f>commits!C310</f>
        <v>13</v>
      </c>
      <c r="D310">
        <f>commits!D310</f>
        <v>14</v>
      </c>
      <c r="E310">
        <f>commits!E310</f>
        <v>27</v>
      </c>
      <c r="F310" t="e">
        <f>VLOOKUP(A310,merges!P:U,5,FALSE)</f>
        <v>#N/A</v>
      </c>
      <c r="G310" t="e">
        <f>VLOOKUP(A310,merges!P:U,6,FALSE)</f>
        <v>#N/A</v>
      </c>
      <c r="H310" t="e">
        <f t="shared" si="117"/>
        <v>#N/A</v>
      </c>
      <c r="I310" t="e">
        <f t="shared" si="118"/>
        <v>#N/A</v>
      </c>
      <c r="J310">
        <f t="shared" si="119"/>
        <v>0</v>
      </c>
      <c r="K310">
        <f t="shared" si="120"/>
        <v>0</v>
      </c>
      <c r="L310">
        <f t="shared" si="121"/>
        <v>0</v>
      </c>
      <c r="M310" t="e">
        <f t="shared" si="122"/>
        <v>#N/A</v>
      </c>
      <c r="N310" t="e">
        <f t="shared" si="123"/>
        <v>#N/A</v>
      </c>
      <c r="O310">
        <f>IF(ISNA(VLOOKUP(A310,desenvolvedores!$U$2:$W$656,2,FALSE)),1,VLOOKUP(A310,desenvolvedores!$U$2:$W$656,2,FALSE))</f>
        <v>2</v>
      </c>
      <c r="P310">
        <f>IF(ISNA(VLOOKUP(A310,desenvolvedores!$U$2:$W$656,3,FALSE)),1,VLOOKUP(A310,desenvolvedores!$U$2:$W$656,3,FALSE))</f>
        <v>1</v>
      </c>
      <c r="Q310">
        <f t="shared" si="115"/>
        <v>999999</v>
      </c>
      <c r="R310" t="e">
        <f t="shared" si="116"/>
        <v>#N/A</v>
      </c>
      <c r="S310">
        <f>IF(ISNA(VLOOKUP(A310,merges!AH:AJ,2,)),0,VLOOKUP(A310,merges!AH:AJ,2,))</f>
        <v>0</v>
      </c>
      <c r="T310">
        <f>IF(ISNA(VLOOKUP(A310,merges!AN:AP,2,FALSE)),0,VLOOKUP(A310,merges!AN:AP,2,FALSE))</f>
        <v>0</v>
      </c>
      <c r="U310">
        <f t="shared" si="124"/>
        <v>0</v>
      </c>
      <c r="V310">
        <f t="shared" si="125"/>
        <v>0</v>
      </c>
      <c r="W310">
        <f t="shared" si="134"/>
        <v>0</v>
      </c>
      <c r="X310">
        <f t="shared" si="126"/>
        <v>0</v>
      </c>
      <c r="Y310" t="e">
        <f>VLOOKUP(A310,issues_tempo!A:E,2,FALSE)</f>
        <v>#N/A</v>
      </c>
      <c r="Z310" t="e">
        <f>VLOOKUP(A310,issues_tempo!A:E,3,FALSE)</f>
        <v>#N/A</v>
      </c>
      <c r="AA310" t="e">
        <f t="shared" si="127"/>
        <v>#N/A</v>
      </c>
      <c r="AB310" t="e">
        <f t="shared" si="128"/>
        <v>#N/A</v>
      </c>
      <c r="AC310" t="e">
        <f>VLOOKUP(A310,issues_tempo!A:E,4,FALSE)</f>
        <v>#N/A</v>
      </c>
      <c r="AD310" t="e">
        <f>VLOOKUP(A310,issues_tempo!A:E,5,FALSE)</f>
        <v>#N/A</v>
      </c>
      <c r="AE310">
        <f t="shared" si="129"/>
        <v>0</v>
      </c>
      <c r="AF310">
        <f t="shared" si="129"/>
        <v>0</v>
      </c>
      <c r="AG310" t="e">
        <f t="shared" si="130"/>
        <v>#N/A</v>
      </c>
      <c r="AH310" t="e">
        <f t="shared" si="131"/>
        <v>#N/A</v>
      </c>
      <c r="AI310" t="e">
        <f t="shared" si="132"/>
        <v>#N/A</v>
      </c>
      <c r="AJ310" t="e">
        <f t="shared" si="133"/>
        <v>#N/A</v>
      </c>
    </row>
    <row r="311" spans="1:36" x14ac:dyDescent="0.25">
      <c r="A311">
        <f>commits!A311</f>
        <v>51284328</v>
      </c>
      <c r="B311" t="str">
        <f>commits!B311</f>
        <v>Javascript</v>
      </c>
      <c r="C311">
        <f>commits!C311</f>
        <v>1</v>
      </c>
      <c r="D311">
        <f>commits!D311</f>
        <v>28</v>
      </c>
      <c r="E311">
        <f>commits!E311</f>
        <v>29</v>
      </c>
      <c r="F311" t="e">
        <f>VLOOKUP(A311,merges!P:U,5,FALSE)</f>
        <v>#N/A</v>
      </c>
      <c r="G311" t="e">
        <f>VLOOKUP(A311,merges!P:U,6,FALSE)</f>
        <v>#N/A</v>
      </c>
      <c r="H311" t="e">
        <f t="shared" si="117"/>
        <v>#N/A</v>
      </c>
      <c r="I311" t="e">
        <f t="shared" si="118"/>
        <v>#N/A</v>
      </c>
      <c r="J311">
        <f t="shared" si="119"/>
        <v>0</v>
      </c>
      <c r="K311">
        <f t="shared" si="120"/>
        <v>0</v>
      </c>
      <c r="L311">
        <f t="shared" si="121"/>
        <v>0</v>
      </c>
      <c r="M311" t="e">
        <f t="shared" si="122"/>
        <v>#N/A</v>
      </c>
      <c r="N311" t="e">
        <f t="shared" si="123"/>
        <v>#N/A</v>
      </c>
      <c r="O311">
        <f>IF(ISNA(VLOOKUP(A311,desenvolvedores!$U$2:$W$656,2,FALSE)),1,VLOOKUP(A311,desenvolvedores!$U$2:$W$656,2,FALSE))</f>
        <v>1</v>
      </c>
      <c r="P311">
        <f>IF(ISNA(VLOOKUP(A311,desenvolvedores!$U$2:$W$656,3,FALSE)),1,VLOOKUP(A311,desenvolvedores!$U$2:$W$656,3,FALSE))</f>
        <v>2</v>
      </c>
      <c r="Q311">
        <f t="shared" si="115"/>
        <v>999999</v>
      </c>
      <c r="R311" t="e">
        <f t="shared" si="116"/>
        <v>#N/A</v>
      </c>
      <c r="S311">
        <f>IF(ISNA(VLOOKUP(A311,merges!AH:AJ,2,)),0,VLOOKUP(A311,merges!AH:AJ,2,))</f>
        <v>0</v>
      </c>
      <c r="T311">
        <f>IF(ISNA(VLOOKUP(A311,merges!AN:AP,2,FALSE)),0,VLOOKUP(A311,merges!AN:AP,2,FALSE))</f>
        <v>0</v>
      </c>
      <c r="U311">
        <f t="shared" si="124"/>
        <v>0</v>
      </c>
      <c r="V311">
        <f t="shared" si="125"/>
        <v>0</v>
      </c>
      <c r="W311">
        <f t="shared" si="134"/>
        <v>0</v>
      </c>
      <c r="X311">
        <f t="shared" si="126"/>
        <v>0</v>
      </c>
      <c r="Y311" t="e">
        <f>VLOOKUP(A311,issues_tempo!A:E,2,FALSE)</f>
        <v>#N/A</v>
      </c>
      <c r="Z311" t="e">
        <f>VLOOKUP(A311,issues_tempo!A:E,3,FALSE)</f>
        <v>#N/A</v>
      </c>
      <c r="AA311" t="e">
        <f t="shared" si="127"/>
        <v>#N/A</v>
      </c>
      <c r="AB311" t="e">
        <f t="shared" si="128"/>
        <v>#N/A</v>
      </c>
      <c r="AC311" t="e">
        <f>VLOOKUP(A311,issues_tempo!A:E,4,FALSE)</f>
        <v>#N/A</v>
      </c>
      <c r="AD311" t="e">
        <f>VLOOKUP(A311,issues_tempo!A:E,5,FALSE)</f>
        <v>#N/A</v>
      </c>
      <c r="AE311">
        <f t="shared" si="129"/>
        <v>0</v>
      </c>
      <c r="AF311">
        <f t="shared" si="129"/>
        <v>0</v>
      </c>
      <c r="AG311" t="e">
        <f t="shared" si="130"/>
        <v>#N/A</v>
      </c>
      <c r="AH311" t="e">
        <f t="shared" si="131"/>
        <v>#N/A</v>
      </c>
      <c r="AI311" t="e">
        <f t="shared" si="132"/>
        <v>#N/A</v>
      </c>
      <c r="AJ311" t="e">
        <f t="shared" si="133"/>
        <v>#N/A</v>
      </c>
    </row>
    <row r="312" spans="1:36" x14ac:dyDescent="0.25">
      <c r="A312">
        <f>commits!A312</f>
        <v>51571384</v>
      </c>
      <c r="B312" t="str">
        <f>commits!B312</f>
        <v>java</v>
      </c>
      <c r="C312">
        <f>commits!C312</f>
        <v>1</v>
      </c>
      <c r="D312">
        <f>commits!D312</f>
        <v>13</v>
      </c>
      <c r="E312">
        <f>commits!E312</f>
        <v>14</v>
      </c>
      <c r="F312" t="e">
        <f>VLOOKUP(A312,merges!P:U,5,FALSE)</f>
        <v>#N/A</v>
      </c>
      <c r="G312" t="e">
        <f>VLOOKUP(A312,merges!P:U,6,FALSE)</f>
        <v>#N/A</v>
      </c>
      <c r="H312" t="e">
        <f t="shared" si="117"/>
        <v>#N/A</v>
      </c>
      <c r="I312" t="e">
        <f t="shared" si="118"/>
        <v>#N/A</v>
      </c>
      <c r="J312">
        <f t="shared" si="119"/>
        <v>0</v>
      </c>
      <c r="K312">
        <f t="shared" si="120"/>
        <v>0</v>
      </c>
      <c r="L312">
        <f t="shared" si="121"/>
        <v>0</v>
      </c>
      <c r="M312" t="e">
        <f t="shared" si="122"/>
        <v>#N/A</v>
      </c>
      <c r="N312" t="e">
        <f t="shared" si="123"/>
        <v>#N/A</v>
      </c>
      <c r="O312">
        <f>IF(ISNA(VLOOKUP(A312,desenvolvedores!$U$2:$W$656,2,FALSE)),1,VLOOKUP(A312,desenvolvedores!$U$2:$W$656,2,FALSE))</f>
        <v>1</v>
      </c>
      <c r="P312">
        <f>IF(ISNA(VLOOKUP(A312,desenvolvedores!$U$2:$W$656,3,FALSE)),1,VLOOKUP(A312,desenvolvedores!$U$2:$W$656,3,FALSE))</f>
        <v>4</v>
      </c>
      <c r="Q312">
        <f t="shared" si="115"/>
        <v>999999</v>
      </c>
      <c r="R312" t="e">
        <f t="shared" si="116"/>
        <v>#N/A</v>
      </c>
      <c r="S312">
        <f>IF(ISNA(VLOOKUP(A312,merges!AH:AJ,2,)),0,VLOOKUP(A312,merges!AH:AJ,2,))</f>
        <v>0</v>
      </c>
      <c r="T312">
        <f>IF(ISNA(VLOOKUP(A312,merges!AN:AP,2,FALSE)),0,VLOOKUP(A312,merges!AN:AP,2,FALSE))</f>
        <v>0</v>
      </c>
      <c r="U312">
        <f t="shared" si="124"/>
        <v>0</v>
      </c>
      <c r="V312">
        <f t="shared" si="125"/>
        <v>0</v>
      </c>
      <c r="W312">
        <f t="shared" si="134"/>
        <v>0</v>
      </c>
      <c r="X312">
        <f t="shared" si="126"/>
        <v>0</v>
      </c>
      <c r="Y312" t="e">
        <f>VLOOKUP(A312,issues_tempo!A:E,2,FALSE)</f>
        <v>#N/A</v>
      </c>
      <c r="Z312" t="e">
        <f>VLOOKUP(A312,issues_tempo!A:E,3,FALSE)</f>
        <v>#N/A</v>
      </c>
      <c r="AA312" t="e">
        <f t="shared" si="127"/>
        <v>#N/A</v>
      </c>
      <c r="AB312" t="e">
        <f t="shared" si="128"/>
        <v>#N/A</v>
      </c>
      <c r="AC312" t="e">
        <f>VLOOKUP(A312,issues_tempo!A:E,4,FALSE)</f>
        <v>#N/A</v>
      </c>
      <c r="AD312" t="e">
        <f>VLOOKUP(A312,issues_tempo!A:E,5,FALSE)</f>
        <v>#N/A</v>
      </c>
      <c r="AE312">
        <f t="shared" si="129"/>
        <v>0</v>
      </c>
      <c r="AF312">
        <f t="shared" si="129"/>
        <v>0</v>
      </c>
      <c r="AG312" t="e">
        <f t="shared" si="130"/>
        <v>#N/A</v>
      </c>
      <c r="AH312" t="e">
        <f t="shared" si="131"/>
        <v>#N/A</v>
      </c>
      <c r="AI312" t="e">
        <f t="shared" si="132"/>
        <v>#N/A</v>
      </c>
      <c r="AJ312" t="e">
        <f t="shared" si="133"/>
        <v>#N/A</v>
      </c>
    </row>
    <row r="313" spans="1:36" x14ac:dyDescent="0.25">
      <c r="A313">
        <f>commits!A313</f>
        <v>51581382</v>
      </c>
      <c r="B313" t="str">
        <f>commits!B313</f>
        <v>java</v>
      </c>
      <c r="C313">
        <f>commits!C313</f>
        <v>40</v>
      </c>
      <c r="D313">
        <f>commits!D313</f>
        <v>20</v>
      </c>
      <c r="E313">
        <f>commits!E313</f>
        <v>60</v>
      </c>
      <c r="F313">
        <f>VLOOKUP(A313,merges!P:U,5,FALSE)</f>
        <v>1</v>
      </c>
      <c r="G313">
        <f>VLOOKUP(A313,merges!P:U,6,FALSE)</f>
        <v>0</v>
      </c>
      <c r="H313">
        <f t="shared" si="117"/>
        <v>1</v>
      </c>
      <c r="I313">
        <f t="shared" si="118"/>
        <v>60</v>
      </c>
      <c r="J313">
        <f t="shared" si="119"/>
        <v>1.6666666666666667</v>
      </c>
      <c r="K313">
        <f t="shared" si="120"/>
        <v>2.5</v>
      </c>
      <c r="L313">
        <f t="shared" si="121"/>
        <v>0</v>
      </c>
      <c r="M313">
        <f t="shared" si="122"/>
        <v>40</v>
      </c>
      <c r="N313" t="e">
        <f t="shared" si="123"/>
        <v>#DIV/0!</v>
      </c>
      <c r="O313">
        <f>IF(ISNA(VLOOKUP(A313,desenvolvedores!$U$2:$W$656,2,FALSE)),1,VLOOKUP(A313,desenvolvedores!$U$2:$W$656,2,FALSE))</f>
        <v>2</v>
      </c>
      <c r="P313">
        <f>IF(ISNA(VLOOKUP(A313,desenvolvedores!$U$2:$W$656,3,FALSE)),1,VLOOKUP(A313,desenvolvedores!$U$2:$W$656,3,FALSE))</f>
        <v>1</v>
      </c>
      <c r="Q313">
        <f t="shared" si="115"/>
        <v>13.333333333333332</v>
      </c>
      <c r="R313">
        <f t="shared" si="116"/>
        <v>999999</v>
      </c>
      <c r="S313">
        <f>IF(ISNA(VLOOKUP(A313,merges!AH:AJ,2,)),0,VLOOKUP(A313,merges!AH:AJ,2,))</f>
        <v>0</v>
      </c>
      <c r="T313">
        <f>IF(ISNA(VLOOKUP(A313,merges!AN:AP,2,FALSE)),0,VLOOKUP(A313,merges!AN:AP,2,FALSE))</f>
        <v>0</v>
      </c>
      <c r="U313">
        <f t="shared" si="124"/>
        <v>0</v>
      </c>
      <c r="V313">
        <f t="shared" si="125"/>
        <v>0</v>
      </c>
      <c r="W313">
        <f t="shared" si="134"/>
        <v>0</v>
      </c>
      <c r="X313">
        <f t="shared" si="126"/>
        <v>0</v>
      </c>
      <c r="Y313">
        <f>VLOOKUP(A313,issues_tempo!A:E,2,FALSE)</f>
        <v>0</v>
      </c>
      <c r="Z313">
        <f>VLOOKUP(A313,issues_tempo!A:E,3,FALSE)</f>
        <v>1</v>
      </c>
      <c r="AA313">
        <f t="shared" si="127"/>
        <v>1</v>
      </c>
      <c r="AB313">
        <f t="shared" si="128"/>
        <v>60</v>
      </c>
      <c r="AC313">
        <f>VLOOKUP(A313,issues_tempo!A:E,4,FALSE)</f>
        <v>0</v>
      </c>
      <c r="AD313">
        <f>VLOOKUP(A313,issues_tempo!A:E,5,FALSE)</f>
        <v>313</v>
      </c>
      <c r="AE313">
        <f t="shared" si="129"/>
        <v>0</v>
      </c>
      <c r="AF313">
        <f t="shared" si="129"/>
        <v>5</v>
      </c>
      <c r="AG313">
        <f t="shared" si="130"/>
        <v>0</v>
      </c>
      <c r="AH313">
        <f t="shared" si="131"/>
        <v>313</v>
      </c>
      <c r="AI313">
        <f t="shared" si="132"/>
        <v>0</v>
      </c>
      <c r="AJ313">
        <f t="shared" si="133"/>
        <v>1565</v>
      </c>
    </row>
    <row r="314" spans="1:36" x14ac:dyDescent="0.25">
      <c r="A314">
        <f>commits!A314</f>
        <v>51590622</v>
      </c>
      <c r="B314" t="str">
        <f>commits!B314</f>
        <v>c#</v>
      </c>
      <c r="C314">
        <f>commits!C314</f>
        <v>3</v>
      </c>
      <c r="D314">
        <f>commits!D314</f>
        <v>28</v>
      </c>
      <c r="E314">
        <f>commits!E314</f>
        <v>31</v>
      </c>
      <c r="F314">
        <f>VLOOKUP(A314,merges!P:U,5,FALSE)</f>
        <v>0</v>
      </c>
      <c r="G314">
        <f>VLOOKUP(A314,merges!P:U,6,FALSE)</f>
        <v>2</v>
      </c>
      <c r="H314">
        <f t="shared" si="117"/>
        <v>2</v>
      </c>
      <c r="I314">
        <f t="shared" si="118"/>
        <v>15.5</v>
      </c>
      <c r="J314">
        <f t="shared" si="119"/>
        <v>6.4516129032258061</v>
      </c>
      <c r="K314">
        <f t="shared" si="120"/>
        <v>0</v>
      </c>
      <c r="L314">
        <f t="shared" si="121"/>
        <v>7.1428571428571432</v>
      </c>
      <c r="M314" t="e">
        <f t="shared" si="122"/>
        <v>#DIV/0!</v>
      </c>
      <c r="N314">
        <f t="shared" si="123"/>
        <v>14</v>
      </c>
      <c r="O314">
        <f>IF(ISNA(VLOOKUP(A314,desenvolvedores!$U$2:$W$656,2,FALSE)),1,VLOOKUP(A314,desenvolvedores!$U$2:$W$656,2,FALSE))</f>
        <v>2</v>
      </c>
      <c r="P314">
        <f>IF(ISNA(VLOOKUP(A314,desenvolvedores!$U$2:$W$656,3,FALSE)),1,VLOOKUP(A314,desenvolvedores!$U$2:$W$656,3,FALSE))</f>
        <v>2</v>
      </c>
      <c r="Q314">
        <f t="shared" si="115"/>
        <v>999999</v>
      </c>
      <c r="R314">
        <f t="shared" si="116"/>
        <v>4.6666666666666661</v>
      </c>
      <c r="S314">
        <f>IF(ISNA(VLOOKUP(A314,merges!AH:AJ,2,)),0,VLOOKUP(A314,merges!AH:AJ,2,))</f>
        <v>0</v>
      </c>
      <c r="T314">
        <f>IF(ISNA(VLOOKUP(A314,merges!AN:AP,2,FALSE)),0,VLOOKUP(A314,merges!AN:AP,2,FALSE))</f>
        <v>14</v>
      </c>
      <c r="U314">
        <f t="shared" si="124"/>
        <v>0</v>
      </c>
      <c r="V314">
        <f t="shared" si="125"/>
        <v>7</v>
      </c>
      <c r="W314">
        <f t="shared" si="134"/>
        <v>0</v>
      </c>
      <c r="X314">
        <f t="shared" si="126"/>
        <v>50</v>
      </c>
      <c r="Y314" t="e">
        <f>VLOOKUP(A314,issues_tempo!A:E,2,FALSE)</f>
        <v>#N/A</v>
      </c>
      <c r="Z314" t="e">
        <f>VLOOKUP(A314,issues_tempo!A:E,3,FALSE)</f>
        <v>#N/A</v>
      </c>
      <c r="AA314" t="e">
        <f t="shared" si="127"/>
        <v>#N/A</v>
      </c>
      <c r="AB314" t="e">
        <f t="shared" si="128"/>
        <v>#N/A</v>
      </c>
      <c r="AC314" t="e">
        <f>VLOOKUP(A314,issues_tempo!A:E,4,FALSE)</f>
        <v>#N/A</v>
      </c>
      <c r="AD314" t="e">
        <f>VLOOKUP(A314,issues_tempo!A:E,5,FALSE)</f>
        <v>#N/A</v>
      </c>
      <c r="AE314">
        <f t="shared" si="129"/>
        <v>0</v>
      </c>
      <c r="AF314">
        <f t="shared" si="129"/>
        <v>0</v>
      </c>
      <c r="AG314" t="e">
        <f t="shared" si="130"/>
        <v>#N/A</v>
      </c>
      <c r="AH314" t="e">
        <f t="shared" si="131"/>
        <v>#N/A</v>
      </c>
      <c r="AI314" t="e">
        <f t="shared" si="132"/>
        <v>#N/A</v>
      </c>
      <c r="AJ314" t="e">
        <f t="shared" si="133"/>
        <v>#N/A</v>
      </c>
    </row>
    <row r="315" spans="1:36" x14ac:dyDescent="0.25">
      <c r="A315">
        <f>commits!A315</f>
        <v>51774067</v>
      </c>
      <c r="B315" t="str">
        <f>commits!B315</f>
        <v>Javascript</v>
      </c>
      <c r="C315">
        <f>commits!C315</f>
        <v>104</v>
      </c>
      <c r="D315">
        <f>commits!D315</f>
        <v>136</v>
      </c>
      <c r="E315">
        <f>commits!E315</f>
        <v>240</v>
      </c>
      <c r="F315">
        <f>VLOOKUP(A315,merges!P:U,5,FALSE)</f>
        <v>1</v>
      </c>
      <c r="G315">
        <f>VLOOKUP(A315,merges!P:U,6,FALSE)</f>
        <v>5</v>
      </c>
      <c r="H315">
        <f t="shared" si="117"/>
        <v>6</v>
      </c>
      <c r="I315">
        <f t="shared" si="118"/>
        <v>40</v>
      </c>
      <c r="J315">
        <f t="shared" si="119"/>
        <v>2.5</v>
      </c>
      <c r="K315">
        <f t="shared" si="120"/>
        <v>0.96153846153846156</v>
      </c>
      <c r="L315">
        <f t="shared" si="121"/>
        <v>3.6764705882352939</v>
      </c>
      <c r="M315">
        <f>IF(F315&gt;0,C315/F315,999999)</f>
        <v>104</v>
      </c>
      <c r="N315">
        <f>IF(G315&gt;0,D315/G315,999999)</f>
        <v>27.2</v>
      </c>
      <c r="O315">
        <f>IF(ISNA(VLOOKUP(A315,desenvolvedores!$U$2:$W$656,2,FALSE)),1,VLOOKUP(A315,desenvolvedores!$U$2:$W$656,2,FALSE))</f>
        <v>1</v>
      </c>
      <c r="P315">
        <f>IF(ISNA(VLOOKUP(A315,desenvolvedores!$U$2:$W$656,3,FALSE)),1,VLOOKUP(A315,desenvolvedores!$U$2:$W$656,3,FALSE))</f>
        <v>1</v>
      </c>
      <c r="Q315">
        <f t="shared" si="115"/>
        <v>17.333333333333332</v>
      </c>
      <c r="R315">
        <f t="shared" si="116"/>
        <v>4.5333333333333332</v>
      </c>
      <c r="S315">
        <f>IF(ISNA(VLOOKUP(A315,merges!AH:AJ,2,)),0,VLOOKUP(A315,merges!AH:AJ,2,))</f>
        <v>0</v>
      </c>
      <c r="T315">
        <f>IF(ISNA(VLOOKUP(A315,merges!AN:AP,2,FALSE)),0,VLOOKUP(A315,merges!AN:AP,2,FALSE))</f>
        <v>0</v>
      </c>
      <c r="U315">
        <f t="shared" si="124"/>
        <v>0</v>
      </c>
      <c r="V315">
        <f t="shared" si="125"/>
        <v>0</v>
      </c>
      <c r="W315">
        <f t="shared" si="134"/>
        <v>0</v>
      </c>
      <c r="X315">
        <f t="shared" si="126"/>
        <v>0</v>
      </c>
      <c r="Y315" t="e">
        <f>VLOOKUP(A315,issues_tempo!A:E,2,FALSE)</f>
        <v>#N/A</v>
      </c>
      <c r="Z315" t="e">
        <f>VLOOKUP(A315,issues_tempo!A:E,3,FALSE)</f>
        <v>#N/A</v>
      </c>
      <c r="AA315" t="e">
        <f t="shared" si="127"/>
        <v>#N/A</v>
      </c>
      <c r="AB315" t="e">
        <f t="shared" si="128"/>
        <v>#N/A</v>
      </c>
      <c r="AC315" t="e">
        <f>VLOOKUP(A315,issues_tempo!A:E,4,FALSE)</f>
        <v>#N/A</v>
      </c>
      <c r="AD315" t="e">
        <f>VLOOKUP(A315,issues_tempo!A:E,5,FALSE)</f>
        <v>#N/A</v>
      </c>
      <c r="AE315">
        <f t="shared" si="129"/>
        <v>0</v>
      </c>
      <c r="AF315">
        <f t="shared" si="129"/>
        <v>0</v>
      </c>
      <c r="AG315" t="e">
        <f t="shared" si="130"/>
        <v>#N/A</v>
      </c>
      <c r="AH315" t="e">
        <f t="shared" si="131"/>
        <v>#N/A</v>
      </c>
      <c r="AI315" t="e">
        <f t="shared" si="132"/>
        <v>#N/A</v>
      </c>
      <c r="AJ315" t="e">
        <f t="shared" si="133"/>
        <v>#N/A</v>
      </c>
    </row>
    <row r="316" spans="1:36" x14ac:dyDescent="0.25">
      <c r="A316">
        <f>commits!A316</f>
        <v>51844107</v>
      </c>
      <c r="B316" t="str">
        <f>commits!B316</f>
        <v>Javascript</v>
      </c>
      <c r="C316">
        <f>commits!C316</f>
        <v>108</v>
      </c>
      <c r="D316">
        <f>commits!D316</f>
        <v>62</v>
      </c>
      <c r="E316">
        <f>commits!E316</f>
        <v>170</v>
      </c>
      <c r="F316">
        <f>VLOOKUP(A316,merges!P:U,5,FALSE)</f>
        <v>30</v>
      </c>
      <c r="G316">
        <f>VLOOKUP(A316,merges!P:U,6,FALSE)</f>
        <v>14</v>
      </c>
      <c r="H316">
        <f t="shared" si="117"/>
        <v>44</v>
      </c>
      <c r="I316">
        <f t="shared" si="118"/>
        <v>3.8636363636363638</v>
      </c>
      <c r="J316">
        <f t="shared" si="119"/>
        <v>25.882352941176471</v>
      </c>
      <c r="K316">
        <f t="shared" si="120"/>
        <v>27.777777777777779</v>
      </c>
      <c r="L316">
        <f t="shared" si="121"/>
        <v>22.580645161290324</v>
      </c>
      <c r="M316">
        <f t="shared" si="122"/>
        <v>3.6</v>
      </c>
      <c r="N316">
        <f t="shared" si="123"/>
        <v>4.4285714285714288</v>
      </c>
      <c r="O316">
        <f>IF(ISNA(VLOOKUP(A316,desenvolvedores!$U$2:$W$656,2,FALSE)),1,VLOOKUP(A316,desenvolvedores!$U$2:$W$656,2,FALSE))</f>
        <v>3</v>
      </c>
      <c r="P316">
        <f>IF(ISNA(VLOOKUP(A316,desenvolvedores!$U$2:$W$656,3,FALSE)),1,VLOOKUP(A316,desenvolvedores!$U$2:$W$656,3,FALSE))</f>
        <v>4</v>
      </c>
      <c r="Q316">
        <f t="shared" si="115"/>
        <v>1.8</v>
      </c>
      <c r="R316">
        <f t="shared" si="116"/>
        <v>2.9523809523809526</v>
      </c>
      <c r="S316">
        <f>IF(ISNA(VLOOKUP(A316,merges!AH:AJ,2,)),0,VLOOKUP(A316,merges!AH:AJ,2,))</f>
        <v>535</v>
      </c>
      <c r="T316">
        <f>IF(ISNA(VLOOKUP(A316,merges!AN:AP,2,FALSE)),0,VLOOKUP(A316,merges!AN:AP,2,FALSE))</f>
        <v>1728</v>
      </c>
      <c r="U316">
        <f t="shared" si="124"/>
        <v>17.833333333333332</v>
      </c>
      <c r="V316">
        <f t="shared" si="125"/>
        <v>123.42857142857143</v>
      </c>
      <c r="W316">
        <f t="shared" si="134"/>
        <v>495.37037037037032</v>
      </c>
      <c r="X316">
        <f t="shared" si="126"/>
        <v>2787.0967741935488</v>
      </c>
      <c r="Y316" t="e">
        <f>VLOOKUP(A316,issues_tempo!A:E,2,FALSE)</f>
        <v>#N/A</v>
      </c>
      <c r="Z316" t="e">
        <f>VLOOKUP(A316,issues_tempo!A:E,3,FALSE)</f>
        <v>#N/A</v>
      </c>
      <c r="AA316" t="e">
        <f t="shared" si="127"/>
        <v>#N/A</v>
      </c>
      <c r="AB316" t="e">
        <f t="shared" si="128"/>
        <v>#N/A</v>
      </c>
      <c r="AC316" t="e">
        <f>VLOOKUP(A316,issues_tempo!A:E,4,FALSE)</f>
        <v>#N/A</v>
      </c>
      <c r="AD316" t="e">
        <f>VLOOKUP(A316,issues_tempo!A:E,5,FALSE)</f>
        <v>#N/A</v>
      </c>
      <c r="AE316">
        <f t="shared" si="129"/>
        <v>0</v>
      </c>
      <c r="AF316">
        <f t="shared" si="129"/>
        <v>0</v>
      </c>
      <c r="AG316" t="e">
        <f t="shared" si="130"/>
        <v>#N/A</v>
      </c>
      <c r="AH316" t="e">
        <f t="shared" si="131"/>
        <v>#N/A</v>
      </c>
      <c r="AI316" t="e">
        <f t="shared" si="132"/>
        <v>#N/A</v>
      </c>
      <c r="AJ316" t="e">
        <f t="shared" si="133"/>
        <v>#N/A</v>
      </c>
    </row>
    <row r="317" spans="1:36" x14ac:dyDescent="0.25">
      <c r="A317">
        <f>commits!A317</f>
        <v>51862096</v>
      </c>
      <c r="B317" t="str">
        <f>commits!B317</f>
        <v>c#</v>
      </c>
      <c r="C317">
        <f>commits!C317</f>
        <v>68</v>
      </c>
      <c r="D317">
        <f>commits!D317</f>
        <v>20</v>
      </c>
      <c r="E317">
        <f>commits!E317</f>
        <v>88</v>
      </c>
      <c r="F317">
        <f>VLOOKUP(A317,merges!P:U,5,FALSE)</f>
        <v>2</v>
      </c>
      <c r="G317">
        <f>VLOOKUP(A317,merges!P:U,6,FALSE)</f>
        <v>1</v>
      </c>
      <c r="H317">
        <f t="shared" si="117"/>
        <v>3</v>
      </c>
      <c r="I317">
        <f t="shared" si="118"/>
        <v>29.333333333333332</v>
      </c>
      <c r="J317">
        <f t="shared" si="119"/>
        <v>3.4090909090909092</v>
      </c>
      <c r="K317">
        <f t="shared" si="120"/>
        <v>2.9411764705882355</v>
      </c>
      <c r="L317">
        <f t="shared" si="121"/>
        <v>5</v>
      </c>
      <c r="M317">
        <f t="shared" si="122"/>
        <v>34</v>
      </c>
      <c r="N317">
        <f t="shared" si="123"/>
        <v>20</v>
      </c>
      <c r="O317">
        <f>IF(ISNA(VLOOKUP(A317,desenvolvedores!$U$2:$W$656,2,FALSE)),1,VLOOKUP(A317,desenvolvedores!$U$2:$W$656,2,FALSE))</f>
        <v>8</v>
      </c>
      <c r="P317">
        <f>IF(ISNA(VLOOKUP(A317,desenvolvedores!$U$2:$W$656,3,FALSE)),1,VLOOKUP(A317,desenvolvedores!$U$2:$W$656,3,FALSE))</f>
        <v>2</v>
      </c>
      <c r="Q317">
        <f t="shared" si="115"/>
        <v>45.333333333333329</v>
      </c>
      <c r="R317">
        <f t="shared" si="116"/>
        <v>6.6666666666666661</v>
      </c>
      <c r="S317">
        <f>IF(ISNA(VLOOKUP(A317,merges!AH:AJ,2,)),0,VLOOKUP(A317,merges!AH:AJ,2,))</f>
        <v>0</v>
      </c>
      <c r="T317">
        <f>IF(ISNA(VLOOKUP(A317,merges!AN:AP,2,FALSE)),0,VLOOKUP(A317,merges!AN:AP,2,FALSE))</f>
        <v>0</v>
      </c>
      <c r="U317">
        <f t="shared" si="124"/>
        <v>0</v>
      </c>
      <c r="V317">
        <f t="shared" si="125"/>
        <v>0</v>
      </c>
      <c r="W317">
        <f t="shared" si="134"/>
        <v>0</v>
      </c>
      <c r="X317">
        <f t="shared" si="126"/>
        <v>0</v>
      </c>
      <c r="Y317" t="e">
        <f>VLOOKUP(A317,issues_tempo!A:E,2,FALSE)</f>
        <v>#N/A</v>
      </c>
      <c r="Z317" t="e">
        <f>VLOOKUP(A317,issues_tempo!A:E,3,FALSE)</f>
        <v>#N/A</v>
      </c>
      <c r="AA317" t="e">
        <f t="shared" si="127"/>
        <v>#N/A</v>
      </c>
      <c r="AB317" t="e">
        <f t="shared" si="128"/>
        <v>#N/A</v>
      </c>
      <c r="AC317" t="e">
        <f>VLOOKUP(A317,issues_tempo!A:E,4,FALSE)</f>
        <v>#N/A</v>
      </c>
      <c r="AD317" t="e">
        <f>VLOOKUP(A317,issues_tempo!A:E,5,FALSE)</f>
        <v>#N/A</v>
      </c>
      <c r="AE317">
        <f t="shared" si="129"/>
        <v>0</v>
      </c>
      <c r="AF317">
        <f t="shared" si="129"/>
        <v>0</v>
      </c>
      <c r="AG317" t="e">
        <f t="shared" si="130"/>
        <v>#N/A</v>
      </c>
      <c r="AH317" t="e">
        <f t="shared" si="131"/>
        <v>#N/A</v>
      </c>
      <c r="AI317" t="e">
        <f t="shared" si="132"/>
        <v>#N/A</v>
      </c>
      <c r="AJ317" t="e">
        <f t="shared" si="133"/>
        <v>#N/A</v>
      </c>
    </row>
    <row r="318" spans="1:36" x14ac:dyDescent="0.25">
      <c r="A318">
        <f>commits!A318</f>
        <v>51905063</v>
      </c>
      <c r="B318" t="str">
        <f>commits!B318</f>
        <v>Javascript</v>
      </c>
      <c r="C318">
        <f>commits!C318</f>
        <v>14</v>
      </c>
      <c r="D318">
        <f>commits!D318</f>
        <v>11</v>
      </c>
      <c r="E318">
        <f>commits!E318</f>
        <v>25</v>
      </c>
      <c r="F318">
        <f>VLOOKUP(A318,merges!P:U,5,FALSE)</f>
        <v>1</v>
      </c>
      <c r="G318">
        <f>VLOOKUP(A318,merges!P:U,6,FALSE)</f>
        <v>0</v>
      </c>
      <c r="H318">
        <f t="shared" si="117"/>
        <v>1</v>
      </c>
      <c r="I318">
        <f t="shared" si="118"/>
        <v>25</v>
      </c>
      <c r="J318">
        <f t="shared" si="119"/>
        <v>4</v>
      </c>
      <c r="K318">
        <f t="shared" si="120"/>
        <v>7.1428571428571432</v>
      </c>
      <c r="L318">
        <f t="shared" si="121"/>
        <v>0</v>
      </c>
      <c r="M318">
        <f t="shared" si="122"/>
        <v>14</v>
      </c>
      <c r="N318" t="e">
        <f t="shared" si="123"/>
        <v>#DIV/0!</v>
      </c>
      <c r="O318">
        <f>IF(ISNA(VLOOKUP(A318,desenvolvedores!$U$2:$W$656,2,FALSE)),1,VLOOKUP(A318,desenvolvedores!$U$2:$W$656,2,FALSE))</f>
        <v>2</v>
      </c>
      <c r="P318">
        <f>IF(ISNA(VLOOKUP(A318,desenvolvedores!$U$2:$W$656,3,FALSE)),1,VLOOKUP(A318,desenvolvedores!$U$2:$W$656,3,FALSE))</f>
        <v>2</v>
      </c>
      <c r="Q318">
        <f t="shared" si="115"/>
        <v>4.6666666666666661</v>
      </c>
      <c r="R318">
        <f t="shared" si="116"/>
        <v>999999</v>
      </c>
      <c r="S318">
        <f>IF(ISNA(VLOOKUP(A318,merges!AH:AJ,2,)),0,VLOOKUP(A318,merges!AH:AJ,2,))</f>
        <v>4481</v>
      </c>
      <c r="T318">
        <f>IF(ISNA(VLOOKUP(A318,merges!AN:AP,2,FALSE)),0,VLOOKUP(A318,merges!AN:AP,2,FALSE))</f>
        <v>0</v>
      </c>
      <c r="U318">
        <f t="shared" si="124"/>
        <v>4481</v>
      </c>
      <c r="V318">
        <f t="shared" si="125"/>
        <v>0</v>
      </c>
      <c r="W318">
        <f t="shared" si="134"/>
        <v>32007.142857142859</v>
      </c>
      <c r="X318">
        <f t="shared" si="126"/>
        <v>0</v>
      </c>
      <c r="Y318" t="e">
        <f>VLOOKUP(A318,issues_tempo!A:E,2,FALSE)</f>
        <v>#N/A</v>
      </c>
      <c r="Z318" t="e">
        <f>VLOOKUP(A318,issues_tempo!A:E,3,FALSE)</f>
        <v>#N/A</v>
      </c>
      <c r="AA318" t="e">
        <f t="shared" si="127"/>
        <v>#N/A</v>
      </c>
      <c r="AB318" t="e">
        <f t="shared" si="128"/>
        <v>#N/A</v>
      </c>
      <c r="AC318" t="e">
        <f>VLOOKUP(A318,issues_tempo!A:E,4,FALSE)</f>
        <v>#N/A</v>
      </c>
      <c r="AD318" t="e">
        <f>VLOOKUP(A318,issues_tempo!A:E,5,FALSE)</f>
        <v>#N/A</v>
      </c>
      <c r="AE318">
        <f t="shared" si="129"/>
        <v>0</v>
      </c>
      <c r="AF318">
        <f t="shared" si="129"/>
        <v>0</v>
      </c>
      <c r="AG318" t="e">
        <f t="shared" si="130"/>
        <v>#N/A</v>
      </c>
      <c r="AH318" t="e">
        <f t="shared" si="131"/>
        <v>#N/A</v>
      </c>
      <c r="AI318" t="e">
        <f t="shared" si="132"/>
        <v>#N/A</v>
      </c>
      <c r="AJ318" t="e">
        <f t="shared" si="133"/>
        <v>#N/A</v>
      </c>
    </row>
    <row r="319" spans="1:36" x14ac:dyDescent="0.25">
      <c r="A319">
        <f>commits!A319</f>
        <v>51929671</v>
      </c>
      <c r="B319" t="str">
        <f>commits!B319</f>
        <v>Javascript</v>
      </c>
      <c r="C319">
        <f>commits!C319</f>
        <v>2</v>
      </c>
      <c r="D319">
        <f>commits!D319</f>
        <v>1</v>
      </c>
      <c r="E319">
        <f>commits!E319</f>
        <v>3</v>
      </c>
      <c r="F319" t="e">
        <f>VLOOKUP(A319,merges!P:U,5,FALSE)</f>
        <v>#N/A</v>
      </c>
      <c r="G319" t="e">
        <f>VLOOKUP(A319,merges!P:U,6,FALSE)</f>
        <v>#N/A</v>
      </c>
      <c r="H319" t="e">
        <f t="shared" si="117"/>
        <v>#N/A</v>
      </c>
      <c r="I319" t="e">
        <f t="shared" si="118"/>
        <v>#N/A</v>
      </c>
      <c r="J319">
        <f t="shared" si="119"/>
        <v>0</v>
      </c>
      <c r="K319">
        <f t="shared" si="120"/>
        <v>0</v>
      </c>
      <c r="L319">
        <f t="shared" si="121"/>
        <v>0</v>
      </c>
      <c r="M319" t="e">
        <f t="shared" si="122"/>
        <v>#N/A</v>
      </c>
      <c r="N319" t="e">
        <f t="shared" si="123"/>
        <v>#N/A</v>
      </c>
      <c r="O319">
        <f>IF(ISNA(VLOOKUP(A319,desenvolvedores!$U$2:$W$656,2,FALSE)),1,VLOOKUP(A319,desenvolvedores!$U$2:$W$656,2,FALSE))</f>
        <v>1</v>
      </c>
      <c r="P319">
        <f>IF(ISNA(VLOOKUP(A319,desenvolvedores!$U$2:$W$656,3,FALSE)),1,VLOOKUP(A319,desenvolvedores!$U$2:$W$656,3,FALSE))</f>
        <v>1</v>
      </c>
      <c r="Q319">
        <f t="shared" si="115"/>
        <v>999999</v>
      </c>
      <c r="R319" t="e">
        <f t="shared" si="116"/>
        <v>#N/A</v>
      </c>
      <c r="S319">
        <f>IF(ISNA(VLOOKUP(A319,merges!AH:AJ,2,)),0,VLOOKUP(A319,merges!AH:AJ,2,))</f>
        <v>0</v>
      </c>
      <c r="T319">
        <f>IF(ISNA(VLOOKUP(A319,merges!AN:AP,2,FALSE)),0,VLOOKUP(A319,merges!AN:AP,2,FALSE))</f>
        <v>0</v>
      </c>
      <c r="U319">
        <f t="shared" si="124"/>
        <v>0</v>
      </c>
      <c r="V319">
        <f t="shared" si="125"/>
        <v>0</v>
      </c>
      <c r="W319">
        <f t="shared" si="134"/>
        <v>0</v>
      </c>
      <c r="X319">
        <f t="shared" si="126"/>
        <v>0</v>
      </c>
      <c r="Y319" t="e">
        <f>VLOOKUP(A319,issues_tempo!A:E,2,FALSE)</f>
        <v>#N/A</v>
      </c>
      <c r="Z319" t="e">
        <f>VLOOKUP(A319,issues_tempo!A:E,3,FALSE)</f>
        <v>#N/A</v>
      </c>
      <c r="AA319" t="e">
        <f t="shared" si="127"/>
        <v>#N/A</v>
      </c>
      <c r="AB319" t="e">
        <f t="shared" si="128"/>
        <v>#N/A</v>
      </c>
      <c r="AC319" t="e">
        <f>VLOOKUP(A319,issues_tempo!A:E,4,FALSE)</f>
        <v>#N/A</v>
      </c>
      <c r="AD319" t="e">
        <f>VLOOKUP(A319,issues_tempo!A:E,5,FALSE)</f>
        <v>#N/A</v>
      </c>
      <c r="AE319">
        <f t="shared" si="129"/>
        <v>0</v>
      </c>
      <c r="AF319">
        <f t="shared" si="129"/>
        <v>0</v>
      </c>
      <c r="AG319" t="e">
        <f t="shared" si="130"/>
        <v>#N/A</v>
      </c>
      <c r="AH319" t="e">
        <f t="shared" si="131"/>
        <v>#N/A</v>
      </c>
      <c r="AI319" t="e">
        <f t="shared" si="132"/>
        <v>#N/A</v>
      </c>
      <c r="AJ319" t="e">
        <f t="shared" si="133"/>
        <v>#N/A</v>
      </c>
    </row>
    <row r="320" spans="1:36" x14ac:dyDescent="0.25">
      <c r="A320">
        <f>commits!A320</f>
        <v>52187093</v>
      </c>
      <c r="B320" t="str">
        <f>commits!B320</f>
        <v>Javascript</v>
      </c>
      <c r="C320">
        <f>commits!C320</f>
        <v>1</v>
      </c>
      <c r="D320">
        <f>commits!D320</f>
        <v>226</v>
      </c>
      <c r="E320">
        <f>commits!E320</f>
        <v>227</v>
      </c>
      <c r="F320">
        <f>VLOOKUP(A320,merges!P:U,5,FALSE)</f>
        <v>0</v>
      </c>
      <c r="G320">
        <f>VLOOKUP(A320,merges!P:U,6,FALSE)</f>
        <v>2</v>
      </c>
      <c r="H320">
        <f t="shared" si="117"/>
        <v>2</v>
      </c>
      <c r="I320">
        <f t="shared" si="118"/>
        <v>113.5</v>
      </c>
      <c r="J320">
        <f t="shared" si="119"/>
        <v>0.88105726872246692</v>
      </c>
      <c r="K320">
        <f t="shared" si="120"/>
        <v>0</v>
      </c>
      <c r="L320">
        <f t="shared" si="121"/>
        <v>0.88495575221238942</v>
      </c>
      <c r="M320" t="e">
        <f t="shared" si="122"/>
        <v>#DIV/0!</v>
      </c>
      <c r="N320">
        <f t="shared" si="123"/>
        <v>113</v>
      </c>
      <c r="O320">
        <f>IF(ISNA(VLOOKUP(A320,desenvolvedores!$U$2:$W$656,2,FALSE)),1,VLOOKUP(A320,desenvolvedores!$U$2:$W$656,2,FALSE))</f>
        <v>1</v>
      </c>
      <c r="P320">
        <f>IF(ISNA(VLOOKUP(A320,desenvolvedores!$U$2:$W$656,3,FALSE)),1,VLOOKUP(A320,desenvolvedores!$U$2:$W$656,3,FALSE))</f>
        <v>3</v>
      </c>
      <c r="Q320">
        <f t="shared" si="115"/>
        <v>999999</v>
      </c>
      <c r="R320">
        <f t="shared" si="116"/>
        <v>56.5</v>
      </c>
      <c r="S320">
        <f>IF(ISNA(VLOOKUP(A320,merges!AH:AJ,2,)),0,VLOOKUP(A320,merges!AH:AJ,2,))</f>
        <v>0</v>
      </c>
      <c r="T320">
        <f>IF(ISNA(VLOOKUP(A320,merges!AN:AP,2,FALSE)),0,VLOOKUP(A320,merges!AN:AP,2,FALSE))</f>
        <v>0</v>
      </c>
      <c r="U320">
        <f t="shared" si="124"/>
        <v>0</v>
      </c>
      <c r="V320">
        <f t="shared" si="125"/>
        <v>0</v>
      </c>
      <c r="W320">
        <f t="shared" si="134"/>
        <v>0</v>
      </c>
      <c r="X320">
        <f t="shared" si="126"/>
        <v>0</v>
      </c>
      <c r="Y320" t="e">
        <f>VLOOKUP(A320,issues_tempo!A:E,2,FALSE)</f>
        <v>#N/A</v>
      </c>
      <c r="Z320" t="e">
        <f>VLOOKUP(A320,issues_tempo!A:E,3,FALSE)</f>
        <v>#N/A</v>
      </c>
      <c r="AA320" t="e">
        <f t="shared" si="127"/>
        <v>#N/A</v>
      </c>
      <c r="AB320" t="e">
        <f t="shared" si="128"/>
        <v>#N/A</v>
      </c>
      <c r="AC320" t="e">
        <f>VLOOKUP(A320,issues_tempo!A:E,4,FALSE)</f>
        <v>#N/A</v>
      </c>
      <c r="AD320" t="e">
        <f>VLOOKUP(A320,issues_tempo!A:E,5,FALSE)</f>
        <v>#N/A</v>
      </c>
      <c r="AE320">
        <f t="shared" si="129"/>
        <v>0</v>
      </c>
      <c r="AF320">
        <f t="shared" si="129"/>
        <v>0</v>
      </c>
      <c r="AG320" t="e">
        <f t="shared" si="130"/>
        <v>#N/A</v>
      </c>
      <c r="AH320" t="e">
        <f t="shared" si="131"/>
        <v>#N/A</v>
      </c>
      <c r="AI320" t="e">
        <f t="shared" si="132"/>
        <v>#N/A</v>
      </c>
      <c r="AJ320" t="e">
        <f t="shared" si="133"/>
        <v>#N/A</v>
      </c>
    </row>
    <row r="321" spans="1:36" x14ac:dyDescent="0.25">
      <c r="A321">
        <f>commits!A321</f>
        <v>52188033</v>
      </c>
      <c r="B321" t="str">
        <f>commits!B321</f>
        <v>Javascript</v>
      </c>
      <c r="C321">
        <f>commits!C321</f>
        <v>48</v>
      </c>
      <c r="D321">
        <f>commits!D321</f>
        <v>2</v>
      </c>
      <c r="E321">
        <f>commits!E321</f>
        <v>50</v>
      </c>
      <c r="F321">
        <f>VLOOKUP(A321,merges!P:U,5,FALSE)</f>
        <v>6</v>
      </c>
      <c r="G321">
        <f>VLOOKUP(A321,merges!P:U,6,FALSE)</f>
        <v>0</v>
      </c>
      <c r="H321">
        <f t="shared" si="117"/>
        <v>6</v>
      </c>
      <c r="I321">
        <f t="shared" si="118"/>
        <v>8.3333333333333339</v>
      </c>
      <c r="J321">
        <f t="shared" si="119"/>
        <v>12</v>
      </c>
      <c r="K321">
        <f t="shared" si="120"/>
        <v>12.5</v>
      </c>
      <c r="L321">
        <f t="shared" si="121"/>
        <v>0</v>
      </c>
      <c r="M321">
        <f t="shared" si="122"/>
        <v>8</v>
      </c>
      <c r="N321" t="e">
        <f t="shared" si="123"/>
        <v>#DIV/0!</v>
      </c>
      <c r="O321">
        <f>IF(ISNA(VLOOKUP(A321,desenvolvedores!$U$2:$W$656,2,FALSE)),1,VLOOKUP(A321,desenvolvedores!$U$2:$W$656,2,FALSE))</f>
        <v>12</v>
      </c>
      <c r="P321">
        <f>IF(ISNA(VLOOKUP(A321,desenvolvedores!$U$2:$W$656,3,FALSE)),1,VLOOKUP(A321,desenvolvedores!$U$2:$W$656,3,FALSE))</f>
        <v>1</v>
      </c>
      <c r="Q321">
        <f t="shared" si="115"/>
        <v>16</v>
      </c>
      <c r="R321">
        <f t="shared" si="116"/>
        <v>999999</v>
      </c>
      <c r="S321">
        <f>IF(ISNA(VLOOKUP(A321,merges!AH:AJ,2,)),0,VLOOKUP(A321,merges!AH:AJ,2,))</f>
        <v>0</v>
      </c>
      <c r="T321">
        <f>IF(ISNA(VLOOKUP(A321,merges!AN:AP,2,FALSE)),0,VLOOKUP(A321,merges!AN:AP,2,FALSE))</f>
        <v>0</v>
      </c>
      <c r="U321">
        <f t="shared" si="124"/>
        <v>0</v>
      </c>
      <c r="V321">
        <f t="shared" si="125"/>
        <v>0</v>
      </c>
      <c r="W321">
        <f t="shared" si="134"/>
        <v>0</v>
      </c>
      <c r="X321">
        <f t="shared" si="126"/>
        <v>0</v>
      </c>
      <c r="Y321" t="e">
        <f>VLOOKUP(A321,issues_tempo!A:E,2,FALSE)</f>
        <v>#N/A</v>
      </c>
      <c r="Z321" t="e">
        <f>VLOOKUP(A321,issues_tempo!A:E,3,FALSE)</f>
        <v>#N/A</v>
      </c>
      <c r="AA321" t="e">
        <f t="shared" si="127"/>
        <v>#N/A</v>
      </c>
      <c r="AB321" t="e">
        <f t="shared" si="128"/>
        <v>#N/A</v>
      </c>
      <c r="AC321" t="e">
        <f>VLOOKUP(A321,issues_tempo!A:E,4,FALSE)</f>
        <v>#N/A</v>
      </c>
      <c r="AD321" t="e">
        <f>VLOOKUP(A321,issues_tempo!A:E,5,FALSE)</f>
        <v>#N/A</v>
      </c>
      <c r="AE321">
        <f t="shared" si="129"/>
        <v>0</v>
      </c>
      <c r="AF321">
        <f t="shared" si="129"/>
        <v>0</v>
      </c>
      <c r="AG321" t="e">
        <f t="shared" si="130"/>
        <v>#N/A</v>
      </c>
      <c r="AH321" t="e">
        <f t="shared" si="131"/>
        <v>#N/A</v>
      </c>
      <c r="AI321" t="e">
        <f t="shared" si="132"/>
        <v>#N/A</v>
      </c>
      <c r="AJ321" t="e">
        <f t="shared" si="133"/>
        <v>#N/A</v>
      </c>
    </row>
    <row r="322" spans="1:36" x14ac:dyDescent="0.25">
      <c r="A322">
        <f>commits!A322</f>
        <v>52296735</v>
      </c>
      <c r="B322" t="str">
        <f>commits!B322</f>
        <v>Javascript</v>
      </c>
      <c r="C322">
        <f>commits!C322</f>
        <v>16</v>
      </c>
      <c r="D322">
        <f>commits!D322</f>
        <v>12</v>
      </c>
      <c r="E322">
        <f>commits!E322</f>
        <v>28</v>
      </c>
      <c r="F322" t="e">
        <f>VLOOKUP(A322,merges!P:U,5,FALSE)</f>
        <v>#N/A</v>
      </c>
      <c r="G322" t="e">
        <f>VLOOKUP(A322,merges!P:U,6,FALSE)</f>
        <v>#N/A</v>
      </c>
      <c r="H322" t="e">
        <f t="shared" si="117"/>
        <v>#N/A</v>
      </c>
      <c r="I322" t="e">
        <f t="shared" si="118"/>
        <v>#N/A</v>
      </c>
      <c r="J322">
        <f t="shared" si="119"/>
        <v>0</v>
      </c>
      <c r="K322">
        <f t="shared" si="120"/>
        <v>0</v>
      </c>
      <c r="L322">
        <f t="shared" si="121"/>
        <v>0</v>
      </c>
      <c r="M322" t="e">
        <f t="shared" si="122"/>
        <v>#N/A</v>
      </c>
      <c r="N322" t="e">
        <f t="shared" si="123"/>
        <v>#N/A</v>
      </c>
      <c r="O322">
        <f>IF(ISNA(VLOOKUP(A322,desenvolvedores!$U$2:$W$656,2,FALSE)),1,VLOOKUP(A322,desenvolvedores!$U$2:$W$656,2,FALSE))</f>
        <v>1</v>
      </c>
      <c r="P322">
        <f>IF(ISNA(VLOOKUP(A322,desenvolvedores!$U$2:$W$656,3,FALSE)),1,VLOOKUP(A322,desenvolvedores!$U$2:$W$656,3,FALSE))</f>
        <v>1</v>
      </c>
      <c r="Q322">
        <f t="shared" ref="Q322:Q385" si="135">IF(ISERROR((C322/F322)*(O322/($O$2+$P$2))),999999,(C322/F322)*(O322/($O$2+$P$2)))</f>
        <v>999999</v>
      </c>
      <c r="R322" t="e">
        <f t="shared" ref="R322:R385" si="136">IF(ISERR((D322/G322)*(P322/($O$2+$P$2))),999999,(D322/G322)*(P322/($O$2+$P$2)))</f>
        <v>#N/A</v>
      </c>
      <c r="S322">
        <f>IF(ISNA(VLOOKUP(A322,merges!AH:AJ,2,)),0,VLOOKUP(A322,merges!AH:AJ,2,))</f>
        <v>0</v>
      </c>
      <c r="T322">
        <f>IF(ISNA(VLOOKUP(A322,merges!AN:AP,2,FALSE)),0,VLOOKUP(A322,merges!AN:AP,2,FALSE))</f>
        <v>0</v>
      </c>
      <c r="U322">
        <f t="shared" si="124"/>
        <v>0</v>
      </c>
      <c r="V322">
        <f t="shared" si="125"/>
        <v>0</v>
      </c>
      <c r="W322">
        <f t="shared" si="134"/>
        <v>0</v>
      </c>
      <c r="X322">
        <f t="shared" si="126"/>
        <v>0</v>
      </c>
      <c r="Y322" t="e">
        <f>VLOOKUP(A322,issues_tempo!A:E,2,FALSE)</f>
        <v>#N/A</v>
      </c>
      <c r="Z322" t="e">
        <f>VLOOKUP(A322,issues_tempo!A:E,3,FALSE)</f>
        <v>#N/A</v>
      </c>
      <c r="AA322" t="e">
        <f t="shared" si="127"/>
        <v>#N/A</v>
      </c>
      <c r="AB322" t="e">
        <f t="shared" si="128"/>
        <v>#N/A</v>
      </c>
      <c r="AC322" t="e">
        <f>VLOOKUP(A322,issues_tempo!A:E,4,FALSE)</f>
        <v>#N/A</v>
      </c>
      <c r="AD322" t="e">
        <f>VLOOKUP(A322,issues_tempo!A:E,5,FALSE)</f>
        <v>#N/A</v>
      </c>
      <c r="AE322">
        <f t="shared" si="129"/>
        <v>0</v>
      </c>
      <c r="AF322">
        <f t="shared" si="129"/>
        <v>0</v>
      </c>
      <c r="AG322" t="e">
        <f t="shared" si="130"/>
        <v>#N/A</v>
      </c>
      <c r="AH322" t="e">
        <f t="shared" si="131"/>
        <v>#N/A</v>
      </c>
      <c r="AI322" t="e">
        <f t="shared" si="132"/>
        <v>#N/A</v>
      </c>
      <c r="AJ322" t="e">
        <f t="shared" si="133"/>
        <v>#N/A</v>
      </c>
    </row>
    <row r="323" spans="1:36" x14ac:dyDescent="0.25">
      <c r="A323">
        <f>commits!A323</f>
        <v>52782163</v>
      </c>
      <c r="B323" t="str">
        <f>commits!B323</f>
        <v>java</v>
      </c>
      <c r="C323">
        <f>commits!C323</f>
        <v>51</v>
      </c>
      <c r="D323">
        <f>commits!D323</f>
        <v>27</v>
      </c>
      <c r="E323">
        <f>commits!E323</f>
        <v>78</v>
      </c>
      <c r="F323" t="e">
        <f>VLOOKUP(A323,merges!P:U,5,FALSE)</f>
        <v>#N/A</v>
      </c>
      <c r="G323" t="e">
        <f>VLOOKUP(A323,merges!P:U,6,FALSE)</f>
        <v>#N/A</v>
      </c>
      <c r="H323" t="e">
        <f t="shared" ref="H323:H386" si="137">F323+G323</f>
        <v>#N/A</v>
      </c>
      <c r="I323" t="e">
        <f t="shared" ref="I323:I386" si="138">E323/H323</f>
        <v>#N/A</v>
      </c>
      <c r="J323">
        <f t="shared" ref="J323:J386" si="139">IF(ISNA(H323),0,IF(E323&gt;0,(H323*100)/E323,0))</f>
        <v>0</v>
      </c>
      <c r="K323">
        <f t="shared" ref="K323:K386" si="140">IF(ISNA(F323),0,IF(C323&gt;0,(F323*100)/C323,0))</f>
        <v>0</v>
      </c>
      <c r="L323">
        <f t="shared" ref="L323:L386" si="141">IF(ISNA(F323),0,IF(D323&gt;0,(G323*100)/D323,0))</f>
        <v>0</v>
      </c>
      <c r="M323" t="e">
        <f t="shared" ref="M323:M386" si="142">C323/F323</f>
        <v>#N/A</v>
      </c>
      <c r="N323" t="e">
        <f t="shared" ref="N323:N386" si="143">D323/G323</f>
        <v>#N/A</v>
      </c>
      <c r="O323">
        <f>IF(ISNA(VLOOKUP(A323,desenvolvedores!$U$2:$W$656,2,FALSE)),1,VLOOKUP(A323,desenvolvedores!$U$2:$W$656,2,FALSE))</f>
        <v>1</v>
      </c>
      <c r="P323">
        <f>IF(ISNA(VLOOKUP(A323,desenvolvedores!$U$2:$W$656,3,FALSE)),1,VLOOKUP(A323,desenvolvedores!$U$2:$W$656,3,FALSE))</f>
        <v>1</v>
      </c>
      <c r="Q323">
        <f t="shared" si="135"/>
        <v>999999</v>
      </c>
      <c r="R323" t="e">
        <f t="shared" si="136"/>
        <v>#N/A</v>
      </c>
      <c r="S323">
        <f>IF(ISNA(VLOOKUP(A323,merges!AH:AJ,2,)),0,VLOOKUP(A323,merges!AH:AJ,2,))</f>
        <v>0</v>
      </c>
      <c r="T323">
        <f>IF(ISNA(VLOOKUP(A323,merges!AN:AP,2,FALSE)),0,VLOOKUP(A323,merges!AN:AP,2,FALSE))</f>
        <v>0</v>
      </c>
      <c r="U323">
        <f t="shared" ref="U323:U386" si="144">IF(ISNA(F323),0,IF(F323&gt;0,S323/F323,0))</f>
        <v>0</v>
      </c>
      <c r="V323">
        <f t="shared" ref="V323:V386" si="145">IF(ISNA(G323),0,IF(G323&gt;0,T323/G323,0))</f>
        <v>0</v>
      </c>
      <c r="W323">
        <f t="shared" si="134"/>
        <v>0</v>
      </c>
      <c r="X323">
        <f t="shared" ref="X323:X386" si="146">V323*L323</f>
        <v>0</v>
      </c>
      <c r="Y323" t="e">
        <f>VLOOKUP(A323,issues_tempo!A:E,2,FALSE)</f>
        <v>#N/A</v>
      </c>
      <c r="Z323" t="e">
        <f>VLOOKUP(A323,issues_tempo!A:E,3,FALSE)</f>
        <v>#N/A</v>
      </c>
      <c r="AA323" t="e">
        <f t="shared" ref="AA323:AA386" si="147">Y323+Z323</f>
        <v>#N/A</v>
      </c>
      <c r="AB323" t="e">
        <f t="shared" ref="AB323:AB386" si="148">E323/AA323</f>
        <v>#N/A</v>
      </c>
      <c r="AC323" t="e">
        <f>VLOOKUP(A323,issues_tempo!A:E,4,FALSE)</f>
        <v>#N/A</v>
      </c>
      <c r="AD323" t="e">
        <f>VLOOKUP(A323,issues_tempo!A:E,5,FALSE)</f>
        <v>#N/A</v>
      </c>
      <c r="AE323">
        <f t="shared" ref="AE323:AF386" si="149">IF(ISNA(Y323),0,IF(C323&gt;0,(Y323*100)/C323,0))</f>
        <v>0</v>
      </c>
      <c r="AF323">
        <f t="shared" si="149"/>
        <v>0</v>
      </c>
      <c r="AG323" t="e">
        <f t="shared" ref="AG323:AG386" si="150">IF(Y323&gt;0,AC323/Y323,0)</f>
        <v>#N/A</v>
      </c>
      <c r="AH323" t="e">
        <f t="shared" ref="AH323:AH386" si="151">IF(Z323&gt;0,AD323/Z323,0)</f>
        <v>#N/A</v>
      </c>
      <c r="AI323" t="e">
        <f t="shared" ref="AI323:AI386" si="152">AG323*AE323</f>
        <v>#N/A</v>
      </c>
      <c r="AJ323" t="e">
        <f t="shared" ref="AJ323:AJ386" si="153">AH323*AF323</f>
        <v>#N/A</v>
      </c>
    </row>
    <row r="324" spans="1:36" x14ac:dyDescent="0.25">
      <c r="A324">
        <f>commits!A324</f>
        <v>52959888</v>
      </c>
      <c r="B324" t="str">
        <f>commits!B324</f>
        <v>java</v>
      </c>
      <c r="C324">
        <f>commits!C324</f>
        <v>4</v>
      </c>
      <c r="D324">
        <f>commits!D324</f>
        <v>11</v>
      </c>
      <c r="E324">
        <f>commits!E324</f>
        <v>15</v>
      </c>
      <c r="F324">
        <f>VLOOKUP(A324,merges!P:U,5,FALSE)</f>
        <v>0</v>
      </c>
      <c r="G324">
        <f>VLOOKUP(A324,merges!P:U,6,FALSE)</f>
        <v>2</v>
      </c>
      <c r="H324">
        <f t="shared" si="137"/>
        <v>2</v>
      </c>
      <c r="I324">
        <f t="shared" si="138"/>
        <v>7.5</v>
      </c>
      <c r="J324">
        <f t="shared" si="139"/>
        <v>13.333333333333334</v>
      </c>
      <c r="K324">
        <f t="shared" si="140"/>
        <v>0</v>
      </c>
      <c r="L324">
        <f t="shared" si="141"/>
        <v>18.181818181818183</v>
      </c>
      <c r="M324" t="e">
        <f t="shared" si="142"/>
        <v>#DIV/0!</v>
      </c>
      <c r="N324">
        <f t="shared" si="143"/>
        <v>5.5</v>
      </c>
      <c r="O324">
        <f>IF(ISNA(VLOOKUP(A324,desenvolvedores!$U$2:$W$656,2,FALSE)),1,VLOOKUP(A324,desenvolvedores!$U$2:$W$656,2,FALSE))</f>
        <v>1</v>
      </c>
      <c r="P324">
        <f>IF(ISNA(VLOOKUP(A324,desenvolvedores!$U$2:$W$656,3,FALSE)),1,VLOOKUP(A324,desenvolvedores!$U$2:$W$656,3,FALSE))</f>
        <v>1</v>
      </c>
      <c r="Q324">
        <f t="shared" si="135"/>
        <v>999999</v>
      </c>
      <c r="R324">
        <f t="shared" si="136"/>
        <v>0.91666666666666663</v>
      </c>
      <c r="S324">
        <f>IF(ISNA(VLOOKUP(A324,merges!AH:AJ,2,)),0,VLOOKUP(A324,merges!AH:AJ,2,))</f>
        <v>0</v>
      </c>
      <c r="T324">
        <f>IF(ISNA(VLOOKUP(A324,merges!AN:AP,2,FALSE)),0,VLOOKUP(A324,merges!AN:AP,2,FALSE))</f>
        <v>0</v>
      </c>
      <c r="U324">
        <f t="shared" si="144"/>
        <v>0</v>
      </c>
      <c r="V324">
        <f t="shared" si="145"/>
        <v>0</v>
      </c>
      <c r="W324">
        <f t="shared" ref="W324:W387" si="154">U324*K324</f>
        <v>0</v>
      </c>
      <c r="X324">
        <f t="shared" si="146"/>
        <v>0</v>
      </c>
      <c r="Y324" t="e">
        <f>VLOOKUP(A324,issues_tempo!A:E,2,FALSE)</f>
        <v>#N/A</v>
      </c>
      <c r="Z324" t="e">
        <f>VLOOKUP(A324,issues_tempo!A:E,3,FALSE)</f>
        <v>#N/A</v>
      </c>
      <c r="AA324" t="e">
        <f t="shared" si="147"/>
        <v>#N/A</v>
      </c>
      <c r="AB324" t="e">
        <f t="shared" si="148"/>
        <v>#N/A</v>
      </c>
      <c r="AC324" t="e">
        <f>VLOOKUP(A324,issues_tempo!A:E,4,FALSE)</f>
        <v>#N/A</v>
      </c>
      <c r="AD324" t="e">
        <f>VLOOKUP(A324,issues_tempo!A:E,5,FALSE)</f>
        <v>#N/A</v>
      </c>
      <c r="AE324">
        <f t="shared" si="149"/>
        <v>0</v>
      </c>
      <c r="AF324">
        <f t="shared" si="149"/>
        <v>0</v>
      </c>
      <c r="AG324" t="e">
        <f t="shared" si="150"/>
        <v>#N/A</v>
      </c>
      <c r="AH324" t="e">
        <f t="shared" si="151"/>
        <v>#N/A</v>
      </c>
      <c r="AI324" t="e">
        <f t="shared" si="152"/>
        <v>#N/A</v>
      </c>
      <c r="AJ324" t="e">
        <f t="shared" si="153"/>
        <v>#N/A</v>
      </c>
    </row>
    <row r="325" spans="1:36" x14ac:dyDescent="0.25">
      <c r="A325">
        <f>commits!A325</f>
        <v>52983649</v>
      </c>
      <c r="B325" t="str">
        <f>commits!B325</f>
        <v>Javascript</v>
      </c>
      <c r="C325">
        <f>commits!C325</f>
        <v>10</v>
      </c>
      <c r="D325">
        <f>commits!D325</f>
        <v>3</v>
      </c>
      <c r="E325">
        <f>commits!E325</f>
        <v>13</v>
      </c>
      <c r="F325" t="e">
        <f>VLOOKUP(A325,merges!P:U,5,FALSE)</f>
        <v>#N/A</v>
      </c>
      <c r="G325" t="e">
        <f>VLOOKUP(A325,merges!P:U,6,FALSE)</f>
        <v>#N/A</v>
      </c>
      <c r="H325" t="e">
        <f t="shared" si="137"/>
        <v>#N/A</v>
      </c>
      <c r="I325" t="e">
        <f t="shared" si="138"/>
        <v>#N/A</v>
      </c>
      <c r="J325">
        <f t="shared" si="139"/>
        <v>0</v>
      </c>
      <c r="K325">
        <f t="shared" si="140"/>
        <v>0</v>
      </c>
      <c r="L325">
        <f t="shared" si="141"/>
        <v>0</v>
      </c>
      <c r="M325" t="e">
        <f t="shared" si="142"/>
        <v>#N/A</v>
      </c>
      <c r="N325" t="e">
        <f t="shared" si="143"/>
        <v>#N/A</v>
      </c>
      <c r="O325">
        <f>IF(ISNA(VLOOKUP(A325,desenvolvedores!$U$2:$W$656,2,FALSE)),1,VLOOKUP(A325,desenvolvedores!$U$2:$W$656,2,FALSE))</f>
        <v>2</v>
      </c>
      <c r="P325">
        <f>IF(ISNA(VLOOKUP(A325,desenvolvedores!$U$2:$W$656,3,FALSE)),1,VLOOKUP(A325,desenvolvedores!$U$2:$W$656,3,FALSE))</f>
        <v>2</v>
      </c>
      <c r="Q325">
        <f t="shared" si="135"/>
        <v>999999</v>
      </c>
      <c r="R325" t="e">
        <f t="shared" si="136"/>
        <v>#N/A</v>
      </c>
      <c r="S325">
        <f>IF(ISNA(VLOOKUP(A325,merges!AH:AJ,2,)),0,VLOOKUP(A325,merges!AH:AJ,2,))</f>
        <v>0</v>
      </c>
      <c r="T325">
        <f>IF(ISNA(VLOOKUP(A325,merges!AN:AP,2,FALSE)),0,VLOOKUP(A325,merges!AN:AP,2,FALSE))</f>
        <v>0</v>
      </c>
      <c r="U325">
        <f t="shared" si="144"/>
        <v>0</v>
      </c>
      <c r="V325">
        <f t="shared" si="145"/>
        <v>0</v>
      </c>
      <c r="W325">
        <f t="shared" si="154"/>
        <v>0</v>
      </c>
      <c r="X325">
        <f t="shared" si="146"/>
        <v>0</v>
      </c>
      <c r="Y325" t="e">
        <f>VLOOKUP(A325,issues_tempo!A:E,2,FALSE)</f>
        <v>#N/A</v>
      </c>
      <c r="Z325" t="e">
        <f>VLOOKUP(A325,issues_tempo!A:E,3,FALSE)</f>
        <v>#N/A</v>
      </c>
      <c r="AA325" t="e">
        <f t="shared" si="147"/>
        <v>#N/A</v>
      </c>
      <c r="AB325" t="e">
        <f t="shared" si="148"/>
        <v>#N/A</v>
      </c>
      <c r="AC325" t="e">
        <f>VLOOKUP(A325,issues_tempo!A:E,4,FALSE)</f>
        <v>#N/A</v>
      </c>
      <c r="AD325" t="e">
        <f>VLOOKUP(A325,issues_tempo!A:E,5,FALSE)</f>
        <v>#N/A</v>
      </c>
      <c r="AE325">
        <f t="shared" si="149"/>
        <v>0</v>
      </c>
      <c r="AF325">
        <f t="shared" si="149"/>
        <v>0</v>
      </c>
      <c r="AG325" t="e">
        <f t="shared" si="150"/>
        <v>#N/A</v>
      </c>
      <c r="AH325" t="e">
        <f t="shared" si="151"/>
        <v>#N/A</v>
      </c>
      <c r="AI325" t="e">
        <f t="shared" si="152"/>
        <v>#N/A</v>
      </c>
      <c r="AJ325" t="e">
        <f t="shared" si="153"/>
        <v>#N/A</v>
      </c>
    </row>
    <row r="326" spans="1:36" x14ac:dyDescent="0.25">
      <c r="A326">
        <f>commits!A326</f>
        <v>53135203</v>
      </c>
      <c r="B326" t="str">
        <f>commits!B326</f>
        <v>java</v>
      </c>
      <c r="C326">
        <f>commits!C326</f>
        <v>1139</v>
      </c>
      <c r="D326">
        <f>commits!D326</f>
        <v>361</v>
      </c>
      <c r="E326">
        <f>commits!E326</f>
        <v>1500</v>
      </c>
      <c r="F326">
        <f>VLOOKUP(A326,merges!P:U,5,FALSE)</f>
        <v>30</v>
      </c>
      <c r="G326">
        <f>VLOOKUP(A326,merges!P:U,6,FALSE)</f>
        <v>12</v>
      </c>
      <c r="H326">
        <f t="shared" si="137"/>
        <v>42</v>
      </c>
      <c r="I326">
        <f t="shared" si="138"/>
        <v>35.714285714285715</v>
      </c>
      <c r="J326">
        <f t="shared" si="139"/>
        <v>2.8</v>
      </c>
      <c r="K326">
        <f t="shared" si="140"/>
        <v>2.6338893766461808</v>
      </c>
      <c r="L326">
        <f t="shared" si="141"/>
        <v>3.3240997229916895</v>
      </c>
      <c r="M326">
        <f t="shared" ref="M326:M327" si="155">IF(F326&gt;0,C326/F326,999999)</f>
        <v>37.966666666666669</v>
      </c>
      <c r="N326">
        <f t="shared" ref="N326:N327" si="156">IF(G326&gt;0,D326/G326,999999)</f>
        <v>30.083333333333332</v>
      </c>
      <c r="O326">
        <f>IF(ISNA(VLOOKUP(A326,desenvolvedores!$U$2:$W$656,2,FALSE)),1,VLOOKUP(A326,desenvolvedores!$U$2:$W$656,2,FALSE))</f>
        <v>14</v>
      </c>
      <c r="P326">
        <f>IF(ISNA(VLOOKUP(A326,desenvolvedores!$U$2:$W$656,3,FALSE)),1,VLOOKUP(A326,desenvolvedores!$U$2:$W$656,3,FALSE))</f>
        <v>15</v>
      </c>
      <c r="Q326">
        <f t="shared" si="135"/>
        <v>88.588888888888903</v>
      </c>
      <c r="R326">
        <f t="shared" si="136"/>
        <v>75.208333333333329</v>
      </c>
      <c r="S326">
        <f>IF(ISNA(VLOOKUP(A326,merges!AH:AJ,2,)),0,VLOOKUP(A326,merges!AH:AJ,2,))</f>
        <v>3</v>
      </c>
      <c r="T326">
        <f>IF(ISNA(VLOOKUP(A326,merges!AN:AP,2,FALSE)),0,VLOOKUP(A326,merges!AN:AP,2,FALSE))</f>
        <v>26</v>
      </c>
      <c r="U326">
        <f t="shared" si="144"/>
        <v>0.1</v>
      </c>
      <c r="V326">
        <f t="shared" si="145"/>
        <v>2.1666666666666665</v>
      </c>
      <c r="W326">
        <f t="shared" si="154"/>
        <v>0.26338893766461807</v>
      </c>
      <c r="X326">
        <f t="shared" si="146"/>
        <v>7.2022160664819932</v>
      </c>
      <c r="Y326">
        <f>IF(ISNA(VLOOKUP(A326,issues_tempo!A:E,2,FALSE)),0,VLOOKUP(A326,issues_tempo!A:E,2,FALSE))</f>
        <v>101</v>
      </c>
      <c r="Z326">
        <f>IF(ISNA(VLOOKUP(A326,issues_tempo!A:E,3,FALSE)),0,VLOOKUP(A326,issues_tempo!A:E,3,FALSE))</f>
        <v>38</v>
      </c>
      <c r="AA326">
        <f t="shared" si="147"/>
        <v>139</v>
      </c>
      <c r="AB326">
        <f t="shared" si="148"/>
        <v>10.791366906474821</v>
      </c>
      <c r="AC326">
        <f>VLOOKUP(A326,issues_tempo!A:E,4,FALSE)</f>
        <v>1369</v>
      </c>
      <c r="AD326">
        <f>VLOOKUP(A326,issues_tempo!A:E,5,FALSE)</f>
        <v>1325</v>
      </c>
      <c r="AE326">
        <f t="shared" si="149"/>
        <v>8.8674275680421424</v>
      </c>
      <c r="AF326">
        <f t="shared" si="149"/>
        <v>10.526315789473685</v>
      </c>
      <c r="AG326">
        <f t="shared" si="150"/>
        <v>13.554455445544555</v>
      </c>
      <c r="AH326">
        <f t="shared" si="151"/>
        <v>34.868421052631582</v>
      </c>
      <c r="AI326">
        <f t="shared" si="152"/>
        <v>120.19315188762073</v>
      </c>
      <c r="AJ326">
        <f t="shared" si="153"/>
        <v>367.03601108033246</v>
      </c>
    </row>
    <row r="327" spans="1:36" x14ac:dyDescent="0.25">
      <c r="A327">
        <f>commits!A327</f>
        <v>53534987</v>
      </c>
      <c r="B327" t="str">
        <f>commits!B327</f>
        <v>Javascript</v>
      </c>
      <c r="C327">
        <f>commits!C327</f>
        <v>250</v>
      </c>
      <c r="D327">
        <f>commits!D327</f>
        <v>104</v>
      </c>
      <c r="E327">
        <f>commits!E327</f>
        <v>354</v>
      </c>
      <c r="F327">
        <f>VLOOKUP(A327,merges!P:U,5,FALSE)</f>
        <v>12</v>
      </c>
      <c r="G327">
        <f>VLOOKUP(A327,merges!P:U,6,FALSE)</f>
        <v>3</v>
      </c>
      <c r="H327">
        <f t="shared" si="137"/>
        <v>15</v>
      </c>
      <c r="I327">
        <f t="shared" si="138"/>
        <v>23.6</v>
      </c>
      <c r="J327">
        <f t="shared" si="139"/>
        <v>4.2372881355932206</v>
      </c>
      <c r="K327">
        <f t="shared" si="140"/>
        <v>4.8</v>
      </c>
      <c r="L327">
        <f t="shared" si="141"/>
        <v>2.8846153846153846</v>
      </c>
      <c r="M327">
        <f t="shared" si="155"/>
        <v>20.833333333333332</v>
      </c>
      <c r="N327">
        <f t="shared" si="156"/>
        <v>34.666666666666664</v>
      </c>
      <c r="O327">
        <f>IF(ISNA(VLOOKUP(A327,desenvolvedores!$U$2:$W$656,2,FALSE)),1,VLOOKUP(A327,desenvolvedores!$U$2:$W$656,2,FALSE))</f>
        <v>4</v>
      </c>
      <c r="P327">
        <f>IF(ISNA(VLOOKUP(A327,desenvolvedores!$U$2:$W$656,3,FALSE)),1,VLOOKUP(A327,desenvolvedores!$U$2:$W$656,3,FALSE))</f>
        <v>3</v>
      </c>
      <c r="Q327">
        <f t="shared" si="135"/>
        <v>13.888888888888888</v>
      </c>
      <c r="R327">
        <f t="shared" si="136"/>
        <v>17.333333333333332</v>
      </c>
      <c r="S327">
        <f>IF(ISNA(VLOOKUP(A327,merges!AH:AJ,2,)),0,VLOOKUP(A327,merges!AH:AJ,2,))</f>
        <v>22</v>
      </c>
      <c r="T327">
        <f>IF(ISNA(VLOOKUP(A327,merges!AN:AP,2,FALSE)),0,VLOOKUP(A327,merges!AN:AP,2,FALSE))</f>
        <v>0</v>
      </c>
      <c r="U327">
        <f t="shared" si="144"/>
        <v>1.8333333333333333</v>
      </c>
      <c r="V327">
        <f t="shared" si="145"/>
        <v>0</v>
      </c>
      <c r="W327">
        <f t="shared" si="154"/>
        <v>8.7999999999999989</v>
      </c>
      <c r="X327">
        <f t="shared" si="146"/>
        <v>0</v>
      </c>
      <c r="Y327">
        <f>VLOOKUP(A327,issues_tempo!A:E,2,FALSE)</f>
        <v>1</v>
      </c>
      <c r="Z327">
        <f>VLOOKUP(A327,issues_tempo!A:E,3,FALSE)</f>
        <v>0</v>
      </c>
      <c r="AA327">
        <f t="shared" si="147"/>
        <v>1</v>
      </c>
      <c r="AB327">
        <f t="shared" si="148"/>
        <v>354</v>
      </c>
      <c r="AC327">
        <f>VLOOKUP(A327,issues_tempo!A:E,4,FALSE)</f>
        <v>0</v>
      </c>
      <c r="AD327">
        <f>VLOOKUP(A327,issues_tempo!A:E,5,FALSE)</f>
        <v>0</v>
      </c>
      <c r="AE327">
        <f t="shared" si="149"/>
        <v>0.4</v>
      </c>
      <c r="AF327">
        <f t="shared" si="149"/>
        <v>0</v>
      </c>
      <c r="AG327">
        <f t="shared" si="150"/>
        <v>0</v>
      </c>
      <c r="AH327">
        <f t="shared" si="151"/>
        <v>0</v>
      </c>
      <c r="AI327">
        <f t="shared" si="152"/>
        <v>0</v>
      </c>
      <c r="AJ327">
        <f t="shared" si="153"/>
        <v>0</v>
      </c>
    </row>
    <row r="328" spans="1:36" x14ac:dyDescent="0.25">
      <c r="A328">
        <f>commits!A328</f>
        <v>53661072</v>
      </c>
      <c r="B328" t="str">
        <f>commits!B328</f>
        <v>Python</v>
      </c>
      <c r="C328">
        <f>commits!C328</f>
        <v>59</v>
      </c>
      <c r="D328">
        <f>commits!D328</f>
        <v>84</v>
      </c>
      <c r="E328">
        <f>commits!E328</f>
        <v>143</v>
      </c>
      <c r="F328">
        <f>VLOOKUP(A328,merges!P:U,5,FALSE)</f>
        <v>2</v>
      </c>
      <c r="G328">
        <f>VLOOKUP(A328,merges!P:U,6,FALSE)</f>
        <v>3</v>
      </c>
      <c r="H328">
        <f t="shared" si="137"/>
        <v>5</v>
      </c>
      <c r="I328">
        <f t="shared" si="138"/>
        <v>28.6</v>
      </c>
      <c r="J328">
        <f t="shared" si="139"/>
        <v>3.4965034965034967</v>
      </c>
      <c r="K328">
        <f t="shared" si="140"/>
        <v>3.3898305084745761</v>
      </c>
      <c r="L328">
        <f t="shared" si="141"/>
        <v>3.5714285714285716</v>
      </c>
      <c r="M328">
        <f t="shared" si="142"/>
        <v>29.5</v>
      </c>
      <c r="N328">
        <f t="shared" si="143"/>
        <v>28</v>
      </c>
      <c r="O328">
        <f>IF(ISNA(VLOOKUP(A328,desenvolvedores!$U$2:$W$656,2,FALSE)),1,VLOOKUP(A328,desenvolvedores!$U$2:$W$656,2,FALSE))</f>
        <v>4</v>
      </c>
      <c r="P328">
        <f>IF(ISNA(VLOOKUP(A328,desenvolvedores!$U$2:$W$656,3,FALSE)),1,VLOOKUP(A328,desenvolvedores!$U$2:$W$656,3,FALSE))</f>
        <v>3</v>
      </c>
      <c r="Q328">
        <f t="shared" si="135"/>
        <v>19.666666666666664</v>
      </c>
      <c r="R328">
        <f t="shared" si="136"/>
        <v>14</v>
      </c>
      <c r="S328">
        <f>IF(ISNA(VLOOKUP(A328,merges!AH:AJ,2,)),0,VLOOKUP(A328,merges!AH:AJ,2,))</f>
        <v>0</v>
      </c>
      <c r="T328">
        <f>IF(ISNA(VLOOKUP(A328,merges!AN:AP,2,FALSE)),0,VLOOKUP(A328,merges!AN:AP,2,FALSE))</f>
        <v>2</v>
      </c>
      <c r="U328">
        <f t="shared" si="144"/>
        <v>0</v>
      </c>
      <c r="V328">
        <f t="shared" si="145"/>
        <v>0.66666666666666663</v>
      </c>
      <c r="W328">
        <f t="shared" si="154"/>
        <v>0</v>
      </c>
      <c r="X328">
        <f t="shared" si="146"/>
        <v>2.3809523809523809</v>
      </c>
      <c r="Y328">
        <f>VLOOKUP(A328,issues_tempo!A:E,2,FALSE)</f>
        <v>1</v>
      </c>
      <c r="Z328">
        <f>VLOOKUP(A328,issues_tempo!A:E,3,FALSE)</f>
        <v>1</v>
      </c>
      <c r="AA328">
        <f t="shared" si="147"/>
        <v>2</v>
      </c>
      <c r="AB328">
        <f t="shared" si="148"/>
        <v>71.5</v>
      </c>
      <c r="AC328">
        <f>VLOOKUP(A328,issues_tempo!A:E,4,FALSE)</f>
        <v>0</v>
      </c>
      <c r="AD328">
        <f>VLOOKUP(A328,issues_tempo!A:E,5,FALSE)</f>
        <v>1</v>
      </c>
      <c r="AE328">
        <f t="shared" si="149"/>
        <v>1.6949152542372881</v>
      </c>
      <c r="AF328">
        <f t="shared" si="149"/>
        <v>1.1904761904761905</v>
      </c>
      <c r="AG328">
        <f t="shared" si="150"/>
        <v>0</v>
      </c>
      <c r="AH328">
        <f t="shared" si="151"/>
        <v>1</v>
      </c>
      <c r="AI328">
        <f t="shared" si="152"/>
        <v>0</v>
      </c>
      <c r="AJ328">
        <f t="shared" si="153"/>
        <v>1.1904761904761905</v>
      </c>
    </row>
    <row r="329" spans="1:36" x14ac:dyDescent="0.25">
      <c r="A329">
        <f>commits!A329</f>
        <v>53742460</v>
      </c>
      <c r="B329" t="str">
        <f>commits!B329</f>
        <v>Javascript</v>
      </c>
      <c r="C329">
        <f>commits!C329</f>
        <v>181</v>
      </c>
      <c r="D329">
        <f>commits!D329</f>
        <v>55</v>
      </c>
      <c r="E329">
        <f>commits!E329</f>
        <v>236</v>
      </c>
      <c r="F329">
        <f>VLOOKUP(A329,merges!P:U,5,FALSE)</f>
        <v>19</v>
      </c>
      <c r="G329">
        <f>VLOOKUP(A329,merges!P:U,6,FALSE)</f>
        <v>8</v>
      </c>
      <c r="H329">
        <f t="shared" si="137"/>
        <v>27</v>
      </c>
      <c r="I329">
        <f t="shared" si="138"/>
        <v>8.7407407407407405</v>
      </c>
      <c r="J329">
        <f t="shared" si="139"/>
        <v>11.440677966101696</v>
      </c>
      <c r="K329">
        <f t="shared" si="140"/>
        <v>10.497237569060774</v>
      </c>
      <c r="L329">
        <f t="shared" si="141"/>
        <v>14.545454545454545</v>
      </c>
      <c r="M329">
        <f t="shared" si="142"/>
        <v>9.526315789473685</v>
      </c>
      <c r="N329">
        <f t="shared" si="143"/>
        <v>6.875</v>
      </c>
      <c r="O329">
        <f>IF(ISNA(VLOOKUP(A329,desenvolvedores!$U$2:$W$656,2,FALSE)),1,VLOOKUP(A329,desenvolvedores!$U$2:$W$656,2,FALSE))</f>
        <v>6</v>
      </c>
      <c r="P329">
        <f>IF(ISNA(VLOOKUP(A329,desenvolvedores!$U$2:$W$656,3,FALSE)),1,VLOOKUP(A329,desenvolvedores!$U$2:$W$656,3,FALSE))</f>
        <v>5</v>
      </c>
      <c r="Q329">
        <f t="shared" si="135"/>
        <v>9.526315789473685</v>
      </c>
      <c r="R329">
        <f t="shared" si="136"/>
        <v>5.729166666666667</v>
      </c>
      <c r="S329">
        <f>IF(ISNA(VLOOKUP(A329,merges!AH:AJ,2,)),0,VLOOKUP(A329,merges!AH:AJ,2,))</f>
        <v>11</v>
      </c>
      <c r="T329">
        <f>IF(ISNA(VLOOKUP(A329,merges!AN:AP,2,FALSE)),0,VLOOKUP(A329,merges!AN:AP,2,FALSE))</f>
        <v>19</v>
      </c>
      <c r="U329">
        <f t="shared" si="144"/>
        <v>0.57894736842105265</v>
      </c>
      <c r="V329">
        <f t="shared" si="145"/>
        <v>2.375</v>
      </c>
      <c r="W329">
        <f t="shared" si="154"/>
        <v>6.0773480662983426</v>
      </c>
      <c r="X329">
        <f t="shared" si="146"/>
        <v>34.545454545454547</v>
      </c>
      <c r="Y329" t="e">
        <f>VLOOKUP(A329,issues_tempo!A:E,2,FALSE)</f>
        <v>#N/A</v>
      </c>
      <c r="Z329" t="e">
        <f>VLOOKUP(A329,issues_tempo!A:E,3,FALSE)</f>
        <v>#N/A</v>
      </c>
      <c r="AA329" t="e">
        <f t="shared" si="147"/>
        <v>#N/A</v>
      </c>
      <c r="AB329" t="e">
        <f t="shared" si="148"/>
        <v>#N/A</v>
      </c>
      <c r="AC329" t="e">
        <f>VLOOKUP(A329,issues_tempo!A:E,4,FALSE)</f>
        <v>#N/A</v>
      </c>
      <c r="AD329" t="e">
        <f>VLOOKUP(A329,issues_tempo!A:E,5,FALSE)</f>
        <v>#N/A</v>
      </c>
      <c r="AE329">
        <f t="shared" si="149"/>
        <v>0</v>
      </c>
      <c r="AF329">
        <f t="shared" si="149"/>
        <v>0</v>
      </c>
      <c r="AG329" t="e">
        <f t="shared" si="150"/>
        <v>#N/A</v>
      </c>
      <c r="AH329" t="e">
        <f t="shared" si="151"/>
        <v>#N/A</v>
      </c>
      <c r="AI329" t="e">
        <f t="shared" si="152"/>
        <v>#N/A</v>
      </c>
      <c r="AJ329" t="e">
        <f t="shared" si="153"/>
        <v>#N/A</v>
      </c>
    </row>
    <row r="330" spans="1:36" x14ac:dyDescent="0.25">
      <c r="A330">
        <f>commits!A330</f>
        <v>53972690</v>
      </c>
      <c r="B330" t="str">
        <f>commits!B330</f>
        <v>c#</v>
      </c>
      <c r="C330">
        <f>commits!C330</f>
        <v>1</v>
      </c>
      <c r="D330">
        <f>commits!D330</f>
        <v>1</v>
      </c>
      <c r="E330">
        <f>commits!E330</f>
        <v>2</v>
      </c>
      <c r="F330" t="e">
        <f>VLOOKUP(A330,merges!P:U,5,FALSE)</f>
        <v>#N/A</v>
      </c>
      <c r="G330" t="e">
        <f>VLOOKUP(A330,merges!P:U,6,FALSE)</f>
        <v>#N/A</v>
      </c>
      <c r="H330" t="e">
        <f t="shared" si="137"/>
        <v>#N/A</v>
      </c>
      <c r="I330" t="e">
        <f t="shared" si="138"/>
        <v>#N/A</v>
      </c>
      <c r="J330">
        <f t="shared" si="139"/>
        <v>0</v>
      </c>
      <c r="K330">
        <f t="shared" si="140"/>
        <v>0</v>
      </c>
      <c r="L330">
        <f t="shared" si="141"/>
        <v>0</v>
      </c>
      <c r="M330" t="e">
        <f t="shared" si="142"/>
        <v>#N/A</v>
      </c>
      <c r="N330" t="e">
        <f t="shared" si="143"/>
        <v>#N/A</v>
      </c>
      <c r="O330">
        <f>IF(ISNA(VLOOKUP(A330,desenvolvedores!$U$2:$W$656,2,FALSE)),1,VLOOKUP(A330,desenvolvedores!$U$2:$W$656,2,FALSE))</f>
        <v>1</v>
      </c>
      <c r="P330">
        <f>IF(ISNA(VLOOKUP(A330,desenvolvedores!$U$2:$W$656,3,FALSE)),1,VLOOKUP(A330,desenvolvedores!$U$2:$W$656,3,FALSE))</f>
        <v>1</v>
      </c>
      <c r="Q330">
        <f t="shared" si="135"/>
        <v>999999</v>
      </c>
      <c r="R330" t="e">
        <f t="shared" si="136"/>
        <v>#N/A</v>
      </c>
      <c r="S330">
        <f>IF(ISNA(VLOOKUP(A330,merges!AH:AJ,2,)),0,VLOOKUP(A330,merges!AH:AJ,2,))</f>
        <v>0</v>
      </c>
      <c r="T330">
        <f>IF(ISNA(VLOOKUP(A330,merges!AN:AP,2,FALSE)),0,VLOOKUP(A330,merges!AN:AP,2,FALSE))</f>
        <v>0</v>
      </c>
      <c r="U330">
        <f t="shared" si="144"/>
        <v>0</v>
      </c>
      <c r="V330">
        <f t="shared" si="145"/>
        <v>0</v>
      </c>
      <c r="W330">
        <f t="shared" si="154"/>
        <v>0</v>
      </c>
      <c r="X330">
        <f t="shared" si="146"/>
        <v>0</v>
      </c>
      <c r="Y330" t="e">
        <f>VLOOKUP(A330,issues_tempo!A:E,2,FALSE)</f>
        <v>#N/A</v>
      </c>
      <c r="Z330" t="e">
        <f>VLOOKUP(A330,issues_tempo!A:E,3,FALSE)</f>
        <v>#N/A</v>
      </c>
      <c r="AA330" t="e">
        <f t="shared" si="147"/>
        <v>#N/A</v>
      </c>
      <c r="AB330" t="e">
        <f t="shared" si="148"/>
        <v>#N/A</v>
      </c>
      <c r="AC330" t="e">
        <f>VLOOKUP(A330,issues_tempo!A:E,4,FALSE)</f>
        <v>#N/A</v>
      </c>
      <c r="AD330" t="e">
        <f>VLOOKUP(A330,issues_tempo!A:E,5,FALSE)</f>
        <v>#N/A</v>
      </c>
      <c r="AE330">
        <f t="shared" si="149"/>
        <v>0</v>
      </c>
      <c r="AF330">
        <f t="shared" si="149"/>
        <v>0</v>
      </c>
      <c r="AG330" t="e">
        <f t="shared" si="150"/>
        <v>#N/A</v>
      </c>
      <c r="AH330" t="e">
        <f t="shared" si="151"/>
        <v>#N/A</v>
      </c>
      <c r="AI330" t="e">
        <f t="shared" si="152"/>
        <v>#N/A</v>
      </c>
      <c r="AJ330" t="e">
        <f t="shared" si="153"/>
        <v>#N/A</v>
      </c>
    </row>
    <row r="331" spans="1:36" x14ac:dyDescent="0.25">
      <c r="A331">
        <f>commits!A331</f>
        <v>54071047</v>
      </c>
      <c r="B331" t="str">
        <f>commits!B331</f>
        <v>Javascript</v>
      </c>
      <c r="C331">
        <f>commits!C331</f>
        <v>4</v>
      </c>
      <c r="D331">
        <f>commits!D331</f>
        <v>23</v>
      </c>
      <c r="E331">
        <f>commits!E331</f>
        <v>27</v>
      </c>
      <c r="F331" t="e">
        <f>VLOOKUP(A331,merges!P:U,5,FALSE)</f>
        <v>#N/A</v>
      </c>
      <c r="G331" t="e">
        <f>VLOOKUP(A331,merges!P:U,6,FALSE)</f>
        <v>#N/A</v>
      </c>
      <c r="H331" t="e">
        <f t="shared" si="137"/>
        <v>#N/A</v>
      </c>
      <c r="I331" t="e">
        <f t="shared" si="138"/>
        <v>#N/A</v>
      </c>
      <c r="J331">
        <f t="shared" si="139"/>
        <v>0</v>
      </c>
      <c r="K331">
        <f t="shared" si="140"/>
        <v>0</v>
      </c>
      <c r="L331">
        <f t="shared" si="141"/>
        <v>0</v>
      </c>
      <c r="M331" t="e">
        <f t="shared" si="142"/>
        <v>#N/A</v>
      </c>
      <c r="N331" t="e">
        <f t="shared" si="143"/>
        <v>#N/A</v>
      </c>
      <c r="O331">
        <f>IF(ISNA(VLOOKUP(A331,desenvolvedores!$U$2:$W$656,2,FALSE)),1,VLOOKUP(A331,desenvolvedores!$U$2:$W$656,2,FALSE))</f>
        <v>1</v>
      </c>
      <c r="P331">
        <f>IF(ISNA(VLOOKUP(A331,desenvolvedores!$U$2:$W$656,3,FALSE)),1,VLOOKUP(A331,desenvolvedores!$U$2:$W$656,3,FALSE))</f>
        <v>5</v>
      </c>
      <c r="Q331">
        <f t="shared" si="135"/>
        <v>999999</v>
      </c>
      <c r="R331" t="e">
        <f t="shared" si="136"/>
        <v>#N/A</v>
      </c>
      <c r="S331">
        <f>IF(ISNA(VLOOKUP(A331,merges!AH:AJ,2,)),0,VLOOKUP(A331,merges!AH:AJ,2,))</f>
        <v>0</v>
      </c>
      <c r="T331">
        <f>IF(ISNA(VLOOKUP(A331,merges!AN:AP,2,FALSE)),0,VLOOKUP(A331,merges!AN:AP,2,FALSE))</f>
        <v>0</v>
      </c>
      <c r="U331">
        <f t="shared" si="144"/>
        <v>0</v>
      </c>
      <c r="V331">
        <f t="shared" si="145"/>
        <v>0</v>
      </c>
      <c r="W331">
        <f t="shared" si="154"/>
        <v>0</v>
      </c>
      <c r="X331">
        <f t="shared" si="146"/>
        <v>0</v>
      </c>
      <c r="Y331">
        <f>VLOOKUP(A331,issues_tempo!A:E,2,FALSE)</f>
        <v>4</v>
      </c>
      <c r="Z331">
        <f>VLOOKUP(A331,issues_tempo!A:E,3,FALSE)</f>
        <v>0</v>
      </c>
      <c r="AA331">
        <f t="shared" si="147"/>
        <v>4</v>
      </c>
      <c r="AB331">
        <f t="shared" si="148"/>
        <v>6.75</v>
      </c>
      <c r="AC331">
        <f>VLOOKUP(A331,issues_tempo!A:E,4,FALSE)</f>
        <v>309</v>
      </c>
      <c r="AD331">
        <f>VLOOKUP(A331,issues_tempo!A:E,5,FALSE)</f>
        <v>0</v>
      </c>
      <c r="AE331">
        <f t="shared" si="149"/>
        <v>100</v>
      </c>
      <c r="AF331">
        <f t="shared" si="149"/>
        <v>0</v>
      </c>
      <c r="AG331">
        <f t="shared" si="150"/>
        <v>77.25</v>
      </c>
      <c r="AH331">
        <f t="shared" si="151"/>
        <v>0</v>
      </c>
      <c r="AI331">
        <f t="shared" si="152"/>
        <v>7725</v>
      </c>
      <c r="AJ331">
        <f t="shared" si="153"/>
        <v>0</v>
      </c>
    </row>
    <row r="332" spans="1:36" x14ac:dyDescent="0.25">
      <c r="A332">
        <f>commits!A332</f>
        <v>54196297</v>
      </c>
      <c r="B332" t="str">
        <f>commits!B332</f>
        <v>Javascript</v>
      </c>
      <c r="C332">
        <f>commits!C332</f>
        <v>1</v>
      </c>
      <c r="D332">
        <f>commits!D332</f>
        <v>7</v>
      </c>
      <c r="E332">
        <f>commits!E332</f>
        <v>8</v>
      </c>
      <c r="F332" t="e">
        <f>VLOOKUP(A332,merges!P:U,5,FALSE)</f>
        <v>#N/A</v>
      </c>
      <c r="G332" t="e">
        <f>VLOOKUP(A332,merges!P:U,6,FALSE)</f>
        <v>#N/A</v>
      </c>
      <c r="H332" t="e">
        <f t="shared" si="137"/>
        <v>#N/A</v>
      </c>
      <c r="I332" t="e">
        <f t="shared" si="138"/>
        <v>#N/A</v>
      </c>
      <c r="J332">
        <f t="shared" si="139"/>
        <v>0</v>
      </c>
      <c r="K332">
        <f t="shared" si="140"/>
        <v>0</v>
      </c>
      <c r="L332">
        <f t="shared" si="141"/>
        <v>0</v>
      </c>
      <c r="M332" t="e">
        <f t="shared" si="142"/>
        <v>#N/A</v>
      </c>
      <c r="N332" t="e">
        <f t="shared" si="143"/>
        <v>#N/A</v>
      </c>
      <c r="O332">
        <f>IF(ISNA(VLOOKUP(A332,desenvolvedores!$U$2:$W$656,2,FALSE)),1,VLOOKUP(A332,desenvolvedores!$U$2:$W$656,2,FALSE))</f>
        <v>1</v>
      </c>
      <c r="P332">
        <f>IF(ISNA(VLOOKUP(A332,desenvolvedores!$U$2:$W$656,3,FALSE)),1,VLOOKUP(A332,desenvolvedores!$U$2:$W$656,3,FALSE))</f>
        <v>2</v>
      </c>
      <c r="Q332">
        <f t="shared" si="135"/>
        <v>999999</v>
      </c>
      <c r="R332" t="e">
        <f t="shared" si="136"/>
        <v>#N/A</v>
      </c>
      <c r="S332">
        <f>IF(ISNA(VLOOKUP(A332,merges!AH:AJ,2,)),0,VLOOKUP(A332,merges!AH:AJ,2,))</f>
        <v>0</v>
      </c>
      <c r="T332">
        <f>IF(ISNA(VLOOKUP(A332,merges!AN:AP,2,FALSE)),0,VLOOKUP(A332,merges!AN:AP,2,FALSE))</f>
        <v>0</v>
      </c>
      <c r="U332">
        <f t="shared" si="144"/>
        <v>0</v>
      </c>
      <c r="V332">
        <f t="shared" si="145"/>
        <v>0</v>
      </c>
      <c r="W332">
        <f t="shared" si="154"/>
        <v>0</v>
      </c>
      <c r="X332">
        <f t="shared" si="146"/>
        <v>0</v>
      </c>
      <c r="Y332" t="e">
        <f>VLOOKUP(A332,issues_tempo!A:E,2,FALSE)</f>
        <v>#N/A</v>
      </c>
      <c r="Z332" t="e">
        <f>VLOOKUP(A332,issues_tempo!A:E,3,FALSE)</f>
        <v>#N/A</v>
      </c>
      <c r="AA332" t="e">
        <f t="shared" si="147"/>
        <v>#N/A</v>
      </c>
      <c r="AB332" t="e">
        <f t="shared" si="148"/>
        <v>#N/A</v>
      </c>
      <c r="AC332" t="e">
        <f>VLOOKUP(A332,issues_tempo!A:E,4,FALSE)</f>
        <v>#N/A</v>
      </c>
      <c r="AD332" t="e">
        <f>VLOOKUP(A332,issues_tempo!A:E,5,FALSE)</f>
        <v>#N/A</v>
      </c>
      <c r="AE332">
        <f t="shared" si="149"/>
        <v>0</v>
      </c>
      <c r="AF332">
        <f t="shared" si="149"/>
        <v>0</v>
      </c>
      <c r="AG332" t="e">
        <f t="shared" si="150"/>
        <v>#N/A</v>
      </c>
      <c r="AH332" t="e">
        <f t="shared" si="151"/>
        <v>#N/A</v>
      </c>
      <c r="AI332" t="e">
        <f t="shared" si="152"/>
        <v>#N/A</v>
      </c>
      <c r="AJ332" t="e">
        <f t="shared" si="153"/>
        <v>#N/A</v>
      </c>
    </row>
    <row r="333" spans="1:36" x14ac:dyDescent="0.25">
      <c r="A333">
        <f>commits!A333</f>
        <v>54289907</v>
      </c>
      <c r="B333" t="str">
        <f>commits!B333</f>
        <v>Javascript</v>
      </c>
      <c r="C333">
        <f>commits!C333</f>
        <v>1</v>
      </c>
      <c r="D333">
        <f>commits!D333</f>
        <v>3</v>
      </c>
      <c r="E333">
        <f>commits!E333</f>
        <v>4</v>
      </c>
      <c r="F333" t="e">
        <f>VLOOKUP(A333,merges!P:U,5,FALSE)</f>
        <v>#N/A</v>
      </c>
      <c r="G333" t="e">
        <f>VLOOKUP(A333,merges!P:U,6,FALSE)</f>
        <v>#N/A</v>
      </c>
      <c r="H333" t="e">
        <f t="shared" si="137"/>
        <v>#N/A</v>
      </c>
      <c r="I333" t="e">
        <f t="shared" si="138"/>
        <v>#N/A</v>
      </c>
      <c r="J333">
        <f t="shared" si="139"/>
        <v>0</v>
      </c>
      <c r="K333">
        <f t="shared" si="140"/>
        <v>0</v>
      </c>
      <c r="L333">
        <f t="shared" si="141"/>
        <v>0</v>
      </c>
      <c r="M333" t="e">
        <f t="shared" si="142"/>
        <v>#N/A</v>
      </c>
      <c r="N333" t="e">
        <f t="shared" si="143"/>
        <v>#N/A</v>
      </c>
      <c r="O333">
        <f>IF(ISNA(VLOOKUP(A333,desenvolvedores!$U$2:$W$656,2,FALSE)),1,VLOOKUP(A333,desenvolvedores!$U$2:$W$656,2,FALSE))</f>
        <v>1</v>
      </c>
      <c r="P333">
        <f>IF(ISNA(VLOOKUP(A333,desenvolvedores!$U$2:$W$656,3,FALSE)),1,VLOOKUP(A333,desenvolvedores!$U$2:$W$656,3,FALSE))</f>
        <v>2</v>
      </c>
      <c r="Q333">
        <f t="shared" si="135"/>
        <v>999999</v>
      </c>
      <c r="R333" t="e">
        <f t="shared" si="136"/>
        <v>#N/A</v>
      </c>
      <c r="S333">
        <f>IF(ISNA(VLOOKUP(A333,merges!AH:AJ,2,)),0,VLOOKUP(A333,merges!AH:AJ,2,))</f>
        <v>0</v>
      </c>
      <c r="T333">
        <f>IF(ISNA(VLOOKUP(A333,merges!AN:AP,2,FALSE)),0,VLOOKUP(A333,merges!AN:AP,2,FALSE))</f>
        <v>0</v>
      </c>
      <c r="U333">
        <f t="shared" si="144"/>
        <v>0</v>
      </c>
      <c r="V333">
        <f t="shared" si="145"/>
        <v>0</v>
      </c>
      <c r="W333">
        <f t="shared" si="154"/>
        <v>0</v>
      </c>
      <c r="X333">
        <f t="shared" si="146"/>
        <v>0</v>
      </c>
      <c r="Y333" t="e">
        <f>VLOOKUP(A333,issues_tempo!A:E,2,FALSE)</f>
        <v>#N/A</v>
      </c>
      <c r="Z333" t="e">
        <f>VLOOKUP(A333,issues_tempo!A:E,3,FALSE)</f>
        <v>#N/A</v>
      </c>
      <c r="AA333" t="e">
        <f t="shared" si="147"/>
        <v>#N/A</v>
      </c>
      <c r="AB333" t="e">
        <f t="shared" si="148"/>
        <v>#N/A</v>
      </c>
      <c r="AC333" t="e">
        <f>VLOOKUP(A333,issues_tempo!A:E,4,FALSE)</f>
        <v>#N/A</v>
      </c>
      <c r="AD333" t="e">
        <f>VLOOKUP(A333,issues_tempo!A:E,5,FALSE)</f>
        <v>#N/A</v>
      </c>
      <c r="AE333">
        <f t="shared" si="149"/>
        <v>0</v>
      </c>
      <c r="AF333">
        <f t="shared" si="149"/>
        <v>0</v>
      </c>
      <c r="AG333" t="e">
        <f t="shared" si="150"/>
        <v>#N/A</v>
      </c>
      <c r="AH333" t="e">
        <f t="shared" si="151"/>
        <v>#N/A</v>
      </c>
      <c r="AI333" t="e">
        <f t="shared" si="152"/>
        <v>#N/A</v>
      </c>
      <c r="AJ333" t="e">
        <f t="shared" si="153"/>
        <v>#N/A</v>
      </c>
    </row>
    <row r="334" spans="1:36" x14ac:dyDescent="0.25">
      <c r="A334">
        <f>commits!A334</f>
        <v>54638619</v>
      </c>
      <c r="B334" t="str">
        <f>commits!B334</f>
        <v>Python</v>
      </c>
      <c r="C334">
        <f>commits!C334</f>
        <v>59</v>
      </c>
      <c r="D334">
        <f>commits!D334</f>
        <v>97</v>
      </c>
      <c r="E334">
        <f>commits!E334</f>
        <v>156</v>
      </c>
      <c r="F334">
        <f>VLOOKUP(A334,merges!P:U,5,FALSE)</f>
        <v>2</v>
      </c>
      <c r="G334">
        <f>VLOOKUP(A334,merges!P:U,6,FALSE)</f>
        <v>3</v>
      </c>
      <c r="H334">
        <f t="shared" si="137"/>
        <v>5</v>
      </c>
      <c r="I334">
        <f t="shared" si="138"/>
        <v>31.2</v>
      </c>
      <c r="J334">
        <f t="shared" si="139"/>
        <v>3.2051282051282053</v>
      </c>
      <c r="K334">
        <f t="shared" si="140"/>
        <v>3.3898305084745761</v>
      </c>
      <c r="L334">
        <f t="shared" si="141"/>
        <v>3.0927835051546393</v>
      </c>
      <c r="M334">
        <f t="shared" si="142"/>
        <v>29.5</v>
      </c>
      <c r="N334">
        <f t="shared" si="143"/>
        <v>32.333333333333336</v>
      </c>
      <c r="O334">
        <f>IF(ISNA(VLOOKUP(A334,desenvolvedores!$U$2:$W$656,2,FALSE)),1,VLOOKUP(A334,desenvolvedores!$U$2:$W$656,2,FALSE))</f>
        <v>4</v>
      </c>
      <c r="P334">
        <f>IF(ISNA(VLOOKUP(A334,desenvolvedores!$U$2:$W$656,3,FALSE)),1,VLOOKUP(A334,desenvolvedores!$U$2:$W$656,3,FALSE))</f>
        <v>3</v>
      </c>
      <c r="Q334">
        <f t="shared" si="135"/>
        <v>19.666666666666664</v>
      </c>
      <c r="R334">
        <f t="shared" si="136"/>
        <v>16.166666666666668</v>
      </c>
      <c r="S334">
        <f>IF(ISNA(VLOOKUP(A334,merges!AH:AJ,2,)),0,VLOOKUP(A334,merges!AH:AJ,2,))</f>
        <v>0</v>
      </c>
      <c r="T334">
        <f>IF(ISNA(VLOOKUP(A334,merges!AN:AP,2,FALSE)),0,VLOOKUP(A334,merges!AN:AP,2,FALSE))</f>
        <v>2</v>
      </c>
      <c r="U334">
        <f t="shared" si="144"/>
        <v>0</v>
      </c>
      <c r="V334">
        <f t="shared" si="145"/>
        <v>0.66666666666666663</v>
      </c>
      <c r="W334">
        <f t="shared" si="154"/>
        <v>0</v>
      </c>
      <c r="X334">
        <f t="shared" si="146"/>
        <v>2.0618556701030926</v>
      </c>
      <c r="Y334" t="e">
        <f>VLOOKUP(A334,issues_tempo!A:E,2,FALSE)</f>
        <v>#N/A</v>
      </c>
      <c r="Z334" t="e">
        <f>VLOOKUP(A334,issues_tempo!A:E,3,FALSE)</f>
        <v>#N/A</v>
      </c>
      <c r="AA334" t="e">
        <f t="shared" si="147"/>
        <v>#N/A</v>
      </c>
      <c r="AB334" t="e">
        <f t="shared" si="148"/>
        <v>#N/A</v>
      </c>
      <c r="AC334" t="e">
        <f>VLOOKUP(A334,issues_tempo!A:E,4,FALSE)</f>
        <v>#N/A</v>
      </c>
      <c r="AD334" t="e">
        <f>VLOOKUP(A334,issues_tempo!A:E,5,FALSE)</f>
        <v>#N/A</v>
      </c>
      <c r="AE334">
        <f t="shared" si="149"/>
        <v>0</v>
      </c>
      <c r="AF334">
        <f t="shared" si="149"/>
        <v>0</v>
      </c>
      <c r="AG334" t="e">
        <f t="shared" si="150"/>
        <v>#N/A</v>
      </c>
      <c r="AH334" t="e">
        <f t="shared" si="151"/>
        <v>#N/A</v>
      </c>
      <c r="AI334" t="e">
        <f t="shared" si="152"/>
        <v>#N/A</v>
      </c>
      <c r="AJ334" t="e">
        <f t="shared" si="153"/>
        <v>#N/A</v>
      </c>
    </row>
    <row r="335" spans="1:36" x14ac:dyDescent="0.25">
      <c r="A335">
        <f>commits!A335</f>
        <v>54648215</v>
      </c>
      <c r="B335" t="str">
        <f>commits!B335</f>
        <v>Python</v>
      </c>
      <c r="C335">
        <f>commits!C335</f>
        <v>8535</v>
      </c>
      <c r="D335">
        <f>commits!D335</f>
        <v>2182</v>
      </c>
      <c r="E335">
        <f>commits!E335</f>
        <v>10717</v>
      </c>
      <c r="F335">
        <f>VLOOKUP(A335,merges!P:U,5,FALSE)</f>
        <v>1833</v>
      </c>
      <c r="G335">
        <f>VLOOKUP(A335,merges!P:U,6,FALSE)</f>
        <v>613</v>
      </c>
      <c r="H335">
        <f t="shared" si="137"/>
        <v>2446</v>
      </c>
      <c r="I335">
        <f t="shared" si="138"/>
        <v>4.3814390842191333</v>
      </c>
      <c r="J335">
        <f t="shared" si="139"/>
        <v>22.823551366987029</v>
      </c>
      <c r="K335">
        <f t="shared" si="140"/>
        <v>21.47627416520211</v>
      </c>
      <c r="L335">
        <f t="shared" si="141"/>
        <v>28.093492208982585</v>
      </c>
      <c r="M335">
        <f>IF(F335&gt;0,C335/F335,999999)</f>
        <v>4.656301145662848</v>
      </c>
      <c r="N335">
        <f>IF(G335&gt;0,D335/G335,999999)</f>
        <v>3.5595432300163132</v>
      </c>
      <c r="O335">
        <f>IF(ISNA(VLOOKUP(A335,desenvolvedores!$U$2:$W$656,2,FALSE)),1,VLOOKUP(A335,desenvolvedores!$U$2:$W$656,2,FALSE))</f>
        <v>34</v>
      </c>
      <c r="P335">
        <f>IF(ISNA(VLOOKUP(A335,desenvolvedores!$U$2:$W$656,3,FALSE)),1,VLOOKUP(A335,desenvolvedores!$U$2:$W$656,3,FALSE))</f>
        <v>16</v>
      </c>
      <c r="Q335">
        <f t="shared" si="135"/>
        <v>26.385706492089472</v>
      </c>
      <c r="R335">
        <f t="shared" si="136"/>
        <v>9.4921152800435014</v>
      </c>
      <c r="S335">
        <f>IF(ISNA(VLOOKUP(A335,merges!AH:AJ,2,)),0,VLOOKUP(A335,merges!AH:AJ,2,))</f>
        <v>4275</v>
      </c>
      <c r="T335">
        <f>IF(ISNA(VLOOKUP(A335,merges!AN:AP,2,FALSE)),0,VLOOKUP(A335,merges!AN:AP,2,FALSE))</f>
        <v>1631</v>
      </c>
      <c r="U335">
        <f t="shared" si="144"/>
        <v>2.3322422258592472</v>
      </c>
      <c r="V335">
        <f t="shared" si="145"/>
        <v>2.6606851549755302</v>
      </c>
      <c r="W335">
        <f t="shared" si="154"/>
        <v>50.087873462214418</v>
      </c>
      <c r="X335">
        <f t="shared" si="146"/>
        <v>74.747937671860683</v>
      </c>
      <c r="Y335">
        <f>IF(ISNA(VLOOKUP(A335,issues_tempo!A:E,2,FALSE)),0,VLOOKUP(A335,issues_tempo!A:E,2,FALSE))</f>
        <v>162</v>
      </c>
      <c r="Z335">
        <f>IF(ISNA(VLOOKUP(A335,issues_tempo!A:E,3,FALSE)),0,VLOOKUP(A335,issues_tempo!A:E,3,FALSE))</f>
        <v>346</v>
      </c>
      <c r="AA335">
        <f t="shared" si="147"/>
        <v>508</v>
      </c>
      <c r="AB335">
        <f t="shared" si="148"/>
        <v>21.096456692913385</v>
      </c>
      <c r="AC335">
        <f>VLOOKUP(A335,issues_tempo!A:E,4,FALSE)</f>
        <v>430</v>
      </c>
      <c r="AD335">
        <f>VLOOKUP(A335,issues_tempo!A:E,5,FALSE)</f>
        <v>2162</v>
      </c>
      <c r="AE335">
        <f t="shared" si="149"/>
        <v>1.898066783831283</v>
      </c>
      <c r="AF335">
        <f t="shared" si="149"/>
        <v>15.857011915673693</v>
      </c>
      <c r="AG335">
        <f t="shared" si="150"/>
        <v>2.6543209876543208</v>
      </c>
      <c r="AH335">
        <f t="shared" si="151"/>
        <v>6.2485549132947975</v>
      </c>
      <c r="AI335">
        <f t="shared" si="152"/>
        <v>5.0380785002929116</v>
      </c>
      <c r="AJ335">
        <f t="shared" si="153"/>
        <v>99.083409715857002</v>
      </c>
    </row>
    <row r="336" spans="1:36" x14ac:dyDescent="0.25">
      <c r="A336">
        <f>commits!A336</f>
        <v>54654579</v>
      </c>
      <c r="B336" t="str">
        <f>commits!B336</f>
        <v>Python</v>
      </c>
      <c r="C336">
        <f>commits!C336</f>
        <v>98</v>
      </c>
      <c r="D336">
        <f>commits!D336</f>
        <v>25</v>
      </c>
      <c r="E336">
        <f>commits!E336</f>
        <v>123</v>
      </c>
      <c r="F336">
        <f>VLOOKUP(A336,merges!P:U,5,FALSE)</f>
        <v>1</v>
      </c>
      <c r="G336">
        <f>VLOOKUP(A336,merges!P:U,6,FALSE)</f>
        <v>0</v>
      </c>
      <c r="H336">
        <f t="shared" si="137"/>
        <v>1</v>
      </c>
      <c r="I336">
        <f t="shared" si="138"/>
        <v>123</v>
      </c>
      <c r="J336">
        <f t="shared" si="139"/>
        <v>0.81300813008130079</v>
      </c>
      <c r="K336">
        <f t="shared" si="140"/>
        <v>1.0204081632653061</v>
      </c>
      <c r="L336">
        <f t="shared" si="141"/>
        <v>0</v>
      </c>
      <c r="M336">
        <f t="shared" si="142"/>
        <v>98</v>
      </c>
      <c r="N336" t="e">
        <f t="shared" si="143"/>
        <v>#DIV/0!</v>
      </c>
      <c r="O336">
        <f>IF(ISNA(VLOOKUP(A336,desenvolvedores!$U$2:$W$656,2,FALSE)),1,VLOOKUP(A336,desenvolvedores!$U$2:$W$656,2,FALSE))</f>
        <v>13</v>
      </c>
      <c r="P336">
        <f>IF(ISNA(VLOOKUP(A336,desenvolvedores!$U$2:$W$656,3,FALSE)),1,VLOOKUP(A336,desenvolvedores!$U$2:$W$656,3,FALSE))</f>
        <v>11</v>
      </c>
      <c r="Q336">
        <f t="shared" si="135"/>
        <v>212.33333333333331</v>
      </c>
      <c r="R336">
        <f t="shared" si="136"/>
        <v>999999</v>
      </c>
      <c r="S336">
        <f>IF(ISNA(VLOOKUP(A336,merges!AH:AJ,2,)),0,VLOOKUP(A336,merges!AH:AJ,2,))</f>
        <v>0</v>
      </c>
      <c r="T336">
        <f>IF(ISNA(VLOOKUP(A336,merges!AN:AP,2,FALSE)),0,VLOOKUP(A336,merges!AN:AP,2,FALSE))</f>
        <v>0</v>
      </c>
      <c r="U336">
        <f t="shared" si="144"/>
        <v>0</v>
      </c>
      <c r="V336">
        <f t="shared" si="145"/>
        <v>0</v>
      </c>
      <c r="W336">
        <f t="shared" si="154"/>
        <v>0</v>
      </c>
      <c r="X336">
        <f t="shared" si="146"/>
        <v>0</v>
      </c>
      <c r="Y336">
        <f>VLOOKUP(A336,issues_tempo!A:E,2,FALSE)</f>
        <v>1</v>
      </c>
      <c r="Z336">
        <f>VLOOKUP(A336,issues_tempo!A:E,3,FALSE)</f>
        <v>0</v>
      </c>
      <c r="AA336">
        <f t="shared" si="147"/>
        <v>1</v>
      </c>
      <c r="AB336">
        <f t="shared" si="148"/>
        <v>123</v>
      </c>
      <c r="AC336">
        <f>VLOOKUP(A336,issues_tempo!A:E,4,FALSE)</f>
        <v>27</v>
      </c>
      <c r="AD336">
        <f>VLOOKUP(A336,issues_tempo!A:E,5,FALSE)</f>
        <v>0</v>
      </c>
      <c r="AE336">
        <f t="shared" si="149"/>
        <v>1.0204081632653061</v>
      </c>
      <c r="AF336">
        <f t="shared" si="149"/>
        <v>0</v>
      </c>
      <c r="AG336">
        <f t="shared" si="150"/>
        <v>27</v>
      </c>
      <c r="AH336">
        <f t="shared" si="151"/>
        <v>0</v>
      </c>
      <c r="AI336">
        <f t="shared" si="152"/>
        <v>27.551020408163264</v>
      </c>
      <c r="AJ336">
        <f t="shared" si="153"/>
        <v>0</v>
      </c>
    </row>
    <row r="337" spans="1:36" x14ac:dyDescent="0.25">
      <c r="A337">
        <f>commits!A337</f>
        <v>54706263</v>
      </c>
      <c r="B337" t="str">
        <f>commits!B337</f>
        <v>Javascript</v>
      </c>
      <c r="C337">
        <f>commits!C337</f>
        <v>78</v>
      </c>
      <c r="D337">
        <f>commits!D337</f>
        <v>1060</v>
      </c>
      <c r="E337">
        <f>commits!E337</f>
        <v>1138</v>
      </c>
      <c r="F337">
        <f>VLOOKUP(A337,merges!P:U,5,FALSE)</f>
        <v>20</v>
      </c>
      <c r="G337">
        <f>VLOOKUP(A337,merges!P:U,6,FALSE)</f>
        <v>340</v>
      </c>
      <c r="H337">
        <f t="shared" si="137"/>
        <v>360</v>
      </c>
      <c r="I337">
        <f t="shared" si="138"/>
        <v>3.161111111111111</v>
      </c>
      <c r="J337">
        <f t="shared" si="139"/>
        <v>31.63444639718805</v>
      </c>
      <c r="K337">
        <f t="shared" si="140"/>
        <v>25.641025641025642</v>
      </c>
      <c r="L337">
        <f t="shared" si="141"/>
        <v>32.075471698113205</v>
      </c>
      <c r="M337">
        <f t="shared" si="142"/>
        <v>3.9</v>
      </c>
      <c r="N337">
        <f t="shared" si="143"/>
        <v>3.1176470588235294</v>
      </c>
      <c r="O337">
        <f>IF(ISNA(VLOOKUP(A337,desenvolvedores!$U$2:$W$656,2,FALSE)),1,VLOOKUP(A337,desenvolvedores!$U$2:$W$656,2,FALSE))</f>
        <v>8</v>
      </c>
      <c r="P337">
        <f>IF(ISNA(VLOOKUP(A337,desenvolvedores!$U$2:$W$656,3,FALSE)),1,VLOOKUP(A337,desenvolvedores!$U$2:$W$656,3,FALSE))</f>
        <v>18</v>
      </c>
      <c r="Q337">
        <f t="shared" si="135"/>
        <v>5.1999999999999993</v>
      </c>
      <c r="R337">
        <f t="shared" si="136"/>
        <v>9.3529411764705888</v>
      </c>
      <c r="S337">
        <f>IF(ISNA(VLOOKUP(A337,merges!AH:AJ,2,)),0,VLOOKUP(A337,merges!AH:AJ,2,))</f>
        <v>35</v>
      </c>
      <c r="T337">
        <f>IF(ISNA(VLOOKUP(A337,merges!AN:AP,2,FALSE)),0,VLOOKUP(A337,merges!AN:AP,2,FALSE))</f>
        <v>7564</v>
      </c>
      <c r="U337">
        <f t="shared" si="144"/>
        <v>1.75</v>
      </c>
      <c r="V337">
        <f t="shared" si="145"/>
        <v>22.247058823529411</v>
      </c>
      <c r="W337">
        <f t="shared" si="154"/>
        <v>44.871794871794876</v>
      </c>
      <c r="X337">
        <f t="shared" si="146"/>
        <v>713.58490566037722</v>
      </c>
      <c r="Y337" t="e">
        <f>VLOOKUP(A337,issues_tempo!A:E,2,FALSE)</f>
        <v>#N/A</v>
      </c>
      <c r="Z337" t="e">
        <f>VLOOKUP(A337,issues_tempo!A:E,3,FALSE)</f>
        <v>#N/A</v>
      </c>
      <c r="AA337" t="e">
        <f t="shared" si="147"/>
        <v>#N/A</v>
      </c>
      <c r="AB337" t="e">
        <f t="shared" si="148"/>
        <v>#N/A</v>
      </c>
      <c r="AC337" t="e">
        <f>VLOOKUP(A337,issues_tempo!A:E,4,FALSE)</f>
        <v>#N/A</v>
      </c>
      <c r="AD337" t="e">
        <f>VLOOKUP(A337,issues_tempo!A:E,5,FALSE)</f>
        <v>#N/A</v>
      </c>
      <c r="AE337">
        <f t="shared" si="149"/>
        <v>0</v>
      </c>
      <c r="AF337">
        <f t="shared" si="149"/>
        <v>0</v>
      </c>
      <c r="AG337" t="e">
        <f t="shared" si="150"/>
        <v>#N/A</v>
      </c>
      <c r="AH337" t="e">
        <f t="shared" si="151"/>
        <v>#N/A</v>
      </c>
      <c r="AI337" t="e">
        <f t="shared" si="152"/>
        <v>#N/A</v>
      </c>
      <c r="AJ337" t="e">
        <f t="shared" si="153"/>
        <v>#N/A</v>
      </c>
    </row>
    <row r="338" spans="1:36" x14ac:dyDescent="0.25">
      <c r="A338">
        <f>commits!A338</f>
        <v>54706782</v>
      </c>
      <c r="B338" t="str">
        <f>commits!B338</f>
        <v>Javascript</v>
      </c>
      <c r="C338">
        <f>commits!C338</f>
        <v>78</v>
      </c>
      <c r="D338">
        <f>commits!D338</f>
        <v>1443</v>
      </c>
      <c r="E338">
        <f>commits!E338</f>
        <v>1521</v>
      </c>
      <c r="F338">
        <f>VLOOKUP(A338,merges!P:U,5,FALSE)</f>
        <v>20</v>
      </c>
      <c r="G338">
        <f>VLOOKUP(A338,merges!P:U,6,FALSE)</f>
        <v>390</v>
      </c>
      <c r="H338">
        <f t="shared" si="137"/>
        <v>410</v>
      </c>
      <c r="I338">
        <f t="shared" si="138"/>
        <v>3.7097560975609758</v>
      </c>
      <c r="J338">
        <f t="shared" si="139"/>
        <v>26.955950032873108</v>
      </c>
      <c r="K338">
        <f t="shared" si="140"/>
        <v>25.641025641025642</v>
      </c>
      <c r="L338">
        <f t="shared" si="141"/>
        <v>27.027027027027028</v>
      </c>
      <c r="M338">
        <f t="shared" si="142"/>
        <v>3.9</v>
      </c>
      <c r="N338">
        <f t="shared" si="143"/>
        <v>3.7</v>
      </c>
      <c r="O338">
        <f>IF(ISNA(VLOOKUP(A338,desenvolvedores!$U$2:$W$656,2,FALSE)),1,VLOOKUP(A338,desenvolvedores!$U$2:$W$656,2,FALSE))</f>
        <v>1</v>
      </c>
      <c r="P338">
        <f>IF(ISNA(VLOOKUP(A338,desenvolvedores!$U$2:$W$656,3,FALSE)),1,VLOOKUP(A338,desenvolvedores!$U$2:$W$656,3,FALSE))</f>
        <v>1</v>
      </c>
      <c r="Q338">
        <f t="shared" si="135"/>
        <v>0.64999999999999991</v>
      </c>
      <c r="R338">
        <f t="shared" si="136"/>
        <v>0.6166666666666667</v>
      </c>
      <c r="S338">
        <f>IF(ISNA(VLOOKUP(A338,merges!AH:AJ,2,)),0,VLOOKUP(A338,merges!AH:AJ,2,))</f>
        <v>46</v>
      </c>
      <c r="T338">
        <f>IF(ISNA(VLOOKUP(A338,merges!AN:AP,2,FALSE)),0,VLOOKUP(A338,merges!AN:AP,2,FALSE))</f>
        <v>9212</v>
      </c>
      <c r="U338">
        <f t="shared" si="144"/>
        <v>2.2999999999999998</v>
      </c>
      <c r="V338">
        <f t="shared" si="145"/>
        <v>23.620512820512822</v>
      </c>
      <c r="W338">
        <f t="shared" si="154"/>
        <v>58.974358974358971</v>
      </c>
      <c r="X338">
        <f t="shared" si="146"/>
        <v>638.39223839223848</v>
      </c>
      <c r="Y338" t="e">
        <f>VLOOKUP(A338,issues_tempo!A:E,2,FALSE)</f>
        <v>#N/A</v>
      </c>
      <c r="Z338" t="e">
        <f>VLOOKUP(A338,issues_tempo!A:E,3,FALSE)</f>
        <v>#N/A</v>
      </c>
      <c r="AA338" t="e">
        <f t="shared" si="147"/>
        <v>#N/A</v>
      </c>
      <c r="AB338" t="e">
        <f t="shared" si="148"/>
        <v>#N/A</v>
      </c>
      <c r="AC338" t="e">
        <f>VLOOKUP(A338,issues_tempo!A:E,4,FALSE)</f>
        <v>#N/A</v>
      </c>
      <c r="AD338" t="e">
        <f>VLOOKUP(A338,issues_tempo!A:E,5,FALSE)</f>
        <v>#N/A</v>
      </c>
      <c r="AE338">
        <f t="shared" si="149"/>
        <v>0</v>
      </c>
      <c r="AF338">
        <f t="shared" si="149"/>
        <v>0</v>
      </c>
      <c r="AG338" t="e">
        <f t="shared" si="150"/>
        <v>#N/A</v>
      </c>
      <c r="AH338" t="e">
        <f t="shared" si="151"/>
        <v>#N/A</v>
      </c>
      <c r="AI338" t="e">
        <f t="shared" si="152"/>
        <v>#N/A</v>
      </c>
      <c r="AJ338" t="e">
        <f t="shared" si="153"/>
        <v>#N/A</v>
      </c>
    </row>
    <row r="339" spans="1:36" x14ac:dyDescent="0.25">
      <c r="A339">
        <f>commits!A339</f>
        <v>54912103</v>
      </c>
      <c r="B339" t="str">
        <f>commits!B339</f>
        <v>Javascript</v>
      </c>
      <c r="C339">
        <f>commits!C339</f>
        <v>2</v>
      </c>
      <c r="D339">
        <f>commits!D339</f>
        <v>11</v>
      </c>
      <c r="E339">
        <f>commits!E339</f>
        <v>13</v>
      </c>
      <c r="F339" t="e">
        <f>VLOOKUP(A339,merges!P:U,5,FALSE)</f>
        <v>#N/A</v>
      </c>
      <c r="G339" t="e">
        <f>VLOOKUP(A339,merges!P:U,6,FALSE)</f>
        <v>#N/A</v>
      </c>
      <c r="H339" t="e">
        <f t="shared" si="137"/>
        <v>#N/A</v>
      </c>
      <c r="I339" t="e">
        <f t="shared" si="138"/>
        <v>#N/A</v>
      </c>
      <c r="J339">
        <f t="shared" si="139"/>
        <v>0</v>
      </c>
      <c r="K339">
        <f t="shared" si="140"/>
        <v>0</v>
      </c>
      <c r="L339">
        <f t="shared" si="141"/>
        <v>0</v>
      </c>
      <c r="M339" t="e">
        <f t="shared" si="142"/>
        <v>#N/A</v>
      </c>
      <c r="N339" t="e">
        <f t="shared" si="143"/>
        <v>#N/A</v>
      </c>
      <c r="O339">
        <f>IF(ISNA(VLOOKUP(A339,desenvolvedores!$U$2:$W$656,2,FALSE)),1,VLOOKUP(A339,desenvolvedores!$U$2:$W$656,2,FALSE))</f>
        <v>1</v>
      </c>
      <c r="P339">
        <f>IF(ISNA(VLOOKUP(A339,desenvolvedores!$U$2:$W$656,3,FALSE)),1,VLOOKUP(A339,desenvolvedores!$U$2:$W$656,3,FALSE))</f>
        <v>1</v>
      </c>
      <c r="Q339">
        <f t="shared" si="135"/>
        <v>999999</v>
      </c>
      <c r="R339" t="e">
        <f t="shared" si="136"/>
        <v>#N/A</v>
      </c>
      <c r="S339">
        <f>IF(ISNA(VLOOKUP(A339,merges!AH:AJ,2,)),0,VLOOKUP(A339,merges!AH:AJ,2,))</f>
        <v>0</v>
      </c>
      <c r="T339">
        <f>IF(ISNA(VLOOKUP(A339,merges!AN:AP,2,FALSE)),0,VLOOKUP(A339,merges!AN:AP,2,FALSE))</f>
        <v>0</v>
      </c>
      <c r="U339">
        <f t="shared" si="144"/>
        <v>0</v>
      </c>
      <c r="V339">
        <f t="shared" si="145"/>
        <v>0</v>
      </c>
      <c r="W339">
        <f t="shared" si="154"/>
        <v>0</v>
      </c>
      <c r="X339">
        <f t="shared" si="146"/>
        <v>0</v>
      </c>
      <c r="Y339" t="e">
        <f>VLOOKUP(A339,issues_tempo!A:E,2,FALSE)</f>
        <v>#N/A</v>
      </c>
      <c r="Z339" t="e">
        <f>VLOOKUP(A339,issues_tempo!A:E,3,FALSE)</f>
        <v>#N/A</v>
      </c>
      <c r="AA339" t="e">
        <f t="shared" si="147"/>
        <v>#N/A</v>
      </c>
      <c r="AB339" t="e">
        <f t="shared" si="148"/>
        <v>#N/A</v>
      </c>
      <c r="AC339" t="e">
        <f>VLOOKUP(A339,issues_tempo!A:E,4,FALSE)</f>
        <v>#N/A</v>
      </c>
      <c r="AD339" t="e">
        <f>VLOOKUP(A339,issues_tempo!A:E,5,FALSE)</f>
        <v>#N/A</v>
      </c>
      <c r="AE339">
        <f t="shared" si="149"/>
        <v>0</v>
      </c>
      <c r="AF339">
        <f t="shared" si="149"/>
        <v>0</v>
      </c>
      <c r="AG339" t="e">
        <f t="shared" si="150"/>
        <v>#N/A</v>
      </c>
      <c r="AH339" t="e">
        <f t="shared" si="151"/>
        <v>#N/A</v>
      </c>
      <c r="AI339" t="e">
        <f t="shared" si="152"/>
        <v>#N/A</v>
      </c>
      <c r="AJ339" t="e">
        <f t="shared" si="153"/>
        <v>#N/A</v>
      </c>
    </row>
    <row r="340" spans="1:36" x14ac:dyDescent="0.25">
      <c r="A340">
        <f>commits!A340</f>
        <v>54965961</v>
      </c>
      <c r="B340" t="str">
        <f>commits!B340</f>
        <v>Javascript</v>
      </c>
      <c r="C340">
        <f>commits!C340</f>
        <v>8</v>
      </c>
      <c r="D340">
        <f>commits!D340</f>
        <v>11</v>
      </c>
      <c r="E340">
        <f>commits!E340</f>
        <v>19</v>
      </c>
      <c r="F340" t="e">
        <f>VLOOKUP(A340,merges!P:U,5,FALSE)</f>
        <v>#N/A</v>
      </c>
      <c r="G340" t="e">
        <f>VLOOKUP(A340,merges!P:U,6,FALSE)</f>
        <v>#N/A</v>
      </c>
      <c r="H340" t="e">
        <f t="shared" si="137"/>
        <v>#N/A</v>
      </c>
      <c r="I340" t="e">
        <f t="shared" si="138"/>
        <v>#N/A</v>
      </c>
      <c r="J340">
        <f t="shared" si="139"/>
        <v>0</v>
      </c>
      <c r="K340">
        <f t="shared" si="140"/>
        <v>0</v>
      </c>
      <c r="L340">
        <f t="shared" si="141"/>
        <v>0</v>
      </c>
      <c r="M340" t="e">
        <f t="shared" si="142"/>
        <v>#N/A</v>
      </c>
      <c r="N340" t="e">
        <f t="shared" si="143"/>
        <v>#N/A</v>
      </c>
      <c r="O340">
        <f>IF(ISNA(VLOOKUP(A340,desenvolvedores!$U$2:$W$656,2,FALSE)),1,VLOOKUP(A340,desenvolvedores!$U$2:$W$656,2,FALSE))</f>
        <v>1</v>
      </c>
      <c r="P340">
        <f>IF(ISNA(VLOOKUP(A340,desenvolvedores!$U$2:$W$656,3,FALSE)),1,VLOOKUP(A340,desenvolvedores!$U$2:$W$656,3,FALSE))</f>
        <v>1</v>
      </c>
      <c r="Q340">
        <f t="shared" si="135"/>
        <v>999999</v>
      </c>
      <c r="R340" t="e">
        <f t="shared" si="136"/>
        <v>#N/A</v>
      </c>
      <c r="S340">
        <f>IF(ISNA(VLOOKUP(A340,merges!AH:AJ,2,)),0,VLOOKUP(A340,merges!AH:AJ,2,))</f>
        <v>0</v>
      </c>
      <c r="T340">
        <f>IF(ISNA(VLOOKUP(A340,merges!AN:AP,2,FALSE)),0,VLOOKUP(A340,merges!AN:AP,2,FALSE))</f>
        <v>0</v>
      </c>
      <c r="U340">
        <f t="shared" si="144"/>
        <v>0</v>
      </c>
      <c r="V340">
        <f t="shared" si="145"/>
        <v>0</v>
      </c>
      <c r="W340">
        <f t="shared" si="154"/>
        <v>0</v>
      </c>
      <c r="X340">
        <f t="shared" si="146"/>
        <v>0</v>
      </c>
      <c r="Y340" t="e">
        <f>VLOOKUP(A340,issues_tempo!A:E,2,FALSE)</f>
        <v>#N/A</v>
      </c>
      <c r="Z340" t="e">
        <f>VLOOKUP(A340,issues_tempo!A:E,3,FALSE)</f>
        <v>#N/A</v>
      </c>
      <c r="AA340" t="e">
        <f t="shared" si="147"/>
        <v>#N/A</v>
      </c>
      <c r="AB340" t="e">
        <f t="shared" si="148"/>
        <v>#N/A</v>
      </c>
      <c r="AC340" t="e">
        <f>VLOOKUP(A340,issues_tempo!A:E,4,FALSE)</f>
        <v>#N/A</v>
      </c>
      <c r="AD340" t="e">
        <f>VLOOKUP(A340,issues_tempo!A:E,5,FALSE)</f>
        <v>#N/A</v>
      </c>
      <c r="AE340">
        <f t="shared" si="149"/>
        <v>0</v>
      </c>
      <c r="AF340">
        <f t="shared" si="149"/>
        <v>0</v>
      </c>
      <c r="AG340" t="e">
        <f t="shared" si="150"/>
        <v>#N/A</v>
      </c>
      <c r="AH340" t="e">
        <f t="shared" si="151"/>
        <v>#N/A</v>
      </c>
      <c r="AI340" t="e">
        <f t="shared" si="152"/>
        <v>#N/A</v>
      </c>
      <c r="AJ340" t="e">
        <f t="shared" si="153"/>
        <v>#N/A</v>
      </c>
    </row>
    <row r="341" spans="1:36" x14ac:dyDescent="0.25">
      <c r="A341">
        <f>commits!A341</f>
        <v>55016036</v>
      </c>
      <c r="B341" t="str">
        <f>commits!B341</f>
        <v>Javascript</v>
      </c>
      <c r="C341">
        <f>commits!C341</f>
        <v>7</v>
      </c>
      <c r="D341">
        <f>commits!D341</f>
        <v>25</v>
      </c>
      <c r="E341">
        <f>commits!E341</f>
        <v>32</v>
      </c>
      <c r="F341">
        <f>VLOOKUP(A341,merges!P:U,5,FALSE)</f>
        <v>1</v>
      </c>
      <c r="G341">
        <f>VLOOKUP(A341,merges!P:U,6,FALSE)</f>
        <v>7</v>
      </c>
      <c r="H341">
        <f t="shared" si="137"/>
        <v>8</v>
      </c>
      <c r="I341">
        <f t="shared" si="138"/>
        <v>4</v>
      </c>
      <c r="J341">
        <f t="shared" si="139"/>
        <v>25</v>
      </c>
      <c r="K341">
        <f t="shared" si="140"/>
        <v>14.285714285714286</v>
      </c>
      <c r="L341">
        <f t="shared" si="141"/>
        <v>28</v>
      </c>
      <c r="M341">
        <f t="shared" si="142"/>
        <v>7</v>
      </c>
      <c r="N341">
        <f t="shared" si="143"/>
        <v>3.5714285714285716</v>
      </c>
      <c r="O341">
        <f>IF(ISNA(VLOOKUP(A341,desenvolvedores!$U$2:$W$656,2,FALSE)),1,VLOOKUP(A341,desenvolvedores!$U$2:$W$656,2,FALSE))</f>
        <v>2</v>
      </c>
      <c r="P341">
        <f>IF(ISNA(VLOOKUP(A341,desenvolvedores!$U$2:$W$656,3,FALSE)),1,VLOOKUP(A341,desenvolvedores!$U$2:$W$656,3,FALSE))</f>
        <v>2</v>
      </c>
      <c r="Q341">
        <f t="shared" si="135"/>
        <v>2.333333333333333</v>
      </c>
      <c r="R341">
        <f t="shared" si="136"/>
        <v>1.1904761904761905</v>
      </c>
      <c r="S341">
        <f>IF(ISNA(VLOOKUP(A341,merges!AH:AJ,2,)),0,VLOOKUP(A341,merges!AH:AJ,2,))</f>
        <v>9</v>
      </c>
      <c r="T341">
        <f>IF(ISNA(VLOOKUP(A341,merges!AN:AP,2,FALSE)),0,VLOOKUP(A341,merges!AN:AP,2,FALSE))</f>
        <v>170</v>
      </c>
      <c r="U341">
        <f t="shared" si="144"/>
        <v>9</v>
      </c>
      <c r="V341">
        <f t="shared" si="145"/>
        <v>24.285714285714285</v>
      </c>
      <c r="W341">
        <f t="shared" si="154"/>
        <v>128.57142857142858</v>
      </c>
      <c r="X341">
        <f t="shared" si="146"/>
        <v>680</v>
      </c>
      <c r="Y341" t="e">
        <f>VLOOKUP(A341,issues_tempo!A:E,2,FALSE)</f>
        <v>#N/A</v>
      </c>
      <c r="Z341" t="e">
        <f>VLOOKUP(A341,issues_tempo!A:E,3,FALSE)</f>
        <v>#N/A</v>
      </c>
      <c r="AA341" t="e">
        <f t="shared" si="147"/>
        <v>#N/A</v>
      </c>
      <c r="AB341" t="e">
        <f t="shared" si="148"/>
        <v>#N/A</v>
      </c>
      <c r="AC341" t="e">
        <f>VLOOKUP(A341,issues_tempo!A:E,4,FALSE)</f>
        <v>#N/A</v>
      </c>
      <c r="AD341" t="e">
        <f>VLOOKUP(A341,issues_tempo!A:E,5,FALSE)</f>
        <v>#N/A</v>
      </c>
      <c r="AE341">
        <f t="shared" si="149"/>
        <v>0</v>
      </c>
      <c r="AF341">
        <f t="shared" si="149"/>
        <v>0</v>
      </c>
      <c r="AG341" t="e">
        <f t="shared" si="150"/>
        <v>#N/A</v>
      </c>
      <c r="AH341" t="e">
        <f t="shared" si="151"/>
        <v>#N/A</v>
      </c>
      <c r="AI341" t="e">
        <f t="shared" si="152"/>
        <v>#N/A</v>
      </c>
      <c r="AJ341" t="e">
        <f t="shared" si="153"/>
        <v>#N/A</v>
      </c>
    </row>
    <row r="342" spans="1:36" x14ac:dyDescent="0.25">
      <c r="A342">
        <f>commits!A342</f>
        <v>55046960</v>
      </c>
      <c r="B342" t="str">
        <f>commits!B342</f>
        <v>Python</v>
      </c>
      <c r="C342">
        <f>commits!C342</f>
        <v>3</v>
      </c>
      <c r="D342">
        <f>commits!D342</f>
        <v>1</v>
      </c>
      <c r="E342">
        <f>commits!E342</f>
        <v>4</v>
      </c>
      <c r="F342" t="e">
        <f>VLOOKUP(A342,merges!P:U,5,FALSE)</f>
        <v>#N/A</v>
      </c>
      <c r="G342" t="e">
        <f>VLOOKUP(A342,merges!P:U,6,FALSE)</f>
        <v>#N/A</v>
      </c>
      <c r="H342" t="e">
        <f t="shared" si="137"/>
        <v>#N/A</v>
      </c>
      <c r="I342" t="e">
        <f t="shared" si="138"/>
        <v>#N/A</v>
      </c>
      <c r="J342">
        <f t="shared" si="139"/>
        <v>0</v>
      </c>
      <c r="K342">
        <f t="shared" si="140"/>
        <v>0</v>
      </c>
      <c r="L342">
        <f t="shared" si="141"/>
        <v>0</v>
      </c>
      <c r="M342" t="e">
        <f t="shared" si="142"/>
        <v>#N/A</v>
      </c>
      <c r="N342" t="e">
        <f t="shared" si="143"/>
        <v>#N/A</v>
      </c>
      <c r="O342">
        <f>IF(ISNA(VLOOKUP(A342,desenvolvedores!$U$2:$W$656,2,FALSE)),1,VLOOKUP(A342,desenvolvedores!$U$2:$W$656,2,FALSE))</f>
        <v>1</v>
      </c>
      <c r="P342">
        <f>IF(ISNA(VLOOKUP(A342,desenvolvedores!$U$2:$W$656,3,FALSE)),1,VLOOKUP(A342,desenvolvedores!$U$2:$W$656,3,FALSE))</f>
        <v>1</v>
      </c>
      <c r="Q342">
        <f t="shared" si="135"/>
        <v>999999</v>
      </c>
      <c r="R342" t="e">
        <f t="shared" si="136"/>
        <v>#N/A</v>
      </c>
      <c r="S342">
        <f>IF(ISNA(VLOOKUP(A342,merges!AH:AJ,2,)),0,VLOOKUP(A342,merges!AH:AJ,2,))</f>
        <v>0</v>
      </c>
      <c r="T342">
        <f>IF(ISNA(VLOOKUP(A342,merges!AN:AP,2,FALSE)),0,VLOOKUP(A342,merges!AN:AP,2,FALSE))</f>
        <v>0</v>
      </c>
      <c r="U342">
        <f t="shared" si="144"/>
        <v>0</v>
      </c>
      <c r="V342">
        <f t="shared" si="145"/>
        <v>0</v>
      </c>
      <c r="W342">
        <f t="shared" si="154"/>
        <v>0</v>
      </c>
      <c r="X342">
        <f t="shared" si="146"/>
        <v>0</v>
      </c>
      <c r="Y342" t="e">
        <f>VLOOKUP(A342,issues_tempo!A:E,2,FALSE)</f>
        <v>#N/A</v>
      </c>
      <c r="Z342" t="e">
        <f>VLOOKUP(A342,issues_tempo!A:E,3,FALSE)</f>
        <v>#N/A</v>
      </c>
      <c r="AA342" t="e">
        <f t="shared" si="147"/>
        <v>#N/A</v>
      </c>
      <c r="AB342" t="e">
        <f t="shared" si="148"/>
        <v>#N/A</v>
      </c>
      <c r="AC342" t="e">
        <f>VLOOKUP(A342,issues_tempo!A:E,4,FALSE)</f>
        <v>#N/A</v>
      </c>
      <c r="AD342" t="e">
        <f>VLOOKUP(A342,issues_tempo!A:E,5,FALSE)</f>
        <v>#N/A</v>
      </c>
      <c r="AE342">
        <f t="shared" si="149"/>
        <v>0</v>
      </c>
      <c r="AF342">
        <f t="shared" si="149"/>
        <v>0</v>
      </c>
      <c r="AG342" t="e">
        <f t="shared" si="150"/>
        <v>#N/A</v>
      </c>
      <c r="AH342" t="e">
        <f t="shared" si="151"/>
        <v>#N/A</v>
      </c>
      <c r="AI342" t="e">
        <f t="shared" si="152"/>
        <v>#N/A</v>
      </c>
      <c r="AJ342" t="e">
        <f t="shared" si="153"/>
        <v>#N/A</v>
      </c>
    </row>
    <row r="343" spans="1:36" x14ac:dyDescent="0.25">
      <c r="A343">
        <f>commits!A343</f>
        <v>55123746</v>
      </c>
      <c r="B343" t="str">
        <f>commits!B343</f>
        <v>java</v>
      </c>
      <c r="C343">
        <f>commits!C343</f>
        <v>6</v>
      </c>
      <c r="D343">
        <f>commits!D343</f>
        <v>76</v>
      </c>
      <c r="E343">
        <f>commits!E343</f>
        <v>82</v>
      </c>
      <c r="F343">
        <f>VLOOKUP(A343,merges!P:U,5,FALSE)</f>
        <v>0</v>
      </c>
      <c r="G343">
        <f>VLOOKUP(A343,merges!P:U,6,FALSE)</f>
        <v>1</v>
      </c>
      <c r="H343">
        <f t="shared" si="137"/>
        <v>1</v>
      </c>
      <c r="I343">
        <f t="shared" si="138"/>
        <v>82</v>
      </c>
      <c r="J343">
        <f t="shared" si="139"/>
        <v>1.2195121951219512</v>
      </c>
      <c r="K343">
        <f t="shared" si="140"/>
        <v>0</v>
      </c>
      <c r="L343">
        <f t="shared" si="141"/>
        <v>1.3157894736842106</v>
      </c>
      <c r="M343" t="e">
        <f t="shared" si="142"/>
        <v>#DIV/0!</v>
      </c>
      <c r="N343">
        <f t="shared" si="143"/>
        <v>76</v>
      </c>
      <c r="O343">
        <f>IF(ISNA(VLOOKUP(A343,desenvolvedores!$U$2:$W$656,2,FALSE)),1,VLOOKUP(A343,desenvolvedores!$U$2:$W$656,2,FALSE))</f>
        <v>1</v>
      </c>
      <c r="P343">
        <f>IF(ISNA(VLOOKUP(A343,desenvolvedores!$U$2:$W$656,3,FALSE)),1,VLOOKUP(A343,desenvolvedores!$U$2:$W$656,3,FALSE))</f>
        <v>2</v>
      </c>
      <c r="Q343">
        <f t="shared" si="135"/>
        <v>999999</v>
      </c>
      <c r="R343">
        <f t="shared" si="136"/>
        <v>25.333333333333332</v>
      </c>
      <c r="S343">
        <f>IF(ISNA(VLOOKUP(A343,merges!AH:AJ,2,)),0,VLOOKUP(A343,merges!AH:AJ,2,))</f>
        <v>0</v>
      </c>
      <c r="T343">
        <f>IF(ISNA(VLOOKUP(A343,merges!AN:AP,2,FALSE)),0,VLOOKUP(A343,merges!AN:AP,2,FALSE))</f>
        <v>0</v>
      </c>
      <c r="U343">
        <f t="shared" si="144"/>
        <v>0</v>
      </c>
      <c r="V343">
        <f t="shared" si="145"/>
        <v>0</v>
      </c>
      <c r="W343">
        <f t="shared" si="154"/>
        <v>0</v>
      </c>
      <c r="X343">
        <f t="shared" si="146"/>
        <v>0</v>
      </c>
      <c r="Y343">
        <f>VLOOKUP(A343,issues_tempo!A:E,2,FALSE)</f>
        <v>1</v>
      </c>
      <c r="Z343">
        <f>VLOOKUP(A343,issues_tempo!A:E,3,FALSE)</f>
        <v>0</v>
      </c>
      <c r="AA343">
        <f t="shared" si="147"/>
        <v>1</v>
      </c>
      <c r="AB343">
        <f t="shared" si="148"/>
        <v>82</v>
      </c>
      <c r="AC343">
        <f>VLOOKUP(A343,issues_tempo!A:E,4,FALSE)</f>
        <v>5</v>
      </c>
      <c r="AD343">
        <f>VLOOKUP(A343,issues_tempo!A:E,5,FALSE)</f>
        <v>0</v>
      </c>
      <c r="AE343">
        <f t="shared" si="149"/>
        <v>16.666666666666668</v>
      </c>
      <c r="AF343">
        <f t="shared" si="149"/>
        <v>0</v>
      </c>
      <c r="AG343">
        <f t="shared" si="150"/>
        <v>5</v>
      </c>
      <c r="AH343">
        <f t="shared" si="151"/>
        <v>0</v>
      </c>
      <c r="AI343">
        <f t="shared" si="152"/>
        <v>83.333333333333343</v>
      </c>
      <c r="AJ343">
        <f t="shared" si="153"/>
        <v>0</v>
      </c>
    </row>
    <row r="344" spans="1:36" x14ac:dyDescent="0.25">
      <c r="A344">
        <f>commits!A344</f>
        <v>55126874</v>
      </c>
      <c r="B344" t="str">
        <f>commits!B344</f>
        <v>Javascript</v>
      </c>
      <c r="C344">
        <f>commits!C344</f>
        <v>1</v>
      </c>
      <c r="D344">
        <f>commits!D344</f>
        <v>44</v>
      </c>
      <c r="E344">
        <f>commits!E344</f>
        <v>45</v>
      </c>
      <c r="F344" t="e">
        <f>VLOOKUP(A344,merges!P:U,5,FALSE)</f>
        <v>#N/A</v>
      </c>
      <c r="G344" t="e">
        <f>VLOOKUP(A344,merges!P:U,6,FALSE)</f>
        <v>#N/A</v>
      </c>
      <c r="H344" t="e">
        <f t="shared" si="137"/>
        <v>#N/A</v>
      </c>
      <c r="I344" t="e">
        <f t="shared" si="138"/>
        <v>#N/A</v>
      </c>
      <c r="J344">
        <f t="shared" si="139"/>
        <v>0</v>
      </c>
      <c r="K344">
        <f t="shared" si="140"/>
        <v>0</v>
      </c>
      <c r="L344">
        <f t="shared" si="141"/>
        <v>0</v>
      </c>
      <c r="M344" t="e">
        <f t="shared" si="142"/>
        <v>#N/A</v>
      </c>
      <c r="N344" t="e">
        <f t="shared" si="143"/>
        <v>#N/A</v>
      </c>
      <c r="O344">
        <f>IF(ISNA(VLOOKUP(A344,desenvolvedores!$U$2:$W$656,2,FALSE)),1,VLOOKUP(A344,desenvolvedores!$U$2:$W$656,2,FALSE))</f>
        <v>1</v>
      </c>
      <c r="P344">
        <f>IF(ISNA(VLOOKUP(A344,desenvolvedores!$U$2:$W$656,3,FALSE)),1,VLOOKUP(A344,desenvolvedores!$U$2:$W$656,3,FALSE))</f>
        <v>1</v>
      </c>
      <c r="Q344">
        <f t="shared" si="135"/>
        <v>999999</v>
      </c>
      <c r="R344" t="e">
        <f t="shared" si="136"/>
        <v>#N/A</v>
      </c>
      <c r="S344">
        <f>IF(ISNA(VLOOKUP(A344,merges!AH:AJ,2,)),0,VLOOKUP(A344,merges!AH:AJ,2,))</f>
        <v>0</v>
      </c>
      <c r="T344">
        <f>IF(ISNA(VLOOKUP(A344,merges!AN:AP,2,FALSE)),0,VLOOKUP(A344,merges!AN:AP,2,FALSE))</f>
        <v>0</v>
      </c>
      <c r="U344">
        <f t="shared" si="144"/>
        <v>0</v>
      </c>
      <c r="V344">
        <f t="shared" si="145"/>
        <v>0</v>
      </c>
      <c r="W344">
        <f t="shared" si="154"/>
        <v>0</v>
      </c>
      <c r="X344">
        <f t="shared" si="146"/>
        <v>0</v>
      </c>
      <c r="Y344" t="e">
        <f>VLOOKUP(A344,issues_tempo!A:E,2,FALSE)</f>
        <v>#N/A</v>
      </c>
      <c r="Z344" t="e">
        <f>VLOOKUP(A344,issues_tempo!A:E,3,FALSE)</f>
        <v>#N/A</v>
      </c>
      <c r="AA344" t="e">
        <f t="shared" si="147"/>
        <v>#N/A</v>
      </c>
      <c r="AB344" t="e">
        <f t="shared" si="148"/>
        <v>#N/A</v>
      </c>
      <c r="AC344" t="e">
        <f>VLOOKUP(A344,issues_tempo!A:E,4,FALSE)</f>
        <v>#N/A</v>
      </c>
      <c r="AD344" t="e">
        <f>VLOOKUP(A344,issues_tempo!A:E,5,FALSE)</f>
        <v>#N/A</v>
      </c>
      <c r="AE344">
        <f t="shared" si="149"/>
        <v>0</v>
      </c>
      <c r="AF344">
        <f t="shared" si="149"/>
        <v>0</v>
      </c>
      <c r="AG344" t="e">
        <f t="shared" si="150"/>
        <v>#N/A</v>
      </c>
      <c r="AH344" t="e">
        <f t="shared" si="151"/>
        <v>#N/A</v>
      </c>
      <c r="AI344" t="e">
        <f t="shared" si="152"/>
        <v>#N/A</v>
      </c>
      <c r="AJ344" t="e">
        <f t="shared" si="153"/>
        <v>#N/A</v>
      </c>
    </row>
    <row r="345" spans="1:36" x14ac:dyDescent="0.25">
      <c r="A345">
        <f>commits!A345</f>
        <v>55227113</v>
      </c>
      <c r="B345" t="str">
        <f>commits!B345</f>
        <v>Javascript</v>
      </c>
      <c r="C345">
        <f>commits!C345</f>
        <v>1</v>
      </c>
      <c r="D345">
        <f>commits!D345</f>
        <v>13</v>
      </c>
      <c r="E345">
        <f>commits!E345</f>
        <v>14</v>
      </c>
      <c r="F345">
        <f>VLOOKUP(A345,merges!P:U,5,FALSE)</f>
        <v>0</v>
      </c>
      <c r="G345">
        <f>VLOOKUP(A345,merges!P:U,6,FALSE)</f>
        <v>1</v>
      </c>
      <c r="H345">
        <f t="shared" si="137"/>
        <v>1</v>
      </c>
      <c r="I345">
        <f t="shared" si="138"/>
        <v>14</v>
      </c>
      <c r="J345">
        <f t="shared" si="139"/>
        <v>7.1428571428571432</v>
      </c>
      <c r="K345">
        <f t="shared" si="140"/>
        <v>0</v>
      </c>
      <c r="L345">
        <f t="shared" si="141"/>
        <v>7.6923076923076925</v>
      </c>
      <c r="M345" t="e">
        <f t="shared" si="142"/>
        <v>#DIV/0!</v>
      </c>
      <c r="N345">
        <f t="shared" si="143"/>
        <v>13</v>
      </c>
      <c r="O345">
        <f>IF(ISNA(VLOOKUP(A345,desenvolvedores!$U$2:$W$656,2,FALSE)),1,VLOOKUP(A345,desenvolvedores!$U$2:$W$656,2,FALSE))</f>
        <v>1</v>
      </c>
      <c r="P345">
        <f>IF(ISNA(VLOOKUP(A345,desenvolvedores!$U$2:$W$656,3,FALSE)),1,VLOOKUP(A345,desenvolvedores!$U$2:$W$656,3,FALSE))</f>
        <v>3</v>
      </c>
      <c r="Q345">
        <f t="shared" si="135"/>
        <v>999999</v>
      </c>
      <c r="R345">
        <f t="shared" si="136"/>
        <v>6.5</v>
      </c>
      <c r="S345">
        <f>IF(ISNA(VLOOKUP(A345,merges!AH:AJ,2,)),0,VLOOKUP(A345,merges!AH:AJ,2,))</f>
        <v>0</v>
      </c>
      <c r="T345">
        <f>IF(ISNA(VLOOKUP(A345,merges!AN:AP,2,FALSE)),0,VLOOKUP(A345,merges!AN:AP,2,FALSE))</f>
        <v>16</v>
      </c>
      <c r="U345">
        <f t="shared" si="144"/>
        <v>0</v>
      </c>
      <c r="V345">
        <f t="shared" si="145"/>
        <v>16</v>
      </c>
      <c r="W345">
        <f t="shared" si="154"/>
        <v>0</v>
      </c>
      <c r="X345">
        <f t="shared" si="146"/>
        <v>123.07692307692308</v>
      </c>
      <c r="Y345" t="e">
        <f>VLOOKUP(A345,issues_tempo!A:E,2,FALSE)</f>
        <v>#N/A</v>
      </c>
      <c r="Z345" t="e">
        <f>VLOOKUP(A345,issues_tempo!A:E,3,FALSE)</f>
        <v>#N/A</v>
      </c>
      <c r="AA345" t="e">
        <f t="shared" si="147"/>
        <v>#N/A</v>
      </c>
      <c r="AB345" t="e">
        <f t="shared" si="148"/>
        <v>#N/A</v>
      </c>
      <c r="AC345" t="e">
        <f>VLOOKUP(A345,issues_tempo!A:E,4,FALSE)</f>
        <v>#N/A</v>
      </c>
      <c r="AD345" t="e">
        <f>VLOOKUP(A345,issues_tempo!A:E,5,FALSE)</f>
        <v>#N/A</v>
      </c>
      <c r="AE345">
        <f t="shared" si="149"/>
        <v>0</v>
      </c>
      <c r="AF345">
        <f t="shared" si="149"/>
        <v>0</v>
      </c>
      <c r="AG345" t="e">
        <f t="shared" si="150"/>
        <v>#N/A</v>
      </c>
      <c r="AH345" t="e">
        <f t="shared" si="151"/>
        <v>#N/A</v>
      </c>
      <c r="AI345" t="e">
        <f t="shared" si="152"/>
        <v>#N/A</v>
      </c>
      <c r="AJ345" t="e">
        <f t="shared" si="153"/>
        <v>#N/A</v>
      </c>
    </row>
    <row r="346" spans="1:36" x14ac:dyDescent="0.25">
      <c r="A346">
        <f>commits!A346</f>
        <v>55277364</v>
      </c>
      <c r="B346" t="str">
        <f>commits!B346</f>
        <v>java</v>
      </c>
      <c r="C346">
        <f>commits!C346</f>
        <v>1</v>
      </c>
      <c r="D346">
        <f>commits!D346</f>
        <v>4</v>
      </c>
      <c r="E346">
        <f>commits!E346</f>
        <v>5</v>
      </c>
      <c r="F346" t="e">
        <f>VLOOKUP(A346,merges!P:U,5,FALSE)</f>
        <v>#N/A</v>
      </c>
      <c r="G346" t="e">
        <f>VLOOKUP(A346,merges!P:U,6,FALSE)</f>
        <v>#N/A</v>
      </c>
      <c r="H346" t="e">
        <f t="shared" si="137"/>
        <v>#N/A</v>
      </c>
      <c r="I346" t="e">
        <f t="shared" si="138"/>
        <v>#N/A</v>
      </c>
      <c r="J346">
        <f t="shared" si="139"/>
        <v>0</v>
      </c>
      <c r="K346">
        <f t="shared" si="140"/>
        <v>0</v>
      </c>
      <c r="L346">
        <f t="shared" si="141"/>
        <v>0</v>
      </c>
      <c r="M346" t="e">
        <f t="shared" si="142"/>
        <v>#N/A</v>
      </c>
      <c r="N346" t="e">
        <f t="shared" si="143"/>
        <v>#N/A</v>
      </c>
      <c r="O346">
        <f>IF(ISNA(VLOOKUP(A346,desenvolvedores!$U$2:$W$656,2,FALSE)),1,VLOOKUP(A346,desenvolvedores!$U$2:$W$656,2,FALSE))</f>
        <v>1</v>
      </c>
      <c r="P346">
        <f>IF(ISNA(VLOOKUP(A346,desenvolvedores!$U$2:$W$656,3,FALSE)),1,VLOOKUP(A346,desenvolvedores!$U$2:$W$656,3,FALSE))</f>
        <v>2</v>
      </c>
      <c r="Q346">
        <f t="shared" si="135"/>
        <v>999999</v>
      </c>
      <c r="R346" t="e">
        <f t="shared" si="136"/>
        <v>#N/A</v>
      </c>
      <c r="S346">
        <f>IF(ISNA(VLOOKUP(A346,merges!AH:AJ,2,)),0,VLOOKUP(A346,merges!AH:AJ,2,))</f>
        <v>0</v>
      </c>
      <c r="T346">
        <f>IF(ISNA(VLOOKUP(A346,merges!AN:AP,2,FALSE)),0,VLOOKUP(A346,merges!AN:AP,2,FALSE))</f>
        <v>0</v>
      </c>
      <c r="U346">
        <f t="shared" si="144"/>
        <v>0</v>
      </c>
      <c r="V346">
        <f t="shared" si="145"/>
        <v>0</v>
      </c>
      <c r="W346">
        <f t="shared" si="154"/>
        <v>0</v>
      </c>
      <c r="X346">
        <f t="shared" si="146"/>
        <v>0</v>
      </c>
      <c r="Y346" t="e">
        <f>VLOOKUP(A346,issues_tempo!A:E,2,FALSE)</f>
        <v>#N/A</v>
      </c>
      <c r="Z346" t="e">
        <f>VLOOKUP(A346,issues_tempo!A:E,3,FALSE)</f>
        <v>#N/A</v>
      </c>
      <c r="AA346" t="e">
        <f t="shared" si="147"/>
        <v>#N/A</v>
      </c>
      <c r="AB346" t="e">
        <f t="shared" si="148"/>
        <v>#N/A</v>
      </c>
      <c r="AC346" t="e">
        <f>VLOOKUP(A346,issues_tempo!A:E,4,FALSE)</f>
        <v>#N/A</v>
      </c>
      <c r="AD346" t="e">
        <f>VLOOKUP(A346,issues_tempo!A:E,5,FALSE)</f>
        <v>#N/A</v>
      </c>
      <c r="AE346">
        <f t="shared" si="149"/>
        <v>0</v>
      </c>
      <c r="AF346">
        <f t="shared" si="149"/>
        <v>0</v>
      </c>
      <c r="AG346" t="e">
        <f t="shared" si="150"/>
        <v>#N/A</v>
      </c>
      <c r="AH346" t="e">
        <f t="shared" si="151"/>
        <v>#N/A</v>
      </c>
      <c r="AI346" t="e">
        <f t="shared" si="152"/>
        <v>#N/A</v>
      </c>
      <c r="AJ346" t="e">
        <f t="shared" si="153"/>
        <v>#N/A</v>
      </c>
    </row>
    <row r="347" spans="1:36" x14ac:dyDescent="0.25">
      <c r="A347">
        <f>commits!A347</f>
        <v>55278149</v>
      </c>
      <c r="B347" t="str">
        <f>commits!B347</f>
        <v>java</v>
      </c>
      <c r="C347">
        <f>commits!C347</f>
        <v>1</v>
      </c>
      <c r="D347">
        <f>commits!D347</f>
        <v>3</v>
      </c>
      <c r="E347">
        <f>commits!E347</f>
        <v>4</v>
      </c>
      <c r="F347" t="e">
        <f>VLOOKUP(A347,merges!P:U,5,FALSE)</f>
        <v>#N/A</v>
      </c>
      <c r="G347" t="e">
        <f>VLOOKUP(A347,merges!P:U,6,FALSE)</f>
        <v>#N/A</v>
      </c>
      <c r="H347" t="e">
        <f t="shared" si="137"/>
        <v>#N/A</v>
      </c>
      <c r="I347" t="e">
        <f t="shared" si="138"/>
        <v>#N/A</v>
      </c>
      <c r="J347">
        <f t="shared" si="139"/>
        <v>0</v>
      </c>
      <c r="K347">
        <f t="shared" si="140"/>
        <v>0</v>
      </c>
      <c r="L347">
        <f t="shared" si="141"/>
        <v>0</v>
      </c>
      <c r="M347" t="e">
        <f t="shared" si="142"/>
        <v>#N/A</v>
      </c>
      <c r="N347" t="e">
        <f t="shared" si="143"/>
        <v>#N/A</v>
      </c>
      <c r="O347">
        <f>IF(ISNA(VLOOKUP(A347,desenvolvedores!$U$2:$W$656,2,FALSE)),1,VLOOKUP(A347,desenvolvedores!$U$2:$W$656,2,FALSE))</f>
        <v>1</v>
      </c>
      <c r="P347">
        <f>IF(ISNA(VLOOKUP(A347,desenvolvedores!$U$2:$W$656,3,FALSE)),1,VLOOKUP(A347,desenvolvedores!$U$2:$W$656,3,FALSE))</f>
        <v>2</v>
      </c>
      <c r="Q347">
        <f t="shared" si="135"/>
        <v>999999</v>
      </c>
      <c r="R347" t="e">
        <f t="shared" si="136"/>
        <v>#N/A</v>
      </c>
      <c r="S347">
        <f>IF(ISNA(VLOOKUP(A347,merges!AH:AJ,2,)),0,VLOOKUP(A347,merges!AH:AJ,2,))</f>
        <v>0</v>
      </c>
      <c r="T347">
        <f>IF(ISNA(VLOOKUP(A347,merges!AN:AP,2,FALSE)),0,VLOOKUP(A347,merges!AN:AP,2,FALSE))</f>
        <v>0</v>
      </c>
      <c r="U347">
        <f t="shared" si="144"/>
        <v>0</v>
      </c>
      <c r="V347">
        <f t="shared" si="145"/>
        <v>0</v>
      </c>
      <c r="W347">
        <f t="shared" si="154"/>
        <v>0</v>
      </c>
      <c r="X347">
        <f t="shared" si="146"/>
        <v>0</v>
      </c>
      <c r="Y347" t="e">
        <f>VLOOKUP(A347,issues_tempo!A:E,2,FALSE)</f>
        <v>#N/A</v>
      </c>
      <c r="Z347" t="e">
        <f>VLOOKUP(A347,issues_tempo!A:E,3,FALSE)</f>
        <v>#N/A</v>
      </c>
      <c r="AA347" t="e">
        <f t="shared" si="147"/>
        <v>#N/A</v>
      </c>
      <c r="AB347" t="e">
        <f t="shared" si="148"/>
        <v>#N/A</v>
      </c>
      <c r="AC347" t="e">
        <f>VLOOKUP(A347,issues_tempo!A:E,4,FALSE)</f>
        <v>#N/A</v>
      </c>
      <c r="AD347" t="e">
        <f>VLOOKUP(A347,issues_tempo!A:E,5,FALSE)</f>
        <v>#N/A</v>
      </c>
      <c r="AE347">
        <f t="shared" si="149"/>
        <v>0</v>
      </c>
      <c r="AF347">
        <f t="shared" si="149"/>
        <v>0</v>
      </c>
      <c r="AG347" t="e">
        <f t="shared" si="150"/>
        <v>#N/A</v>
      </c>
      <c r="AH347" t="e">
        <f t="shared" si="151"/>
        <v>#N/A</v>
      </c>
      <c r="AI347" t="e">
        <f t="shared" si="152"/>
        <v>#N/A</v>
      </c>
      <c r="AJ347" t="e">
        <f t="shared" si="153"/>
        <v>#N/A</v>
      </c>
    </row>
    <row r="348" spans="1:36" x14ac:dyDescent="0.25">
      <c r="A348">
        <f>commits!A348</f>
        <v>55708844</v>
      </c>
      <c r="B348" t="str">
        <f>commits!B348</f>
        <v>Javascript</v>
      </c>
      <c r="C348">
        <f>commits!C348</f>
        <v>1</v>
      </c>
      <c r="D348">
        <f>commits!D348</f>
        <v>19</v>
      </c>
      <c r="E348">
        <f>commits!E348</f>
        <v>20</v>
      </c>
      <c r="F348" t="e">
        <f>VLOOKUP(A348,merges!P:U,5,FALSE)</f>
        <v>#N/A</v>
      </c>
      <c r="G348" t="e">
        <f>VLOOKUP(A348,merges!P:U,6,FALSE)</f>
        <v>#N/A</v>
      </c>
      <c r="H348" t="e">
        <f t="shared" si="137"/>
        <v>#N/A</v>
      </c>
      <c r="I348" t="e">
        <f t="shared" si="138"/>
        <v>#N/A</v>
      </c>
      <c r="J348">
        <f t="shared" si="139"/>
        <v>0</v>
      </c>
      <c r="K348">
        <f t="shared" si="140"/>
        <v>0</v>
      </c>
      <c r="L348">
        <f t="shared" si="141"/>
        <v>0</v>
      </c>
      <c r="M348" t="e">
        <f t="shared" si="142"/>
        <v>#N/A</v>
      </c>
      <c r="N348" t="e">
        <f t="shared" si="143"/>
        <v>#N/A</v>
      </c>
      <c r="O348">
        <f>IF(ISNA(VLOOKUP(A348,desenvolvedores!$U$2:$W$656,2,FALSE)),1,VLOOKUP(A348,desenvolvedores!$U$2:$W$656,2,FALSE))</f>
        <v>1</v>
      </c>
      <c r="P348">
        <f>IF(ISNA(VLOOKUP(A348,desenvolvedores!$U$2:$W$656,3,FALSE)),1,VLOOKUP(A348,desenvolvedores!$U$2:$W$656,3,FALSE))</f>
        <v>1</v>
      </c>
      <c r="Q348">
        <f t="shared" si="135"/>
        <v>999999</v>
      </c>
      <c r="R348" t="e">
        <f t="shared" si="136"/>
        <v>#N/A</v>
      </c>
      <c r="S348">
        <f>IF(ISNA(VLOOKUP(A348,merges!AH:AJ,2,)),0,VLOOKUP(A348,merges!AH:AJ,2,))</f>
        <v>0</v>
      </c>
      <c r="T348">
        <f>IF(ISNA(VLOOKUP(A348,merges!AN:AP,2,FALSE)),0,VLOOKUP(A348,merges!AN:AP,2,FALSE))</f>
        <v>0</v>
      </c>
      <c r="U348">
        <f t="shared" si="144"/>
        <v>0</v>
      </c>
      <c r="V348">
        <f t="shared" si="145"/>
        <v>0</v>
      </c>
      <c r="W348">
        <f t="shared" si="154"/>
        <v>0</v>
      </c>
      <c r="X348">
        <f t="shared" si="146"/>
        <v>0</v>
      </c>
      <c r="Y348" t="e">
        <f>VLOOKUP(A348,issues_tempo!A:E,2,FALSE)</f>
        <v>#N/A</v>
      </c>
      <c r="Z348" t="e">
        <f>VLOOKUP(A348,issues_tempo!A:E,3,FALSE)</f>
        <v>#N/A</v>
      </c>
      <c r="AA348" t="e">
        <f t="shared" si="147"/>
        <v>#N/A</v>
      </c>
      <c r="AB348" t="e">
        <f t="shared" si="148"/>
        <v>#N/A</v>
      </c>
      <c r="AC348" t="e">
        <f>VLOOKUP(A348,issues_tempo!A:E,4,FALSE)</f>
        <v>#N/A</v>
      </c>
      <c r="AD348" t="e">
        <f>VLOOKUP(A348,issues_tempo!A:E,5,FALSE)</f>
        <v>#N/A</v>
      </c>
      <c r="AE348">
        <f t="shared" si="149"/>
        <v>0</v>
      </c>
      <c r="AF348">
        <f t="shared" si="149"/>
        <v>0</v>
      </c>
      <c r="AG348" t="e">
        <f t="shared" si="150"/>
        <v>#N/A</v>
      </c>
      <c r="AH348" t="e">
        <f t="shared" si="151"/>
        <v>#N/A</v>
      </c>
      <c r="AI348" t="e">
        <f t="shared" si="152"/>
        <v>#N/A</v>
      </c>
      <c r="AJ348" t="e">
        <f t="shared" si="153"/>
        <v>#N/A</v>
      </c>
    </row>
    <row r="349" spans="1:36" x14ac:dyDescent="0.25">
      <c r="A349">
        <f>commits!A349</f>
        <v>55849330</v>
      </c>
      <c r="B349" t="str">
        <f>commits!B349</f>
        <v>Javascript</v>
      </c>
      <c r="C349">
        <f>commits!C349</f>
        <v>1</v>
      </c>
      <c r="D349">
        <f>commits!D349</f>
        <v>1</v>
      </c>
      <c r="E349">
        <f>commits!E349</f>
        <v>2</v>
      </c>
      <c r="F349" t="e">
        <f>VLOOKUP(A349,merges!P:U,5,FALSE)</f>
        <v>#N/A</v>
      </c>
      <c r="G349" t="e">
        <f>VLOOKUP(A349,merges!P:U,6,FALSE)</f>
        <v>#N/A</v>
      </c>
      <c r="H349" t="e">
        <f t="shared" si="137"/>
        <v>#N/A</v>
      </c>
      <c r="I349" t="e">
        <f t="shared" si="138"/>
        <v>#N/A</v>
      </c>
      <c r="J349">
        <f t="shared" si="139"/>
        <v>0</v>
      </c>
      <c r="K349">
        <f t="shared" si="140"/>
        <v>0</v>
      </c>
      <c r="L349">
        <f t="shared" si="141"/>
        <v>0</v>
      </c>
      <c r="M349" t="e">
        <f t="shared" si="142"/>
        <v>#N/A</v>
      </c>
      <c r="N349" t="e">
        <f t="shared" si="143"/>
        <v>#N/A</v>
      </c>
      <c r="O349">
        <f>IF(ISNA(VLOOKUP(A349,desenvolvedores!$U$2:$W$656,2,FALSE)),1,VLOOKUP(A349,desenvolvedores!$U$2:$W$656,2,FALSE))</f>
        <v>1</v>
      </c>
      <c r="P349">
        <f>IF(ISNA(VLOOKUP(A349,desenvolvedores!$U$2:$W$656,3,FALSE)),1,VLOOKUP(A349,desenvolvedores!$U$2:$W$656,3,FALSE))</f>
        <v>1</v>
      </c>
      <c r="Q349">
        <f t="shared" si="135"/>
        <v>999999</v>
      </c>
      <c r="R349" t="e">
        <f t="shared" si="136"/>
        <v>#N/A</v>
      </c>
      <c r="S349">
        <f>IF(ISNA(VLOOKUP(A349,merges!AH:AJ,2,)),0,VLOOKUP(A349,merges!AH:AJ,2,))</f>
        <v>0</v>
      </c>
      <c r="T349">
        <f>IF(ISNA(VLOOKUP(A349,merges!AN:AP,2,FALSE)),0,VLOOKUP(A349,merges!AN:AP,2,FALSE))</f>
        <v>0</v>
      </c>
      <c r="U349">
        <f t="shared" si="144"/>
        <v>0</v>
      </c>
      <c r="V349">
        <f t="shared" si="145"/>
        <v>0</v>
      </c>
      <c r="W349">
        <f t="shared" si="154"/>
        <v>0</v>
      </c>
      <c r="X349">
        <f t="shared" si="146"/>
        <v>0</v>
      </c>
      <c r="Y349" t="e">
        <f>VLOOKUP(A349,issues_tempo!A:E,2,FALSE)</f>
        <v>#N/A</v>
      </c>
      <c r="Z349" t="e">
        <f>VLOOKUP(A349,issues_tempo!A:E,3,FALSE)</f>
        <v>#N/A</v>
      </c>
      <c r="AA349" t="e">
        <f t="shared" si="147"/>
        <v>#N/A</v>
      </c>
      <c r="AB349" t="e">
        <f t="shared" si="148"/>
        <v>#N/A</v>
      </c>
      <c r="AC349" t="e">
        <f>VLOOKUP(A349,issues_tempo!A:E,4,FALSE)</f>
        <v>#N/A</v>
      </c>
      <c r="AD349" t="e">
        <f>VLOOKUP(A349,issues_tempo!A:E,5,FALSE)</f>
        <v>#N/A</v>
      </c>
      <c r="AE349">
        <f t="shared" si="149"/>
        <v>0</v>
      </c>
      <c r="AF349">
        <f t="shared" si="149"/>
        <v>0</v>
      </c>
      <c r="AG349" t="e">
        <f t="shared" si="150"/>
        <v>#N/A</v>
      </c>
      <c r="AH349" t="e">
        <f t="shared" si="151"/>
        <v>#N/A</v>
      </c>
      <c r="AI349" t="e">
        <f t="shared" si="152"/>
        <v>#N/A</v>
      </c>
      <c r="AJ349" t="e">
        <f t="shared" si="153"/>
        <v>#N/A</v>
      </c>
    </row>
    <row r="350" spans="1:36" x14ac:dyDescent="0.25">
      <c r="A350">
        <f>commits!A350</f>
        <v>55912925</v>
      </c>
      <c r="B350" t="str">
        <f>commits!B350</f>
        <v>Python</v>
      </c>
      <c r="C350">
        <f>commits!C350</f>
        <v>3</v>
      </c>
      <c r="D350">
        <f>commits!D350</f>
        <v>100</v>
      </c>
      <c r="E350">
        <f>commits!E350</f>
        <v>103</v>
      </c>
      <c r="F350" t="e">
        <f>VLOOKUP(A350,merges!P:U,5,FALSE)</f>
        <v>#N/A</v>
      </c>
      <c r="G350" t="e">
        <f>VLOOKUP(A350,merges!P:U,6,FALSE)</f>
        <v>#N/A</v>
      </c>
      <c r="H350" t="e">
        <f t="shared" si="137"/>
        <v>#N/A</v>
      </c>
      <c r="I350" t="e">
        <f t="shared" si="138"/>
        <v>#N/A</v>
      </c>
      <c r="J350">
        <f t="shared" si="139"/>
        <v>0</v>
      </c>
      <c r="K350">
        <f t="shared" si="140"/>
        <v>0</v>
      </c>
      <c r="L350">
        <f t="shared" si="141"/>
        <v>0</v>
      </c>
      <c r="M350" t="e">
        <f t="shared" si="142"/>
        <v>#N/A</v>
      </c>
      <c r="N350" t="e">
        <f t="shared" si="143"/>
        <v>#N/A</v>
      </c>
      <c r="O350">
        <f>IF(ISNA(VLOOKUP(A350,desenvolvedores!$U$2:$W$656,2,FALSE)),1,VLOOKUP(A350,desenvolvedores!$U$2:$W$656,2,FALSE))</f>
        <v>1</v>
      </c>
      <c r="P350">
        <f>IF(ISNA(VLOOKUP(A350,desenvolvedores!$U$2:$W$656,3,FALSE)),1,VLOOKUP(A350,desenvolvedores!$U$2:$W$656,3,FALSE))</f>
        <v>1</v>
      </c>
      <c r="Q350">
        <f t="shared" si="135"/>
        <v>999999</v>
      </c>
      <c r="R350" t="e">
        <f t="shared" si="136"/>
        <v>#N/A</v>
      </c>
      <c r="S350">
        <f>IF(ISNA(VLOOKUP(A350,merges!AH:AJ,2,)),0,VLOOKUP(A350,merges!AH:AJ,2,))</f>
        <v>0</v>
      </c>
      <c r="T350">
        <f>IF(ISNA(VLOOKUP(A350,merges!AN:AP,2,FALSE)),0,VLOOKUP(A350,merges!AN:AP,2,FALSE))</f>
        <v>0</v>
      </c>
      <c r="U350">
        <f t="shared" si="144"/>
        <v>0</v>
      </c>
      <c r="V350">
        <f t="shared" si="145"/>
        <v>0</v>
      </c>
      <c r="W350">
        <f t="shared" si="154"/>
        <v>0</v>
      </c>
      <c r="X350">
        <f t="shared" si="146"/>
        <v>0</v>
      </c>
      <c r="Y350">
        <f>VLOOKUP(A350,issues_tempo!A:E,2,FALSE)</f>
        <v>1</v>
      </c>
      <c r="Z350">
        <f>VLOOKUP(A350,issues_tempo!A:E,3,FALSE)</f>
        <v>0</v>
      </c>
      <c r="AA350">
        <f t="shared" si="147"/>
        <v>1</v>
      </c>
      <c r="AB350">
        <f t="shared" si="148"/>
        <v>103</v>
      </c>
      <c r="AC350">
        <f>VLOOKUP(A350,issues_tempo!A:E,4,FALSE)</f>
        <v>0</v>
      </c>
      <c r="AD350">
        <f>VLOOKUP(A350,issues_tempo!A:E,5,FALSE)</f>
        <v>0</v>
      </c>
      <c r="AE350">
        <f t="shared" si="149"/>
        <v>33.333333333333336</v>
      </c>
      <c r="AF350">
        <f t="shared" si="149"/>
        <v>0</v>
      </c>
      <c r="AG350">
        <f t="shared" si="150"/>
        <v>0</v>
      </c>
      <c r="AH350">
        <f t="shared" si="151"/>
        <v>0</v>
      </c>
      <c r="AI350">
        <f t="shared" si="152"/>
        <v>0</v>
      </c>
      <c r="AJ350">
        <f t="shared" si="153"/>
        <v>0</v>
      </c>
    </row>
    <row r="351" spans="1:36" x14ac:dyDescent="0.25">
      <c r="A351">
        <f>commits!A351</f>
        <v>56017863</v>
      </c>
      <c r="B351" t="str">
        <f>commits!B351</f>
        <v>Javascript</v>
      </c>
      <c r="C351">
        <f>commits!C351</f>
        <v>11</v>
      </c>
      <c r="D351">
        <f>commits!D351</f>
        <v>6</v>
      </c>
      <c r="E351">
        <f>commits!E351</f>
        <v>17</v>
      </c>
      <c r="F351" t="e">
        <f>VLOOKUP(A351,merges!P:U,5,FALSE)</f>
        <v>#N/A</v>
      </c>
      <c r="G351" t="e">
        <f>VLOOKUP(A351,merges!P:U,6,FALSE)</f>
        <v>#N/A</v>
      </c>
      <c r="H351" t="e">
        <f t="shared" si="137"/>
        <v>#N/A</v>
      </c>
      <c r="I351" t="e">
        <f t="shared" si="138"/>
        <v>#N/A</v>
      </c>
      <c r="J351">
        <f t="shared" si="139"/>
        <v>0</v>
      </c>
      <c r="K351">
        <f t="shared" si="140"/>
        <v>0</v>
      </c>
      <c r="L351">
        <f t="shared" si="141"/>
        <v>0</v>
      </c>
      <c r="M351" t="e">
        <f t="shared" si="142"/>
        <v>#N/A</v>
      </c>
      <c r="N351" t="e">
        <f t="shared" si="143"/>
        <v>#N/A</v>
      </c>
      <c r="O351">
        <f>IF(ISNA(VLOOKUP(A351,desenvolvedores!$U$2:$W$656,2,FALSE)),1,VLOOKUP(A351,desenvolvedores!$U$2:$W$656,2,FALSE))</f>
        <v>2</v>
      </c>
      <c r="P351">
        <f>IF(ISNA(VLOOKUP(A351,desenvolvedores!$U$2:$W$656,3,FALSE)),1,VLOOKUP(A351,desenvolvedores!$U$2:$W$656,3,FALSE))</f>
        <v>3</v>
      </c>
      <c r="Q351">
        <f t="shared" si="135"/>
        <v>999999</v>
      </c>
      <c r="R351" t="e">
        <f t="shared" si="136"/>
        <v>#N/A</v>
      </c>
      <c r="S351">
        <f>IF(ISNA(VLOOKUP(A351,merges!AH:AJ,2,)),0,VLOOKUP(A351,merges!AH:AJ,2,))</f>
        <v>0</v>
      </c>
      <c r="T351">
        <f>IF(ISNA(VLOOKUP(A351,merges!AN:AP,2,FALSE)),0,VLOOKUP(A351,merges!AN:AP,2,FALSE))</f>
        <v>0</v>
      </c>
      <c r="U351">
        <f t="shared" si="144"/>
        <v>0</v>
      </c>
      <c r="V351">
        <f t="shared" si="145"/>
        <v>0</v>
      </c>
      <c r="W351">
        <f t="shared" si="154"/>
        <v>0</v>
      </c>
      <c r="X351">
        <f t="shared" si="146"/>
        <v>0</v>
      </c>
      <c r="Y351" t="e">
        <f>VLOOKUP(A351,issues_tempo!A:E,2,FALSE)</f>
        <v>#N/A</v>
      </c>
      <c r="Z351" t="e">
        <f>VLOOKUP(A351,issues_tempo!A:E,3,FALSE)</f>
        <v>#N/A</v>
      </c>
      <c r="AA351" t="e">
        <f t="shared" si="147"/>
        <v>#N/A</v>
      </c>
      <c r="AB351" t="e">
        <f t="shared" si="148"/>
        <v>#N/A</v>
      </c>
      <c r="AC351" t="e">
        <f>VLOOKUP(A351,issues_tempo!A:E,4,FALSE)</f>
        <v>#N/A</v>
      </c>
      <c r="AD351" t="e">
        <f>VLOOKUP(A351,issues_tempo!A:E,5,FALSE)</f>
        <v>#N/A</v>
      </c>
      <c r="AE351">
        <f t="shared" si="149"/>
        <v>0</v>
      </c>
      <c r="AF351">
        <f t="shared" si="149"/>
        <v>0</v>
      </c>
      <c r="AG351" t="e">
        <f t="shared" si="150"/>
        <v>#N/A</v>
      </c>
      <c r="AH351" t="e">
        <f t="shared" si="151"/>
        <v>#N/A</v>
      </c>
      <c r="AI351" t="e">
        <f t="shared" si="152"/>
        <v>#N/A</v>
      </c>
      <c r="AJ351" t="e">
        <f t="shared" si="153"/>
        <v>#N/A</v>
      </c>
    </row>
    <row r="352" spans="1:36" x14ac:dyDescent="0.25">
      <c r="A352">
        <f>commits!A352</f>
        <v>56406733</v>
      </c>
      <c r="B352" t="str">
        <f>commits!B352</f>
        <v>Javascript</v>
      </c>
      <c r="C352">
        <f>commits!C352</f>
        <v>1</v>
      </c>
      <c r="D352">
        <f>commits!D352</f>
        <v>10</v>
      </c>
      <c r="E352">
        <f>commits!E352</f>
        <v>11</v>
      </c>
      <c r="F352">
        <f>VLOOKUP(A352,merges!P:U,5,FALSE)</f>
        <v>0</v>
      </c>
      <c r="G352">
        <f>VLOOKUP(A352,merges!P:U,6,FALSE)</f>
        <v>1</v>
      </c>
      <c r="H352">
        <f t="shared" si="137"/>
        <v>1</v>
      </c>
      <c r="I352">
        <f t="shared" si="138"/>
        <v>11</v>
      </c>
      <c r="J352">
        <f t="shared" si="139"/>
        <v>9.0909090909090917</v>
      </c>
      <c r="K352">
        <f t="shared" si="140"/>
        <v>0</v>
      </c>
      <c r="L352">
        <f t="shared" si="141"/>
        <v>10</v>
      </c>
      <c r="M352" t="e">
        <f t="shared" si="142"/>
        <v>#DIV/0!</v>
      </c>
      <c r="N352">
        <f t="shared" si="143"/>
        <v>10</v>
      </c>
      <c r="O352">
        <f>IF(ISNA(VLOOKUP(A352,desenvolvedores!$U$2:$W$656,2,FALSE)),1,VLOOKUP(A352,desenvolvedores!$U$2:$W$656,2,FALSE))</f>
        <v>1</v>
      </c>
      <c r="P352">
        <f>IF(ISNA(VLOOKUP(A352,desenvolvedores!$U$2:$W$656,3,FALSE)),1,VLOOKUP(A352,desenvolvedores!$U$2:$W$656,3,FALSE))</f>
        <v>2</v>
      </c>
      <c r="Q352">
        <f t="shared" si="135"/>
        <v>999999</v>
      </c>
      <c r="R352">
        <f t="shared" si="136"/>
        <v>3.333333333333333</v>
      </c>
      <c r="S352">
        <f>IF(ISNA(VLOOKUP(A352,merges!AH:AJ,2,)),0,VLOOKUP(A352,merges!AH:AJ,2,))</f>
        <v>0</v>
      </c>
      <c r="T352">
        <f>IF(ISNA(VLOOKUP(A352,merges!AN:AP,2,FALSE)),0,VLOOKUP(A352,merges!AN:AP,2,FALSE))</f>
        <v>0</v>
      </c>
      <c r="U352">
        <f t="shared" si="144"/>
        <v>0</v>
      </c>
      <c r="V352">
        <f t="shared" si="145"/>
        <v>0</v>
      </c>
      <c r="W352">
        <f t="shared" si="154"/>
        <v>0</v>
      </c>
      <c r="X352">
        <f t="shared" si="146"/>
        <v>0</v>
      </c>
      <c r="Y352">
        <f>VLOOKUP(A352,issues_tempo!A:E,2,FALSE)</f>
        <v>2</v>
      </c>
      <c r="Z352">
        <f>VLOOKUP(A352,issues_tempo!A:E,3,FALSE)</f>
        <v>0</v>
      </c>
      <c r="AA352">
        <f t="shared" si="147"/>
        <v>2</v>
      </c>
      <c r="AB352">
        <f t="shared" si="148"/>
        <v>5.5</v>
      </c>
      <c r="AC352">
        <f>VLOOKUP(A352,issues_tempo!A:E,4,FALSE)</f>
        <v>0</v>
      </c>
      <c r="AD352">
        <f>VLOOKUP(A352,issues_tempo!A:E,5,FALSE)</f>
        <v>0</v>
      </c>
      <c r="AE352">
        <f t="shared" si="149"/>
        <v>200</v>
      </c>
      <c r="AF352">
        <f t="shared" si="149"/>
        <v>0</v>
      </c>
      <c r="AG352">
        <f t="shared" si="150"/>
        <v>0</v>
      </c>
      <c r="AH352">
        <f t="shared" si="151"/>
        <v>0</v>
      </c>
      <c r="AI352">
        <f t="shared" si="152"/>
        <v>0</v>
      </c>
      <c r="AJ352">
        <f t="shared" si="153"/>
        <v>0</v>
      </c>
    </row>
    <row r="353" spans="1:36" x14ac:dyDescent="0.25">
      <c r="A353">
        <f>commits!A353</f>
        <v>56452928</v>
      </c>
      <c r="B353" t="str">
        <f>commits!B353</f>
        <v>Javascript</v>
      </c>
      <c r="C353">
        <f>commits!C353</f>
        <v>27</v>
      </c>
      <c r="D353">
        <f>commits!D353</f>
        <v>245</v>
      </c>
      <c r="E353">
        <f>commits!E353</f>
        <v>272</v>
      </c>
      <c r="F353">
        <f>VLOOKUP(A353,merges!P:U,5,FALSE)</f>
        <v>0</v>
      </c>
      <c r="G353">
        <f>VLOOKUP(A353,merges!P:U,6,FALSE)</f>
        <v>2</v>
      </c>
      <c r="H353">
        <f t="shared" si="137"/>
        <v>2</v>
      </c>
      <c r="I353">
        <f t="shared" si="138"/>
        <v>136</v>
      </c>
      <c r="J353">
        <f t="shared" si="139"/>
        <v>0.73529411764705888</v>
      </c>
      <c r="K353">
        <f t="shared" si="140"/>
        <v>0</v>
      </c>
      <c r="L353">
        <f t="shared" si="141"/>
        <v>0.81632653061224492</v>
      </c>
      <c r="M353" t="e">
        <f t="shared" si="142"/>
        <v>#DIV/0!</v>
      </c>
      <c r="N353">
        <f t="shared" si="143"/>
        <v>122.5</v>
      </c>
      <c r="O353">
        <f>IF(ISNA(VLOOKUP(A353,desenvolvedores!$U$2:$W$656,2,FALSE)),1,VLOOKUP(A353,desenvolvedores!$U$2:$W$656,2,FALSE))</f>
        <v>2</v>
      </c>
      <c r="P353">
        <f>IF(ISNA(VLOOKUP(A353,desenvolvedores!$U$2:$W$656,3,FALSE)),1,VLOOKUP(A353,desenvolvedores!$U$2:$W$656,3,FALSE))</f>
        <v>4</v>
      </c>
      <c r="Q353">
        <f t="shared" si="135"/>
        <v>999999</v>
      </c>
      <c r="R353">
        <f t="shared" si="136"/>
        <v>81.666666666666657</v>
      </c>
      <c r="S353">
        <f>IF(ISNA(VLOOKUP(A353,merges!AH:AJ,2,)),0,VLOOKUP(A353,merges!AH:AJ,2,))</f>
        <v>0</v>
      </c>
      <c r="T353">
        <f>IF(ISNA(VLOOKUP(A353,merges!AN:AP,2,FALSE)),0,VLOOKUP(A353,merges!AN:AP,2,FALSE))</f>
        <v>3</v>
      </c>
      <c r="U353">
        <f t="shared" si="144"/>
        <v>0</v>
      </c>
      <c r="V353">
        <f t="shared" si="145"/>
        <v>1.5</v>
      </c>
      <c r="W353">
        <f t="shared" si="154"/>
        <v>0</v>
      </c>
      <c r="X353">
        <f t="shared" si="146"/>
        <v>1.2244897959183674</v>
      </c>
      <c r="Y353" t="e">
        <f>VLOOKUP(A353,issues_tempo!A:E,2,FALSE)</f>
        <v>#N/A</v>
      </c>
      <c r="Z353" t="e">
        <f>VLOOKUP(A353,issues_tempo!A:E,3,FALSE)</f>
        <v>#N/A</v>
      </c>
      <c r="AA353" t="e">
        <f t="shared" si="147"/>
        <v>#N/A</v>
      </c>
      <c r="AB353" t="e">
        <f t="shared" si="148"/>
        <v>#N/A</v>
      </c>
      <c r="AC353" t="e">
        <f>VLOOKUP(A353,issues_tempo!A:E,4,FALSE)</f>
        <v>#N/A</v>
      </c>
      <c r="AD353" t="e">
        <f>VLOOKUP(A353,issues_tempo!A:E,5,FALSE)</f>
        <v>#N/A</v>
      </c>
      <c r="AE353">
        <f t="shared" si="149"/>
        <v>0</v>
      </c>
      <c r="AF353">
        <f t="shared" si="149"/>
        <v>0</v>
      </c>
      <c r="AG353" t="e">
        <f t="shared" si="150"/>
        <v>#N/A</v>
      </c>
      <c r="AH353" t="e">
        <f t="shared" si="151"/>
        <v>#N/A</v>
      </c>
      <c r="AI353" t="e">
        <f t="shared" si="152"/>
        <v>#N/A</v>
      </c>
      <c r="AJ353" t="e">
        <f t="shared" si="153"/>
        <v>#N/A</v>
      </c>
    </row>
    <row r="354" spans="1:36" x14ac:dyDescent="0.25">
      <c r="A354">
        <f>commits!A354</f>
        <v>56485702</v>
      </c>
      <c r="B354" t="str">
        <f>commits!B354</f>
        <v>Javascript</v>
      </c>
      <c r="C354">
        <f>commits!C354</f>
        <v>2</v>
      </c>
      <c r="D354">
        <f>commits!D354</f>
        <v>1</v>
      </c>
      <c r="E354">
        <f>commits!E354</f>
        <v>3</v>
      </c>
      <c r="F354" t="e">
        <f>VLOOKUP(A354,merges!P:U,5,FALSE)</f>
        <v>#N/A</v>
      </c>
      <c r="G354" t="e">
        <f>VLOOKUP(A354,merges!P:U,6,FALSE)</f>
        <v>#N/A</v>
      </c>
      <c r="H354" t="e">
        <f t="shared" si="137"/>
        <v>#N/A</v>
      </c>
      <c r="I354" t="e">
        <f t="shared" si="138"/>
        <v>#N/A</v>
      </c>
      <c r="J354">
        <f t="shared" si="139"/>
        <v>0</v>
      </c>
      <c r="K354">
        <f t="shared" si="140"/>
        <v>0</v>
      </c>
      <c r="L354">
        <f t="shared" si="141"/>
        <v>0</v>
      </c>
      <c r="M354" t="e">
        <f t="shared" si="142"/>
        <v>#N/A</v>
      </c>
      <c r="N354" t="e">
        <f t="shared" si="143"/>
        <v>#N/A</v>
      </c>
      <c r="O354">
        <f>IF(ISNA(VLOOKUP(A354,desenvolvedores!$U$2:$W$656,2,FALSE)),1,VLOOKUP(A354,desenvolvedores!$U$2:$W$656,2,FALSE))</f>
        <v>1</v>
      </c>
      <c r="P354">
        <f>IF(ISNA(VLOOKUP(A354,desenvolvedores!$U$2:$W$656,3,FALSE)),1,VLOOKUP(A354,desenvolvedores!$U$2:$W$656,3,FALSE))</f>
        <v>1</v>
      </c>
      <c r="Q354">
        <f t="shared" si="135"/>
        <v>999999</v>
      </c>
      <c r="R354" t="e">
        <f t="shared" si="136"/>
        <v>#N/A</v>
      </c>
      <c r="S354">
        <f>IF(ISNA(VLOOKUP(A354,merges!AH:AJ,2,)),0,VLOOKUP(A354,merges!AH:AJ,2,))</f>
        <v>0</v>
      </c>
      <c r="T354">
        <f>IF(ISNA(VLOOKUP(A354,merges!AN:AP,2,FALSE)),0,VLOOKUP(A354,merges!AN:AP,2,FALSE))</f>
        <v>0</v>
      </c>
      <c r="U354">
        <f t="shared" si="144"/>
        <v>0</v>
      </c>
      <c r="V354">
        <f t="shared" si="145"/>
        <v>0</v>
      </c>
      <c r="W354">
        <f t="shared" si="154"/>
        <v>0</v>
      </c>
      <c r="X354">
        <f t="shared" si="146"/>
        <v>0</v>
      </c>
      <c r="Y354" t="e">
        <f>VLOOKUP(A354,issues_tempo!A:E,2,FALSE)</f>
        <v>#N/A</v>
      </c>
      <c r="Z354" t="e">
        <f>VLOOKUP(A354,issues_tempo!A:E,3,FALSE)</f>
        <v>#N/A</v>
      </c>
      <c r="AA354" t="e">
        <f t="shared" si="147"/>
        <v>#N/A</v>
      </c>
      <c r="AB354" t="e">
        <f t="shared" si="148"/>
        <v>#N/A</v>
      </c>
      <c r="AC354" t="e">
        <f>VLOOKUP(A354,issues_tempo!A:E,4,FALSE)</f>
        <v>#N/A</v>
      </c>
      <c r="AD354" t="e">
        <f>VLOOKUP(A354,issues_tempo!A:E,5,FALSE)</f>
        <v>#N/A</v>
      </c>
      <c r="AE354">
        <f t="shared" si="149"/>
        <v>0</v>
      </c>
      <c r="AF354">
        <f t="shared" si="149"/>
        <v>0</v>
      </c>
      <c r="AG354" t="e">
        <f t="shared" si="150"/>
        <v>#N/A</v>
      </c>
      <c r="AH354" t="e">
        <f t="shared" si="151"/>
        <v>#N/A</v>
      </c>
      <c r="AI354" t="e">
        <f t="shared" si="152"/>
        <v>#N/A</v>
      </c>
      <c r="AJ354" t="e">
        <f t="shared" si="153"/>
        <v>#N/A</v>
      </c>
    </row>
    <row r="355" spans="1:36" x14ac:dyDescent="0.25">
      <c r="A355">
        <f>commits!A355</f>
        <v>56541727</v>
      </c>
      <c r="B355" t="str">
        <f>commits!B355</f>
        <v>java</v>
      </c>
      <c r="C355">
        <f>commits!C355</f>
        <v>51</v>
      </c>
      <c r="D355">
        <f>commits!D355</f>
        <v>20</v>
      </c>
      <c r="E355">
        <f>commits!E355</f>
        <v>71</v>
      </c>
      <c r="F355">
        <f>VLOOKUP(A355,merges!P:U,5,FALSE)</f>
        <v>9</v>
      </c>
      <c r="G355">
        <f>VLOOKUP(A355,merges!P:U,6,FALSE)</f>
        <v>2</v>
      </c>
      <c r="H355">
        <f t="shared" si="137"/>
        <v>11</v>
      </c>
      <c r="I355">
        <f t="shared" si="138"/>
        <v>6.4545454545454541</v>
      </c>
      <c r="J355">
        <f t="shared" si="139"/>
        <v>15.492957746478874</v>
      </c>
      <c r="K355">
        <f t="shared" si="140"/>
        <v>17.647058823529413</v>
      </c>
      <c r="L355">
        <f t="shared" si="141"/>
        <v>10</v>
      </c>
      <c r="M355">
        <f t="shared" si="142"/>
        <v>5.666666666666667</v>
      </c>
      <c r="N355">
        <f t="shared" si="143"/>
        <v>10</v>
      </c>
      <c r="O355">
        <f>IF(ISNA(VLOOKUP(A355,desenvolvedores!$U$2:$W$656,2,FALSE)),1,VLOOKUP(A355,desenvolvedores!$U$2:$W$656,2,FALSE))</f>
        <v>6</v>
      </c>
      <c r="P355">
        <f>IF(ISNA(VLOOKUP(A355,desenvolvedores!$U$2:$W$656,3,FALSE)),1,VLOOKUP(A355,desenvolvedores!$U$2:$W$656,3,FALSE))</f>
        <v>1</v>
      </c>
      <c r="Q355">
        <f t="shared" si="135"/>
        <v>5.666666666666667</v>
      </c>
      <c r="R355">
        <f t="shared" si="136"/>
        <v>1.6666666666666665</v>
      </c>
      <c r="S355">
        <f>IF(ISNA(VLOOKUP(A355,merges!AH:AJ,2,)),0,VLOOKUP(A355,merges!AH:AJ,2,))</f>
        <v>0</v>
      </c>
      <c r="T355">
        <f>IF(ISNA(VLOOKUP(A355,merges!AN:AP,2,FALSE)),0,VLOOKUP(A355,merges!AN:AP,2,FALSE))</f>
        <v>0</v>
      </c>
      <c r="U355">
        <f t="shared" si="144"/>
        <v>0</v>
      </c>
      <c r="V355">
        <f t="shared" si="145"/>
        <v>0</v>
      </c>
      <c r="W355">
        <f t="shared" si="154"/>
        <v>0</v>
      </c>
      <c r="X355">
        <f t="shared" si="146"/>
        <v>0</v>
      </c>
      <c r="Y355" t="e">
        <f>VLOOKUP(A355,issues_tempo!A:E,2,FALSE)</f>
        <v>#N/A</v>
      </c>
      <c r="Z355" t="e">
        <f>VLOOKUP(A355,issues_tempo!A:E,3,FALSE)</f>
        <v>#N/A</v>
      </c>
      <c r="AA355" t="e">
        <f t="shared" si="147"/>
        <v>#N/A</v>
      </c>
      <c r="AB355" t="e">
        <f t="shared" si="148"/>
        <v>#N/A</v>
      </c>
      <c r="AC355" t="e">
        <f>VLOOKUP(A355,issues_tempo!A:E,4,FALSE)</f>
        <v>#N/A</v>
      </c>
      <c r="AD355" t="e">
        <f>VLOOKUP(A355,issues_tempo!A:E,5,FALSE)</f>
        <v>#N/A</v>
      </c>
      <c r="AE355">
        <f t="shared" si="149"/>
        <v>0</v>
      </c>
      <c r="AF355">
        <f t="shared" si="149"/>
        <v>0</v>
      </c>
      <c r="AG355" t="e">
        <f t="shared" si="150"/>
        <v>#N/A</v>
      </c>
      <c r="AH355" t="e">
        <f t="shared" si="151"/>
        <v>#N/A</v>
      </c>
      <c r="AI355" t="e">
        <f t="shared" si="152"/>
        <v>#N/A</v>
      </c>
      <c r="AJ355" t="e">
        <f t="shared" si="153"/>
        <v>#N/A</v>
      </c>
    </row>
    <row r="356" spans="1:36" x14ac:dyDescent="0.25">
      <c r="A356">
        <f>commits!A356</f>
        <v>56549750</v>
      </c>
      <c r="B356" t="str">
        <f>commits!B356</f>
        <v>Javascript</v>
      </c>
      <c r="C356">
        <f>commits!C356</f>
        <v>19</v>
      </c>
      <c r="D356">
        <f>commits!D356</f>
        <v>46</v>
      </c>
      <c r="E356">
        <f>commits!E356</f>
        <v>65</v>
      </c>
      <c r="F356" t="e">
        <f>VLOOKUP(A356,merges!P:U,5,FALSE)</f>
        <v>#N/A</v>
      </c>
      <c r="G356" t="e">
        <f>VLOOKUP(A356,merges!P:U,6,FALSE)</f>
        <v>#N/A</v>
      </c>
      <c r="H356" t="e">
        <f t="shared" si="137"/>
        <v>#N/A</v>
      </c>
      <c r="I356" t="e">
        <f t="shared" si="138"/>
        <v>#N/A</v>
      </c>
      <c r="J356">
        <f t="shared" si="139"/>
        <v>0</v>
      </c>
      <c r="K356">
        <f t="shared" si="140"/>
        <v>0</v>
      </c>
      <c r="L356">
        <f t="shared" si="141"/>
        <v>0</v>
      </c>
      <c r="M356" t="e">
        <f t="shared" si="142"/>
        <v>#N/A</v>
      </c>
      <c r="N356" t="e">
        <f t="shared" si="143"/>
        <v>#N/A</v>
      </c>
      <c r="O356">
        <f>IF(ISNA(VLOOKUP(A356,desenvolvedores!$U$2:$W$656,2,FALSE)),1,VLOOKUP(A356,desenvolvedores!$U$2:$W$656,2,FALSE))</f>
        <v>1</v>
      </c>
      <c r="P356">
        <f>IF(ISNA(VLOOKUP(A356,desenvolvedores!$U$2:$W$656,3,FALSE)),1,VLOOKUP(A356,desenvolvedores!$U$2:$W$656,3,FALSE))</f>
        <v>3</v>
      </c>
      <c r="Q356">
        <f t="shared" si="135"/>
        <v>999999</v>
      </c>
      <c r="R356" t="e">
        <f t="shared" si="136"/>
        <v>#N/A</v>
      </c>
      <c r="S356">
        <f>IF(ISNA(VLOOKUP(A356,merges!AH:AJ,2,)),0,VLOOKUP(A356,merges!AH:AJ,2,))</f>
        <v>0</v>
      </c>
      <c r="T356">
        <f>IF(ISNA(VLOOKUP(A356,merges!AN:AP,2,FALSE)),0,VLOOKUP(A356,merges!AN:AP,2,FALSE))</f>
        <v>0</v>
      </c>
      <c r="U356">
        <f t="shared" si="144"/>
        <v>0</v>
      </c>
      <c r="V356">
        <f t="shared" si="145"/>
        <v>0</v>
      </c>
      <c r="W356">
        <f t="shared" si="154"/>
        <v>0</v>
      </c>
      <c r="X356">
        <f t="shared" si="146"/>
        <v>0</v>
      </c>
      <c r="Y356" t="e">
        <f>VLOOKUP(A356,issues_tempo!A:E,2,FALSE)</f>
        <v>#N/A</v>
      </c>
      <c r="Z356" t="e">
        <f>VLOOKUP(A356,issues_tempo!A:E,3,FALSE)</f>
        <v>#N/A</v>
      </c>
      <c r="AA356" t="e">
        <f t="shared" si="147"/>
        <v>#N/A</v>
      </c>
      <c r="AB356" t="e">
        <f t="shared" si="148"/>
        <v>#N/A</v>
      </c>
      <c r="AC356" t="e">
        <f>VLOOKUP(A356,issues_tempo!A:E,4,FALSE)</f>
        <v>#N/A</v>
      </c>
      <c r="AD356" t="e">
        <f>VLOOKUP(A356,issues_tempo!A:E,5,FALSE)</f>
        <v>#N/A</v>
      </c>
      <c r="AE356">
        <f t="shared" si="149"/>
        <v>0</v>
      </c>
      <c r="AF356">
        <f t="shared" si="149"/>
        <v>0</v>
      </c>
      <c r="AG356" t="e">
        <f t="shared" si="150"/>
        <v>#N/A</v>
      </c>
      <c r="AH356" t="e">
        <f t="shared" si="151"/>
        <v>#N/A</v>
      </c>
      <c r="AI356" t="e">
        <f t="shared" si="152"/>
        <v>#N/A</v>
      </c>
      <c r="AJ356" t="e">
        <f t="shared" si="153"/>
        <v>#N/A</v>
      </c>
    </row>
    <row r="357" spans="1:36" x14ac:dyDescent="0.25">
      <c r="A357">
        <f>commits!A357</f>
        <v>56578571</v>
      </c>
      <c r="B357" t="str">
        <f>commits!B357</f>
        <v>Javascript</v>
      </c>
      <c r="C357">
        <f>commits!C357</f>
        <v>1</v>
      </c>
      <c r="D357">
        <f>commits!D357</f>
        <v>4</v>
      </c>
      <c r="E357">
        <f>commits!E357</f>
        <v>5</v>
      </c>
      <c r="F357">
        <f>VLOOKUP(A357,merges!P:U,5,FALSE)</f>
        <v>0</v>
      </c>
      <c r="G357">
        <f>VLOOKUP(A357,merges!P:U,6,FALSE)</f>
        <v>1</v>
      </c>
      <c r="H357">
        <f t="shared" si="137"/>
        <v>1</v>
      </c>
      <c r="I357">
        <f t="shared" si="138"/>
        <v>5</v>
      </c>
      <c r="J357">
        <f t="shared" si="139"/>
        <v>20</v>
      </c>
      <c r="K357">
        <f t="shared" si="140"/>
        <v>0</v>
      </c>
      <c r="L357">
        <f t="shared" si="141"/>
        <v>25</v>
      </c>
      <c r="M357" t="e">
        <f t="shared" si="142"/>
        <v>#DIV/0!</v>
      </c>
      <c r="N357">
        <f t="shared" si="143"/>
        <v>4</v>
      </c>
      <c r="O357">
        <f>IF(ISNA(VLOOKUP(A357,desenvolvedores!$U$2:$W$656,2,FALSE)),1,VLOOKUP(A357,desenvolvedores!$U$2:$W$656,2,FALSE))</f>
        <v>1</v>
      </c>
      <c r="P357">
        <f>IF(ISNA(VLOOKUP(A357,desenvolvedores!$U$2:$W$656,3,FALSE)),1,VLOOKUP(A357,desenvolvedores!$U$2:$W$656,3,FALSE))</f>
        <v>2</v>
      </c>
      <c r="Q357">
        <f t="shared" si="135"/>
        <v>999999</v>
      </c>
      <c r="R357">
        <f t="shared" si="136"/>
        <v>1.3333333333333333</v>
      </c>
      <c r="S357">
        <f>IF(ISNA(VLOOKUP(A357,merges!AH:AJ,2,)),0,VLOOKUP(A357,merges!AH:AJ,2,))</f>
        <v>0</v>
      </c>
      <c r="T357">
        <f>IF(ISNA(VLOOKUP(A357,merges!AN:AP,2,FALSE)),0,VLOOKUP(A357,merges!AN:AP,2,FALSE))</f>
        <v>0</v>
      </c>
      <c r="U357">
        <f t="shared" si="144"/>
        <v>0</v>
      </c>
      <c r="V357">
        <f t="shared" si="145"/>
        <v>0</v>
      </c>
      <c r="W357">
        <f t="shared" si="154"/>
        <v>0</v>
      </c>
      <c r="X357">
        <f t="shared" si="146"/>
        <v>0</v>
      </c>
      <c r="Y357" t="e">
        <f>VLOOKUP(A357,issues_tempo!A:E,2,FALSE)</f>
        <v>#N/A</v>
      </c>
      <c r="Z357" t="e">
        <f>VLOOKUP(A357,issues_tempo!A:E,3,FALSE)</f>
        <v>#N/A</v>
      </c>
      <c r="AA357" t="e">
        <f t="shared" si="147"/>
        <v>#N/A</v>
      </c>
      <c r="AB357" t="e">
        <f t="shared" si="148"/>
        <v>#N/A</v>
      </c>
      <c r="AC357" t="e">
        <f>VLOOKUP(A357,issues_tempo!A:E,4,FALSE)</f>
        <v>#N/A</v>
      </c>
      <c r="AD357" t="e">
        <f>VLOOKUP(A357,issues_tempo!A:E,5,FALSE)</f>
        <v>#N/A</v>
      </c>
      <c r="AE357">
        <f t="shared" si="149"/>
        <v>0</v>
      </c>
      <c r="AF357">
        <f t="shared" si="149"/>
        <v>0</v>
      </c>
      <c r="AG357" t="e">
        <f t="shared" si="150"/>
        <v>#N/A</v>
      </c>
      <c r="AH357" t="e">
        <f t="shared" si="151"/>
        <v>#N/A</v>
      </c>
      <c r="AI357" t="e">
        <f t="shared" si="152"/>
        <v>#N/A</v>
      </c>
      <c r="AJ357" t="e">
        <f t="shared" si="153"/>
        <v>#N/A</v>
      </c>
    </row>
    <row r="358" spans="1:36" x14ac:dyDescent="0.25">
      <c r="A358">
        <f>commits!A358</f>
        <v>56740418</v>
      </c>
      <c r="B358" t="str">
        <f>commits!B358</f>
        <v>c#</v>
      </c>
      <c r="C358">
        <f>commits!C358</f>
        <v>11</v>
      </c>
      <c r="D358">
        <f>commits!D358</f>
        <v>15</v>
      </c>
      <c r="E358">
        <f>commits!E358</f>
        <v>26</v>
      </c>
      <c r="F358">
        <f>VLOOKUP(A358,merges!P:U,5,FALSE)</f>
        <v>0</v>
      </c>
      <c r="G358">
        <f>VLOOKUP(A358,merges!P:U,6,FALSE)</f>
        <v>3</v>
      </c>
      <c r="H358">
        <f t="shared" si="137"/>
        <v>3</v>
      </c>
      <c r="I358">
        <f t="shared" si="138"/>
        <v>8.6666666666666661</v>
      </c>
      <c r="J358">
        <f t="shared" si="139"/>
        <v>11.538461538461538</v>
      </c>
      <c r="K358">
        <f t="shared" si="140"/>
        <v>0</v>
      </c>
      <c r="L358">
        <f t="shared" si="141"/>
        <v>20</v>
      </c>
      <c r="M358" t="e">
        <f t="shared" si="142"/>
        <v>#DIV/0!</v>
      </c>
      <c r="N358">
        <f t="shared" si="143"/>
        <v>5</v>
      </c>
      <c r="O358">
        <f>IF(ISNA(VLOOKUP(A358,desenvolvedores!$U$2:$W$656,2,FALSE)),1,VLOOKUP(A358,desenvolvedores!$U$2:$W$656,2,FALSE))</f>
        <v>1</v>
      </c>
      <c r="P358">
        <f>IF(ISNA(VLOOKUP(A358,desenvolvedores!$U$2:$W$656,3,FALSE)),1,VLOOKUP(A358,desenvolvedores!$U$2:$W$656,3,FALSE))</f>
        <v>2</v>
      </c>
      <c r="Q358">
        <f t="shared" si="135"/>
        <v>999999</v>
      </c>
      <c r="R358">
        <f t="shared" si="136"/>
        <v>1.6666666666666665</v>
      </c>
      <c r="S358">
        <f>IF(ISNA(VLOOKUP(A358,merges!AH:AJ,2,)),0,VLOOKUP(A358,merges!AH:AJ,2,))</f>
        <v>0</v>
      </c>
      <c r="T358">
        <f>IF(ISNA(VLOOKUP(A358,merges!AN:AP,2,FALSE)),0,VLOOKUP(A358,merges!AN:AP,2,FALSE))</f>
        <v>0</v>
      </c>
      <c r="U358">
        <f t="shared" si="144"/>
        <v>0</v>
      </c>
      <c r="V358">
        <f t="shared" si="145"/>
        <v>0</v>
      </c>
      <c r="W358">
        <f t="shared" si="154"/>
        <v>0</v>
      </c>
      <c r="X358">
        <f t="shared" si="146"/>
        <v>0</v>
      </c>
      <c r="Y358">
        <f>VLOOKUP(A358,issues_tempo!A:E,2,FALSE)</f>
        <v>2</v>
      </c>
      <c r="Z358">
        <f>VLOOKUP(A358,issues_tempo!A:E,3,FALSE)</f>
        <v>0</v>
      </c>
      <c r="AA358">
        <f t="shared" si="147"/>
        <v>2</v>
      </c>
      <c r="AB358">
        <f t="shared" si="148"/>
        <v>13</v>
      </c>
      <c r="AC358">
        <f>VLOOKUP(A358,issues_tempo!A:E,4,FALSE)</f>
        <v>0</v>
      </c>
      <c r="AD358">
        <f>VLOOKUP(A358,issues_tempo!A:E,5,FALSE)</f>
        <v>0</v>
      </c>
      <c r="AE358">
        <f t="shared" si="149"/>
        <v>18.181818181818183</v>
      </c>
      <c r="AF358">
        <f t="shared" si="149"/>
        <v>0</v>
      </c>
      <c r="AG358">
        <f t="shared" si="150"/>
        <v>0</v>
      </c>
      <c r="AH358">
        <f t="shared" si="151"/>
        <v>0</v>
      </c>
      <c r="AI358">
        <f t="shared" si="152"/>
        <v>0</v>
      </c>
      <c r="AJ358">
        <f t="shared" si="153"/>
        <v>0</v>
      </c>
    </row>
    <row r="359" spans="1:36" x14ac:dyDescent="0.25">
      <c r="A359">
        <f>commits!A359</f>
        <v>56995137</v>
      </c>
      <c r="B359" t="str">
        <f>commits!B359</f>
        <v>java</v>
      </c>
      <c r="C359">
        <f>commits!C359</f>
        <v>1</v>
      </c>
      <c r="D359">
        <f>commits!D359</f>
        <v>7</v>
      </c>
      <c r="E359">
        <f>commits!E359</f>
        <v>8</v>
      </c>
      <c r="F359" t="e">
        <f>VLOOKUP(A359,merges!P:U,5,FALSE)</f>
        <v>#N/A</v>
      </c>
      <c r="G359" t="e">
        <f>VLOOKUP(A359,merges!P:U,6,FALSE)</f>
        <v>#N/A</v>
      </c>
      <c r="H359" t="e">
        <f t="shared" si="137"/>
        <v>#N/A</v>
      </c>
      <c r="I359" t="e">
        <f t="shared" si="138"/>
        <v>#N/A</v>
      </c>
      <c r="J359">
        <f t="shared" si="139"/>
        <v>0</v>
      </c>
      <c r="K359">
        <f t="shared" si="140"/>
        <v>0</v>
      </c>
      <c r="L359">
        <f t="shared" si="141"/>
        <v>0</v>
      </c>
      <c r="M359" t="e">
        <f t="shared" si="142"/>
        <v>#N/A</v>
      </c>
      <c r="N359" t="e">
        <f t="shared" si="143"/>
        <v>#N/A</v>
      </c>
      <c r="O359">
        <f>IF(ISNA(VLOOKUP(A359,desenvolvedores!$U$2:$W$656,2,FALSE)),1,VLOOKUP(A359,desenvolvedores!$U$2:$W$656,2,FALSE))</f>
        <v>1</v>
      </c>
      <c r="P359">
        <f>IF(ISNA(VLOOKUP(A359,desenvolvedores!$U$2:$W$656,3,FALSE)),1,VLOOKUP(A359,desenvolvedores!$U$2:$W$656,3,FALSE))</f>
        <v>3</v>
      </c>
      <c r="Q359">
        <f t="shared" si="135"/>
        <v>999999</v>
      </c>
      <c r="R359" t="e">
        <f t="shared" si="136"/>
        <v>#N/A</v>
      </c>
      <c r="S359">
        <f>IF(ISNA(VLOOKUP(A359,merges!AH:AJ,2,)),0,VLOOKUP(A359,merges!AH:AJ,2,))</f>
        <v>0</v>
      </c>
      <c r="T359">
        <f>IF(ISNA(VLOOKUP(A359,merges!AN:AP,2,FALSE)),0,VLOOKUP(A359,merges!AN:AP,2,FALSE))</f>
        <v>0</v>
      </c>
      <c r="U359">
        <f t="shared" si="144"/>
        <v>0</v>
      </c>
      <c r="V359">
        <f t="shared" si="145"/>
        <v>0</v>
      </c>
      <c r="W359">
        <f t="shared" si="154"/>
        <v>0</v>
      </c>
      <c r="X359">
        <f t="shared" si="146"/>
        <v>0</v>
      </c>
      <c r="Y359" t="e">
        <f>VLOOKUP(A359,issues_tempo!A:E,2,FALSE)</f>
        <v>#N/A</v>
      </c>
      <c r="Z359" t="e">
        <f>VLOOKUP(A359,issues_tempo!A:E,3,FALSE)</f>
        <v>#N/A</v>
      </c>
      <c r="AA359" t="e">
        <f t="shared" si="147"/>
        <v>#N/A</v>
      </c>
      <c r="AB359" t="e">
        <f t="shared" si="148"/>
        <v>#N/A</v>
      </c>
      <c r="AC359" t="e">
        <f>VLOOKUP(A359,issues_tempo!A:E,4,FALSE)</f>
        <v>#N/A</v>
      </c>
      <c r="AD359" t="e">
        <f>VLOOKUP(A359,issues_tempo!A:E,5,FALSE)</f>
        <v>#N/A</v>
      </c>
      <c r="AE359">
        <f t="shared" si="149"/>
        <v>0</v>
      </c>
      <c r="AF359">
        <f t="shared" si="149"/>
        <v>0</v>
      </c>
      <c r="AG359" t="e">
        <f t="shared" si="150"/>
        <v>#N/A</v>
      </c>
      <c r="AH359" t="e">
        <f t="shared" si="151"/>
        <v>#N/A</v>
      </c>
      <c r="AI359" t="e">
        <f t="shared" si="152"/>
        <v>#N/A</v>
      </c>
      <c r="AJ359" t="e">
        <f t="shared" si="153"/>
        <v>#N/A</v>
      </c>
    </row>
    <row r="360" spans="1:36" x14ac:dyDescent="0.25">
      <c r="A360">
        <f>commits!A360</f>
        <v>57079362</v>
      </c>
      <c r="B360" t="str">
        <f>commits!B360</f>
        <v>Javascript</v>
      </c>
      <c r="C360">
        <f>commits!C360</f>
        <v>1</v>
      </c>
      <c r="D360">
        <f>commits!D360</f>
        <v>98</v>
      </c>
      <c r="E360">
        <f>commits!E360</f>
        <v>99</v>
      </c>
      <c r="F360">
        <f>VLOOKUP(A360,merges!P:U,5,FALSE)</f>
        <v>0</v>
      </c>
      <c r="G360">
        <f>VLOOKUP(A360,merges!P:U,6,FALSE)</f>
        <v>1</v>
      </c>
      <c r="H360">
        <f t="shared" si="137"/>
        <v>1</v>
      </c>
      <c r="I360">
        <f t="shared" si="138"/>
        <v>99</v>
      </c>
      <c r="J360">
        <f t="shared" si="139"/>
        <v>1.0101010101010102</v>
      </c>
      <c r="K360">
        <f t="shared" si="140"/>
        <v>0</v>
      </c>
      <c r="L360">
        <f t="shared" si="141"/>
        <v>1.0204081632653061</v>
      </c>
      <c r="M360" t="e">
        <f t="shared" si="142"/>
        <v>#DIV/0!</v>
      </c>
      <c r="N360">
        <f t="shared" si="143"/>
        <v>98</v>
      </c>
      <c r="O360">
        <f>IF(ISNA(VLOOKUP(A360,desenvolvedores!$U$2:$W$656,2,FALSE)),1,VLOOKUP(A360,desenvolvedores!$U$2:$W$656,2,FALSE))</f>
        <v>1</v>
      </c>
      <c r="P360">
        <f>IF(ISNA(VLOOKUP(A360,desenvolvedores!$U$2:$W$656,3,FALSE)),1,VLOOKUP(A360,desenvolvedores!$U$2:$W$656,3,FALSE))</f>
        <v>2</v>
      </c>
      <c r="Q360">
        <f t="shared" si="135"/>
        <v>999999</v>
      </c>
      <c r="R360">
        <f t="shared" si="136"/>
        <v>32.666666666666664</v>
      </c>
      <c r="S360">
        <f>IF(ISNA(VLOOKUP(A360,merges!AH:AJ,2,)),0,VLOOKUP(A360,merges!AH:AJ,2,))</f>
        <v>0</v>
      </c>
      <c r="T360">
        <f>IF(ISNA(VLOOKUP(A360,merges!AN:AP,2,FALSE)),0,VLOOKUP(A360,merges!AN:AP,2,FALSE))</f>
        <v>0</v>
      </c>
      <c r="U360">
        <f t="shared" si="144"/>
        <v>0</v>
      </c>
      <c r="V360">
        <f t="shared" si="145"/>
        <v>0</v>
      </c>
      <c r="W360">
        <f t="shared" si="154"/>
        <v>0</v>
      </c>
      <c r="X360">
        <f t="shared" si="146"/>
        <v>0</v>
      </c>
      <c r="Y360" t="e">
        <f>VLOOKUP(A360,issues_tempo!A:E,2,FALSE)</f>
        <v>#N/A</v>
      </c>
      <c r="Z360" t="e">
        <f>VLOOKUP(A360,issues_tempo!A:E,3,FALSE)</f>
        <v>#N/A</v>
      </c>
      <c r="AA360" t="e">
        <f t="shared" si="147"/>
        <v>#N/A</v>
      </c>
      <c r="AB360" t="e">
        <f t="shared" si="148"/>
        <v>#N/A</v>
      </c>
      <c r="AC360" t="e">
        <f>VLOOKUP(A360,issues_tempo!A:E,4,FALSE)</f>
        <v>#N/A</v>
      </c>
      <c r="AD360" t="e">
        <f>VLOOKUP(A360,issues_tempo!A:E,5,FALSE)</f>
        <v>#N/A</v>
      </c>
      <c r="AE360">
        <f t="shared" si="149"/>
        <v>0</v>
      </c>
      <c r="AF360">
        <f t="shared" si="149"/>
        <v>0</v>
      </c>
      <c r="AG360" t="e">
        <f t="shared" si="150"/>
        <v>#N/A</v>
      </c>
      <c r="AH360" t="e">
        <f t="shared" si="151"/>
        <v>#N/A</v>
      </c>
      <c r="AI360" t="e">
        <f t="shared" si="152"/>
        <v>#N/A</v>
      </c>
      <c r="AJ360" t="e">
        <f t="shared" si="153"/>
        <v>#N/A</v>
      </c>
    </row>
    <row r="361" spans="1:36" x14ac:dyDescent="0.25">
      <c r="A361">
        <f>commits!A361</f>
        <v>57087349</v>
      </c>
      <c r="B361" t="str">
        <f>commits!B361</f>
        <v>Javascript</v>
      </c>
      <c r="C361">
        <f>commits!C361</f>
        <v>1</v>
      </c>
      <c r="D361">
        <f>commits!D361</f>
        <v>1</v>
      </c>
      <c r="E361">
        <f>commits!E361</f>
        <v>2</v>
      </c>
      <c r="F361" t="e">
        <f>VLOOKUP(A361,merges!P:U,5,FALSE)</f>
        <v>#N/A</v>
      </c>
      <c r="G361" t="e">
        <f>VLOOKUP(A361,merges!P:U,6,FALSE)</f>
        <v>#N/A</v>
      </c>
      <c r="H361" t="e">
        <f t="shared" si="137"/>
        <v>#N/A</v>
      </c>
      <c r="I361" t="e">
        <f t="shared" si="138"/>
        <v>#N/A</v>
      </c>
      <c r="J361">
        <f t="shared" si="139"/>
        <v>0</v>
      </c>
      <c r="K361">
        <f t="shared" si="140"/>
        <v>0</v>
      </c>
      <c r="L361">
        <f t="shared" si="141"/>
        <v>0</v>
      </c>
      <c r="M361" t="e">
        <f t="shared" si="142"/>
        <v>#N/A</v>
      </c>
      <c r="N361" t="e">
        <f t="shared" si="143"/>
        <v>#N/A</v>
      </c>
      <c r="O361">
        <f>IF(ISNA(VLOOKUP(A361,desenvolvedores!$U$2:$W$656,2,FALSE)),1,VLOOKUP(A361,desenvolvedores!$U$2:$W$656,2,FALSE))</f>
        <v>1</v>
      </c>
      <c r="P361">
        <f>IF(ISNA(VLOOKUP(A361,desenvolvedores!$U$2:$W$656,3,FALSE)),1,VLOOKUP(A361,desenvolvedores!$U$2:$W$656,3,FALSE))</f>
        <v>1</v>
      </c>
      <c r="Q361">
        <f t="shared" si="135"/>
        <v>999999</v>
      </c>
      <c r="R361" t="e">
        <f t="shared" si="136"/>
        <v>#N/A</v>
      </c>
      <c r="S361">
        <f>IF(ISNA(VLOOKUP(A361,merges!AH:AJ,2,)),0,VLOOKUP(A361,merges!AH:AJ,2,))</f>
        <v>0</v>
      </c>
      <c r="T361">
        <f>IF(ISNA(VLOOKUP(A361,merges!AN:AP,2,FALSE)),0,VLOOKUP(A361,merges!AN:AP,2,FALSE))</f>
        <v>0</v>
      </c>
      <c r="U361">
        <f t="shared" si="144"/>
        <v>0</v>
      </c>
      <c r="V361">
        <f t="shared" si="145"/>
        <v>0</v>
      </c>
      <c r="W361">
        <f t="shared" si="154"/>
        <v>0</v>
      </c>
      <c r="X361">
        <f t="shared" si="146"/>
        <v>0</v>
      </c>
      <c r="Y361" t="e">
        <f>VLOOKUP(A361,issues_tempo!A:E,2,FALSE)</f>
        <v>#N/A</v>
      </c>
      <c r="Z361" t="e">
        <f>VLOOKUP(A361,issues_tempo!A:E,3,FALSE)</f>
        <v>#N/A</v>
      </c>
      <c r="AA361" t="e">
        <f t="shared" si="147"/>
        <v>#N/A</v>
      </c>
      <c r="AB361" t="e">
        <f t="shared" si="148"/>
        <v>#N/A</v>
      </c>
      <c r="AC361" t="e">
        <f>VLOOKUP(A361,issues_tempo!A:E,4,FALSE)</f>
        <v>#N/A</v>
      </c>
      <c r="AD361" t="e">
        <f>VLOOKUP(A361,issues_tempo!A:E,5,FALSE)</f>
        <v>#N/A</v>
      </c>
      <c r="AE361">
        <f t="shared" si="149"/>
        <v>0</v>
      </c>
      <c r="AF361">
        <f t="shared" si="149"/>
        <v>0</v>
      </c>
      <c r="AG361" t="e">
        <f t="shared" si="150"/>
        <v>#N/A</v>
      </c>
      <c r="AH361" t="e">
        <f t="shared" si="151"/>
        <v>#N/A</v>
      </c>
      <c r="AI361" t="e">
        <f t="shared" si="152"/>
        <v>#N/A</v>
      </c>
      <c r="AJ361" t="e">
        <f t="shared" si="153"/>
        <v>#N/A</v>
      </c>
    </row>
    <row r="362" spans="1:36" x14ac:dyDescent="0.25">
      <c r="A362">
        <f>commits!A362</f>
        <v>57174398</v>
      </c>
      <c r="B362" t="str">
        <f>commits!B362</f>
        <v>Javascript</v>
      </c>
      <c r="C362">
        <f>commits!C362</f>
        <v>4</v>
      </c>
      <c r="D362">
        <f>commits!D362</f>
        <v>1</v>
      </c>
      <c r="E362">
        <f>commits!E362</f>
        <v>5</v>
      </c>
      <c r="F362" t="e">
        <f>VLOOKUP(A362,merges!P:U,5,FALSE)</f>
        <v>#N/A</v>
      </c>
      <c r="G362" t="e">
        <f>VLOOKUP(A362,merges!P:U,6,FALSE)</f>
        <v>#N/A</v>
      </c>
      <c r="H362" t="e">
        <f t="shared" si="137"/>
        <v>#N/A</v>
      </c>
      <c r="I362" t="e">
        <f t="shared" si="138"/>
        <v>#N/A</v>
      </c>
      <c r="J362">
        <f t="shared" si="139"/>
        <v>0</v>
      </c>
      <c r="K362">
        <f t="shared" si="140"/>
        <v>0</v>
      </c>
      <c r="L362">
        <f t="shared" si="141"/>
        <v>0</v>
      </c>
      <c r="M362" t="e">
        <f t="shared" si="142"/>
        <v>#N/A</v>
      </c>
      <c r="N362" t="e">
        <f t="shared" si="143"/>
        <v>#N/A</v>
      </c>
      <c r="O362">
        <f>IF(ISNA(VLOOKUP(A362,desenvolvedores!$U$2:$W$656,2,FALSE)),1,VLOOKUP(A362,desenvolvedores!$U$2:$W$656,2,FALSE))</f>
        <v>2</v>
      </c>
      <c r="P362">
        <f>IF(ISNA(VLOOKUP(A362,desenvolvedores!$U$2:$W$656,3,FALSE)),1,VLOOKUP(A362,desenvolvedores!$U$2:$W$656,3,FALSE))</f>
        <v>1</v>
      </c>
      <c r="Q362">
        <f t="shared" si="135"/>
        <v>999999</v>
      </c>
      <c r="R362" t="e">
        <f t="shared" si="136"/>
        <v>#N/A</v>
      </c>
      <c r="S362">
        <f>IF(ISNA(VLOOKUP(A362,merges!AH:AJ,2,)),0,VLOOKUP(A362,merges!AH:AJ,2,))</f>
        <v>0</v>
      </c>
      <c r="T362">
        <f>IF(ISNA(VLOOKUP(A362,merges!AN:AP,2,FALSE)),0,VLOOKUP(A362,merges!AN:AP,2,FALSE))</f>
        <v>0</v>
      </c>
      <c r="U362">
        <f t="shared" si="144"/>
        <v>0</v>
      </c>
      <c r="V362">
        <f t="shared" si="145"/>
        <v>0</v>
      </c>
      <c r="W362">
        <f t="shared" si="154"/>
        <v>0</v>
      </c>
      <c r="X362">
        <f t="shared" si="146"/>
        <v>0</v>
      </c>
      <c r="Y362" t="e">
        <f>VLOOKUP(A362,issues_tempo!A:E,2,FALSE)</f>
        <v>#N/A</v>
      </c>
      <c r="Z362" t="e">
        <f>VLOOKUP(A362,issues_tempo!A:E,3,FALSE)</f>
        <v>#N/A</v>
      </c>
      <c r="AA362" t="e">
        <f t="shared" si="147"/>
        <v>#N/A</v>
      </c>
      <c r="AB362" t="e">
        <f t="shared" si="148"/>
        <v>#N/A</v>
      </c>
      <c r="AC362" t="e">
        <f>VLOOKUP(A362,issues_tempo!A:E,4,FALSE)</f>
        <v>#N/A</v>
      </c>
      <c r="AD362" t="e">
        <f>VLOOKUP(A362,issues_tempo!A:E,5,FALSE)</f>
        <v>#N/A</v>
      </c>
      <c r="AE362">
        <f t="shared" si="149"/>
        <v>0</v>
      </c>
      <c r="AF362">
        <f t="shared" si="149"/>
        <v>0</v>
      </c>
      <c r="AG362" t="e">
        <f t="shared" si="150"/>
        <v>#N/A</v>
      </c>
      <c r="AH362" t="e">
        <f t="shared" si="151"/>
        <v>#N/A</v>
      </c>
      <c r="AI362" t="e">
        <f t="shared" si="152"/>
        <v>#N/A</v>
      </c>
      <c r="AJ362" t="e">
        <f t="shared" si="153"/>
        <v>#N/A</v>
      </c>
    </row>
    <row r="363" spans="1:36" x14ac:dyDescent="0.25">
      <c r="A363">
        <f>commits!A363</f>
        <v>57211860</v>
      </c>
      <c r="B363" t="str">
        <f>commits!B363</f>
        <v>c#</v>
      </c>
      <c r="C363">
        <f>commits!C363</f>
        <v>1</v>
      </c>
      <c r="D363">
        <f>commits!D363</f>
        <v>1</v>
      </c>
      <c r="E363">
        <f>commits!E363</f>
        <v>2</v>
      </c>
      <c r="F363" t="e">
        <f>VLOOKUP(A363,merges!P:U,5,FALSE)</f>
        <v>#N/A</v>
      </c>
      <c r="G363" t="e">
        <f>VLOOKUP(A363,merges!P:U,6,FALSE)</f>
        <v>#N/A</v>
      </c>
      <c r="H363" t="e">
        <f t="shared" si="137"/>
        <v>#N/A</v>
      </c>
      <c r="I363" t="e">
        <f t="shared" si="138"/>
        <v>#N/A</v>
      </c>
      <c r="J363">
        <f t="shared" si="139"/>
        <v>0</v>
      </c>
      <c r="K363">
        <f t="shared" si="140"/>
        <v>0</v>
      </c>
      <c r="L363">
        <f t="shared" si="141"/>
        <v>0</v>
      </c>
      <c r="M363" t="e">
        <f t="shared" si="142"/>
        <v>#N/A</v>
      </c>
      <c r="N363" t="e">
        <f t="shared" si="143"/>
        <v>#N/A</v>
      </c>
      <c r="O363">
        <f>IF(ISNA(VLOOKUP(A363,desenvolvedores!$U$2:$W$656,2,FALSE)),1,VLOOKUP(A363,desenvolvedores!$U$2:$W$656,2,FALSE))</f>
        <v>1</v>
      </c>
      <c r="P363">
        <f>IF(ISNA(VLOOKUP(A363,desenvolvedores!$U$2:$W$656,3,FALSE)),1,VLOOKUP(A363,desenvolvedores!$U$2:$W$656,3,FALSE))</f>
        <v>1</v>
      </c>
      <c r="Q363">
        <f t="shared" si="135"/>
        <v>999999</v>
      </c>
      <c r="R363" t="e">
        <f t="shared" si="136"/>
        <v>#N/A</v>
      </c>
      <c r="S363">
        <f>IF(ISNA(VLOOKUP(A363,merges!AH:AJ,2,)),0,VLOOKUP(A363,merges!AH:AJ,2,))</f>
        <v>0</v>
      </c>
      <c r="T363">
        <f>IF(ISNA(VLOOKUP(A363,merges!AN:AP,2,FALSE)),0,VLOOKUP(A363,merges!AN:AP,2,FALSE))</f>
        <v>0</v>
      </c>
      <c r="U363">
        <f t="shared" si="144"/>
        <v>0</v>
      </c>
      <c r="V363">
        <f t="shared" si="145"/>
        <v>0</v>
      </c>
      <c r="W363">
        <f t="shared" si="154"/>
        <v>0</v>
      </c>
      <c r="X363">
        <f t="shared" si="146"/>
        <v>0</v>
      </c>
      <c r="Y363" t="e">
        <f>VLOOKUP(A363,issues_tempo!A:E,2,FALSE)</f>
        <v>#N/A</v>
      </c>
      <c r="Z363" t="e">
        <f>VLOOKUP(A363,issues_tempo!A:E,3,FALSE)</f>
        <v>#N/A</v>
      </c>
      <c r="AA363" t="e">
        <f t="shared" si="147"/>
        <v>#N/A</v>
      </c>
      <c r="AB363" t="e">
        <f t="shared" si="148"/>
        <v>#N/A</v>
      </c>
      <c r="AC363" t="e">
        <f>VLOOKUP(A363,issues_tempo!A:E,4,FALSE)</f>
        <v>#N/A</v>
      </c>
      <c r="AD363" t="e">
        <f>VLOOKUP(A363,issues_tempo!A:E,5,FALSE)</f>
        <v>#N/A</v>
      </c>
      <c r="AE363">
        <f t="shared" si="149"/>
        <v>0</v>
      </c>
      <c r="AF363">
        <f t="shared" si="149"/>
        <v>0</v>
      </c>
      <c r="AG363" t="e">
        <f t="shared" si="150"/>
        <v>#N/A</v>
      </c>
      <c r="AH363" t="e">
        <f t="shared" si="151"/>
        <v>#N/A</v>
      </c>
      <c r="AI363" t="e">
        <f t="shared" si="152"/>
        <v>#N/A</v>
      </c>
      <c r="AJ363" t="e">
        <f t="shared" si="153"/>
        <v>#N/A</v>
      </c>
    </row>
    <row r="364" spans="1:36" x14ac:dyDescent="0.25">
      <c r="A364">
        <f>commits!A364</f>
        <v>57470712</v>
      </c>
      <c r="B364" t="str">
        <f>commits!B364</f>
        <v>Python</v>
      </c>
      <c r="C364">
        <f>commits!C364</f>
        <v>21</v>
      </c>
      <c r="D364">
        <f>commits!D364</f>
        <v>4</v>
      </c>
      <c r="E364">
        <f>commits!E364</f>
        <v>25</v>
      </c>
      <c r="F364">
        <f>VLOOKUP(A364,merges!P:U,5,FALSE)</f>
        <v>2</v>
      </c>
      <c r="G364">
        <f>VLOOKUP(A364,merges!P:U,6,FALSE)</f>
        <v>0</v>
      </c>
      <c r="H364">
        <f t="shared" si="137"/>
        <v>2</v>
      </c>
      <c r="I364">
        <f t="shared" si="138"/>
        <v>12.5</v>
      </c>
      <c r="J364">
        <f t="shared" si="139"/>
        <v>8</v>
      </c>
      <c r="K364">
        <f t="shared" si="140"/>
        <v>9.5238095238095237</v>
      </c>
      <c r="L364">
        <f t="shared" si="141"/>
        <v>0</v>
      </c>
      <c r="M364">
        <f t="shared" si="142"/>
        <v>10.5</v>
      </c>
      <c r="N364" t="e">
        <f t="shared" si="143"/>
        <v>#DIV/0!</v>
      </c>
      <c r="O364">
        <f>IF(ISNA(VLOOKUP(A364,desenvolvedores!$U$2:$W$656,2,FALSE)),1,VLOOKUP(A364,desenvolvedores!$U$2:$W$656,2,FALSE))</f>
        <v>1</v>
      </c>
      <c r="P364">
        <f>IF(ISNA(VLOOKUP(A364,desenvolvedores!$U$2:$W$656,3,FALSE)),1,VLOOKUP(A364,desenvolvedores!$U$2:$W$656,3,FALSE))</f>
        <v>2</v>
      </c>
      <c r="Q364">
        <f t="shared" si="135"/>
        <v>1.75</v>
      </c>
      <c r="R364">
        <f t="shared" si="136"/>
        <v>999999</v>
      </c>
      <c r="S364">
        <f>IF(ISNA(VLOOKUP(A364,merges!AH:AJ,2,)),0,VLOOKUP(A364,merges!AH:AJ,2,))</f>
        <v>0</v>
      </c>
      <c r="T364">
        <f>IF(ISNA(VLOOKUP(A364,merges!AN:AP,2,FALSE)),0,VLOOKUP(A364,merges!AN:AP,2,FALSE))</f>
        <v>0</v>
      </c>
      <c r="U364">
        <f t="shared" si="144"/>
        <v>0</v>
      </c>
      <c r="V364">
        <f t="shared" si="145"/>
        <v>0</v>
      </c>
      <c r="W364">
        <f t="shared" si="154"/>
        <v>0</v>
      </c>
      <c r="X364">
        <f t="shared" si="146"/>
        <v>0</v>
      </c>
      <c r="Y364" t="e">
        <f>VLOOKUP(A364,issues_tempo!A:E,2,FALSE)</f>
        <v>#N/A</v>
      </c>
      <c r="Z364" t="e">
        <f>VLOOKUP(A364,issues_tempo!A:E,3,FALSE)</f>
        <v>#N/A</v>
      </c>
      <c r="AA364" t="e">
        <f t="shared" si="147"/>
        <v>#N/A</v>
      </c>
      <c r="AB364" t="e">
        <f t="shared" si="148"/>
        <v>#N/A</v>
      </c>
      <c r="AC364" t="e">
        <f>VLOOKUP(A364,issues_tempo!A:E,4,FALSE)</f>
        <v>#N/A</v>
      </c>
      <c r="AD364" t="e">
        <f>VLOOKUP(A364,issues_tempo!A:E,5,FALSE)</f>
        <v>#N/A</v>
      </c>
      <c r="AE364">
        <f t="shared" si="149"/>
        <v>0</v>
      </c>
      <c r="AF364">
        <f t="shared" si="149"/>
        <v>0</v>
      </c>
      <c r="AG364" t="e">
        <f t="shared" si="150"/>
        <v>#N/A</v>
      </c>
      <c r="AH364" t="e">
        <f t="shared" si="151"/>
        <v>#N/A</v>
      </c>
      <c r="AI364" t="e">
        <f t="shared" si="152"/>
        <v>#N/A</v>
      </c>
      <c r="AJ364" t="e">
        <f t="shared" si="153"/>
        <v>#N/A</v>
      </c>
    </row>
    <row r="365" spans="1:36" x14ac:dyDescent="0.25">
      <c r="A365">
        <f>commits!A365</f>
        <v>57619717</v>
      </c>
      <c r="B365" t="str">
        <f>commits!B365</f>
        <v>Javascript</v>
      </c>
      <c r="C365">
        <f>commits!C365</f>
        <v>3</v>
      </c>
      <c r="D365">
        <f>commits!D365</f>
        <v>8</v>
      </c>
      <c r="E365">
        <f>commits!E365</f>
        <v>11</v>
      </c>
      <c r="F365" t="e">
        <f>VLOOKUP(A365,merges!P:U,5,FALSE)</f>
        <v>#N/A</v>
      </c>
      <c r="G365" t="e">
        <f>VLOOKUP(A365,merges!P:U,6,FALSE)</f>
        <v>#N/A</v>
      </c>
      <c r="H365" t="e">
        <f t="shared" si="137"/>
        <v>#N/A</v>
      </c>
      <c r="I365" t="e">
        <f t="shared" si="138"/>
        <v>#N/A</v>
      </c>
      <c r="J365">
        <f t="shared" si="139"/>
        <v>0</v>
      </c>
      <c r="K365">
        <f t="shared" si="140"/>
        <v>0</v>
      </c>
      <c r="L365">
        <f t="shared" si="141"/>
        <v>0</v>
      </c>
      <c r="M365" t="e">
        <f t="shared" si="142"/>
        <v>#N/A</v>
      </c>
      <c r="N365" t="e">
        <f t="shared" si="143"/>
        <v>#N/A</v>
      </c>
      <c r="O365">
        <f>IF(ISNA(VLOOKUP(A365,desenvolvedores!$U$2:$W$656,2,FALSE)),1,VLOOKUP(A365,desenvolvedores!$U$2:$W$656,2,FALSE))</f>
        <v>2</v>
      </c>
      <c r="P365">
        <f>IF(ISNA(VLOOKUP(A365,desenvolvedores!$U$2:$W$656,3,FALSE)),1,VLOOKUP(A365,desenvolvedores!$U$2:$W$656,3,FALSE))</f>
        <v>2</v>
      </c>
      <c r="Q365">
        <f t="shared" si="135"/>
        <v>999999</v>
      </c>
      <c r="R365" t="e">
        <f t="shared" si="136"/>
        <v>#N/A</v>
      </c>
      <c r="S365">
        <f>IF(ISNA(VLOOKUP(A365,merges!AH:AJ,2,)),0,VLOOKUP(A365,merges!AH:AJ,2,))</f>
        <v>0</v>
      </c>
      <c r="T365">
        <f>IF(ISNA(VLOOKUP(A365,merges!AN:AP,2,FALSE)),0,VLOOKUP(A365,merges!AN:AP,2,FALSE))</f>
        <v>0</v>
      </c>
      <c r="U365">
        <f t="shared" si="144"/>
        <v>0</v>
      </c>
      <c r="V365">
        <f t="shared" si="145"/>
        <v>0</v>
      </c>
      <c r="W365">
        <f t="shared" si="154"/>
        <v>0</v>
      </c>
      <c r="X365">
        <f t="shared" si="146"/>
        <v>0</v>
      </c>
      <c r="Y365" t="e">
        <f>VLOOKUP(A365,issues_tempo!A:E,2,FALSE)</f>
        <v>#N/A</v>
      </c>
      <c r="Z365" t="e">
        <f>VLOOKUP(A365,issues_tempo!A:E,3,FALSE)</f>
        <v>#N/A</v>
      </c>
      <c r="AA365" t="e">
        <f t="shared" si="147"/>
        <v>#N/A</v>
      </c>
      <c r="AB365" t="e">
        <f t="shared" si="148"/>
        <v>#N/A</v>
      </c>
      <c r="AC365" t="e">
        <f>VLOOKUP(A365,issues_tempo!A:E,4,FALSE)</f>
        <v>#N/A</v>
      </c>
      <c r="AD365" t="e">
        <f>VLOOKUP(A365,issues_tempo!A:E,5,FALSE)</f>
        <v>#N/A</v>
      </c>
      <c r="AE365">
        <f t="shared" si="149"/>
        <v>0</v>
      </c>
      <c r="AF365">
        <f t="shared" si="149"/>
        <v>0</v>
      </c>
      <c r="AG365" t="e">
        <f t="shared" si="150"/>
        <v>#N/A</v>
      </c>
      <c r="AH365" t="e">
        <f t="shared" si="151"/>
        <v>#N/A</v>
      </c>
      <c r="AI365" t="e">
        <f t="shared" si="152"/>
        <v>#N/A</v>
      </c>
      <c r="AJ365" t="e">
        <f t="shared" si="153"/>
        <v>#N/A</v>
      </c>
    </row>
    <row r="366" spans="1:36" x14ac:dyDescent="0.25">
      <c r="A366">
        <f>commits!A366</f>
        <v>57875510</v>
      </c>
      <c r="B366" t="str">
        <f>commits!B366</f>
        <v>Javascript</v>
      </c>
      <c r="C366">
        <f>commits!C366</f>
        <v>1</v>
      </c>
      <c r="D366">
        <f>commits!D366</f>
        <v>11</v>
      </c>
      <c r="E366">
        <f>commits!E366</f>
        <v>12</v>
      </c>
      <c r="F366" t="e">
        <f>VLOOKUP(A366,merges!P:U,5,FALSE)</f>
        <v>#N/A</v>
      </c>
      <c r="G366" t="e">
        <f>VLOOKUP(A366,merges!P:U,6,FALSE)</f>
        <v>#N/A</v>
      </c>
      <c r="H366" t="e">
        <f t="shared" si="137"/>
        <v>#N/A</v>
      </c>
      <c r="I366" t="e">
        <f t="shared" si="138"/>
        <v>#N/A</v>
      </c>
      <c r="J366">
        <f t="shared" si="139"/>
        <v>0</v>
      </c>
      <c r="K366">
        <f t="shared" si="140"/>
        <v>0</v>
      </c>
      <c r="L366">
        <f t="shared" si="141"/>
        <v>0</v>
      </c>
      <c r="M366" t="e">
        <f t="shared" si="142"/>
        <v>#N/A</v>
      </c>
      <c r="N366" t="e">
        <f t="shared" si="143"/>
        <v>#N/A</v>
      </c>
      <c r="O366">
        <f>IF(ISNA(VLOOKUP(A366,desenvolvedores!$U$2:$W$656,2,FALSE)),1,VLOOKUP(A366,desenvolvedores!$U$2:$W$656,2,FALSE))</f>
        <v>1</v>
      </c>
      <c r="P366">
        <f>IF(ISNA(VLOOKUP(A366,desenvolvedores!$U$2:$W$656,3,FALSE)),1,VLOOKUP(A366,desenvolvedores!$U$2:$W$656,3,FALSE))</f>
        <v>2</v>
      </c>
      <c r="Q366">
        <f t="shared" si="135"/>
        <v>999999</v>
      </c>
      <c r="R366" t="e">
        <f t="shared" si="136"/>
        <v>#N/A</v>
      </c>
      <c r="S366">
        <f>IF(ISNA(VLOOKUP(A366,merges!AH:AJ,2,)),0,VLOOKUP(A366,merges!AH:AJ,2,))</f>
        <v>0</v>
      </c>
      <c r="T366">
        <f>IF(ISNA(VLOOKUP(A366,merges!AN:AP,2,FALSE)),0,VLOOKUP(A366,merges!AN:AP,2,FALSE))</f>
        <v>0</v>
      </c>
      <c r="U366">
        <f t="shared" si="144"/>
        <v>0</v>
      </c>
      <c r="V366">
        <f t="shared" si="145"/>
        <v>0</v>
      </c>
      <c r="W366">
        <f t="shared" si="154"/>
        <v>0</v>
      </c>
      <c r="X366">
        <f t="shared" si="146"/>
        <v>0</v>
      </c>
      <c r="Y366" t="e">
        <f>VLOOKUP(A366,issues_tempo!A:E,2,FALSE)</f>
        <v>#N/A</v>
      </c>
      <c r="Z366" t="e">
        <f>VLOOKUP(A366,issues_tempo!A:E,3,FALSE)</f>
        <v>#N/A</v>
      </c>
      <c r="AA366" t="e">
        <f t="shared" si="147"/>
        <v>#N/A</v>
      </c>
      <c r="AB366" t="e">
        <f t="shared" si="148"/>
        <v>#N/A</v>
      </c>
      <c r="AC366" t="e">
        <f>VLOOKUP(A366,issues_tempo!A:E,4,FALSE)</f>
        <v>#N/A</v>
      </c>
      <c r="AD366" t="e">
        <f>VLOOKUP(A366,issues_tempo!A:E,5,FALSE)</f>
        <v>#N/A</v>
      </c>
      <c r="AE366">
        <f t="shared" si="149"/>
        <v>0</v>
      </c>
      <c r="AF366">
        <f t="shared" si="149"/>
        <v>0</v>
      </c>
      <c r="AG366" t="e">
        <f t="shared" si="150"/>
        <v>#N/A</v>
      </c>
      <c r="AH366" t="e">
        <f t="shared" si="151"/>
        <v>#N/A</v>
      </c>
      <c r="AI366" t="e">
        <f t="shared" si="152"/>
        <v>#N/A</v>
      </c>
      <c r="AJ366" t="e">
        <f t="shared" si="153"/>
        <v>#N/A</v>
      </c>
    </row>
    <row r="367" spans="1:36" x14ac:dyDescent="0.25">
      <c r="A367">
        <f>commits!A367</f>
        <v>58273705</v>
      </c>
      <c r="B367" t="str">
        <f>commits!B367</f>
        <v>Javascript</v>
      </c>
      <c r="C367">
        <f>commits!C367</f>
        <v>5</v>
      </c>
      <c r="D367">
        <f>commits!D367</f>
        <v>5</v>
      </c>
      <c r="E367">
        <f>commits!E367</f>
        <v>10</v>
      </c>
      <c r="F367" t="e">
        <f>VLOOKUP(A367,merges!P:U,5,FALSE)</f>
        <v>#N/A</v>
      </c>
      <c r="G367" t="e">
        <f>VLOOKUP(A367,merges!P:U,6,FALSE)</f>
        <v>#N/A</v>
      </c>
      <c r="H367" t="e">
        <f t="shared" si="137"/>
        <v>#N/A</v>
      </c>
      <c r="I367" t="e">
        <f t="shared" si="138"/>
        <v>#N/A</v>
      </c>
      <c r="J367">
        <f t="shared" si="139"/>
        <v>0</v>
      </c>
      <c r="K367">
        <f t="shared" si="140"/>
        <v>0</v>
      </c>
      <c r="L367">
        <f t="shared" si="141"/>
        <v>0</v>
      </c>
      <c r="M367" t="e">
        <f t="shared" si="142"/>
        <v>#N/A</v>
      </c>
      <c r="N367" t="e">
        <f t="shared" si="143"/>
        <v>#N/A</v>
      </c>
      <c r="O367">
        <f>IF(ISNA(VLOOKUP(A367,desenvolvedores!$U$2:$W$656,2,FALSE)),1,VLOOKUP(A367,desenvolvedores!$U$2:$W$656,2,FALSE))</f>
        <v>1</v>
      </c>
      <c r="P367">
        <f>IF(ISNA(VLOOKUP(A367,desenvolvedores!$U$2:$W$656,3,FALSE)),1,VLOOKUP(A367,desenvolvedores!$U$2:$W$656,3,FALSE))</f>
        <v>1</v>
      </c>
      <c r="Q367">
        <f t="shared" si="135"/>
        <v>999999</v>
      </c>
      <c r="R367" t="e">
        <f t="shared" si="136"/>
        <v>#N/A</v>
      </c>
      <c r="S367">
        <f>IF(ISNA(VLOOKUP(A367,merges!AH:AJ,2,)),0,VLOOKUP(A367,merges!AH:AJ,2,))</f>
        <v>0</v>
      </c>
      <c r="T367">
        <f>IF(ISNA(VLOOKUP(A367,merges!AN:AP,2,FALSE)),0,VLOOKUP(A367,merges!AN:AP,2,FALSE))</f>
        <v>0</v>
      </c>
      <c r="U367">
        <f t="shared" si="144"/>
        <v>0</v>
      </c>
      <c r="V367">
        <f t="shared" si="145"/>
        <v>0</v>
      </c>
      <c r="W367">
        <f t="shared" si="154"/>
        <v>0</v>
      </c>
      <c r="X367">
        <f t="shared" si="146"/>
        <v>0</v>
      </c>
      <c r="Y367" t="e">
        <f>VLOOKUP(A367,issues_tempo!A:E,2,FALSE)</f>
        <v>#N/A</v>
      </c>
      <c r="Z367" t="e">
        <f>VLOOKUP(A367,issues_tempo!A:E,3,FALSE)</f>
        <v>#N/A</v>
      </c>
      <c r="AA367" t="e">
        <f t="shared" si="147"/>
        <v>#N/A</v>
      </c>
      <c r="AB367" t="e">
        <f t="shared" si="148"/>
        <v>#N/A</v>
      </c>
      <c r="AC367" t="e">
        <f>VLOOKUP(A367,issues_tempo!A:E,4,FALSE)</f>
        <v>#N/A</v>
      </c>
      <c r="AD367" t="e">
        <f>VLOOKUP(A367,issues_tempo!A:E,5,FALSE)</f>
        <v>#N/A</v>
      </c>
      <c r="AE367">
        <f t="shared" si="149"/>
        <v>0</v>
      </c>
      <c r="AF367">
        <f t="shared" si="149"/>
        <v>0</v>
      </c>
      <c r="AG367" t="e">
        <f t="shared" si="150"/>
        <v>#N/A</v>
      </c>
      <c r="AH367" t="e">
        <f t="shared" si="151"/>
        <v>#N/A</v>
      </c>
      <c r="AI367" t="e">
        <f t="shared" si="152"/>
        <v>#N/A</v>
      </c>
      <c r="AJ367" t="e">
        <f t="shared" si="153"/>
        <v>#N/A</v>
      </c>
    </row>
    <row r="368" spans="1:36" x14ac:dyDescent="0.25">
      <c r="A368">
        <f>commits!A368</f>
        <v>58299056</v>
      </c>
      <c r="B368" t="str">
        <f>commits!B368</f>
        <v>Javascript</v>
      </c>
      <c r="C368">
        <f>commits!C368</f>
        <v>4</v>
      </c>
      <c r="D368">
        <f>commits!D368</f>
        <v>94</v>
      </c>
      <c r="E368">
        <f>commits!E368</f>
        <v>98</v>
      </c>
      <c r="F368">
        <f>VLOOKUP(A368,merges!P:U,5,FALSE)</f>
        <v>0</v>
      </c>
      <c r="G368">
        <f>VLOOKUP(A368,merges!P:U,6,FALSE)</f>
        <v>17</v>
      </c>
      <c r="H368">
        <f t="shared" si="137"/>
        <v>17</v>
      </c>
      <c r="I368">
        <f t="shared" si="138"/>
        <v>5.7647058823529411</v>
      </c>
      <c r="J368">
        <f t="shared" si="139"/>
        <v>17.346938775510203</v>
      </c>
      <c r="K368">
        <f t="shared" si="140"/>
        <v>0</v>
      </c>
      <c r="L368">
        <f t="shared" si="141"/>
        <v>18.085106382978722</v>
      </c>
      <c r="M368" t="e">
        <f t="shared" si="142"/>
        <v>#DIV/0!</v>
      </c>
      <c r="N368">
        <f t="shared" si="143"/>
        <v>5.5294117647058822</v>
      </c>
      <c r="O368">
        <f>IF(ISNA(VLOOKUP(A368,desenvolvedores!$U$2:$W$656,2,FALSE)),1,VLOOKUP(A368,desenvolvedores!$U$2:$W$656,2,FALSE))</f>
        <v>1</v>
      </c>
      <c r="P368">
        <f>IF(ISNA(VLOOKUP(A368,desenvolvedores!$U$2:$W$656,3,FALSE)),1,VLOOKUP(A368,desenvolvedores!$U$2:$W$656,3,FALSE))</f>
        <v>7</v>
      </c>
      <c r="Q368">
        <f t="shared" si="135"/>
        <v>999999</v>
      </c>
      <c r="R368">
        <f t="shared" si="136"/>
        <v>6.4509803921568629</v>
      </c>
      <c r="S368">
        <f>IF(ISNA(VLOOKUP(A368,merges!AH:AJ,2,)),0,VLOOKUP(A368,merges!AH:AJ,2,))</f>
        <v>0</v>
      </c>
      <c r="T368">
        <f>IF(ISNA(VLOOKUP(A368,merges!AN:AP,2,FALSE)),0,VLOOKUP(A368,merges!AN:AP,2,FALSE))</f>
        <v>139</v>
      </c>
      <c r="U368">
        <f t="shared" si="144"/>
        <v>0</v>
      </c>
      <c r="V368">
        <f t="shared" si="145"/>
        <v>8.1764705882352935</v>
      </c>
      <c r="W368">
        <f t="shared" si="154"/>
        <v>0</v>
      </c>
      <c r="X368">
        <f t="shared" si="146"/>
        <v>147.87234042553189</v>
      </c>
      <c r="Y368" t="e">
        <f>VLOOKUP(A368,issues_tempo!A:E,2,FALSE)</f>
        <v>#N/A</v>
      </c>
      <c r="Z368" t="e">
        <f>VLOOKUP(A368,issues_tempo!A:E,3,FALSE)</f>
        <v>#N/A</v>
      </c>
      <c r="AA368" t="e">
        <f t="shared" si="147"/>
        <v>#N/A</v>
      </c>
      <c r="AB368" t="e">
        <f t="shared" si="148"/>
        <v>#N/A</v>
      </c>
      <c r="AC368" t="e">
        <f>VLOOKUP(A368,issues_tempo!A:E,4,FALSE)</f>
        <v>#N/A</v>
      </c>
      <c r="AD368" t="e">
        <f>VLOOKUP(A368,issues_tempo!A:E,5,FALSE)</f>
        <v>#N/A</v>
      </c>
      <c r="AE368">
        <f t="shared" si="149"/>
        <v>0</v>
      </c>
      <c r="AF368">
        <f t="shared" si="149"/>
        <v>0</v>
      </c>
      <c r="AG368" t="e">
        <f t="shared" si="150"/>
        <v>#N/A</v>
      </c>
      <c r="AH368" t="e">
        <f t="shared" si="151"/>
        <v>#N/A</v>
      </c>
      <c r="AI368" t="e">
        <f t="shared" si="152"/>
        <v>#N/A</v>
      </c>
      <c r="AJ368" t="e">
        <f t="shared" si="153"/>
        <v>#N/A</v>
      </c>
    </row>
    <row r="369" spans="1:36" x14ac:dyDescent="0.25">
      <c r="A369">
        <f>commits!A369</f>
        <v>58523216</v>
      </c>
      <c r="B369" t="str">
        <f>commits!B369</f>
        <v>Javascript</v>
      </c>
      <c r="C369">
        <f>commits!C369</f>
        <v>1</v>
      </c>
      <c r="D369">
        <f>commits!D369</f>
        <v>1</v>
      </c>
      <c r="E369">
        <f>commits!E369</f>
        <v>2</v>
      </c>
      <c r="F369" t="e">
        <f>VLOOKUP(A369,merges!P:U,5,FALSE)</f>
        <v>#N/A</v>
      </c>
      <c r="G369" t="e">
        <f>VLOOKUP(A369,merges!P:U,6,FALSE)</f>
        <v>#N/A</v>
      </c>
      <c r="H369" t="e">
        <f t="shared" si="137"/>
        <v>#N/A</v>
      </c>
      <c r="I369" t="e">
        <f t="shared" si="138"/>
        <v>#N/A</v>
      </c>
      <c r="J369">
        <f t="shared" si="139"/>
        <v>0</v>
      </c>
      <c r="K369">
        <f t="shared" si="140"/>
        <v>0</v>
      </c>
      <c r="L369">
        <f t="shared" si="141"/>
        <v>0</v>
      </c>
      <c r="M369" t="e">
        <f t="shared" si="142"/>
        <v>#N/A</v>
      </c>
      <c r="N369" t="e">
        <f t="shared" si="143"/>
        <v>#N/A</v>
      </c>
      <c r="O369">
        <f>IF(ISNA(VLOOKUP(A369,desenvolvedores!$U$2:$W$656,2,FALSE)),1,VLOOKUP(A369,desenvolvedores!$U$2:$W$656,2,FALSE))</f>
        <v>1</v>
      </c>
      <c r="P369">
        <f>IF(ISNA(VLOOKUP(A369,desenvolvedores!$U$2:$W$656,3,FALSE)),1,VLOOKUP(A369,desenvolvedores!$U$2:$W$656,3,FALSE))</f>
        <v>1</v>
      </c>
      <c r="Q369">
        <f t="shared" si="135"/>
        <v>999999</v>
      </c>
      <c r="R369" t="e">
        <f t="shared" si="136"/>
        <v>#N/A</v>
      </c>
      <c r="S369">
        <f>IF(ISNA(VLOOKUP(A369,merges!AH:AJ,2,)),0,VLOOKUP(A369,merges!AH:AJ,2,))</f>
        <v>0</v>
      </c>
      <c r="T369">
        <f>IF(ISNA(VLOOKUP(A369,merges!AN:AP,2,FALSE)),0,VLOOKUP(A369,merges!AN:AP,2,FALSE))</f>
        <v>0</v>
      </c>
      <c r="U369">
        <f t="shared" si="144"/>
        <v>0</v>
      </c>
      <c r="V369">
        <f t="shared" si="145"/>
        <v>0</v>
      </c>
      <c r="W369">
        <f t="shared" si="154"/>
        <v>0</v>
      </c>
      <c r="X369">
        <f t="shared" si="146"/>
        <v>0</v>
      </c>
      <c r="Y369" t="e">
        <f>VLOOKUP(A369,issues_tempo!A:E,2,FALSE)</f>
        <v>#N/A</v>
      </c>
      <c r="Z369" t="e">
        <f>VLOOKUP(A369,issues_tempo!A:E,3,FALSE)</f>
        <v>#N/A</v>
      </c>
      <c r="AA369" t="e">
        <f t="shared" si="147"/>
        <v>#N/A</v>
      </c>
      <c r="AB369" t="e">
        <f t="shared" si="148"/>
        <v>#N/A</v>
      </c>
      <c r="AC369" t="e">
        <f>VLOOKUP(A369,issues_tempo!A:E,4,FALSE)</f>
        <v>#N/A</v>
      </c>
      <c r="AD369" t="e">
        <f>VLOOKUP(A369,issues_tempo!A:E,5,FALSE)</f>
        <v>#N/A</v>
      </c>
      <c r="AE369">
        <f t="shared" si="149"/>
        <v>0</v>
      </c>
      <c r="AF369">
        <f t="shared" si="149"/>
        <v>0</v>
      </c>
      <c r="AG369" t="e">
        <f t="shared" si="150"/>
        <v>#N/A</v>
      </c>
      <c r="AH369" t="e">
        <f t="shared" si="151"/>
        <v>#N/A</v>
      </c>
      <c r="AI369" t="e">
        <f t="shared" si="152"/>
        <v>#N/A</v>
      </c>
      <c r="AJ369" t="e">
        <f t="shared" si="153"/>
        <v>#N/A</v>
      </c>
    </row>
    <row r="370" spans="1:36" x14ac:dyDescent="0.25">
      <c r="A370">
        <f>commits!A370</f>
        <v>58547907</v>
      </c>
      <c r="B370" t="str">
        <f>commits!B370</f>
        <v>Python</v>
      </c>
      <c r="C370">
        <f>commits!C370</f>
        <v>15</v>
      </c>
      <c r="D370">
        <f>commits!D370</f>
        <v>4</v>
      </c>
      <c r="E370">
        <f>commits!E370</f>
        <v>19</v>
      </c>
      <c r="F370">
        <f>VLOOKUP(A370,merges!P:U,5,FALSE)</f>
        <v>2</v>
      </c>
      <c r="G370">
        <f>VLOOKUP(A370,merges!P:U,6,FALSE)</f>
        <v>0</v>
      </c>
      <c r="H370">
        <f t="shared" si="137"/>
        <v>2</v>
      </c>
      <c r="I370">
        <f t="shared" si="138"/>
        <v>9.5</v>
      </c>
      <c r="J370">
        <f t="shared" si="139"/>
        <v>10.526315789473685</v>
      </c>
      <c r="K370">
        <f t="shared" si="140"/>
        <v>13.333333333333334</v>
      </c>
      <c r="L370">
        <f t="shared" si="141"/>
        <v>0</v>
      </c>
      <c r="M370">
        <f t="shared" si="142"/>
        <v>7.5</v>
      </c>
      <c r="N370" t="e">
        <f t="shared" si="143"/>
        <v>#DIV/0!</v>
      </c>
      <c r="O370">
        <f>IF(ISNA(VLOOKUP(A370,desenvolvedores!$U$2:$W$656,2,FALSE)),1,VLOOKUP(A370,desenvolvedores!$U$2:$W$656,2,FALSE))</f>
        <v>1</v>
      </c>
      <c r="P370">
        <f>IF(ISNA(VLOOKUP(A370,desenvolvedores!$U$2:$W$656,3,FALSE)),1,VLOOKUP(A370,desenvolvedores!$U$2:$W$656,3,FALSE))</f>
        <v>1</v>
      </c>
      <c r="Q370">
        <f t="shared" si="135"/>
        <v>1.25</v>
      </c>
      <c r="R370">
        <f t="shared" si="136"/>
        <v>999999</v>
      </c>
      <c r="S370">
        <f>IF(ISNA(VLOOKUP(A370,merges!AH:AJ,2,)),0,VLOOKUP(A370,merges!AH:AJ,2,))</f>
        <v>0</v>
      </c>
      <c r="T370">
        <f>IF(ISNA(VLOOKUP(A370,merges!AN:AP,2,FALSE)),0,VLOOKUP(A370,merges!AN:AP,2,FALSE))</f>
        <v>0</v>
      </c>
      <c r="U370">
        <f t="shared" si="144"/>
        <v>0</v>
      </c>
      <c r="V370">
        <f t="shared" si="145"/>
        <v>0</v>
      </c>
      <c r="W370">
        <f t="shared" si="154"/>
        <v>0</v>
      </c>
      <c r="X370">
        <f t="shared" si="146"/>
        <v>0</v>
      </c>
      <c r="Y370" t="e">
        <f>VLOOKUP(A370,issues_tempo!A:E,2,FALSE)</f>
        <v>#N/A</v>
      </c>
      <c r="Z370" t="e">
        <f>VLOOKUP(A370,issues_tempo!A:E,3,FALSE)</f>
        <v>#N/A</v>
      </c>
      <c r="AA370" t="e">
        <f t="shared" si="147"/>
        <v>#N/A</v>
      </c>
      <c r="AB370" t="e">
        <f t="shared" si="148"/>
        <v>#N/A</v>
      </c>
      <c r="AC370" t="e">
        <f>VLOOKUP(A370,issues_tempo!A:E,4,FALSE)</f>
        <v>#N/A</v>
      </c>
      <c r="AD370" t="e">
        <f>VLOOKUP(A370,issues_tempo!A:E,5,FALSE)</f>
        <v>#N/A</v>
      </c>
      <c r="AE370">
        <f t="shared" si="149"/>
        <v>0</v>
      </c>
      <c r="AF370">
        <f t="shared" si="149"/>
        <v>0</v>
      </c>
      <c r="AG370" t="e">
        <f t="shared" si="150"/>
        <v>#N/A</v>
      </c>
      <c r="AH370" t="e">
        <f t="shared" si="151"/>
        <v>#N/A</v>
      </c>
      <c r="AI370" t="e">
        <f t="shared" si="152"/>
        <v>#N/A</v>
      </c>
      <c r="AJ370" t="e">
        <f t="shared" si="153"/>
        <v>#N/A</v>
      </c>
    </row>
    <row r="371" spans="1:36" x14ac:dyDescent="0.25">
      <c r="A371">
        <f>commits!A371</f>
        <v>58819895</v>
      </c>
      <c r="B371" t="str">
        <f>commits!B371</f>
        <v>java</v>
      </c>
      <c r="C371">
        <f>commits!C371</f>
        <v>13</v>
      </c>
      <c r="D371">
        <f>commits!D371</f>
        <v>28</v>
      </c>
      <c r="E371">
        <f>commits!E371</f>
        <v>41</v>
      </c>
      <c r="F371">
        <f>VLOOKUP(A371,merges!P:U,5,FALSE)</f>
        <v>2</v>
      </c>
      <c r="G371">
        <f>VLOOKUP(A371,merges!P:U,6,FALSE)</f>
        <v>1</v>
      </c>
      <c r="H371">
        <f t="shared" si="137"/>
        <v>3</v>
      </c>
      <c r="I371">
        <f t="shared" si="138"/>
        <v>13.666666666666666</v>
      </c>
      <c r="J371">
        <f t="shared" si="139"/>
        <v>7.3170731707317076</v>
      </c>
      <c r="K371">
        <f t="shared" si="140"/>
        <v>15.384615384615385</v>
      </c>
      <c r="L371">
        <f t="shared" si="141"/>
        <v>3.5714285714285716</v>
      </c>
      <c r="M371">
        <f t="shared" si="142"/>
        <v>6.5</v>
      </c>
      <c r="N371">
        <f t="shared" si="143"/>
        <v>28</v>
      </c>
      <c r="O371">
        <f>IF(ISNA(VLOOKUP(A371,desenvolvedores!$U$2:$W$656,2,FALSE)),1,VLOOKUP(A371,desenvolvedores!$U$2:$W$656,2,FALSE))</f>
        <v>1</v>
      </c>
      <c r="P371">
        <f>IF(ISNA(VLOOKUP(A371,desenvolvedores!$U$2:$W$656,3,FALSE)),1,VLOOKUP(A371,desenvolvedores!$U$2:$W$656,3,FALSE))</f>
        <v>1</v>
      </c>
      <c r="Q371">
        <f t="shared" si="135"/>
        <v>1.0833333333333333</v>
      </c>
      <c r="R371">
        <f t="shared" si="136"/>
        <v>4.6666666666666661</v>
      </c>
      <c r="S371">
        <f>IF(ISNA(VLOOKUP(A371,merges!AH:AJ,2,)),0,VLOOKUP(A371,merges!AH:AJ,2,))</f>
        <v>0</v>
      </c>
      <c r="T371">
        <f>IF(ISNA(VLOOKUP(A371,merges!AN:AP,2,FALSE)),0,VLOOKUP(A371,merges!AN:AP,2,FALSE))</f>
        <v>0</v>
      </c>
      <c r="U371">
        <f t="shared" si="144"/>
        <v>0</v>
      </c>
      <c r="V371">
        <f t="shared" si="145"/>
        <v>0</v>
      </c>
      <c r="W371">
        <f t="shared" si="154"/>
        <v>0</v>
      </c>
      <c r="X371">
        <f t="shared" si="146"/>
        <v>0</v>
      </c>
      <c r="Y371" t="e">
        <f>VLOOKUP(A371,issues_tempo!A:E,2,FALSE)</f>
        <v>#N/A</v>
      </c>
      <c r="Z371" t="e">
        <f>VLOOKUP(A371,issues_tempo!A:E,3,FALSE)</f>
        <v>#N/A</v>
      </c>
      <c r="AA371" t="e">
        <f t="shared" si="147"/>
        <v>#N/A</v>
      </c>
      <c r="AB371" t="e">
        <f t="shared" si="148"/>
        <v>#N/A</v>
      </c>
      <c r="AC371" t="e">
        <f>VLOOKUP(A371,issues_tempo!A:E,4,FALSE)</f>
        <v>#N/A</v>
      </c>
      <c r="AD371" t="e">
        <f>VLOOKUP(A371,issues_tempo!A:E,5,FALSE)</f>
        <v>#N/A</v>
      </c>
      <c r="AE371">
        <f t="shared" si="149"/>
        <v>0</v>
      </c>
      <c r="AF371">
        <f t="shared" si="149"/>
        <v>0</v>
      </c>
      <c r="AG371" t="e">
        <f t="shared" si="150"/>
        <v>#N/A</v>
      </c>
      <c r="AH371" t="e">
        <f t="shared" si="151"/>
        <v>#N/A</v>
      </c>
      <c r="AI371" t="e">
        <f t="shared" si="152"/>
        <v>#N/A</v>
      </c>
      <c r="AJ371" t="e">
        <f t="shared" si="153"/>
        <v>#N/A</v>
      </c>
    </row>
    <row r="372" spans="1:36" x14ac:dyDescent="0.25">
      <c r="A372">
        <f>commits!A372</f>
        <v>58853998</v>
      </c>
      <c r="B372" t="str">
        <f>commits!B372</f>
        <v>Javascript</v>
      </c>
      <c r="C372">
        <f>commits!C372</f>
        <v>1</v>
      </c>
      <c r="D372">
        <f>commits!D372</f>
        <v>1</v>
      </c>
      <c r="E372">
        <f>commits!E372</f>
        <v>2</v>
      </c>
      <c r="F372" t="e">
        <f>VLOOKUP(A372,merges!P:U,5,FALSE)</f>
        <v>#N/A</v>
      </c>
      <c r="G372" t="e">
        <f>VLOOKUP(A372,merges!P:U,6,FALSE)</f>
        <v>#N/A</v>
      </c>
      <c r="H372" t="e">
        <f t="shared" si="137"/>
        <v>#N/A</v>
      </c>
      <c r="I372" t="e">
        <f t="shared" si="138"/>
        <v>#N/A</v>
      </c>
      <c r="J372">
        <f t="shared" si="139"/>
        <v>0</v>
      </c>
      <c r="K372">
        <f t="shared" si="140"/>
        <v>0</v>
      </c>
      <c r="L372">
        <f t="shared" si="141"/>
        <v>0</v>
      </c>
      <c r="M372" t="e">
        <f t="shared" si="142"/>
        <v>#N/A</v>
      </c>
      <c r="N372" t="e">
        <f t="shared" si="143"/>
        <v>#N/A</v>
      </c>
      <c r="O372">
        <f>IF(ISNA(VLOOKUP(A372,desenvolvedores!$U$2:$W$656,2,FALSE)),1,VLOOKUP(A372,desenvolvedores!$U$2:$W$656,2,FALSE))</f>
        <v>1</v>
      </c>
      <c r="P372">
        <f>IF(ISNA(VLOOKUP(A372,desenvolvedores!$U$2:$W$656,3,FALSE)),1,VLOOKUP(A372,desenvolvedores!$U$2:$W$656,3,FALSE))</f>
        <v>1</v>
      </c>
      <c r="Q372">
        <f t="shared" si="135"/>
        <v>999999</v>
      </c>
      <c r="R372" t="e">
        <f t="shared" si="136"/>
        <v>#N/A</v>
      </c>
      <c r="S372">
        <f>IF(ISNA(VLOOKUP(A372,merges!AH:AJ,2,)),0,VLOOKUP(A372,merges!AH:AJ,2,))</f>
        <v>0</v>
      </c>
      <c r="T372">
        <f>IF(ISNA(VLOOKUP(A372,merges!AN:AP,2,FALSE)),0,VLOOKUP(A372,merges!AN:AP,2,FALSE))</f>
        <v>0</v>
      </c>
      <c r="U372">
        <f t="shared" si="144"/>
        <v>0</v>
      </c>
      <c r="V372">
        <f t="shared" si="145"/>
        <v>0</v>
      </c>
      <c r="W372">
        <f t="shared" si="154"/>
        <v>0</v>
      </c>
      <c r="X372">
        <f t="shared" si="146"/>
        <v>0</v>
      </c>
      <c r="Y372" t="e">
        <f>VLOOKUP(A372,issues_tempo!A:E,2,FALSE)</f>
        <v>#N/A</v>
      </c>
      <c r="Z372" t="e">
        <f>VLOOKUP(A372,issues_tempo!A:E,3,FALSE)</f>
        <v>#N/A</v>
      </c>
      <c r="AA372" t="e">
        <f t="shared" si="147"/>
        <v>#N/A</v>
      </c>
      <c r="AB372" t="e">
        <f t="shared" si="148"/>
        <v>#N/A</v>
      </c>
      <c r="AC372" t="e">
        <f>VLOOKUP(A372,issues_tempo!A:E,4,FALSE)</f>
        <v>#N/A</v>
      </c>
      <c r="AD372" t="e">
        <f>VLOOKUP(A372,issues_tempo!A:E,5,FALSE)</f>
        <v>#N/A</v>
      </c>
      <c r="AE372">
        <f t="shared" si="149"/>
        <v>0</v>
      </c>
      <c r="AF372">
        <f t="shared" si="149"/>
        <v>0</v>
      </c>
      <c r="AG372" t="e">
        <f t="shared" si="150"/>
        <v>#N/A</v>
      </c>
      <c r="AH372" t="e">
        <f t="shared" si="151"/>
        <v>#N/A</v>
      </c>
      <c r="AI372" t="e">
        <f t="shared" si="152"/>
        <v>#N/A</v>
      </c>
      <c r="AJ372" t="e">
        <f t="shared" si="153"/>
        <v>#N/A</v>
      </c>
    </row>
    <row r="373" spans="1:36" x14ac:dyDescent="0.25">
      <c r="A373">
        <f>commits!A373</f>
        <v>58870758</v>
      </c>
      <c r="B373" t="str">
        <f>commits!B373</f>
        <v>Javascript</v>
      </c>
      <c r="C373">
        <f>commits!C373</f>
        <v>5</v>
      </c>
      <c r="D373">
        <f>commits!D373</f>
        <v>34</v>
      </c>
      <c r="E373">
        <f>commits!E373</f>
        <v>39</v>
      </c>
      <c r="F373">
        <f>VLOOKUP(A373,merges!P:U,5,FALSE)</f>
        <v>0</v>
      </c>
      <c r="G373">
        <f>VLOOKUP(A373,merges!P:U,6,FALSE)</f>
        <v>3</v>
      </c>
      <c r="H373">
        <f t="shared" si="137"/>
        <v>3</v>
      </c>
      <c r="I373">
        <f t="shared" si="138"/>
        <v>13</v>
      </c>
      <c r="J373">
        <f t="shared" si="139"/>
        <v>7.6923076923076925</v>
      </c>
      <c r="K373">
        <f t="shared" si="140"/>
        <v>0</v>
      </c>
      <c r="L373">
        <f t="shared" si="141"/>
        <v>8.8235294117647065</v>
      </c>
      <c r="M373" t="e">
        <f t="shared" si="142"/>
        <v>#DIV/0!</v>
      </c>
      <c r="N373">
        <f t="shared" si="143"/>
        <v>11.333333333333334</v>
      </c>
      <c r="O373">
        <f>IF(ISNA(VLOOKUP(A373,desenvolvedores!$U$2:$W$656,2,FALSE)),1,VLOOKUP(A373,desenvolvedores!$U$2:$W$656,2,FALSE))</f>
        <v>1</v>
      </c>
      <c r="P373">
        <f>IF(ISNA(VLOOKUP(A373,desenvolvedores!$U$2:$W$656,3,FALSE)),1,VLOOKUP(A373,desenvolvedores!$U$2:$W$656,3,FALSE))</f>
        <v>3</v>
      </c>
      <c r="Q373">
        <f t="shared" si="135"/>
        <v>999999</v>
      </c>
      <c r="R373">
        <f t="shared" si="136"/>
        <v>5.666666666666667</v>
      </c>
      <c r="S373">
        <f>IF(ISNA(VLOOKUP(A373,merges!AH:AJ,2,)),0,VLOOKUP(A373,merges!AH:AJ,2,))</f>
        <v>0</v>
      </c>
      <c r="T373">
        <f>IF(ISNA(VLOOKUP(A373,merges!AN:AP,2,FALSE)),0,VLOOKUP(A373,merges!AN:AP,2,FALSE))</f>
        <v>0</v>
      </c>
      <c r="U373">
        <f t="shared" si="144"/>
        <v>0</v>
      </c>
      <c r="V373">
        <f t="shared" si="145"/>
        <v>0</v>
      </c>
      <c r="W373">
        <f t="shared" si="154"/>
        <v>0</v>
      </c>
      <c r="X373">
        <f t="shared" si="146"/>
        <v>0</v>
      </c>
      <c r="Y373" t="e">
        <f>VLOOKUP(A373,issues_tempo!A:E,2,FALSE)</f>
        <v>#N/A</v>
      </c>
      <c r="Z373" t="e">
        <f>VLOOKUP(A373,issues_tempo!A:E,3,FALSE)</f>
        <v>#N/A</v>
      </c>
      <c r="AA373" t="e">
        <f t="shared" si="147"/>
        <v>#N/A</v>
      </c>
      <c r="AB373" t="e">
        <f t="shared" si="148"/>
        <v>#N/A</v>
      </c>
      <c r="AC373" t="e">
        <f>VLOOKUP(A373,issues_tempo!A:E,4,FALSE)</f>
        <v>#N/A</v>
      </c>
      <c r="AD373" t="e">
        <f>VLOOKUP(A373,issues_tempo!A:E,5,FALSE)</f>
        <v>#N/A</v>
      </c>
      <c r="AE373">
        <f t="shared" si="149"/>
        <v>0</v>
      </c>
      <c r="AF373">
        <f t="shared" si="149"/>
        <v>0</v>
      </c>
      <c r="AG373" t="e">
        <f t="shared" si="150"/>
        <v>#N/A</v>
      </c>
      <c r="AH373" t="e">
        <f t="shared" si="151"/>
        <v>#N/A</v>
      </c>
      <c r="AI373" t="e">
        <f t="shared" si="152"/>
        <v>#N/A</v>
      </c>
      <c r="AJ373" t="e">
        <f t="shared" si="153"/>
        <v>#N/A</v>
      </c>
    </row>
    <row r="374" spans="1:36" x14ac:dyDescent="0.25">
      <c r="A374">
        <f>commits!A374</f>
        <v>59106998</v>
      </c>
      <c r="B374" t="str">
        <f>commits!B374</f>
        <v>Javascript</v>
      </c>
      <c r="C374">
        <f>commits!C374</f>
        <v>8</v>
      </c>
      <c r="D374">
        <f>commits!D374</f>
        <v>4</v>
      </c>
      <c r="E374">
        <f>commits!E374</f>
        <v>12</v>
      </c>
      <c r="F374" t="e">
        <f>VLOOKUP(A374,merges!P:U,5,FALSE)</f>
        <v>#N/A</v>
      </c>
      <c r="G374" t="e">
        <f>VLOOKUP(A374,merges!P:U,6,FALSE)</f>
        <v>#N/A</v>
      </c>
      <c r="H374" t="e">
        <f t="shared" si="137"/>
        <v>#N/A</v>
      </c>
      <c r="I374" t="e">
        <f t="shared" si="138"/>
        <v>#N/A</v>
      </c>
      <c r="J374">
        <f t="shared" si="139"/>
        <v>0</v>
      </c>
      <c r="K374">
        <f t="shared" si="140"/>
        <v>0</v>
      </c>
      <c r="L374">
        <f t="shared" si="141"/>
        <v>0</v>
      </c>
      <c r="M374" t="e">
        <f t="shared" si="142"/>
        <v>#N/A</v>
      </c>
      <c r="N374" t="e">
        <f t="shared" si="143"/>
        <v>#N/A</v>
      </c>
      <c r="O374">
        <f>IF(ISNA(VLOOKUP(A374,desenvolvedores!$U$2:$W$656,2,FALSE)),1,VLOOKUP(A374,desenvolvedores!$U$2:$W$656,2,FALSE))</f>
        <v>2</v>
      </c>
      <c r="P374">
        <f>IF(ISNA(VLOOKUP(A374,desenvolvedores!$U$2:$W$656,3,FALSE)),1,VLOOKUP(A374,desenvolvedores!$U$2:$W$656,3,FALSE))</f>
        <v>1</v>
      </c>
      <c r="Q374">
        <f t="shared" si="135"/>
        <v>999999</v>
      </c>
      <c r="R374" t="e">
        <f t="shared" si="136"/>
        <v>#N/A</v>
      </c>
      <c r="S374">
        <f>IF(ISNA(VLOOKUP(A374,merges!AH:AJ,2,)),0,VLOOKUP(A374,merges!AH:AJ,2,))</f>
        <v>0</v>
      </c>
      <c r="T374">
        <f>IF(ISNA(VLOOKUP(A374,merges!AN:AP,2,FALSE)),0,VLOOKUP(A374,merges!AN:AP,2,FALSE))</f>
        <v>0</v>
      </c>
      <c r="U374">
        <f t="shared" si="144"/>
        <v>0</v>
      </c>
      <c r="V374">
        <f t="shared" si="145"/>
        <v>0</v>
      </c>
      <c r="W374">
        <f t="shared" si="154"/>
        <v>0</v>
      </c>
      <c r="X374">
        <f t="shared" si="146"/>
        <v>0</v>
      </c>
      <c r="Y374" t="e">
        <f>VLOOKUP(A374,issues_tempo!A:E,2,FALSE)</f>
        <v>#N/A</v>
      </c>
      <c r="Z374" t="e">
        <f>VLOOKUP(A374,issues_tempo!A:E,3,FALSE)</f>
        <v>#N/A</v>
      </c>
      <c r="AA374" t="e">
        <f t="shared" si="147"/>
        <v>#N/A</v>
      </c>
      <c r="AB374" t="e">
        <f t="shared" si="148"/>
        <v>#N/A</v>
      </c>
      <c r="AC374" t="e">
        <f>VLOOKUP(A374,issues_tempo!A:E,4,FALSE)</f>
        <v>#N/A</v>
      </c>
      <c r="AD374" t="e">
        <f>VLOOKUP(A374,issues_tempo!A:E,5,FALSE)</f>
        <v>#N/A</v>
      </c>
      <c r="AE374">
        <f t="shared" si="149"/>
        <v>0</v>
      </c>
      <c r="AF374">
        <f t="shared" si="149"/>
        <v>0</v>
      </c>
      <c r="AG374" t="e">
        <f t="shared" si="150"/>
        <v>#N/A</v>
      </c>
      <c r="AH374" t="e">
        <f t="shared" si="151"/>
        <v>#N/A</v>
      </c>
      <c r="AI374" t="e">
        <f t="shared" si="152"/>
        <v>#N/A</v>
      </c>
      <c r="AJ374" t="e">
        <f t="shared" si="153"/>
        <v>#N/A</v>
      </c>
    </row>
    <row r="375" spans="1:36" x14ac:dyDescent="0.25">
      <c r="A375">
        <f>commits!A375</f>
        <v>59388859</v>
      </c>
      <c r="B375" t="str">
        <f>commits!B375</f>
        <v>java</v>
      </c>
      <c r="C375">
        <f>commits!C375</f>
        <v>1</v>
      </c>
      <c r="D375">
        <f>commits!D375</f>
        <v>4</v>
      </c>
      <c r="E375">
        <f>commits!E375</f>
        <v>5</v>
      </c>
      <c r="F375" t="e">
        <f>VLOOKUP(A375,merges!P:U,5,FALSE)</f>
        <v>#N/A</v>
      </c>
      <c r="G375" t="e">
        <f>VLOOKUP(A375,merges!P:U,6,FALSE)</f>
        <v>#N/A</v>
      </c>
      <c r="H375" t="e">
        <f t="shared" si="137"/>
        <v>#N/A</v>
      </c>
      <c r="I375" t="e">
        <f t="shared" si="138"/>
        <v>#N/A</v>
      </c>
      <c r="J375">
        <f t="shared" si="139"/>
        <v>0</v>
      </c>
      <c r="K375">
        <f t="shared" si="140"/>
        <v>0</v>
      </c>
      <c r="L375">
        <f t="shared" si="141"/>
        <v>0</v>
      </c>
      <c r="M375" t="e">
        <f t="shared" si="142"/>
        <v>#N/A</v>
      </c>
      <c r="N375" t="e">
        <f t="shared" si="143"/>
        <v>#N/A</v>
      </c>
      <c r="O375">
        <f>IF(ISNA(VLOOKUP(A375,desenvolvedores!$U$2:$W$656,2,FALSE)),1,VLOOKUP(A375,desenvolvedores!$U$2:$W$656,2,FALSE))</f>
        <v>1</v>
      </c>
      <c r="P375">
        <f>IF(ISNA(VLOOKUP(A375,desenvolvedores!$U$2:$W$656,3,FALSE)),1,VLOOKUP(A375,desenvolvedores!$U$2:$W$656,3,FALSE))</f>
        <v>2</v>
      </c>
      <c r="Q375">
        <f t="shared" si="135"/>
        <v>999999</v>
      </c>
      <c r="R375" t="e">
        <f t="shared" si="136"/>
        <v>#N/A</v>
      </c>
      <c r="S375">
        <f>IF(ISNA(VLOOKUP(A375,merges!AH:AJ,2,)),0,VLOOKUP(A375,merges!AH:AJ,2,))</f>
        <v>0</v>
      </c>
      <c r="T375">
        <f>IF(ISNA(VLOOKUP(A375,merges!AN:AP,2,FALSE)),0,VLOOKUP(A375,merges!AN:AP,2,FALSE))</f>
        <v>0</v>
      </c>
      <c r="U375">
        <f t="shared" si="144"/>
        <v>0</v>
      </c>
      <c r="V375">
        <f t="shared" si="145"/>
        <v>0</v>
      </c>
      <c r="W375">
        <f t="shared" si="154"/>
        <v>0</v>
      </c>
      <c r="X375">
        <f t="shared" si="146"/>
        <v>0</v>
      </c>
      <c r="Y375" t="e">
        <f>VLOOKUP(A375,issues_tempo!A:E,2,FALSE)</f>
        <v>#N/A</v>
      </c>
      <c r="Z375" t="e">
        <f>VLOOKUP(A375,issues_tempo!A:E,3,FALSE)</f>
        <v>#N/A</v>
      </c>
      <c r="AA375" t="e">
        <f t="shared" si="147"/>
        <v>#N/A</v>
      </c>
      <c r="AB375" t="e">
        <f t="shared" si="148"/>
        <v>#N/A</v>
      </c>
      <c r="AC375" t="e">
        <f>VLOOKUP(A375,issues_tempo!A:E,4,FALSE)</f>
        <v>#N/A</v>
      </c>
      <c r="AD375" t="e">
        <f>VLOOKUP(A375,issues_tempo!A:E,5,FALSE)</f>
        <v>#N/A</v>
      </c>
      <c r="AE375">
        <f t="shared" si="149"/>
        <v>0</v>
      </c>
      <c r="AF375">
        <f t="shared" si="149"/>
        <v>0</v>
      </c>
      <c r="AG375" t="e">
        <f t="shared" si="150"/>
        <v>#N/A</v>
      </c>
      <c r="AH375" t="e">
        <f t="shared" si="151"/>
        <v>#N/A</v>
      </c>
      <c r="AI375" t="e">
        <f t="shared" si="152"/>
        <v>#N/A</v>
      </c>
      <c r="AJ375" t="e">
        <f t="shared" si="153"/>
        <v>#N/A</v>
      </c>
    </row>
    <row r="376" spans="1:36" x14ac:dyDescent="0.25">
      <c r="A376">
        <f>commits!A376</f>
        <v>59600584</v>
      </c>
      <c r="B376" t="str">
        <f>commits!B376</f>
        <v>Javascript</v>
      </c>
      <c r="C376">
        <f>commits!C376</f>
        <v>1</v>
      </c>
      <c r="D376">
        <f>commits!D376</f>
        <v>38</v>
      </c>
      <c r="E376">
        <f>commits!E376</f>
        <v>39</v>
      </c>
      <c r="F376" t="e">
        <f>VLOOKUP(A376,merges!P:U,5,FALSE)</f>
        <v>#N/A</v>
      </c>
      <c r="G376" t="e">
        <f>VLOOKUP(A376,merges!P:U,6,FALSE)</f>
        <v>#N/A</v>
      </c>
      <c r="H376" t="e">
        <f t="shared" si="137"/>
        <v>#N/A</v>
      </c>
      <c r="I376" t="e">
        <f t="shared" si="138"/>
        <v>#N/A</v>
      </c>
      <c r="J376">
        <f t="shared" si="139"/>
        <v>0</v>
      </c>
      <c r="K376">
        <f t="shared" si="140"/>
        <v>0</v>
      </c>
      <c r="L376">
        <f t="shared" si="141"/>
        <v>0</v>
      </c>
      <c r="M376" t="e">
        <f t="shared" si="142"/>
        <v>#N/A</v>
      </c>
      <c r="N376" t="e">
        <f t="shared" si="143"/>
        <v>#N/A</v>
      </c>
      <c r="O376">
        <f>IF(ISNA(VLOOKUP(A376,desenvolvedores!$U$2:$W$656,2,FALSE)),1,VLOOKUP(A376,desenvolvedores!$U$2:$W$656,2,FALSE))</f>
        <v>1</v>
      </c>
      <c r="P376">
        <f>IF(ISNA(VLOOKUP(A376,desenvolvedores!$U$2:$W$656,3,FALSE)),1,VLOOKUP(A376,desenvolvedores!$U$2:$W$656,3,FALSE))</f>
        <v>1</v>
      </c>
      <c r="Q376">
        <f t="shared" si="135"/>
        <v>999999</v>
      </c>
      <c r="R376" t="e">
        <f t="shared" si="136"/>
        <v>#N/A</v>
      </c>
      <c r="S376">
        <f>IF(ISNA(VLOOKUP(A376,merges!AH:AJ,2,)),0,VLOOKUP(A376,merges!AH:AJ,2,))</f>
        <v>0</v>
      </c>
      <c r="T376">
        <f>IF(ISNA(VLOOKUP(A376,merges!AN:AP,2,FALSE)),0,VLOOKUP(A376,merges!AN:AP,2,FALSE))</f>
        <v>0</v>
      </c>
      <c r="U376">
        <f t="shared" si="144"/>
        <v>0</v>
      </c>
      <c r="V376">
        <f t="shared" si="145"/>
        <v>0</v>
      </c>
      <c r="W376">
        <f t="shared" si="154"/>
        <v>0</v>
      </c>
      <c r="X376">
        <f t="shared" si="146"/>
        <v>0</v>
      </c>
      <c r="Y376" t="e">
        <f>VLOOKUP(A376,issues_tempo!A:E,2,FALSE)</f>
        <v>#N/A</v>
      </c>
      <c r="Z376" t="e">
        <f>VLOOKUP(A376,issues_tempo!A:E,3,FALSE)</f>
        <v>#N/A</v>
      </c>
      <c r="AA376" t="e">
        <f t="shared" si="147"/>
        <v>#N/A</v>
      </c>
      <c r="AB376" t="e">
        <f t="shared" si="148"/>
        <v>#N/A</v>
      </c>
      <c r="AC376" t="e">
        <f>VLOOKUP(A376,issues_tempo!A:E,4,FALSE)</f>
        <v>#N/A</v>
      </c>
      <c r="AD376" t="e">
        <f>VLOOKUP(A376,issues_tempo!A:E,5,FALSE)</f>
        <v>#N/A</v>
      </c>
      <c r="AE376">
        <f t="shared" si="149"/>
        <v>0</v>
      </c>
      <c r="AF376">
        <f t="shared" si="149"/>
        <v>0</v>
      </c>
      <c r="AG376" t="e">
        <f t="shared" si="150"/>
        <v>#N/A</v>
      </c>
      <c r="AH376" t="e">
        <f t="shared" si="151"/>
        <v>#N/A</v>
      </c>
      <c r="AI376" t="e">
        <f t="shared" si="152"/>
        <v>#N/A</v>
      </c>
      <c r="AJ376" t="e">
        <f t="shared" si="153"/>
        <v>#N/A</v>
      </c>
    </row>
    <row r="377" spans="1:36" x14ac:dyDescent="0.25">
      <c r="A377">
        <f>commits!A377</f>
        <v>59766613</v>
      </c>
      <c r="B377" t="str">
        <f>commits!B377</f>
        <v>Javascript</v>
      </c>
      <c r="C377">
        <f>commits!C377</f>
        <v>30</v>
      </c>
      <c r="D377">
        <f>commits!D377</f>
        <v>13</v>
      </c>
      <c r="E377">
        <f>commits!E377</f>
        <v>43</v>
      </c>
      <c r="F377">
        <f>VLOOKUP(A377,merges!P:U,5,FALSE)</f>
        <v>2</v>
      </c>
      <c r="G377">
        <f>VLOOKUP(A377,merges!P:U,6,FALSE)</f>
        <v>0</v>
      </c>
      <c r="H377">
        <f t="shared" si="137"/>
        <v>2</v>
      </c>
      <c r="I377">
        <f t="shared" si="138"/>
        <v>21.5</v>
      </c>
      <c r="J377">
        <f t="shared" si="139"/>
        <v>4.6511627906976747</v>
      </c>
      <c r="K377">
        <f t="shared" si="140"/>
        <v>6.666666666666667</v>
      </c>
      <c r="L377">
        <f t="shared" si="141"/>
        <v>0</v>
      </c>
      <c r="M377">
        <f t="shared" si="142"/>
        <v>15</v>
      </c>
      <c r="N377" t="e">
        <f t="shared" si="143"/>
        <v>#DIV/0!</v>
      </c>
      <c r="O377">
        <f>IF(ISNA(VLOOKUP(A377,desenvolvedores!$U$2:$W$656,2,FALSE)),1,VLOOKUP(A377,desenvolvedores!$U$2:$W$656,2,FALSE))</f>
        <v>1</v>
      </c>
      <c r="P377">
        <f>IF(ISNA(VLOOKUP(A377,desenvolvedores!$U$2:$W$656,3,FALSE)),1,VLOOKUP(A377,desenvolvedores!$U$2:$W$656,3,FALSE))</f>
        <v>1</v>
      </c>
      <c r="Q377">
        <f t="shared" si="135"/>
        <v>2.5</v>
      </c>
      <c r="R377">
        <f t="shared" si="136"/>
        <v>999999</v>
      </c>
      <c r="S377">
        <f>IF(ISNA(VLOOKUP(A377,merges!AH:AJ,2,)),0,VLOOKUP(A377,merges!AH:AJ,2,))</f>
        <v>0</v>
      </c>
      <c r="T377">
        <f>IF(ISNA(VLOOKUP(A377,merges!AN:AP,2,FALSE)),0,VLOOKUP(A377,merges!AN:AP,2,FALSE))</f>
        <v>0</v>
      </c>
      <c r="U377">
        <f t="shared" si="144"/>
        <v>0</v>
      </c>
      <c r="V377">
        <f t="shared" si="145"/>
        <v>0</v>
      </c>
      <c r="W377">
        <f t="shared" si="154"/>
        <v>0</v>
      </c>
      <c r="X377">
        <f t="shared" si="146"/>
        <v>0</v>
      </c>
      <c r="Y377" t="e">
        <f>VLOOKUP(A377,issues_tempo!A:E,2,FALSE)</f>
        <v>#N/A</v>
      </c>
      <c r="Z377" t="e">
        <f>VLOOKUP(A377,issues_tempo!A:E,3,FALSE)</f>
        <v>#N/A</v>
      </c>
      <c r="AA377" t="e">
        <f t="shared" si="147"/>
        <v>#N/A</v>
      </c>
      <c r="AB377" t="e">
        <f t="shared" si="148"/>
        <v>#N/A</v>
      </c>
      <c r="AC377" t="e">
        <f>VLOOKUP(A377,issues_tempo!A:E,4,FALSE)</f>
        <v>#N/A</v>
      </c>
      <c r="AD377" t="e">
        <f>VLOOKUP(A377,issues_tempo!A:E,5,FALSE)</f>
        <v>#N/A</v>
      </c>
      <c r="AE377">
        <f t="shared" si="149"/>
        <v>0</v>
      </c>
      <c r="AF377">
        <f t="shared" si="149"/>
        <v>0</v>
      </c>
      <c r="AG377" t="e">
        <f t="shared" si="150"/>
        <v>#N/A</v>
      </c>
      <c r="AH377" t="e">
        <f t="shared" si="151"/>
        <v>#N/A</v>
      </c>
      <c r="AI377" t="e">
        <f t="shared" si="152"/>
        <v>#N/A</v>
      </c>
      <c r="AJ377" t="e">
        <f t="shared" si="153"/>
        <v>#N/A</v>
      </c>
    </row>
    <row r="378" spans="1:36" x14ac:dyDescent="0.25">
      <c r="A378">
        <f>commits!A378</f>
        <v>59791768</v>
      </c>
      <c r="B378" t="str">
        <f>commits!B378</f>
        <v>JavaScript</v>
      </c>
      <c r="C378">
        <f>commits!C378</f>
        <v>1</v>
      </c>
      <c r="D378">
        <f>commits!D378</f>
        <v>16</v>
      </c>
      <c r="E378">
        <f>commits!E378</f>
        <v>17</v>
      </c>
      <c r="F378">
        <f>VLOOKUP(A378,merges!P:U,5,FALSE)</f>
        <v>0</v>
      </c>
      <c r="G378">
        <f>VLOOKUP(A378,merges!P:U,6,FALSE)</f>
        <v>1</v>
      </c>
      <c r="H378">
        <f t="shared" si="137"/>
        <v>1</v>
      </c>
      <c r="I378">
        <f t="shared" si="138"/>
        <v>17</v>
      </c>
      <c r="J378">
        <f t="shared" si="139"/>
        <v>5.882352941176471</v>
      </c>
      <c r="K378">
        <f t="shared" si="140"/>
        <v>0</v>
      </c>
      <c r="L378">
        <f t="shared" si="141"/>
        <v>6.25</v>
      </c>
      <c r="M378" t="e">
        <f t="shared" si="142"/>
        <v>#DIV/0!</v>
      </c>
      <c r="N378">
        <f t="shared" si="143"/>
        <v>16</v>
      </c>
      <c r="O378">
        <f>IF(ISNA(VLOOKUP(A378,desenvolvedores!$U$2:$W$656,2,FALSE)),1,VLOOKUP(A378,desenvolvedores!$U$2:$W$656,2,FALSE))</f>
        <v>1</v>
      </c>
      <c r="P378">
        <f>IF(ISNA(VLOOKUP(A378,desenvolvedores!$U$2:$W$656,3,FALSE)),1,VLOOKUP(A378,desenvolvedores!$U$2:$W$656,3,FALSE))</f>
        <v>6</v>
      </c>
      <c r="Q378">
        <f t="shared" si="135"/>
        <v>999999</v>
      </c>
      <c r="R378">
        <f t="shared" si="136"/>
        <v>16</v>
      </c>
      <c r="S378">
        <f>IF(ISNA(VLOOKUP(A378,merges!AH:AJ,2,)),0,VLOOKUP(A378,merges!AH:AJ,2,))</f>
        <v>0</v>
      </c>
      <c r="T378">
        <f>IF(ISNA(VLOOKUP(A378,merges!AN:AP,2,FALSE)),0,VLOOKUP(A378,merges!AN:AP,2,FALSE))</f>
        <v>0</v>
      </c>
      <c r="U378">
        <f t="shared" si="144"/>
        <v>0</v>
      </c>
      <c r="V378">
        <f t="shared" si="145"/>
        <v>0</v>
      </c>
      <c r="W378">
        <f t="shared" si="154"/>
        <v>0</v>
      </c>
      <c r="X378">
        <f t="shared" si="146"/>
        <v>0</v>
      </c>
      <c r="Y378">
        <f>VLOOKUP(A378,issues_tempo!A:E,2,FALSE)</f>
        <v>0</v>
      </c>
      <c r="Z378">
        <f>VLOOKUP(A378,issues_tempo!A:E,3,FALSE)</f>
        <v>4</v>
      </c>
      <c r="AA378">
        <f t="shared" si="147"/>
        <v>4</v>
      </c>
      <c r="AB378">
        <f t="shared" si="148"/>
        <v>4.25</v>
      </c>
      <c r="AC378">
        <f>VLOOKUP(A378,issues_tempo!A:E,4,FALSE)</f>
        <v>0</v>
      </c>
      <c r="AD378">
        <f>VLOOKUP(A378,issues_tempo!A:E,5,FALSE)</f>
        <v>4</v>
      </c>
      <c r="AE378">
        <f t="shared" si="149"/>
        <v>0</v>
      </c>
      <c r="AF378">
        <f t="shared" si="149"/>
        <v>25</v>
      </c>
      <c r="AG378">
        <f t="shared" si="150"/>
        <v>0</v>
      </c>
      <c r="AH378">
        <f t="shared" si="151"/>
        <v>1</v>
      </c>
      <c r="AI378">
        <f t="shared" si="152"/>
        <v>0</v>
      </c>
      <c r="AJ378">
        <f t="shared" si="153"/>
        <v>25</v>
      </c>
    </row>
    <row r="379" spans="1:36" x14ac:dyDescent="0.25">
      <c r="A379">
        <f>commits!A379</f>
        <v>60132409</v>
      </c>
      <c r="B379" t="str">
        <f>commits!B379</f>
        <v>Javascript</v>
      </c>
      <c r="C379">
        <f>commits!C379</f>
        <v>1</v>
      </c>
      <c r="D379">
        <f>commits!D379</f>
        <v>28</v>
      </c>
      <c r="E379">
        <f>commits!E379</f>
        <v>29</v>
      </c>
      <c r="F379">
        <f>VLOOKUP(A379,merges!P:U,5,FALSE)</f>
        <v>0</v>
      </c>
      <c r="G379">
        <f>VLOOKUP(A379,merges!P:U,6,FALSE)</f>
        <v>1</v>
      </c>
      <c r="H379">
        <f t="shared" si="137"/>
        <v>1</v>
      </c>
      <c r="I379">
        <f t="shared" si="138"/>
        <v>29</v>
      </c>
      <c r="J379">
        <f t="shared" si="139"/>
        <v>3.4482758620689653</v>
      </c>
      <c r="K379">
        <f t="shared" si="140"/>
        <v>0</v>
      </c>
      <c r="L379">
        <f t="shared" si="141"/>
        <v>3.5714285714285716</v>
      </c>
      <c r="M379" t="e">
        <f t="shared" si="142"/>
        <v>#DIV/0!</v>
      </c>
      <c r="N379">
        <f t="shared" si="143"/>
        <v>28</v>
      </c>
      <c r="O379">
        <f>IF(ISNA(VLOOKUP(A379,desenvolvedores!$U$2:$W$656,2,FALSE)),1,VLOOKUP(A379,desenvolvedores!$U$2:$W$656,2,FALSE))</f>
        <v>1</v>
      </c>
      <c r="P379">
        <f>IF(ISNA(VLOOKUP(A379,desenvolvedores!$U$2:$W$656,3,FALSE)),1,VLOOKUP(A379,desenvolvedores!$U$2:$W$656,3,FALSE))</f>
        <v>4</v>
      </c>
      <c r="Q379">
        <f t="shared" si="135"/>
        <v>999999</v>
      </c>
      <c r="R379">
        <f t="shared" si="136"/>
        <v>18.666666666666664</v>
      </c>
      <c r="S379">
        <f>IF(ISNA(VLOOKUP(A379,merges!AH:AJ,2,)),0,VLOOKUP(A379,merges!AH:AJ,2,))</f>
        <v>0</v>
      </c>
      <c r="T379">
        <f>IF(ISNA(VLOOKUP(A379,merges!AN:AP,2,FALSE)),0,VLOOKUP(A379,merges!AN:AP,2,FALSE))</f>
        <v>0</v>
      </c>
      <c r="U379">
        <f t="shared" si="144"/>
        <v>0</v>
      </c>
      <c r="V379">
        <f t="shared" si="145"/>
        <v>0</v>
      </c>
      <c r="W379">
        <f t="shared" si="154"/>
        <v>0</v>
      </c>
      <c r="X379">
        <f t="shared" si="146"/>
        <v>0</v>
      </c>
      <c r="Y379" t="e">
        <f>VLOOKUP(A379,issues_tempo!A:E,2,FALSE)</f>
        <v>#N/A</v>
      </c>
      <c r="Z379" t="e">
        <f>VLOOKUP(A379,issues_tempo!A:E,3,FALSE)</f>
        <v>#N/A</v>
      </c>
      <c r="AA379" t="e">
        <f t="shared" si="147"/>
        <v>#N/A</v>
      </c>
      <c r="AB379" t="e">
        <f t="shared" si="148"/>
        <v>#N/A</v>
      </c>
      <c r="AC379" t="e">
        <f>VLOOKUP(A379,issues_tempo!A:E,4,FALSE)</f>
        <v>#N/A</v>
      </c>
      <c r="AD379" t="e">
        <f>VLOOKUP(A379,issues_tempo!A:E,5,FALSE)</f>
        <v>#N/A</v>
      </c>
      <c r="AE379">
        <f t="shared" si="149"/>
        <v>0</v>
      </c>
      <c r="AF379">
        <f t="shared" si="149"/>
        <v>0</v>
      </c>
      <c r="AG379" t="e">
        <f t="shared" si="150"/>
        <v>#N/A</v>
      </c>
      <c r="AH379" t="e">
        <f t="shared" si="151"/>
        <v>#N/A</v>
      </c>
      <c r="AI379" t="e">
        <f t="shared" si="152"/>
        <v>#N/A</v>
      </c>
      <c r="AJ379" t="e">
        <f t="shared" si="153"/>
        <v>#N/A</v>
      </c>
    </row>
    <row r="380" spans="1:36" x14ac:dyDescent="0.25">
      <c r="A380">
        <f>commits!A380</f>
        <v>60183680</v>
      </c>
      <c r="B380" t="str">
        <f>commits!B380</f>
        <v>Javascript</v>
      </c>
      <c r="C380">
        <f>commits!C380</f>
        <v>1</v>
      </c>
      <c r="D380">
        <f>commits!D380</f>
        <v>7</v>
      </c>
      <c r="E380">
        <f>commits!E380</f>
        <v>8</v>
      </c>
      <c r="F380" t="e">
        <f>VLOOKUP(A380,merges!P:U,5,FALSE)</f>
        <v>#N/A</v>
      </c>
      <c r="G380" t="e">
        <f>VLOOKUP(A380,merges!P:U,6,FALSE)</f>
        <v>#N/A</v>
      </c>
      <c r="H380" t="e">
        <f t="shared" si="137"/>
        <v>#N/A</v>
      </c>
      <c r="I380" t="e">
        <f t="shared" si="138"/>
        <v>#N/A</v>
      </c>
      <c r="J380">
        <f t="shared" si="139"/>
        <v>0</v>
      </c>
      <c r="K380">
        <f t="shared" si="140"/>
        <v>0</v>
      </c>
      <c r="L380">
        <f t="shared" si="141"/>
        <v>0</v>
      </c>
      <c r="M380" t="e">
        <f t="shared" si="142"/>
        <v>#N/A</v>
      </c>
      <c r="N380" t="e">
        <f t="shared" si="143"/>
        <v>#N/A</v>
      </c>
      <c r="O380">
        <f>IF(ISNA(VLOOKUP(A380,desenvolvedores!$U$2:$W$656,2,FALSE)),1,VLOOKUP(A380,desenvolvedores!$U$2:$W$656,2,FALSE))</f>
        <v>1</v>
      </c>
      <c r="P380">
        <f>IF(ISNA(VLOOKUP(A380,desenvolvedores!$U$2:$W$656,3,FALSE)),1,VLOOKUP(A380,desenvolvedores!$U$2:$W$656,3,FALSE))</f>
        <v>1</v>
      </c>
      <c r="Q380">
        <f t="shared" si="135"/>
        <v>999999</v>
      </c>
      <c r="R380" t="e">
        <f t="shared" si="136"/>
        <v>#N/A</v>
      </c>
      <c r="S380">
        <f>IF(ISNA(VLOOKUP(A380,merges!AH:AJ,2,)),0,VLOOKUP(A380,merges!AH:AJ,2,))</f>
        <v>0</v>
      </c>
      <c r="T380">
        <f>IF(ISNA(VLOOKUP(A380,merges!AN:AP,2,FALSE)),0,VLOOKUP(A380,merges!AN:AP,2,FALSE))</f>
        <v>0</v>
      </c>
      <c r="U380">
        <f t="shared" si="144"/>
        <v>0</v>
      </c>
      <c r="V380">
        <f t="shared" si="145"/>
        <v>0</v>
      </c>
      <c r="W380">
        <f t="shared" si="154"/>
        <v>0</v>
      </c>
      <c r="X380">
        <f t="shared" si="146"/>
        <v>0</v>
      </c>
      <c r="Y380" t="e">
        <f>VLOOKUP(A380,issues_tempo!A:E,2,FALSE)</f>
        <v>#N/A</v>
      </c>
      <c r="Z380" t="e">
        <f>VLOOKUP(A380,issues_tempo!A:E,3,FALSE)</f>
        <v>#N/A</v>
      </c>
      <c r="AA380" t="e">
        <f t="shared" si="147"/>
        <v>#N/A</v>
      </c>
      <c r="AB380" t="e">
        <f t="shared" si="148"/>
        <v>#N/A</v>
      </c>
      <c r="AC380" t="e">
        <f>VLOOKUP(A380,issues_tempo!A:E,4,FALSE)</f>
        <v>#N/A</v>
      </c>
      <c r="AD380" t="e">
        <f>VLOOKUP(A380,issues_tempo!A:E,5,FALSE)</f>
        <v>#N/A</v>
      </c>
      <c r="AE380">
        <f t="shared" si="149"/>
        <v>0</v>
      </c>
      <c r="AF380">
        <f t="shared" si="149"/>
        <v>0</v>
      </c>
      <c r="AG380" t="e">
        <f t="shared" si="150"/>
        <v>#N/A</v>
      </c>
      <c r="AH380" t="e">
        <f t="shared" si="151"/>
        <v>#N/A</v>
      </c>
      <c r="AI380" t="e">
        <f t="shared" si="152"/>
        <v>#N/A</v>
      </c>
      <c r="AJ380" t="e">
        <f t="shared" si="153"/>
        <v>#N/A</v>
      </c>
    </row>
    <row r="381" spans="1:36" x14ac:dyDescent="0.25">
      <c r="A381">
        <f>commits!A381</f>
        <v>60312270</v>
      </c>
      <c r="B381" t="str">
        <f>commits!B381</f>
        <v>Python</v>
      </c>
      <c r="C381">
        <f>commits!C381</f>
        <v>3</v>
      </c>
      <c r="D381">
        <f>commits!D381</f>
        <v>8</v>
      </c>
      <c r="E381">
        <f>commits!E381</f>
        <v>11</v>
      </c>
      <c r="F381" t="e">
        <f>VLOOKUP(A381,merges!P:U,5,FALSE)</f>
        <v>#N/A</v>
      </c>
      <c r="G381" t="e">
        <f>VLOOKUP(A381,merges!P:U,6,FALSE)</f>
        <v>#N/A</v>
      </c>
      <c r="H381" t="e">
        <f t="shared" si="137"/>
        <v>#N/A</v>
      </c>
      <c r="I381" t="e">
        <f t="shared" si="138"/>
        <v>#N/A</v>
      </c>
      <c r="J381">
        <f t="shared" si="139"/>
        <v>0</v>
      </c>
      <c r="K381">
        <f t="shared" si="140"/>
        <v>0</v>
      </c>
      <c r="L381">
        <f t="shared" si="141"/>
        <v>0</v>
      </c>
      <c r="M381" t="e">
        <f t="shared" si="142"/>
        <v>#N/A</v>
      </c>
      <c r="N381" t="e">
        <f t="shared" si="143"/>
        <v>#N/A</v>
      </c>
      <c r="O381">
        <f>IF(ISNA(VLOOKUP(A381,desenvolvedores!$U$2:$W$656,2,FALSE)),1,VLOOKUP(A381,desenvolvedores!$U$2:$W$656,2,FALSE))</f>
        <v>1</v>
      </c>
      <c r="P381">
        <f>IF(ISNA(VLOOKUP(A381,desenvolvedores!$U$2:$W$656,3,FALSE)),1,VLOOKUP(A381,desenvolvedores!$U$2:$W$656,3,FALSE))</f>
        <v>1</v>
      </c>
      <c r="Q381">
        <f t="shared" si="135"/>
        <v>999999</v>
      </c>
      <c r="R381" t="e">
        <f t="shared" si="136"/>
        <v>#N/A</v>
      </c>
      <c r="S381">
        <f>IF(ISNA(VLOOKUP(A381,merges!AH:AJ,2,)),0,VLOOKUP(A381,merges!AH:AJ,2,))</f>
        <v>0</v>
      </c>
      <c r="T381">
        <f>IF(ISNA(VLOOKUP(A381,merges!AN:AP,2,FALSE)),0,VLOOKUP(A381,merges!AN:AP,2,FALSE))</f>
        <v>0</v>
      </c>
      <c r="U381">
        <f t="shared" si="144"/>
        <v>0</v>
      </c>
      <c r="V381">
        <f t="shared" si="145"/>
        <v>0</v>
      </c>
      <c r="W381">
        <f t="shared" si="154"/>
        <v>0</v>
      </c>
      <c r="X381">
        <f t="shared" si="146"/>
        <v>0</v>
      </c>
      <c r="Y381" t="e">
        <f>VLOOKUP(A381,issues_tempo!A:E,2,FALSE)</f>
        <v>#N/A</v>
      </c>
      <c r="Z381" t="e">
        <f>VLOOKUP(A381,issues_tempo!A:E,3,FALSE)</f>
        <v>#N/A</v>
      </c>
      <c r="AA381" t="e">
        <f t="shared" si="147"/>
        <v>#N/A</v>
      </c>
      <c r="AB381" t="e">
        <f t="shared" si="148"/>
        <v>#N/A</v>
      </c>
      <c r="AC381" t="e">
        <f>VLOOKUP(A381,issues_tempo!A:E,4,FALSE)</f>
        <v>#N/A</v>
      </c>
      <c r="AD381" t="e">
        <f>VLOOKUP(A381,issues_tempo!A:E,5,FALSE)</f>
        <v>#N/A</v>
      </c>
      <c r="AE381">
        <f t="shared" si="149"/>
        <v>0</v>
      </c>
      <c r="AF381">
        <f t="shared" si="149"/>
        <v>0</v>
      </c>
      <c r="AG381" t="e">
        <f t="shared" si="150"/>
        <v>#N/A</v>
      </c>
      <c r="AH381" t="e">
        <f t="shared" si="151"/>
        <v>#N/A</v>
      </c>
      <c r="AI381" t="e">
        <f t="shared" si="152"/>
        <v>#N/A</v>
      </c>
      <c r="AJ381" t="e">
        <f t="shared" si="153"/>
        <v>#N/A</v>
      </c>
    </row>
    <row r="382" spans="1:36" x14ac:dyDescent="0.25">
      <c r="A382">
        <f>commits!A382</f>
        <v>60469926</v>
      </c>
      <c r="B382" t="str">
        <f>commits!B382</f>
        <v>Javascript</v>
      </c>
      <c r="C382">
        <f>commits!C382</f>
        <v>49</v>
      </c>
      <c r="D382">
        <f>commits!D382</f>
        <v>19</v>
      </c>
      <c r="E382">
        <f>commits!E382</f>
        <v>68</v>
      </c>
      <c r="F382" t="e">
        <f>VLOOKUP(A382,merges!P:U,5,FALSE)</f>
        <v>#N/A</v>
      </c>
      <c r="G382" t="e">
        <f>VLOOKUP(A382,merges!P:U,6,FALSE)</f>
        <v>#N/A</v>
      </c>
      <c r="H382" t="e">
        <f t="shared" si="137"/>
        <v>#N/A</v>
      </c>
      <c r="I382" t="e">
        <f t="shared" si="138"/>
        <v>#N/A</v>
      </c>
      <c r="J382">
        <f t="shared" si="139"/>
        <v>0</v>
      </c>
      <c r="K382">
        <f t="shared" si="140"/>
        <v>0</v>
      </c>
      <c r="L382">
        <f t="shared" si="141"/>
        <v>0</v>
      </c>
      <c r="M382" t="e">
        <f t="shared" si="142"/>
        <v>#N/A</v>
      </c>
      <c r="N382" t="e">
        <f t="shared" si="143"/>
        <v>#N/A</v>
      </c>
      <c r="O382">
        <f>IF(ISNA(VLOOKUP(A382,desenvolvedores!$U$2:$W$656,2,FALSE)),1,VLOOKUP(A382,desenvolvedores!$U$2:$W$656,2,FALSE))</f>
        <v>12</v>
      </c>
      <c r="P382">
        <f>IF(ISNA(VLOOKUP(A382,desenvolvedores!$U$2:$W$656,3,FALSE)),1,VLOOKUP(A382,desenvolvedores!$U$2:$W$656,3,FALSE))</f>
        <v>4</v>
      </c>
      <c r="Q382">
        <f t="shared" si="135"/>
        <v>999999</v>
      </c>
      <c r="R382" t="e">
        <f t="shared" si="136"/>
        <v>#N/A</v>
      </c>
      <c r="S382">
        <f>IF(ISNA(VLOOKUP(A382,merges!AH:AJ,2,)),0,VLOOKUP(A382,merges!AH:AJ,2,))</f>
        <v>0</v>
      </c>
      <c r="T382">
        <f>IF(ISNA(VLOOKUP(A382,merges!AN:AP,2,FALSE)),0,VLOOKUP(A382,merges!AN:AP,2,FALSE))</f>
        <v>0</v>
      </c>
      <c r="U382">
        <f t="shared" si="144"/>
        <v>0</v>
      </c>
      <c r="V382">
        <f t="shared" si="145"/>
        <v>0</v>
      </c>
      <c r="W382">
        <f t="shared" si="154"/>
        <v>0</v>
      </c>
      <c r="X382">
        <f t="shared" si="146"/>
        <v>0</v>
      </c>
      <c r="Y382" t="e">
        <f>VLOOKUP(A382,issues_tempo!A:E,2,FALSE)</f>
        <v>#N/A</v>
      </c>
      <c r="Z382" t="e">
        <f>VLOOKUP(A382,issues_tempo!A:E,3,FALSE)</f>
        <v>#N/A</v>
      </c>
      <c r="AA382" t="e">
        <f t="shared" si="147"/>
        <v>#N/A</v>
      </c>
      <c r="AB382" t="e">
        <f t="shared" si="148"/>
        <v>#N/A</v>
      </c>
      <c r="AC382" t="e">
        <f>VLOOKUP(A382,issues_tempo!A:E,4,FALSE)</f>
        <v>#N/A</v>
      </c>
      <c r="AD382" t="e">
        <f>VLOOKUP(A382,issues_tempo!A:E,5,FALSE)</f>
        <v>#N/A</v>
      </c>
      <c r="AE382">
        <f t="shared" si="149"/>
        <v>0</v>
      </c>
      <c r="AF382">
        <f t="shared" si="149"/>
        <v>0</v>
      </c>
      <c r="AG382" t="e">
        <f t="shared" si="150"/>
        <v>#N/A</v>
      </c>
      <c r="AH382" t="e">
        <f t="shared" si="151"/>
        <v>#N/A</v>
      </c>
      <c r="AI382" t="e">
        <f t="shared" si="152"/>
        <v>#N/A</v>
      </c>
      <c r="AJ382" t="e">
        <f t="shared" si="153"/>
        <v>#N/A</v>
      </c>
    </row>
    <row r="383" spans="1:36" x14ac:dyDescent="0.25">
      <c r="A383">
        <f>commits!A383</f>
        <v>60479576</v>
      </c>
      <c r="B383" t="str">
        <f>commits!B383</f>
        <v>Javascript</v>
      </c>
      <c r="C383">
        <f>commits!C383</f>
        <v>12</v>
      </c>
      <c r="D383">
        <f>commits!D383</f>
        <v>13</v>
      </c>
      <c r="E383">
        <f>commits!E383</f>
        <v>25</v>
      </c>
      <c r="F383">
        <f>VLOOKUP(A383,merges!P:U,5,FALSE)</f>
        <v>1</v>
      </c>
      <c r="G383">
        <f>VLOOKUP(A383,merges!P:U,6,FALSE)</f>
        <v>2</v>
      </c>
      <c r="H383">
        <f t="shared" si="137"/>
        <v>3</v>
      </c>
      <c r="I383">
        <f t="shared" si="138"/>
        <v>8.3333333333333339</v>
      </c>
      <c r="J383">
        <f t="shared" si="139"/>
        <v>12</v>
      </c>
      <c r="K383">
        <f t="shared" si="140"/>
        <v>8.3333333333333339</v>
      </c>
      <c r="L383">
        <f t="shared" si="141"/>
        <v>15.384615384615385</v>
      </c>
      <c r="M383">
        <f t="shared" si="142"/>
        <v>12</v>
      </c>
      <c r="N383">
        <f t="shared" si="143"/>
        <v>6.5</v>
      </c>
      <c r="O383">
        <f>IF(ISNA(VLOOKUP(A383,desenvolvedores!$U$2:$W$656,2,FALSE)),1,VLOOKUP(A383,desenvolvedores!$U$2:$W$656,2,FALSE))</f>
        <v>1</v>
      </c>
      <c r="P383">
        <f>IF(ISNA(VLOOKUP(A383,desenvolvedores!$U$2:$W$656,3,FALSE)),1,VLOOKUP(A383,desenvolvedores!$U$2:$W$656,3,FALSE))</f>
        <v>1</v>
      </c>
      <c r="Q383">
        <f t="shared" si="135"/>
        <v>2</v>
      </c>
      <c r="R383">
        <f t="shared" si="136"/>
        <v>1.0833333333333333</v>
      </c>
      <c r="S383">
        <f>IF(ISNA(VLOOKUP(A383,merges!AH:AJ,2,)),0,VLOOKUP(A383,merges!AH:AJ,2,))</f>
        <v>0</v>
      </c>
      <c r="T383">
        <f>IF(ISNA(VLOOKUP(A383,merges!AN:AP,2,FALSE)),0,VLOOKUP(A383,merges!AN:AP,2,FALSE))</f>
        <v>0</v>
      </c>
      <c r="U383">
        <f t="shared" si="144"/>
        <v>0</v>
      </c>
      <c r="V383">
        <f t="shared" si="145"/>
        <v>0</v>
      </c>
      <c r="W383">
        <f t="shared" si="154"/>
        <v>0</v>
      </c>
      <c r="X383">
        <f t="shared" si="146"/>
        <v>0</v>
      </c>
      <c r="Y383" t="e">
        <f>VLOOKUP(A383,issues_tempo!A:E,2,FALSE)</f>
        <v>#N/A</v>
      </c>
      <c r="Z383" t="e">
        <f>VLOOKUP(A383,issues_tempo!A:E,3,FALSE)</f>
        <v>#N/A</v>
      </c>
      <c r="AA383" t="e">
        <f t="shared" si="147"/>
        <v>#N/A</v>
      </c>
      <c r="AB383" t="e">
        <f t="shared" si="148"/>
        <v>#N/A</v>
      </c>
      <c r="AC383" t="e">
        <f>VLOOKUP(A383,issues_tempo!A:E,4,FALSE)</f>
        <v>#N/A</v>
      </c>
      <c r="AD383" t="e">
        <f>VLOOKUP(A383,issues_tempo!A:E,5,FALSE)</f>
        <v>#N/A</v>
      </c>
      <c r="AE383">
        <f t="shared" si="149"/>
        <v>0</v>
      </c>
      <c r="AF383">
        <f t="shared" si="149"/>
        <v>0</v>
      </c>
      <c r="AG383" t="e">
        <f t="shared" si="150"/>
        <v>#N/A</v>
      </c>
      <c r="AH383" t="e">
        <f t="shared" si="151"/>
        <v>#N/A</v>
      </c>
      <c r="AI383" t="e">
        <f t="shared" si="152"/>
        <v>#N/A</v>
      </c>
      <c r="AJ383" t="e">
        <f t="shared" si="153"/>
        <v>#N/A</v>
      </c>
    </row>
    <row r="384" spans="1:36" x14ac:dyDescent="0.25">
      <c r="A384">
        <f>commits!A384</f>
        <v>60531828</v>
      </c>
      <c r="B384" t="str">
        <f>commits!B384</f>
        <v>c#</v>
      </c>
      <c r="C384">
        <f>commits!C384</f>
        <v>15</v>
      </c>
      <c r="D384">
        <f>commits!D384</f>
        <v>7</v>
      </c>
      <c r="E384">
        <f>commits!E384</f>
        <v>22</v>
      </c>
      <c r="F384" t="e">
        <f>VLOOKUP(A384,merges!P:U,5,FALSE)</f>
        <v>#N/A</v>
      </c>
      <c r="G384" t="e">
        <f>VLOOKUP(A384,merges!P:U,6,FALSE)</f>
        <v>#N/A</v>
      </c>
      <c r="H384" t="e">
        <f t="shared" si="137"/>
        <v>#N/A</v>
      </c>
      <c r="I384" t="e">
        <f t="shared" si="138"/>
        <v>#N/A</v>
      </c>
      <c r="J384">
        <f t="shared" si="139"/>
        <v>0</v>
      </c>
      <c r="K384">
        <f t="shared" si="140"/>
        <v>0</v>
      </c>
      <c r="L384">
        <f t="shared" si="141"/>
        <v>0</v>
      </c>
      <c r="M384" t="e">
        <f t="shared" si="142"/>
        <v>#N/A</v>
      </c>
      <c r="N384" t="e">
        <f t="shared" si="143"/>
        <v>#N/A</v>
      </c>
      <c r="O384">
        <f>IF(ISNA(VLOOKUP(A384,desenvolvedores!$U$2:$W$656,2,FALSE)),1,VLOOKUP(A384,desenvolvedores!$U$2:$W$656,2,FALSE))</f>
        <v>1</v>
      </c>
      <c r="P384">
        <f>IF(ISNA(VLOOKUP(A384,desenvolvedores!$U$2:$W$656,3,FALSE)),1,VLOOKUP(A384,desenvolvedores!$U$2:$W$656,3,FALSE))</f>
        <v>1</v>
      </c>
      <c r="Q384">
        <f t="shared" si="135"/>
        <v>999999</v>
      </c>
      <c r="R384" t="e">
        <f t="shared" si="136"/>
        <v>#N/A</v>
      </c>
      <c r="S384">
        <f>IF(ISNA(VLOOKUP(A384,merges!AH:AJ,2,)),0,VLOOKUP(A384,merges!AH:AJ,2,))</f>
        <v>0</v>
      </c>
      <c r="T384">
        <f>IF(ISNA(VLOOKUP(A384,merges!AN:AP,2,FALSE)),0,VLOOKUP(A384,merges!AN:AP,2,FALSE))</f>
        <v>0</v>
      </c>
      <c r="U384">
        <f t="shared" si="144"/>
        <v>0</v>
      </c>
      <c r="V384">
        <f t="shared" si="145"/>
        <v>0</v>
      </c>
      <c r="W384">
        <f t="shared" si="154"/>
        <v>0</v>
      </c>
      <c r="X384">
        <f t="shared" si="146"/>
        <v>0</v>
      </c>
      <c r="Y384" t="e">
        <f>VLOOKUP(A384,issues_tempo!A:E,2,FALSE)</f>
        <v>#N/A</v>
      </c>
      <c r="Z384" t="e">
        <f>VLOOKUP(A384,issues_tempo!A:E,3,FALSE)</f>
        <v>#N/A</v>
      </c>
      <c r="AA384" t="e">
        <f t="shared" si="147"/>
        <v>#N/A</v>
      </c>
      <c r="AB384" t="e">
        <f t="shared" si="148"/>
        <v>#N/A</v>
      </c>
      <c r="AC384" t="e">
        <f>VLOOKUP(A384,issues_tempo!A:E,4,FALSE)</f>
        <v>#N/A</v>
      </c>
      <c r="AD384" t="e">
        <f>VLOOKUP(A384,issues_tempo!A:E,5,FALSE)</f>
        <v>#N/A</v>
      </c>
      <c r="AE384">
        <f t="shared" si="149"/>
        <v>0</v>
      </c>
      <c r="AF384">
        <f t="shared" si="149"/>
        <v>0</v>
      </c>
      <c r="AG384" t="e">
        <f t="shared" si="150"/>
        <v>#N/A</v>
      </c>
      <c r="AH384" t="e">
        <f t="shared" si="151"/>
        <v>#N/A</v>
      </c>
      <c r="AI384" t="e">
        <f t="shared" si="152"/>
        <v>#N/A</v>
      </c>
      <c r="AJ384" t="e">
        <f t="shared" si="153"/>
        <v>#N/A</v>
      </c>
    </row>
    <row r="385" spans="1:36" x14ac:dyDescent="0.25">
      <c r="A385">
        <f>commits!A385</f>
        <v>60666285</v>
      </c>
      <c r="B385" t="str">
        <f>commits!B385</f>
        <v>Javascript</v>
      </c>
      <c r="C385">
        <f>commits!C385</f>
        <v>16</v>
      </c>
      <c r="D385">
        <f>commits!D385</f>
        <v>1</v>
      </c>
      <c r="E385">
        <f>commits!E385</f>
        <v>17</v>
      </c>
      <c r="F385" t="e">
        <f>VLOOKUP(A385,merges!P:U,5,FALSE)</f>
        <v>#N/A</v>
      </c>
      <c r="G385" t="e">
        <f>VLOOKUP(A385,merges!P:U,6,FALSE)</f>
        <v>#N/A</v>
      </c>
      <c r="H385" t="e">
        <f t="shared" si="137"/>
        <v>#N/A</v>
      </c>
      <c r="I385" t="e">
        <f t="shared" si="138"/>
        <v>#N/A</v>
      </c>
      <c r="J385">
        <f t="shared" si="139"/>
        <v>0</v>
      </c>
      <c r="K385">
        <f t="shared" si="140"/>
        <v>0</v>
      </c>
      <c r="L385">
        <f t="shared" si="141"/>
        <v>0</v>
      </c>
      <c r="M385" t="e">
        <f t="shared" si="142"/>
        <v>#N/A</v>
      </c>
      <c r="N385" t="e">
        <f t="shared" si="143"/>
        <v>#N/A</v>
      </c>
      <c r="O385">
        <f>IF(ISNA(VLOOKUP(A385,desenvolvedores!$U$2:$W$656,2,FALSE)),1,VLOOKUP(A385,desenvolvedores!$U$2:$W$656,2,FALSE))</f>
        <v>1</v>
      </c>
      <c r="P385">
        <f>IF(ISNA(VLOOKUP(A385,desenvolvedores!$U$2:$W$656,3,FALSE)),1,VLOOKUP(A385,desenvolvedores!$U$2:$W$656,3,FALSE))</f>
        <v>1</v>
      </c>
      <c r="Q385">
        <f t="shared" si="135"/>
        <v>999999</v>
      </c>
      <c r="R385" t="e">
        <f t="shared" si="136"/>
        <v>#N/A</v>
      </c>
      <c r="S385">
        <f>IF(ISNA(VLOOKUP(A385,merges!AH:AJ,2,)),0,VLOOKUP(A385,merges!AH:AJ,2,))</f>
        <v>0</v>
      </c>
      <c r="T385">
        <f>IF(ISNA(VLOOKUP(A385,merges!AN:AP,2,FALSE)),0,VLOOKUP(A385,merges!AN:AP,2,FALSE))</f>
        <v>0</v>
      </c>
      <c r="U385">
        <f t="shared" si="144"/>
        <v>0</v>
      </c>
      <c r="V385">
        <f t="shared" si="145"/>
        <v>0</v>
      </c>
      <c r="W385">
        <f t="shared" si="154"/>
        <v>0</v>
      </c>
      <c r="X385">
        <f t="shared" si="146"/>
        <v>0</v>
      </c>
      <c r="Y385" t="e">
        <f>VLOOKUP(A385,issues_tempo!A:E,2,FALSE)</f>
        <v>#N/A</v>
      </c>
      <c r="Z385" t="e">
        <f>VLOOKUP(A385,issues_tempo!A:E,3,FALSE)</f>
        <v>#N/A</v>
      </c>
      <c r="AA385" t="e">
        <f t="shared" si="147"/>
        <v>#N/A</v>
      </c>
      <c r="AB385" t="e">
        <f t="shared" si="148"/>
        <v>#N/A</v>
      </c>
      <c r="AC385" t="e">
        <f>VLOOKUP(A385,issues_tempo!A:E,4,FALSE)</f>
        <v>#N/A</v>
      </c>
      <c r="AD385" t="e">
        <f>VLOOKUP(A385,issues_tempo!A:E,5,FALSE)</f>
        <v>#N/A</v>
      </c>
      <c r="AE385">
        <f t="shared" si="149"/>
        <v>0</v>
      </c>
      <c r="AF385">
        <f t="shared" si="149"/>
        <v>0</v>
      </c>
      <c r="AG385" t="e">
        <f t="shared" si="150"/>
        <v>#N/A</v>
      </c>
      <c r="AH385" t="e">
        <f t="shared" si="151"/>
        <v>#N/A</v>
      </c>
      <c r="AI385" t="e">
        <f t="shared" si="152"/>
        <v>#N/A</v>
      </c>
      <c r="AJ385" t="e">
        <f t="shared" si="153"/>
        <v>#N/A</v>
      </c>
    </row>
    <row r="386" spans="1:36" x14ac:dyDescent="0.25">
      <c r="A386">
        <f>commits!A386</f>
        <v>60671631</v>
      </c>
      <c r="B386" t="str">
        <f>commits!B386</f>
        <v>Javascript</v>
      </c>
      <c r="C386">
        <f>commits!C386</f>
        <v>64</v>
      </c>
      <c r="D386">
        <f>commits!D386</f>
        <v>173</v>
      </c>
      <c r="E386">
        <f>commits!E386</f>
        <v>237</v>
      </c>
      <c r="F386">
        <f>VLOOKUP(A386,merges!P:U,5,FALSE)</f>
        <v>7</v>
      </c>
      <c r="G386">
        <f>VLOOKUP(A386,merges!P:U,6,FALSE)</f>
        <v>6</v>
      </c>
      <c r="H386">
        <f t="shared" si="137"/>
        <v>13</v>
      </c>
      <c r="I386">
        <f t="shared" si="138"/>
        <v>18.23076923076923</v>
      </c>
      <c r="J386">
        <f t="shared" si="139"/>
        <v>5.4852320675105481</v>
      </c>
      <c r="K386">
        <f t="shared" si="140"/>
        <v>10.9375</v>
      </c>
      <c r="L386">
        <f t="shared" si="141"/>
        <v>3.4682080924855492</v>
      </c>
      <c r="M386">
        <f t="shared" si="142"/>
        <v>9.1428571428571423</v>
      </c>
      <c r="N386">
        <f t="shared" si="143"/>
        <v>28.833333333333332</v>
      </c>
      <c r="O386">
        <f>IF(ISNA(VLOOKUP(A386,desenvolvedores!$U$2:$W$656,2,FALSE)),1,VLOOKUP(A386,desenvolvedores!$U$2:$W$656,2,FALSE))</f>
        <v>14</v>
      </c>
      <c r="P386">
        <f>IF(ISNA(VLOOKUP(A386,desenvolvedores!$U$2:$W$656,3,FALSE)),1,VLOOKUP(A386,desenvolvedores!$U$2:$W$656,3,FALSE))</f>
        <v>1</v>
      </c>
      <c r="Q386">
        <f t="shared" ref="Q386:Q449" si="157">IF(ISERROR((C386/F386)*(O386/($O$2+$P$2))),999999,(C386/F386)*(O386/($O$2+$P$2)))</f>
        <v>21.333333333333332</v>
      </c>
      <c r="R386">
        <f t="shared" ref="R386:R449" si="158">IF(ISERR((D386/G386)*(P386/($O$2+$P$2))),999999,(D386/G386)*(P386/($O$2+$P$2)))</f>
        <v>4.8055555555555554</v>
      </c>
      <c r="S386">
        <f>IF(ISNA(VLOOKUP(A386,merges!AH:AJ,2,)),0,VLOOKUP(A386,merges!AH:AJ,2,))</f>
        <v>0</v>
      </c>
      <c r="T386">
        <f>IF(ISNA(VLOOKUP(A386,merges!AN:AP,2,FALSE)),0,VLOOKUP(A386,merges!AN:AP,2,FALSE))</f>
        <v>47</v>
      </c>
      <c r="U386">
        <f t="shared" si="144"/>
        <v>0</v>
      </c>
      <c r="V386">
        <f t="shared" si="145"/>
        <v>7.833333333333333</v>
      </c>
      <c r="W386">
        <f t="shared" si="154"/>
        <v>0</v>
      </c>
      <c r="X386">
        <f t="shared" si="146"/>
        <v>27.167630057803468</v>
      </c>
      <c r="Y386" t="e">
        <f>VLOOKUP(A386,issues_tempo!A:E,2,FALSE)</f>
        <v>#N/A</v>
      </c>
      <c r="Z386" t="e">
        <f>VLOOKUP(A386,issues_tempo!A:E,3,FALSE)</f>
        <v>#N/A</v>
      </c>
      <c r="AA386" t="e">
        <f t="shared" si="147"/>
        <v>#N/A</v>
      </c>
      <c r="AB386" t="e">
        <f t="shared" si="148"/>
        <v>#N/A</v>
      </c>
      <c r="AC386" t="e">
        <f>VLOOKUP(A386,issues_tempo!A:E,4,FALSE)</f>
        <v>#N/A</v>
      </c>
      <c r="AD386" t="e">
        <f>VLOOKUP(A386,issues_tempo!A:E,5,FALSE)</f>
        <v>#N/A</v>
      </c>
      <c r="AE386">
        <f t="shared" si="149"/>
        <v>0</v>
      </c>
      <c r="AF386">
        <f t="shared" si="149"/>
        <v>0</v>
      </c>
      <c r="AG386" t="e">
        <f t="shared" si="150"/>
        <v>#N/A</v>
      </c>
      <c r="AH386" t="e">
        <f t="shared" si="151"/>
        <v>#N/A</v>
      </c>
      <c r="AI386" t="e">
        <f t="shared" si="152"/>
        <v>#N/A</v>
      </c>
      <c r="AJ386" t="e">
        <f t="shared" si="153"/>
        <v>#N/A</v>
      </c>
    </row>
    <row r="387" spans="1:36" x14ac:dyDescent="0.25">
      <c r="A387">
        <f>commits!A387</f>
        <v>60721349</v>
      </c>
      <c r="B387" t="str">
        <f>commits!B387</f>
        <v>Javascript</v>
      </c>
      <c r="C387">
        <f>commits!C387</f>
        <v>1</v>
      </c>
      <c r="D387">
        <f>commits!D387</f>
        <v>6</v>
      </c>
      <c r="E387">
        <f>commits!E387</f>
        <v>7</v>
      </c>
      <c r="F387" t="e">
        <f>VLOOKUP(A387,merges!P:U,5,FALSE)</f>
        <v>#N/A</v>
      </c>
      <c r="G387" t="e">
        <f>VLOOKUP(A387,merges!P:U,6,FALSE)</f>
        <v>#N/A</v>
      </c>
      <c r="H387" t="e">
        <f t="shared" ref="H387:H450" si="159">F387+G387</f>
        <v>#N/A</v>
      </c>
      <c r="I387" t="e">
        <f t="shared" ref="I387:I450" si="160">E387/H387</f>
        <v>#N/A</v>
      </c>
      <c r="J387">
        <f t="shared" ref="J387:J450" si="161">IF(ISNA(H387),0,IF(E387&gt;0,(H387*100)/E387,0))</f>
        <v>0</v>
      </c>
      <c r="K387">
        <f t="shared" ref="K387:K450" si="162">IF(ISNA(F387),0,IF(C387&gt;0,(F387*100)/C387,0))</f>
        <v>0</v>
      </c>
      <c r="L387">
        <f t="shared" ref="L387:L450" si="163">IF(ISNA(F387),0,IF(D387&gt;0,(G387*100)/D387,0))</f>
        <v>0</v>
      </c>
      <c r="M387" t="e">
        <f t="shared" ref="M387:M450" si="164">C387/F387</f>
        <v>#N/A</v>
      </c>
      <c r="N387" t="e">
        <f t="shared" ref="N387:N450" si="165">D387/G387</f>
        <v>#N/A</v>
      </c>
      <c r="O387">
        <f>IF(ISNA(VLOOKUP(A387,desenvolvedores!$U$2:$W$656,2,FALSE)),1,VLOOKUP(A387,desenvolvedores!$U$2:$W$656,2,FALSE))</f>
        <v>1</v>
      </c>
      <c r="P387">
        <f>IF(ISNA(VLOOKUP(A387,desenvolvedores!$U$2:$W$656,3,FALSE)),1,VLOOKUP(A387,desenvolvedores!$U$2:$W$656,3,FALSE))</f>
        <v>1</v>
      </c>
      <c r="Q387">
        <f t="shared" si="157"/>
        <v>999999</v>
      </c>
      <c r="R387" t="e">
        <f t="shared" si="158"/>
        <v>#N/A</v>
      </c>
      <c r="S387">
        <f>IF(ISNA(VLOOKUP(A387,merges!AH:AJ,2,)),0,VLOOKUP(A387,merges!AH:AJ,2,))</f>
        <v>0</v>
      </c>
      <c r="T387">
        <f>IF(ISNA(VLOOKUP(A387,merges!AN:AP,2,FALSE)),0,VLOOKUP(A387,merges!AN:AP,2,FALSE))</f>
        <v>0</v>
      </c>
      <c r="U387">
        <f t="shared" ref="U387:U450" si="166">IF(ISNA(F387),0,IF(F387&gt;0,S387/F387,0))</f>
        <v>0</v>
      </c>
      <c r="V387">
        <f t="shared" ref="V387:V450" si="167">IF(ISNA(G387),0,IF(G387&gt;0,T387/G387,0))</f>
        <v>0</v>
      </c>
      <c r="W387">
        <f t="shared" si="154"/>
        <v>0</v>
      </c>
      <c r="X387">
        <f t="shared" ref="X387:X450" si="168">V387*L387</f>
        <v>0</v>
      </c>
      <c r="Y387" t="e">
        <f>VLOOKUP(A387,issues_tempo!A:E,2,FALSE)</f>
        <v>#N/A</v>
      </c>
      <c r="Z387" t="e">
        <f>VLOOKUP(A387,issues_tempo!A:E,3,FALSE)</f>
        <v>#N/A</v>
      </c>
      <c r="AA387" t="e">
        <f t="shared" ref="AA387:AA450" si="169">Y387+Z387</f>
        <v>#N/A</v>
      </c>
      <c r="AB387" t="e">
        <f t="shared" ref="AB387:AB450" si="170">E387/AA387</f>
        <v>#N/A</v>
      </c>
      <c r="AC387" t="e">
        <f>VLOOKUP(A387,issues_tempo!A:E,4,FALSE)</f>
        <v>#N/A</v>
      </c>
      <c r="AD387" t="e">
        <f>VLOOKUP(A387,issues_tempo!A:E,5,FALSE)</f>
        <v>#N/A</v>
      </c>
      <c r="AE387">
        <f t="shared" ref="AE387:AF450" si="171">IF(ISNA(Y387),0,IF(C387&gt;0,(Y387*100)/C387,0))</f>
        <v>0</v>
      </c>
      <c r="AF387">
        <f t="shared" si="171"/>
        <v>0</v>
      </c>
      <c r="AG387" t="e">
        <f t="shared" ref="AG387:AG450" si="172">IF(Y387&gt;0,AC387/Y387,0)</f>
        <v>#N/A</v>
      </c>
      <c r="AH387" t="e">
        <f t="shared" ref="AH387:AH450" si="173">IF(Z387&gt;0,AD387/Z387,0)</f>
        <v>#N/A</v>
      </c>
      <c r="AI387" t="e">
        <f t="shared" ref="AI387:AI450" si="174">AG387*AE387</f>
        <v>#N/A</v>
      </c>
      <c r="AJ387" t="e">
        <f t="shared" ref="AJ387:AJ450" si="175">AH387*AF387</f>
        <v>#N/A</v>
      </c>
    </row>
    <row r="388" spans="1:36" x14ac:dyDescent="0.25">
      <c r="A388">
        <f>commits!A388</f>
        <v>61040630</v>
      </c>
      <c r="B388" t="str">
        <f>commits!B388</f>
        <v>java</v>
      </c>
      <c r="C388">
        <f>commits!C388</f>
        <v>1</v>
      </c>
      <c r="D388">
        <f>commits!D388</f>
        <v>2</v>
      </c>
      <c r="E388">
        <f>commits!E388</f>
        <v>3</v>
      </c>
      <c r="F388" t="e">
        <f>VLOOKUP(A388,merges!P:U,5,FALSE)</f>
        <v>#N/A</v>
      </c>
      <c r="G388" t="e">
        <f>VLOOKUP(A388,merges!P:U,6,FALSE)</f>
        <v>#N/A</v>
      </c>
      <c r="H388" t="e">
        <f t="shared" si="159"/>
        <v>#N/A</v>
      </c>
      <c r="I388" t="e">
        <f t="shared" si="160"/>
        <v>#N/A</v>
      </c>
      <c r="J388">
        <f t="shared" si="161"/>
        <v>0</v>
      </c>
      <c r="K388">
        <f t="shared" si="162"/>
        <v>0</v>
      </c>
      <c r="L388">
        <f t="shared" si="163"/>
        <v>0</v>
      </c>
      <c r="M388" t="e">
        <f t="shared" si="164"/>
        <v>#N/A</v>
      </c>
      <c r="N388" t="e">
        <f t="shared" si="165"/>
        <v>#N/A</v>
      </c>
      <c r="O388">
        <f>IF(ISNA(VLOOKUP(A388,desenvolvedores!$U$2:$W$656,2,FALSE)),1,VLOOKUP(A388,desenvolvedores!$U$2:$W$656,2,FALSE))</f>
        <v>1</v>
      </c>
      <c r="P388">
        <f>IF(ISNA(VLOOKUP(A388,desenvolvedores!$U$2:$W$656,3,FALSE)),1,VLOOKUP(A388,desenvolvedores!$U$2:$W$656,3,FALSE))</f>
        <v>2</v>
      </c>
      <c r="Q388">
        <f t="shared" si="157"/>
        <v>999999</v>
      </c>
      <c r="R388" t="e">
        <f t="shared" si="158"/>
        <v>#N/A</v>
      </c>
      <c r="S388">
        <f>IF(ISNA(VLOOKUP(A388,merges!AH:AJ,2,)),0,VLOOKUP(A388,merges!AH:AJ,2,))</f>
        <v>0</v>
      </c>
      <c r="T388">
        <f>IF(ISNA(VLOOKUP(A388,merges!AN:AP,2,FALSE)),0,VLOOKUP(A388,merges!AN:AP,2,FALSE))</f>
        <v>0</v>
      </c>
      <c r="U388">
        <f t="shared" si="166"/>
        <v>0</v>
      </c>
      <c r="V388">
        <f t="shared" si="167"/>
        <v>0</v>
      </c>
      <c r="W388">
        <f t="shared" ref="W388:W451" si="176">U388*K388</f>
        <v>0</v>
      </c>
      <c r="X388">
        <f t="shared" si="168"/>
        <v>0</v>
      </c>
      <c r="Y388" t="e">
        <f>VLOOKUP(A388,issues_tempo!A:E,2,FALSE)</f>
        <v>#N/A</v>
      </c>
      <c r="Z388" t="e">
        <f>VLOOKUP(A388,issues_tempo!A:E,3,FALSE)</f>
        <v>#N/A</v>
      </c>
      <c r="AA388" t="e">
        <f t="shared" si="169"/>
        <v>#N/A</v>
      </c>
      <c r="AB388" t="e">
        <f t="shared" si="170"/>
        <v>#N/A</v>
      </c>
      <c r="AC388" t="e">
        <f>VLOOKUP(A388,issues_tempo!A:E,4,FALSE)</f>
        <v>#N/A</v>
      </c>
      <c r="AD388" t="e">
        <f>VLOOKUP(A388,issues_tempo!A:E,5,FALSE)</f>
        <v>#N/A</v>
      </c>
      <c r="AE388">
        <f t="shared" si="171"/>
        <v>0</v>
      </c>
      <c r="AF388">
        <f t="shared" si="171"/>
        <v>0</v>
      </c>
      <c r="AG388" t="e">
        <f t="shared" si="172"/>
        <v>#N/A</v>
      </c>
      <c r="AH388" t="e">
        <f t="shared" si="173"/>
        <v>#N/A</v>
      </c>
      <c r="AI388" t="e">
        <f t="shared" si="174"/>
        <v>#N/A</v>
      </c>
      <c r="AJ388" t="e">
        <f t="shared" si="175"/>
        <v>#N/A</v>
      </c>
    </row>
    <row r="389" spans="1:36" x14ac:dyDescent="0.25">
      <c r="A389">
        <f>commits!A389</f>
        <v>61046672</v>
      </c>
      <c r="B389" t="str">
        <f>commits!B389</f>
        <v>java</v>
      </c>
      <c r="C389">
        <f>commits!C389</f>
        <v>15</v>
      </c>
      <c r="D389">
        <f>commits!D389</f>
        <v>76</v>
      </c>
      <c r="E389">
        <f>commits!E389</f>
        <v>91</v>
      </c>
      <c r="F389">
        <f>VLOOKUP(A389,merges!P:U,5,FALSE)</f>
        <v>0</v>
      </c>
      <c r="G389">
        <f>VLOOKUP(A389,merges!P:U,6,FALSE)</f>
        <v>9</v>
      </c>
      <c r="H389">
        <f t="shared" si="159"/>
        <v>9</v>
      </c>
      <c r="I389">
        <f t="shared" si="160"/>
        <v>10.111111111111111</v>
      </c>
      <c r="J389">
        <f t="shared" si="161"/>
        <v>9.8901098901098905</v>
      </c>
      <c r="K389">
        <f t="shared" si="162"/>
        <v>0</v>
      </c>
      <c r="L389">
        <f t="shared" si="163"/>
        <v>11.842105263157896</v>
      </c>
      <c r="M389" t="e">
        <f t="shared" si="164"/>
        <v>#DIV/0!</v>
      </c>
      <c r="N389">
        <f t="shared" si="165"/>
        <v>8.4444444444444446</v>
      </c>
      <c r="O389">
        <f>IF(ISNA(VLOOKUP(A389,desenvolvedores!$U$2:$W$656,2,FALSE)),1,VLOOKUP(A389,desenvolvedores!$U$2:$W$656,2,FALSE))</f>
        <v>1</v>
      </c>
      <c r="P389">
        <f>IF(ISNA(VLOOKUP(A389,desenvolvedores!$U$2:$W$656,3,FALSE)),1,VLOOKUP(A389,desenvolvedores!$U$2:$W$656,3,FALSE))</f>
        <v>2</v>
      </c>
      <c r="Q389">
        <f t="shared" si="157"/>
        <v>999999</v>
      </c>
      <c r="R389">
        <f t="shared" si="158"/>
        <v>2.8148148148148149</v>
      </c>
      <c r="S389">
        <f>IF(ISNA(VLOOKUP(A389,merges!AH:AJ,2,)),0,VLOOKUP(A389,merges!AH:AJ,2,))</f>
        <v>0</v>
      </c>
      <c r="T389">
        <f>IF(ISNA(VLOOKUP(A389,merges!AN:AP,2,FALSE)),0,VLOOKUP(A389,merges!AN:AP,2,FALSE))</f>
        <v>12</v>
      </c>
      <c r="U389">
        <f t="shared" si="166"/>
        <v>0</v>
      </c>
      <c r="V389">
        <f t="shared" si="167"/>
        <v>1.3333333333333333</v>
      </c>
      <c r="W389">
        <f t="shared" si="176"/>
        <v>0</v>
      </c>
      <c r="X389">
        <f t="shared" si="168"/>
        <v>15.789473684210527</v>
      </c>
      <c r="Y389" t="e">
        <f>VLOOKUP(A389,issues_tempo!A:E,2,FALSE)</f>
        <v>#N/A</v>
      </c>
      <c r="Z389" t="e">
        <f>VLOOKUP(A389,issues_tempo!A:E,3,FALSE)</f>
        <v>#N/A</v>
      </c>
      <c r="AA389" t="e">
        <f t="shared" si="169"/>
        <v>#N/A</v>
      </c>
      <c r="AB389" t="e">
        <f t="shared" si="170"/>
        <v>#N/A</v>
      </c>
      <c r="AC389" t="e">
        <f>VLOOKUP(A389,issues_tempo!A:E,4,FALSE)</f>
        <v>#N/A</v>
      </c>
      <c r="AD389" t="e">
        <f>VLOOKUP(A389,issues_tempo!A:E,5,FALSE)</f>
        <v>#N/A</v>
      </c>
      <c r="AE389">
        <f t="shared" si="171"/>
        <v>0</v>
      </c>
      <c r="AF389">
        <f t="shared" si="171"/>
        <v>0</v>
      </c>
      <c r="AG389" t="e">
        <f t="shared" si="172"/>
        <v>#N/A</v>
      </c>
      <c r="AH389" t="e">
        <f t="shared" si="173"/>
        <v>#N/A</v>
      </c>
      <c r="AI389" t="e">
        <f t="shared" si="174"/>
        <v>#N/A</v>
      </c>
      <c r="AJ389" t="e">
        <f t="shared" si="175"/>
        <v>#N/A</v>
      </c>
    </row>
    <row r="390" spans="1:36" x14ac:dyDescent="0.25">
      <c r="A390">
        <f>commits!A390</f>
        <v>61315721</v>
      </c>
      <c r="B390" t="str">
        <f>commits!B390</f>
        <v>Javascript</v>
      </c>
      <c r="C390">
        <f>commits!C390</f>
        <v>40</v>
      </c>
      <c r="D390">
        <f>commits!D390</f>
        <v>6</v>
      </c>
      <c r="E390">
        <f>commits!E390</f>
        <v>46</v>
      </c>
      <c r="F390" t="e">
        <f>VLOOKUP(A390,merges!P:U,5,FALSE)</f>
        <v>#N/A</v>
      </c>
      <c r="G390" t="e">
        <f>VLOOKUP(A390,merges!P:U,6,FALSE)</f>
        <v>#N/A</v>
      </c>
      <c r="H390" t="e">
        <f t="shared" si="159"/>
        <v>#N/A</v>
      </c>
      <c r="I390" t="e">
        <f t="shared" si="160"/>
        <v>#N/A</v>
      </c>
      <c r="J390">
        <f t="shared" si="161"/>
        <v>0</v>
      </c>
      <c r="K390">
        <f t="shared" si="162"/>
        <v>0</v>
      </c>
      <c r="L390">
        <f t="shared" si="163"/>
        <v>0</v>
      </c>
      <c r="M390" t="e">
        <f t="shared" si="164"/>
        <v>#N/A</v>
      </c>
      <c r="N390" t="e">
        <f t="shared" si="165"/>
        <v>#N/A</v>
      </c>
      <c r="O390">
        <f>IF(ISNA(VLOOKUP(A390,desenvolvedores!$U$2:$W$656,2,FALSE)),1,VLOOKUP(A390,desenvolvedores!$U$2:$W$656,2,FALSE))</f>
        <v>2</v>
      </c>
      <c r="P390">
        <f>IF(ISNA(VLOOKUP(A390,desenvolvedores!$U$2:$W$656,3,FALSE)),1,VLOOKUP(A390,desenvolvedores!$U$2:$W$656,3,FALSE))</f>
        <v>1</v>
      </c>
      <c r="Q390">
        <f t="shared" si="157"/>
        <v>999999</v>
      </c>
      <c r="R390" t="e">
        <f t="shared" si="158"/>
        <v>#N/A</v>
      </c>
      <c r="S390">
        <f>IF(ISNA(VLOOKUP(A390,merges!AH:AJ,2,)),0,VLOOKUP(A390,merges!AH:AJ,2,))</f>
        <v>0</v>
      </c>
      <c r="T390">
        <f>IF(ISNA(VLOOKUP(A390,merges!AN:AP,2,FALSE)),0,VLOOKUP(A390,merges!AN:AP,2,FALSE))</f>
        <v>0</v>
      </c>
      <c r="U390">
        <f t="shared" si="166"/>
        <v>0</v>
      </c>
      <c r="V390">
        <f t="shared" si="167"/>
        <v>0</v>
      </c>
      <c r="W390">
        <f t="shared" si="176"/>
        <v>0</v>
      </c>
      <c r="X390">
        <f t="shared" si="168"/>
        <v>0</v>
      </c>
      <c r="Y390" t="e">
        <f>VLOOKUP(A390,issues_tempo!A:E,2,FALSE)</f>
        <v>#N/A</v>
      </c>
      <c r="Z390" t="e">
        <f>VLOOKUP(A390,issues_tempo!A:E,3,FALSE)</f>
        <v>#N/A</v>
      </c>
      <c r="AA390" t="e">
        <f t="shared" si="169"/>
        <v>#N/A</v>
      </c>
      <c r="AB390" t="e">
        <f t="shared" si="170"/>
        <v>#N/A</v>
      </c>
      <c r="AC390" t="e">
        <f>VLOOKUP(A390,issues_tempo!A:E,4,FALSE)</f>
        <v>#N/A</v>
      </c>
      <c r="AD390" t="e">
        <f>VLOOKUP(A390,issues_tempo!A:E,5,FALSE)</f>
        <v>#N/A</v>
      </c>
      <c r="AE390">
        <f t="shared" si="171"/>
        <v>0</v>
      </c>
      <c r="AF390">
        <f t="shared" si="171"/>
        <v>0</v>
      </c>
      <c r="AG390" t="e">
        <f t="shared" si="172"/>
        <v>#N/A</v>
      </c>
      <c r="AH390" t="e">
        <f t="shared" si="173"/>
        <v>#N/A</v>
      </c>
      <c r="AI390" t="e">
        <f t="shared" si="174"/>
        <v>#N/A</v>
      </c>
      <c r="AJ390" t="e">
        <f t="shared" si="175"/>
        <v>#N/A</v>
      </c>
    </row>
    <row r="391" spans="1:36" x14ac:dyDescent="0.25">
      <c r="A391">
        <f>commits!A391</f>
        <v>61695461</v>
      </c>
      <c r="B391" t="str">
        <f>commits!B391</f>
        <v>Javascript</v>
      </c>
      <c r="C391">
        <f>commits!C391</f>
        <v>5</v>
      </c>
      <c r="D391">
        <f>commits!D391</f>
        <v>236</v>
      </c>
      <c r="E391">
        <f>commits!E391</f>
        <v>241</v>
      </c>
      <c r="F391">
        <f>VLOOKUP(A391,merges!P:U,5,FALSE)</f>
        <v>0</v>
      </c>
      <c r="G391">
        <f>VLOOKUP(A391,merges!P:U,6,FALSE)</f>
        <v>10</v>
      </c>
      <c r="H391">
        <f t="shared" si="159"/>
        <v>10</v>
      </c>
      <c r="I391">
        <f t="shared" si="160"/>
        <v>24.1</v>
      </c>
      <c r="J391">
        <f t="shared" si="161"/>
        <v>4.1493775933609962</v>
      </c>
      <c r="K391">
        <f t="shared" si="162"/>
        <v>0</v>
      </c>
      <c r="L391">
        <f t="shared" si="163"/>
        <v>4.2372881355932206</v>
      </c>
      <c r="M391" t="e">
        <f t="shared" si="164"/>
        <v>#DIV/0!</v>
      </c>
      <c r="N391">
        <f t="shared" si="165"/>
        <v>23.6</v>
      </c>
      <c r="O391">
        <f>IF(ISNA(VLOOKUP(A391,desenvolvedores!$U$2:$W$656,2,FALSE)),1,VLOOKUP(A391,desenvolvedores!$U$2:$W$656,2,FALSE))</f>
        <v>1</v>
      </c>
      <c r="P391">
        <f>IF(ISNA(VLOOKUP(A391,desenvolvedores!$U$2:$W$656,3,FALSE)),1,VLOOKUP(A391,desenvolvedores!$U$2:$W$656,3,FALSE))</f>
        <v>2</v>
      </c>
      <c r="Q391">
        <f t="shared" si="157"/>
        <v>999999</v>
      </c>
      <c r="R391">
        <f t="shared" si="158"/>
        <v>7.8666666666666671</v>
      </c>
      <c r="S391">
        <f>IF(ISNA(VLOOKUP(A391,merges!AH:AJ,2,)),0,VLOOKUP(A391,merges!AH:AJ,2,))</f>
        <v>0</v>
      </c>
      <c r="T391">
        <f>IF(ISNA(VLOOKUP(A391,merges!AN:AP,2,FALSE)),0,VLOOKUP(A391,merges!AN:AP,2,FALSE))</f>
        <v>0</v>
      </c>
      <c r="U391">
        <f t="shared" si="166"/>
        <v>0</v>
      </c>
      <c r="V391">
        <f t="shared" si="167"/>
        <v>0</v>
      </c>
      <c r="W391">
        <f t="shared" si="176"/>
        <v>0</v>
      </c>
      <c r="X391">
        <f t="shared" si="168"/>
        <v>0</v>
      </c>
      <c r="Y391" t="e">
        <f>VLOOKUP(A391,issues_tempo!A:E,2,FALSE)</f>
        <v>#N/A</v>
      </c>
      <c r="Z391" t="e">
        <f>VLOOKUP(A391,issues_tempo!A:E,3,FALSE)</f>
        <v>#N/A</v>
      </c>
      <c r="AA391" t="e">
        <f t="shared" si="169"/>
        <v>#N/A</v>
      </c>
      <c r="AB391" t="e">
        <f t="shared" si="170"/>
        <v>#N/A</v>
      </c>
      <c r="AC391" t="e">
        <f>VLOOKUP(A391,issues_tempo!A:E,4,FALSE)</f>
        <v>#N/A</v>
      </c>
      <c r="AD391" t="e">
        <f>VLOOKUP(A391,issues_tempo!A:E,5,FALSE)</f>
        <v>#N/A</v>
      </c>
      <c r="AE391">
        <f t="shared" si="171"/>
        <v>0</v>
      </c>
      <c r="AF391">
        <f t="shared" si="171"/>
        <v>0</v>
      </c>
      <c r="AG391" t="e">
        <f t="shared" si="172"/>
        <v>#N/A</v>
      </c>
      <c r="AH391" t="e">
        <f t="shared" si="173"/>
        <v>#N/A</v>
      </c>
      <c r="AI391" t="e">
        <f t="shared" si="174"/>
        <v>#N/A</v>
      </c>
      <c r="AJ391" t="e">
        <f t="shared" si="175"/>
        <v>#N/A</v>
      </c>
    </row>
    <row r="392" spans="1:36" x14ac:dyDescent="0.25">
      <c r="A392">
        <f>commits!A392</f>
        <v>61724081</v>
      </c>
      <c r="B392" t="str">
        <f>commits!B392</f>
        <v>Python</v>
      </c>
      <c r="C392">
        <f>commits!C392</f>
        <v>3</v>
      </c>
      <c r="D392">
        <f>commits!D392</f>
        <v>1</v>
      </c>
      <c r="E392">
        <f>commits!E392</f>
        <v>4</v>
      </c>
      <c r="F392" t="e">
        <f>VLOOKUP(A392,merges!P:U,5,FALSE)</f>
        <v>#N/A</v>
      </c>
      <c r="G392" t="e">
        <f>VLOOKUP(A392,merges!P:U,6,FALSE)</f>
        <v>#N/A</v>
      </c>
      <c r="H392" t="e">
        <f t="shared" si="159"/>
        <v>#N/A</v>
      </c>
      <c r="I392" t="e">
        <f t="shared" si="160"/>
        <v>#N/A</v>
      </c>
      <c r="J392">
        <f t="shared" si="161"/>
        <v>0</v>
      </c>
      <c r="K392">
        <f t="shared" si="162"/>
        <v>0</v>
      </c>
      <c r="L392">
        <f t="shared" si="163"/>
        <v>0</v>
      </c>
      <c r="M392" t="e">
        <f t="shared" si="164"/>
        <v>#N/A</v>
      </c>
      <c r="N392" t="e">
        <f t="shared" si="165"/>
        <v>#N/A</v>
      </c>
      <c r="O392">
        <f>IF(ISNA(VLOOKUP(A392,desenvolvedores!$U$2:$W$656,2,FALSE)),1,VLOOKUP(A392,desenvolvedores!$U$2:$W$656,2,FALSE))</f>
        <v>1</v>
      </c>
      <c r="P392">
        <f>IF(ISNA(VLOOKUP(A392,desenvolvedores!$U$2:$W$656,3,FALSE)),1,VLOOKUP(A392,desenvolvedores!$U$2:$W$656,3,FALSE))</f>
        <v>1</v>
      </c>
      <c r="Q392">
        <f t="shared" si="157"/>
        <v>999999</v>
      </c>
      <c r="R392" t="e">
        <f t="shared" si="158"/>
        <v>#N/A</v>
      </c>
      <c r="S392">
        <f>IF(ISNA(VLOOKUP(A392,merges!AH:AJ,2,)),0,VLOOKUP(A392,merges!AH:AJ,2,))</f>
        <v>0</v>
      </c>
      <c r="T392">
        <f>IF(ISNA(VLOOKUP(A392,merges!AN:AP,2,FALSE)),0,VLOOKUP(A392,merges!AN:AP,2,FALSE))</f>
        <v>0</v>
      </c>
      <c r="U392">
        <f t="shared" si="166"/>
        <v>0</v>
      </c>
      <c r="V392">
        <f t="shared" si="167"/>
        <v>0</v>
      </c>
      <c r="W392">
        <f t="shared" si="176"/>
        <v>0</v>
      </c>
      <c r="X392">
        <f t="shared" si="168"/>
        <v>0</v>
      </c>
      <c r="Y392" t="e">
        <f>VLOOKUP(A392,issues_tempo!A:E,2,FALSE)</f>
        <v>#N/A</v>
      </c>
      <c r="Z392" t="e">
        <f>VLOOKUP(A392,issues_tempo!A:E,3,FALSE)</f>
        <v>#N/A</v>
      </c>
      <c r="AA392" t="e">
        <f t="shared" si="169"/>
        <v>#N/A</v>
      </c>
      <c r="AB392" t="e">
        <f t="shared" si="170"/>
        <v>#N/A</v>
      </c>
      <c r="AC392" t="e">
        <f>VLOOKUP(A392,issues_tempo!A:E,4,FALSE)</f>
        <v>#N/A</v>
      </c>
      <c r="AD392" t="e">
        <f>VLOOKUP(A392,issues_tempo!A:E,5,FALSE)</f>
        <v>#N/A</v>
      </c>
      <c r="AE392">
        <f t="shared" si="171"/>
        <v>0</v>
      </c>
      <c r="AF392">
        <f t="shared" si="171"/>
        <v>0</v>
      </c>
      <c r="AG392" t="e">
        <f t="shared" si="172"/>
        <v>#N/A</v>
      </c>
      <c r="AH392" t="e">
        <f t="shared" si="173"/>
        <v>#N/A</v>
      </c>
      <c r="AI392" t="e">
        <f t="shared" si="174"/>
        <v>#N/A</v>
      </c>
      <c r="AJ392" t="e">
        <f t="shared" si="175"/>
        <v>#N/A</v>
      </c>
    </row>
    <row r="393" spans="1:36" x14ac:dyDescent="0.25">
      <c r="A393">
        <f>commits!A393</f>
        <v>62050791</v>
      </c>
      <c r="B393" t="str">
        <f>commits!B393</f>
        <v>Javascript</v>
      </c>
      <c r="C393">
        <f>commits!C393</f>
        <v>1</v>
      </c>
      <c r="D393">
        <f>commits!D393</f>
        <v>200</v>
      </c>
      <c r="E393">
        <f>commits!E393</f>
        <v>201</v>
      </c>
      <c r="F393">
        <f>VLOOKUP(A393,merges!P:U,5,FALSE)</f>
        <v>0</v>
      </c>
      <c r="G393">
        <f>VLOOKUP(A393,merges!P:U,6,FALSE)</f>
        <v>1</v>
      </c>
      <c r="H393">
        <f t="shared" si="159"/>
        <v>1</v>
      </c>
      <c r="I393">
        <f t="shared" si="160"/>
        <v>201</v>
      </c>
      <c r="J393">
        <f t="shared" si="161"/>
        <v>0.49751243781094528</v>
      </c>
      <c r="K393">
        <f t="shared" si="162"/>
        <v>0</v>
      </c>
      <c r="L393">
        <f t="shared" si="163"/>
        <v>0.5</v>
      </c>
      <c r="M393" t="e">
        <f t="shared" si="164"/>
        <v>#DIV/0!</v>
      </c>
      <c r="N393">
        <f t="shared" si="165"/>
        <v>200</v>
      </c>
      <c r="O393">
        <f>IF(ISNA(VLOOKUP(A393,desenvolvedores!$U$2:$W$656,2,FALSE)),1,VLOOKUP(A393,desenvolvedores!$U$2:$W$656,2,FALSE))</f>
        <v>1</v>
      </c>
      <c r="P393">
        <f>IF(ISNA(VLOOKUP(A393,desenvolvedores!$U$2:$W$656,3,FALSE)),1,VLOOKUP(A393,desenvolvedores!$U$2:$W$656,3,FALSE))</f>
        <v>2</v>
      </c>
      <c r="Q393">
        <f t="shared" si="157"/>
        <v>999999</v>
      </c>
      <c r="R393">
        <f t="shared" si="158"/>
        <v>66.666666666666657</v>
      </c>
      <c r="S393">
        <f>IF(ISNA(VLOOKUP(A393,merges!AH:AJ,2,)),0,VLOOKUP(A393,merges!AH:AJ,2,))</f>
        <v>0</v>
      </c>
      <c r="T393">
        <f>IF(ISNA(VLOOKUP(A393,merges!AN:AP,2,FALSE)),0,VLOOKUP(A393,merges!AN:AP,2,FALSE))</f>
        <v>0</v>
      </c>
      <c r="U393">
        <f t="shared" si="166"/>
        <v>0</v>
      </c>
      <c r="V393">
        <f t="shared" si="167"/>
        <v>0</v>
      </c>
      <c r="W393">
        <f t="shared" si="176"/>
        <v>0</v>
      </c>
      <c r="X393">
        <f t="shared" si="168"/>
        <v>0</v>
      </c>
      <c r="Y393" t="e">
        <f>VLOOKUP(A393,issues_tempo!A:E,2,FALSE)</f>
        <v>#N/A</v>
      </c>
      <c r="Z393" t="e">
        <f>VLOOKUP(A393,issues_tempo!A:E,3,FALSE)</f>
        <v>#N/A</v>
      </c>
      <c r="AA393" t="e">
        <f t="shared" si="169"/>
        <v>#N/A</v>
      </c>
      <c r="AB393" t="e">
        <f t="shared" si="170"/>
        <v>#N/A</v>
      </c>
      <c r="AC393" t="e">
        <f>VLOOKUP(A393,issues_tempo!A:E,4,FALSE)</f>
        <v>#N/A</v>
      </c>
      <c r="AD393" t="e">
        <f>VLOOKUP(A393,issues_tempo!A:E,5,FALSE)</f>
        <v>#N/A</v>
      </c>
      <c r="AE393">
        <f t="shared" si="171"/>
        <v>0</v>
      </c>
      <c r="AF393">
        <f t="shared" si="171"/>
        <v>0</v>
      </c>
      <c r="AG393" t="e">
        <f t="shared" si="172"/>
        <v>#N/A</v>
      </c>
      <c r="AH393" t="e">
        <f t="shared" si="173"/>
        <v>#N/A</v>
      </c>
      <c r="AI393" t="e">
        <f t="shared" si="174"/>
        <v>#N/A</v>
      </c>
      <c r="AJ393" t="e">
        <f t="shared" si="175"/>
        <v>#N/A</v>
      </c>
    </row>
    <row r="394" spans="1:36" x14ac:dyDescent="0.25">
      <c r="A394">
        <f>commits!A394</f>
        <v>62129589</v>
      </c>
      <c r="B394" t="str">
        <f>commits!B394</f>
        <v>java</v>
      </c>
      <c r="C394">
        <f>commits!C394</f>
        <v>252</v>
      </c>
      <c r="D394">
        <f>commits!D394</f>
        <v>284</v>
      </c>
      <c r="E394">
        <f>commits!E394</f>
        <v>536</v>
      </c>
      <c r="F394">
        <f>VLOOKUP(A394,merges!P:U,5,FALSE)</f>
        <v>2</v>
      </c>
      <c r="G394">
        <f>VLOOKUP(A394,merges!P:U,6,FALSE)</f>
        <v>5</v>
      </c>
      <c r="H394">
        <f t="shared" si="159"/>
        <v>7</v>
      </c>
      <c r="I394">
        <f t="shared" si="160"/>
        <v>76.571428571428569</v>
      </c>
      <c r="J394">
        <f t="shared" si="161"/>
        <v>1.3059701492537314</v>
      </c>
      <c r="K394">
        <f t="shared" si="162"/>
        <v>0.79365079365079361</v>
      </c>
      <c r="L394">
        <f t="shared" si="163"/>
        <v>1.7605633802816902</v>
      </c>
      <c r="M394">
        <f>IF(F394&gt;0,C394/F394,999999)</f>
        <v>126</v>
      </c>
      <c r="N394">
        <f>IF(G394&gt;0,D394/G394,999999)</f>
        <v>56.8</v>
      </c>
      <c r="O394">
        <f>IF(ISNA(VLOOKUP(A394,desenvolvedores!$U$2:$W$656,2,FALSE)),1,VLOOKUP(A394,desenvolvedores!$U$2:$W$656,2,FALSE))</f>
        <v>11</v>
      </c>
      <c r="P394">
        <f>IF(ISNA(VLOOKUP(A394,desenvolvedores!$U$2:$W$656,3,FALSE)),1,VLOOKUP(A394,desenvolvedores!$U$2:$W$656,3,FALSE))</f>
        <v>6</v>
      </c>
      <c r="Q394">
        <f t="shared" si="157"/>
        <v>231</v>
      </c>
      <c r="R394">
        <f t="shared" si="158"/>
        <v>56.8</v>
      </c>
      <c r="S394">
        <f>IF(ISNA(VLOOKUP(A394,merges!AH:AJ,2,)),0,VLOOKUP(A394,merges!AH:AJ,2,))</f>
        <v>1</v>
      </c>
      <c r="T394">
        <f>IF(ISNA(VLOOKUP(A394,merges!AN:AP,2,FALSE)),0,VLOOKUP(A394,merges!AN:AP,2,FALSE))</f>
        <v>0</v>
      </c>
      <c r="U394">
        <f t="shared" si="166"/>
        <v>0.5</v>
      </c>
      <c r="V394">
        <f t="shared" si="167"/>
        <v>0</v>
      </c>
      <c r="W394">
        <f t="shared" si="176"/>
        <v>0.3968253968253968</v>
      </c>
      <c r="X394">
        <f t="shared" si="168"/>
        <v>0</v>
      </c>
      <c r="Y394">
        <f>IF(ISNA(VLOOKUP(A394,issues_tempo!A:E,2,FALSE)),0,VLOOKUP(A394,issues_tempo!A:E,2,FALSE))</f>
        <v>0</v>
      </c>
      <c r="Z394">
        <f>IF(ISNA(VLOOKUP(A394,issues_tempo!A:E,3,FALSE)),0,VLOOKUP(A394,issues_tempo!A:E,3,FALSE))</f>
        <v>0</v>
      </c>
      <c r="AA394">
        <f t="shared" si="169"/>
        <v>0</v>
      </c>
      <c r="AB394" t="e">
        <f t="shared" si="170"/>
        <v>#DIV/0!</v>
      </c>
      <c r="AC394" t="e">
        <f>VLOOKUP(A394,issues_tempo!A:E,4,FALSE)</f>
        <v>#N/A</v>
      </c>
      <c r="AD394" t="e">
        <f>VLOOKUP(A394,issues_tempo!A:E,5,FALSE)</f>
        <v>#N/A</v>
      </c>
      <c r="AE394">
        <f t="shared" si="171"/>
        <v>0</v>
      </c>
      <c r="AF394">
        <f t="shared" si="171"/>
        <v>0</v>
      </c>
      <c r="AG394">
        <f t="shared" si="172"/>
        <v>0</v>
      </c>
      <c r="AH394">
        <f t="shared" si="173"/>
        <v>0</v>
      </c>
      <c r="AI394">
        <f t="shared" si="174"/>
        <v>0</v>
      </c>
      <c r="AJ394">
        <f t="shared" si="175"/>
        <v>0</v>
      </c>
    </row>
    <row r="395" spans="1:36" x14ac:dyDescent="0.25">
      <c r="A395">
        <f>commits!A395</f>
        <v>62250845</v>
      </c>
      <c r="B395" t="str">
        <f>commits!B395</f>
        <v>Javascript</v>
      </c>
      <c r="C395">
        <f>commits!C395</f>
        <v>12</v>
      </c>
      <c r="D395">
        <f>commits!D395</f>
        <v>1</v>
      </c>
      <c r="E395">
        <f>commits!E395</f>
        <v>13</v>
      </c>
      <c r="F395" t="e">
        <f>VLOOKUP(A395,merges!P:U,5,FALSE)</f>
        <v>#N/A</v>
      </c>
      <c r="G395" t="e">
        <f>VLOOKUP(A395,merges!P:U,6,FALSE)</f>
        <v>#N/A</v>
      </c>
      <c r="H395" t="e">
        <f t="shared" si="159"/>
        <v>#N/A</v>
      </c>
      <c r="I395" t="e">
        <f t="shared" si="160"/>
        <v>#N/A</v>
      </c>
      <c r="J395">
        <f t="shared" si="161"/>
        <v>0</v>
      </c>
      <c r="K395">
        <f t="shared" si="162"/>
        <v>0</v>
      </c>
      <c r="L395">
        <f t="shared" si="163"/>
        <v>0</v>
      </c>
      <c r="M395" t="e">
        <f t="shared" si="164"/>
        <v>#N/A</v>
      </c>
      <c r="N395" t="e">
        <f t="shared" si="165"/>
        <v>#N/A</v>
      </c>
      <c r="O395">
        <f>IF(ISNA(VLOOKUP(A395,desenvolvedores!$U$2:$W$656,2,FALSE)),1,VLOOKUP(A395,desenvolvedores!$U$2:$W$656,2,FALSE))</f>
        <v>1</v>
      </c>
      <c r="P395">
        <f>IF(ISNA(VLOOKUP(A395,desenvolvedores!$U$2:$W$656,3,FALSE)),1,VLOOKUP(A395,desenvolvedores!$U$2:$W$656,3,FALSE))</f>
        <v>1</v>
      </c>
      <c r="Q395">
        <f t="shared" si="157"/>
        <v>999999</v>
      </c>
      <c r="R395" t="e">
        <f t="shared" si="158"/>
        <v>#N/A</v>
      </c>
      <c r="S395">
        <f>IF(ISNA(VLOOKUP(A395,merges!AH:AJ,2,)),0,VLOOKUP(A395,merges!AH:AJ,2,))</f>
        <v>0</v>
      </c>
      <c r="T395">
        <f>IF(ISNA(VLOOKUP(A395,merges!AN:AP,2,FALSE)),0,VLOOKUP(A395,merges!AN:AP,2,FALSE))</f>
        <v>0</v>
      </c>
      <c r="U395">
        <f t="shared" si="166"/>
        <v>0</v>
      </c>
      <c r="V395">
        <f t="shared" si="167"/>
        <v>0</v>
      </c>
      <c r="W395">
        <f t="shared" si="176"/>
        <v>0</v>
      </c>
      <c r="X395">
        <f t="shared" si="168"/>
        <v>0</v>
      </c>
      <c r="Y395" t="e">
        <f>VLOOKUP(A395,issues_tempo!A:E,2,FALSE)</f>
        <v>#N/A</v>
      </c>
      <c r="Z395" t="e">
        <f>VLOOKUP(A395,issues_tempo!A:E,3,FALSE)</f>
        <v>#N/A</v>
      </c>
      <c r="AA395" t="e">
        <f t="shared" si="169"/>
        <v>#N/A</v>
      </c>
      <c r="AB395" t="e">
        <f t="shared" si="170"/>
        <v>#N/A</v>
      </c>
      <c r="AC395" t="e">
        <f>VLOOKUP(A395,issues_tempo!A:E,4,FALSE)</f>
        <v>#N/A</v>
      </c>
      <c r="AD395" t="e">
        <f>VLOOKUP(A395,issues_tempo!A:E,5,FALSE)</f>
        <v>#N/A</v>
      </c>
      <c r="AE395">
        <f t="shared" si="171"/>
        <v>0</v>
      </c>
      <c r="AF395">
        <f t="shared" si="171"/>
        <v>0</v>
      </c>
      <c r="AG395" t="e">
        <f t="shared" si="172"/>
        <v>#N/A</v>
      </c>
      <c r="AH395" t="e">
        <f t="shared" si="173"/>
        <v>#N/A</v>
      </c>
      <c r="AI395" t="e">
        <f t="shared" si="174"/>
        <v>#N/A</v>
      </c>
      <c r="AJ395" t="e">
        <f t="shared" si="175"/>
        <v>#N/A</v>
      </c>
    </row>
    <row r="396" spans="1:36" x14ac:dyDescent="0.25">
      <c r="A396">
        <f>commits!A396</f>
        <v>62516848</v>
      </c>
      <c r="B396" t="str">
        <f>commits!B396</f>
        <v>java</v>
      </c>
      <c r="C396">
        <f>commits!C396</f>
        <v>3</v>
      </c>
      <c r="D396">
        <f>commits!D396</f>
        <v>31</v>
      </c>
      <c r="E396">
        <f>commits!E396</f>
        <v>34</v>
      </c>
      <c r="F396" t="e">
        <f>VLOOKUP(A396,merges!P:U,5,FALSE)</f>
        <v>#N/A</v>
      </c>
      <c r="G396" t="e">
        <f>VLOOKUP(A396,merges!P:U,6,FALSE)</f>
        <v>#N/A</v>
      </c>
      <c r="H396" t="e">
        <f t="shared" si="159"/>
        <v>#N/A</v>
      </c>
      <c r="I396" t="e">
        <f t="shared" si="160"/>
        <v>#N/A</v>
      </c>
      <c r="J396">
        <f t="shared" si="161"/>
        <v>0</v>
      </c>
      <c r="K396">
        <f t="shared" si="162"/>
        <v>0</v>
      </c>
      <c r="L396">
        <f t="shared" si="163"/>
        <v>0</v>
      </c>
      <c r="M396" t="e">
        <f t="shared" si="164"/>
        <v>#N/A</v>
      </c>
      <c r="N396" t="e">
        <f t="shared" si="165"/>
        <v>#N/A</v>
      </c>
      <c r="O396">
        <f>IF(ISNA(VLOOKUP(A396,desenvolvedores!$U$2:$W$656,2,FALSE)),1,VLOOKUP(A396,desenvolvedores!$U$2:$W$656,2,FALSE))</f>
        <v>1</v>
      </c>
      <c r="P396">
        <f>IF(ISNA(VLOOKUP(A396,desenvolvedores!$U$2:$W$656,3,FALSE)),1,VLOOKUP(A396,desenvolvedores!$U$2:$W$656,3,FALSE))</f>
        <v>1</v>
      </c>
      <c r="Q396">
        <f t="shared" si="157"/>
        <v>999999</v>
      </c>
      <c r="R396" t="e">
        <f t="shared" si="158"/>
        <v>#N/A</v>
      </c>
      <c r="S396">
        <f>IF(ISNA(VLOOKUP(A396,merges!AH:AJ,2,)),0,VLOOKUP(A396,merges!AH:AJ,2,))</f>
        <v>0</v>
      </c>
      <c r="T396">
        <f>IF(ISNA(VLOOKUP(A396,merges!AN:AP,2,FALSE)),0,VLOOKUP(A396,merges!AN:AP,2,FALSE))</f>
        <v>0</v>
      </c>
      <c r="U396">
        <f t="shared" si="166"/>
        <v>0</v>
      </c>
      <c r="V396">
        <f t="shared" si="167"/>
        <v>0</v>
      </c>
      <c r="W396">
        <f t="shared" si="176"/>
        <v>0</v>
      </c>
      <c r="X396">
        <f t="shared" si="168"/>
        <v>0</v>
      </c>
      <c r="Y396" t="e">
        <f>VLOOKUP(A396,issues_tempo!A:E,2,FALSE)</f>
        <v>#N/A</v>
      </c>
      <c r="Z396" t="e">
        <f>VLOOKUP(A396,issues_tempo!A:E,3,FALSE)</f>
        <v>#N/A</v>
      </c>
      <c r="AA396" t="e">
        <f t="shared" si="169"/>
        <v>#N/A</v>
      </c>
      <c r="AB396" t="e">
        <f t="shared" si="170"/>
        <v>#N/A</v>
      </c>
      <c r="AC396" t="e">
        <f>VLOOKUP(A396,issues_tempo!A:E,4,FALSE)</f>
        <v>#N/A</v>
      </c>
      <c r="AD396" t="e">
        <f>VLOOKUP(A396,issues_tempo!A:E,5,FALSE)</f>
        <v>#N/A</v>
      </c>
      <c r="AE396">
        <f t="shared" si="171"/>
        <v>0</v>
      </c>
      <c r="AF396">
        <f t="shared" si="171"/>
        <v>0</v>
      </c>
      <c r="AG396" t="e">
        <f t="shared" si="172"/>
        <v>#N/A</v>
      </c>
      <c r="AH396" t="e">
        <f t="shared" si="173"/>
        <v>#N/A</v>
      </c>
      <c r="AI396" t="e">
        <f t="shared" si="174"/>
        <v>#N/A</v>
      </c>
      <c r="AJ396" t="e">
        <f t="shared" si="175"/>
        <v>#N/A</v>
      </c>
    </row>
    <row r="397" spans="1:36" x14ac:dyDescent="0.25">
      <c r="A397">
        <f>commits!A397</f>
        <v>62585278</v>
      </c>
      <c r="B397" t="str">
        <f>commits!B397</f>
        <v>Javascript</v>
      </c>
      <c r="C397">
        <f>commits!C397</f>
        <v>22</v>
      </c>
      <c r="D397">
        <f>commits!D397</f>
        <v>23</v>
      </c>
      <c r="E397">
        <f>commits!E397</f>
        <v>45</v>
      </c>
      <c r="F397" t="e">
        <f>VLOOKUP(A397,merges!P:U,5,FALSE)</f>
        <v>#N/A</v>
      </c>
      <c r="G397" t="e">
        <f>VLOOKUP(A397,merges!P:U,6,FALSE)</f>
        <v>#N/A</v>
      </c>
      <c r="H397" t="e">
        <f t="shared" si="159"/>
        <v>#N/A</v>
      </c>
      <c r="I397" t="e">
        <f t="shared" si="160"/>
        <v>#N/A</v>
      </c>
      <c r="J397">
        <f t="shared" si="161"/>
        <v>0</v>
      </c>
      <c r="K397">
        <f t="shared" si="162"/>
        <v>0</v>
      </c>
      <c r="L397">
        <f t="shared" si="163"/>
        <v>0</v>
      </c>
      <c r="M397" t="e">
        <f t="shared" si="164"/>
        <v>#N/A</v>
      </c>
      <c r="N397" t="e">
        <f t="shared" si="165"/>
        <v>#N/A</v>
      </c>
      <c r="O397">
        <f>IF(ISNA(VLOOKUP(A397,desenvolvedores!$U$2:$W$656,2,FALSE)),1,VLOOKUP(A397,desenvolvedores!$U$2:$W$656,2,FALSE))</f>
        <v>2</v>
      </c>
      <c r="P397">
        <f>IF(ISNA(VLOOKUP(A397,desenvolvedores!$U$2:$W$656,3,FALSE)),1,VLOOKUP(A397,desenvolvedores!$U$2:$W$656,3,FALSE))</f>
        <v>2</v>
      </c>
      <c r="Q397">
        <f t="shared" si="157"/>
        <v>999999</v>
      </c>
      <c r="R397" t="e">
        <f t="shared" si="158"/>
        <v>#N/A</v>
      </c>
      <c r="S397">
        <f>IF(ISNA(VLOOKUP(A397,merges!AH:AJ,2,)),0,VLOOKUP(A397,merges!AH:AJ,2,))</f>
        <v>0</v>
      </c>
      <c r="T397">
        <f>IF(ISNA(VLOOKUP(A397,merges!AN:AP,2,FALSE)),0,VLOOKUP(A397,merges!AN:AP,2,FALSE))</f>
        <v>0</v>
      </c>
      <c r="U397">
        <f t="shared" si="166"/>
        <v>0</v>
      </c>
      <c r="V397">
        <f t="shared" si="167"/>
        <v>0</v>
      </c>
      <c r="W397">
        <f t="shared" si="176"/>
        <v>0</v>
      </c>
      <c r="X397">
        <f t="shared" si="168"/>
        <v>0</v>
      </c>
      <c r="Y397" t="e">
        <f>VLOOKUP(A397,issues_tempo!A:E,2,FALSE)</f>
        <v>#N/A</v>
      </c>
      <c r="Z397" t="e">
        <f>VLOOKUP(A397,issues_tempo!A:E,3,FALSE)</f>
        <v>#N/A</v>
      </c>
      <c r="AA397" t="e">
        <f t="shared" si="169"/>
        <v>#N/A</v>
      </c>
      <c r="AB397" t="e">
        <f t="shared" si="170"/>
        <v>#N/A</v>
      </c>
      <c r="AC397" t="e">
        <f>VLOOKUP(A397,issues_tempo!A:E,4,FALSE)</f>
        <v>#N/A</v>
      </c>
      <c r="AD397" t="e">
        <f>VLOOKUP(A397,issues_tempo!A:E,5,FALSE)</f>
        <v>#N/A</v>
      </c>
      <c r="AE397">
        <f t="shared" si="171"/>
        <v>0</v>
      </c>
      <c r="AF397">
        <f t="shared" si="171"/>
        <v>0</v>
      </c>
      <c r="AG397" t="e">
        <f t="shared" si="172"/>
        <v>#N/A</v>
      </c>
      <c r="AH397" t="e">
        <f t="shared" si="173"/>
        <v>#N/A</v>
      </c>
      <c r="AI397" t="e">
        <f t="shared" si="174"/>
        <v>#N/A</v>
      </c>
      <c r="AJ397" t="e">
        <f t="shared" si="175"/>
        <v>#N/A</v>
      </c>
    </row>
    <row r="398" spans="1:36" x14ac:dyDescent="0.25">
      <c r="A398">
        <f>commits!A398</f>
        <v>63627648</v>
      </c>
      <c r="B398" t="str">
        <f>commits!B398</f>
        <v>java</v>
      </c>
      <c r="C398">
        <f>commits!C398</f>
        <v>20</v>
      </c>
      <c r="D398">
        <f>commits!D398</f>
        <v>24</v>
      </c>
      <c r="E398">
        <f>commits!E398</f>
        <v>44</v>
      </c>
      <c r="F398" t="e">
        <f>VLOOKUP(A398,merges!P:U,5,FALSE)</f>
        <v>#N/A</v>
      </c>
      <c r="G398" t="e">
        <f>VLOOKUP(A398,merges!P:U,6,FALSE)</f>
        <v>#N/A</v>
      </c>
      <c r="H398" t="e">
        <f t="shared" si="159"/>
        <v>#N/A</v>
      </c>
      <c r="I398" t="e">
        <f t="shared" si="160"/>
        <v>#N/A</v>
      </c>
      <c r="J398">
        <f t="shared" si="161"/>
        <v>0</v>
      </c>
      <c r="K398">
        <f t="shared" si="162"/>
        <v>0</v>
      </c>
      <c r="L398">
        <f t="shared" si="163"/>
        <v>0</v>
      </c>
      <c r="M398" t="e">
        <f t="shared" si="164"/>
        <v>#N/A</v>
      </c>
      <c r="N398" t="e">
        <f t="shared" si="165"/>
        <v>#N/A</v>
      </c>
      <c r="O398">
        <f>IF(ISNA(VLOOKUP(A398,desenvolvedores!$U$2:$W$656,2,FALSE)),1,VLOOKUP(A398,desenvolvedores!$U$2:$W$656,2,FALSE))</f>
        <v>1</v>
      </c>
      <c r="P398">
        <f>IF(ISNA(VLOOKUP(A398,desenvolvedores!$U$2:$W$656,3,FALSE)),1,VLOOKUP(A398,desenvolvedores!$U$2:$W$656,3,FALSE))</f>
        <v>1</v>
      </c>
      <c r="Q398">
        <f t="shared" si="157"/>
        <v>999999</v>
      </c>
      <c r="R398" t="e">
        <f t="shared" si="158"/>
        <v>#N/A</v>
      </c>
      <c r="S398">
        <f>IF(ISNA(VLOOKUP(A398,merges!AH:AJ,2,)),0,VLOOKUP(A398,merges!AH:AJ,2,))</f>
        <v>0</v>
      </c>
      <c r="T398">
        <f>IF(ISNA(VLOOKUP(A398,merges!AN:AP,2,FALSE)),0,VLOOKUP(A398,merges!AN:AP,2,FALSE))</f>
        <v>0</v>
      </c>
      <c r="U398">
        <f t="shared" si="166"/>
        <v>0</v>
      </c>
      <c r="V398">
        <f t="shared" si="167"/>
        <v>0</v>
      </c>
      <c r="W398">
        <f t="shared" si="176"/>
        <v>0</v>
      </c>
      <c r="X398">
        <f t="shared" si="168"/>
        <v>0</v>
      </c>
      <c r="Y398" t="e">
        <f>VLOOKUP(A398,issues_tempo!A:E,2,FALSE)</f>
        <v>#N/A</v>
      </c>
      <c r="Z398" t="e">
        <f>VLOOKUP(A398,issues_tempo!A:E,3,FALSE)</f>
        <v>#N/A</v>
      </c>
      <c r="AA398" t="e">
        <f t="shared" si="169"/>
        <v>#N/A</v>
      </c>
      <c r="AB398" t="e">
        <f t="shared" si="170"/>
        <v>#N/A</v>
      </c>
      <c r="AC398" t="e">
        <f>VLOOKUP(A398,issues_tempo!A:E,4,FALSE)</f>
        <v>#N/A</v>
      </c>
      <c r="AD398" t="e">
        <f>VLOOKUP(A398,issues_tempo!A:E,5,FALSE)</f>
        <v>#N/A</v>
      </c>
      <c r="AE398">
        <f t="shared" si="171"/>
        <v>0</v>
      </c>
      <c r="AF398">
        <f t="shared" si="171"/>
        <v>0</v>
      </c>
      <c r="AG398" t="e">
        <f t="shared" si="172"/>
        <v>#N/A</v>
      </c>
      <c r="AH398" t="e">
        <f t="shared" si="173"/>
        <v>#N/A</v>
      </c>
      <c r="AI398" t="e">
        <f t="shared" si="174"/>
        <v>#N/A</v>
      </c>
      <c r="AJ398" t="e">
        <f t="shared" si="175"/>
        <v>#N/A</v>
      </c>
    </row>
    <row r="399" spans="1:36" x14ac:dyDescent="0.25">
      <c r="A399">
        <f>commits!A399</f>
        <v>64056222</v>
      </c>
      <c r="B399" t="str">
        <f>commits!B399</f>
        <v>Javascript</v>
      </c>
      <c r="C399">
        <f>commits!C399</f>
        <v>7</v>
      </c>
      <c r="D399">
        <f>commits!D399</f>
        <v>40</v>
      </c>
      <c r="E399">
        <f>commits!E399</f>
        <v>47</v>
      </c>
      <c r="F399" t="e">
        <f>VLOOKUP(A399,merges!P:U,5,FALSE)</f>
        <v>#N/A</v>
      </c>
      <c r="G399" t="e">
        <f>VLOOKUP(A399,merges!P:U,6,FALSE)</f>
        <v>#N/A</v>
      </c>
      <c r="H399" t="e">
        <f t="shared" si="159"/>
        <v>#N/A</v>
      </c>
      <c r="I399" t="e">
        <f t="shared" si="160"/>
        <v>#N/A</v>
      </c>
      <c r="J399">
        <f t="shared" si="161"/>
        <v>0</v>
      </c>
      <c r="K399">
        <f t="shared" si="162"/>
        <v>0</v>
      </c>
      <c r="L399">
        <f t="shared" si="163"/>
        <v>0</v>
      </c>
      <c r="M399" t="e">
        <f t="shared" si="164"/>
        <v>#N/A</v>
      </c>
      <c r="N399" t="e">
        <f t="shared" si="165"/>
        <v>#N/A</v>
      </c>
      <c r="O399">
        <f>IF(ISNA(VLOOKUP(A399,desenvolvedores!$U$2:$W$656,2,FALSE)),1,VLOOKUP(A399,desenvolvedores!$U$2:$W$656,2,FALSE))</f>
        <v>1</v>
      </c>
      <c r="P399">
        <f>IF(ISNA(VLOOKUP(A399,desenvolvedores!$U$2:$W$656,3,FALSE)),1,VLOOKUP(A399,desenvolvedores!$U$2:$W$656,3,FALSE))</f>
        <v>1</v>
      </c>
      <c r="Q399">
        <f t="shared" si="157"/>
        <v>999999</v>
      </c>
      <c r="R399" t="e">
        <f t="shared" si="158"/>
        <v>#N/A</v>
      </c>
      <c r="S399">
        <f>IF(ISNA(VLOOKUP(A399,merges!AH:AJ,2,)),0,VLOOKUP(A399,merges!AH:AJ,2,))</f>
        <v>0</v>
      </c>
      <c r="T399">
        <f>IF(ISNA(VLOOKUP(A399,merges!AN:AP,2,FALSE)),0,VLOOKUP(A399,merges!AN:AP,2,FALSE))</f>
        <v>0</v>
      </c>
      <c r="U399">
        <f t="shared" si="166"/>
        <v>0</v>
      </c>
      <c r="V399">
        <f t="shared" si="167"/>
        <v>0</v>
      </c>
      <c r="W399">
        <f t="shared" si="176"/>
        <v>0</v>
      </c>
      <c r="X399">
        <f t="shared" si="168"/>
        <v>0</v>
      </c>
      <c r="Y399" t="e">
        <f>VLOOKUP(A399,issues_tempo!A:E,2,FALSE)</f>
        <v>#N/A</v>
      </c>
      <c r="Z399" t="e">
        <f>VLOOKUP(A399,issues_tempo!A:E,3,FALSE)</f>
        <v>#N/A</v>
      </c>
      <c r="AA399" t="e">
        <f t="shared" si="169"/>
        <v>#N/A</v>
      </c>
      <c r="AB399" t="e">
        <f t="shared" si="170"/>
        <v>#N/A</v>
      </c>
      <c r="AC399" t="e">
        <f>VLOOKUP(A399,issues_tempo!A:E,4,FALSE)</f>
        <v>#N/A</v>
      </c>
      <c r="AD399" t="e">
        <f>VLOOKUP(A399,issues_tempo!A:E,5,FALSE)</f>
        <v>#N/A</v>
      </c>
      <c r="AE399">
        <f t="shared" si="171"/>
        <v>0</v>
      </c>
      <c r="AF399">
        <f t="shared" si="171"/>
        <v>0</v>
      </c>
      <c r="AG399" t="e">
        <f t="shared" si="172"/>
        <v>#N/A</v>
      </c>
      <c r="AH399" t="e">
        <f t="shared" si="173"/>
        <v>#N/A</v>
      </c>
      <c r="AI399" t="e">
        <f t="shared" si="174"/>
        <v>#N/A</v>
      </c>
      <c r="AJ399" t="e">
        <f t="shared" si="175"/>
        <v>#N/A</v>
      </c>
    </row>
    <row r="400" spans="1:36" x14ac:dyDescent="0.25">
      <c r="A400">
        <f>commits!A400</f>
        <v>64844054</v>
      </c>
      <c r="B400" t="str">
        <f>commits!B400</f>
        <v>Javascript</v>
      </c>
      <c r="C400">
        <f>commits!C400</f>
        <v>1</v>
      </c>
      <c r="D400">
        <f>commits!D400</f>
        <v>6</v>
      </c>
      <c r="E400">
        <f>commits!E400</f>
        <v>7</v>
      </c>
      <c r="F400" t="e">
        <f>VLOOKUP(A400,merges!P:U,5,FALSE)</f>
        <v>#N/A</v>
      </c>
      <c r="G400" t="e">
        <f>VLOOKUP(A400,merges!P:U,6,FALSE)</f>
        <v>#N/A</v>
      </c>
      <c r="H400" t="e">
        <f t="shared" si="159"/>
        <v>#N/A</v>
      </c>
      <c r="I400" t="e">
        <f t="shared" si="160"/>
        <v>#N/A</v>
      </c>
      <c r="J400">
        <f t="shared" si="161"/>
        <v>0</v>
      </c>
      <c r="K400">
        <f t="shared" si="162"/>
        <v>0</v>
      </c>
      <c r="L400">
        <f t="shared" si="163"/>
        <v>0</v>
      </c>
      <c r="M400" t="e">
        <f t="shared" si="164"/>
        <v>#N/A</v>
      </c>
      <c r="N400" t="e">
        <f t="shared" si="165"/>
        <v>#N/A</v>
      </c>
      <c r="O400">
        <f>IF(ISNA(VLOOKUP(A400,desenvolvedores!$U$2:$W$656,2,FALSE)),1,VLOOKUP(A400,desenvolvedores!$U$2:$W$656,2,FALSE))</f>
        <v>1</v>
      </c>
      <c r="P400">
        <f>IF(ISNA(VLOOKUP(A400,desenvolvedores!$U$2:$W$656,3,FALSE)),1,VLOOKUP(A400,desenvolvedores!$U$2:$W$656,3,FALSE))</f>
        <v>1</v>
      </c>
      <c r="Q400">
        <f t="shared" si="157"/>
        <v>999999</v>
      </c>
      <c r="R400" t="e">
        <f t="shared" si="158"/>
        <v>#N/A</v>
      </c>
      <c r="S400">
        <f>IF(ISNA(VLOOKUP(A400,merges!AH:AJ,2,)),0,VLOOKUP(A400,merges!AH:AJ,2,))</f>
        <v>0</v>
      </c>
      <c r="T400">
        <f>IF(ISNA(VLOOKUP(A400,merges!AN:AP,2,FALSE)),0,VLOOKUP(A400,merges!AN:AP,2,FALSE))</f>
        <v>0</v>
      </c>
      <c r="U400">
        <f t="shared" si="166"/>
        <v>0</v>
      </c>
      <c r="V400">
        <f t="shared" si="167"/>
        <v>0</v>
      </c>
      <c r="W400">
        <f t="shared" si="176"/>
        <v>0</v>
      </c>
      <c r="X400">
        <f t="shared" si="168"/>
        <v>0</v>
      </c>
      <c r="Y400" t="e">
        <f>VLOOKUP(A400,issues_tempo!A:E,2,FALSE)</f>
        <v>#N/A</v>
      </c>
      <c r="Z400" t="e">
        <f>VLOOKUP(A400,issues_tempo!A:E,3,FALSE)</f>
        <v>#N/A</v>
      </c>
      <c r="AA400" t="e">
        <f t="shared" si="169"/>
        <v>#N/A</v>
      </c>
      <c r="AB400" t="e">
        <f t="shared" si="170"/>
        <v>#N/A</v>
      </c>
      <c r="AC400" t="e">
        <f>VLOOKUP(A400,issues_tempo!A:E,4,FALSE)</f>
        <v>#N/A</v>
      </c>
      <c r="AD400" t="e">
        <f>VLOOKUP(A400,issues_tempo!A:E,5,FALSE)</f>
        <v>#N/A</v>
      </c>
      <c r="AE400">
        <f t="shared" si="171"/>
        <v>0</v>
      </c>
      <c r="AF400">
        <f t="shared" si="171"/>
        <v>0</v>
      </c>
      <c r="AG400" t="e">
        <f t="shared" si="172"/>
        <v>#N/A</v>
      </c>
      <c r="AH400" t="e">
        <f t="shared" si="173"/>
        <v>#N/A</v>
      </c>
      <c r="AI400" t="e">
        <f t="shared" si="174"/>
        <v>#N/A</v>
      </c>
      <c r="AJ400" t="e">
        <f t="shared" si="175"/>
        <v>#N/A</v>
      </c>
    </row>
    <row r="401" spans="1:36" x14ac:dyDescent="0.25">
      <c r="A401">
        <f>commits!A401</f>
        <v>64882721</v>
      </c>
      <c r="B401" t="str">
        <f>commits!B401</f>
        <v>Javascript</v>
      </c>
      <c r="C401">
        <f>commits!C401</f>
        <v>1</v>
      </c>
      <c r="D401">
        <f>commits!D401</f>
        <v>1</v>
      </c>
      <c r="E401">
        <f>commits!E401</f>
        <v>2</v>
      </c>
      <c r="F401" t="e">
        <f>VLOOKUP(A401,merges!P:U,5,FALSE)</f>
        <v>#N/A</v>
      </c>
      <c r="G401" t="e">
        <f>VLOOKUP(A401,merges!P:U,6,FALSE)</f>
        <v>#N/A</v>
      </c>
      <c r="H401" t="e">
        <f t="shared" si="159"/>
        <v>#N/A</v>
      </c>
      <c r="I401" t="e">
        <f t="shared" si="160"/>
        <v>#N/A</v>
      </c>
      <c r="J401">
        <f t="shared" si="161"/>
        <v>0</v>
      </c>
      <c r="K401">
        <f t="shared" si="162"/>
        <v>0</v>
      </c>
      <c r="L401">
        <f t="shared" si="163"/>
        <v>0</v>
      </c>
      <c r="M401" t="e">
        <f t="shared" si="164"/>
        <v>#N/A</v>
      </c>
      <c r="N401" t="e">
        <f t="shared" si="165"/>
        <v>#N/A</v>
      </c>
      <c r="O401">
        <f>IF(ISNA(VLOOKUP(A401,desenvolvedores!$U$2:$W$656,2,FALSE)),1,VLOOKUP(A401,desenvolvedores!$U$2:$W$656,2,FALSE))</f>
        <v>1</v>
      </c>
      <c r="P401">
        <f>IF(ISNA(VLOOKUP(A401,desenvolvedores!$U$2:$W$656,3,FALSE)),1,VLOOKUP(A401,desenvolvedores!$U$2:$W$656,3,FALSE))</f>
        <v>1</v>
      </c>
      <c r="Q401">
        <f t="shared" si="157"/>
        <v>999999</v>
      </c>
      <c r="R401" t="e">
        <f t="shared" si="158"/>
        <v>#N/A</v>
      </c>
      <c r="S401">
        <f>IF(ISNA(VLOOKUP(A401,merges!AH:AJ,2,)),0,VLOOKUP(A401,merges!AH:AJ,2,))</f>
        <v>0</v>
      </c>
      <c r="T401">
        <f>IF(ISNA(VLOOKUP(A401,merges!AN:AP,2,FALSE)),0,VLOOKUP(A401,merges!AN:AP,2,FALSE))</f>
        <v>0</v>
      </c>
      <c r="U401">
        <f t="shared" si="166"/>
        <v>0</v>
      </c>
      <c r="V401">
        <f t="shared" si="167"/>
        <v>0</v>
      </c>
      <c r="W401">
        <f t="shared" si="176"/>
        <v>0</v>
      </c>
      <c r="X401">
        <f t="shared" si="168"/>
        <v>0</v>
      </c>
      <c r="Y401" t="e">
        <f>VLOOKUP(A401,issues_tempo!A:E,2,FALSE)</f>
        <v>#N/A</v>
      </c>
      <c r="Z401" t="e">
        <f>VLOOKUP(A401,issues_tempo!A:E,3,FALSE)</f>
        <v>#N/A</v>
      </c>
      <c r="AA401" t="e">
        <f t="shared" si="169"/>
        <v>#N/A</v>
      </c>
      <c r="AB401" t="e">
        <f t="shared" si="170"/>
        <v>#N/A</v>
      </c>
      <c r="AC401" t="e">
        <f>VLOOKUP(A401,issues_tempo!A:E,4,FALSE)</f>
        <v>#N/A</v>
      </c>
      <c r="AD401" t="e">
        <f>VLOOKUP(A401,issues_tempo!A:E,5,FALSE)</f>
        <v>#N/A</v>
      </c>
      <c r="AE401">
        <f t="shared" si="171"/>
        <v>0</v>
      </c>
      <c r="AF401">
        <f t="shared" si="171"/>
        <v>0</v>
      </c>
      <c r="AG401" t="e">
        <f t="shared" si="172"/>
        <v>#N/A</v>
      </c>
      <c r="AH401" t="e">
        <f t="shared" si="173"/>
        <v>#N/A</v>
      </c>
      <c r="AI401" t="e">
        <f t="shared" si="174"/>
        <v>#N/A</v>
      </c>
      <c r="AJ401" t="e">
        <f t="shared" si="175"/>
        <v>#N/A</v>
      </c>
    </row>
    <row r="402" spans="1:36" x14ac:dyDescent="0.25">
      <c r="A402">
        <f>commits!A402</f>
        <v>64985356</v>
      </c>
      <c r="B402" t="str">
        <f>commits!B402</f>
        <v>Javascript</v>
      </c>
      <c r="C402">
        <f>commits!C402</f>
        <v>3</v>
      </c>
      <c r="D402">
        <f>commits!D402</f>
        <v>1</v>
      </c>
      <c r="E402">
        <f>commits!E402</f>
        <v>4</v>
      </c>
      <c r="F402" t="e">
        <f>VLOOKUP(A402,merges!P:U,5,FALSE)</f>
        <v>#N/A</v>
      </c>
      <c r="G402" t="e">
        <f>VLOOKUP(A402,merges!P:U,6,FALSE)</f>
        <v>#N/A</v>
      </c>
      <c r="H402" t="e">
        <f t="shared" si="159"/>
        <v>#N/A</v>
      </c>
      <c r="I402" t="e">
        <f t="shared" si="160"/>
        <v>#N/A</v>
      </c>
      <c r="J402">
        <f t="shared" si="161"/>
        <v>0</v>
      </c>
      <c r="K402">
        <f t="shared" si="162"/>
        <v>0</v>
      </c>
      <c r="L402">
        <f t="shared" si="163"/>
        <v>0</v>
      </c>
      <c r="M402" t="e">
        <f t="shared" si="164"/>
        <v>#N/A</v>
      </c>
      <c r="N402" t="e">
        <f t="shared" si="165"/>
        <v>#N/A</v>
      </c>
      <c r="O402">
        <f>IF(ISNA(VLOOKUP(A402,desenvolvedores!$U$2:$W$656,2,FALSE)),1,VLOOKUP(A402,desenvolvedores!$U$2:$W$656,2,FALSE))</f>
        <v>1</v>
      </c>
      <c r="P402">
        <f>IF(ISNA(VLOOKUP(A402,desenvolvedores!$U$2:$W$656,3,FALSE)),1,VLOOKUP(A402,desenvolvedores!$U$2:$W$656,3,FALSE))</f>
        <v>1</v>
      </c>
      <c r="Q402">
        <f t="shared" si="157"/>
        <v>999999</v>
      </c>
      <c r="R402" t="e">
        <f t="shared" si="158"/>
        <v>#N/A</v>
      </c>
      <c r="S402">
        <f>IF(ISNA(VLOOKUP(A402,merges!AH:AJ,2,)),0,VLOOKUP(A402,merges!AH:AJ,2,))</f>
        <v>0</v>
      </c>
      <c r="T402">
        <f>IF(ISNA(VLOOKUP(A402,merges!AN:AP,2,FALSE)),0,VLOOKUP(A402,merges!AN:AP,2,FALSE))</f>
        <v>0</v>
      </c>
      <c r="U402">
        <f t="shared" si="166"/>
        <v>0</v>
      </c>
      <c r="V402">
        <f t="shared" si="167"/>
        <v>0</v>
      </c>
      <c r="W402">
        <f t="shared" si="176"/>
        <v>0</v>
      </c>
      <c r="X402">
        <f t="shared" si="168"/>
        <v>0</v>
      </c>
      <c r="Y402" t="e">
        <f>VLOOKUP(A402,issues_tempo!A:E,2,FALSE)</f>
        <v>#N/A</v>
      </c>
      <c r="Z402" t="e">
        <f>VLOOKUP(A402,issues_tempo!A:E,3,FALSE)</f>
        <v>#N/A</v>
      </c>
      <c r="AA402" t="e">
        <f t="shared" si="169"/>
        <v>#N/A</v>
      </c>
      <c r="AB402" t="e">
        <f t="shared" si="170"/>
        <v>#N/A</v>
      </c>
      <c r="AC402" t="e">
        <f>VLOOKUP(A402,issues_tempo!A:E,4,FALSE)</f>
        <v>#N/A</v>
      </c>
      <c r="AD402" t="e">
        <f>VLOOKUP(A402,issues_tempo!A:E,5,FALSE)</f>
        <v>#N/A</v>
      </c>
      <c r="AE402">
        <f t="shared" si="171"/>
        <v>0</v>
      </c>
      <c r="AF402">
        <f t="shared" si="171"/>
        <v>0</v>
      </c>
      <c r="AG402" t="e">
        <f t="shared" si="172"/>
        <v>#N/A</v>
      </c>
      <c r="AH402" t="e">
        <f t="shared" si="173"/>
        <v>#N/A</v>
      </c>
      <c r="AI402" t="e">
        <f t="shared" si="174"/>
        <v>#N/A</v>
      </c>
      <c r="AJ402" t="e">
        <f t="shared" si="175"/>
        <v>#N/A</v>
      </c>
    </row>
    <row r="403" spans="1:36" x14ac:dyDescent="0.25">
      <c r="A403">
        <f>commits!A403</f>
        <v>65144688</v>
      </c>
      <c r="B403" t="str">
        <f>commits!B403</f>
        <v>c#</v>
      </c>
      <c r="C403">
        <f>commits!C403</f>
        <v>1</v>
      </c>
      <c r="D403">
        <f>commits!D403</f>
        <v>6</v>
      </c>
      <c r="E403">
        <f>commits!E403</f>
        <v>7</v>
      </c>
      <c r="F403" t="e">
        <f>VLOOKUP(A403,merges!P:U,5,FALSE)</f>
        <v>#N/A</v>
      </c>
      <c r="G403" t="e">
        <f>VLOOKUP(A403,merges!P:U,6,FALSE)</f>
        <v>#N/A</v>
      </c>
      <c r="H403" t="e">
        <f t="shared" si="159"/>
        <v>#N/A</v>
      </c>
      <c r="I403" t="e">
        <f t="shared" si="160"/>
        <v>#N/A</v>
      </c>
      <c r="J403">
        <f t="shared" si="161"/>
        <v>0</v>
      </c>
      <c r="K403">
        <f t="shared" si="162"/>
        <v>0</v>
      </c>
      <c r="L403">
        <f t="shared" si="163"/>
        <v>0</v>
      </c>
      <c r="M403" t="e">
        <f t="shared" si="164"/>
        <v>#N/A</v>
      </c>
      <c r="N403" t="e">
        <f t="shared" si="165"/>
        <v>#N/A</v>
      </c>
      <c r="O403">
        <f>IF(ISNA(VLOOKUP(A403,desenvolvedores!$U$2:$W$656,2,FALSE)),1,VLOOKUP(A403,desenvolvedores!$U$2:$W$656,2,FALSE))</f>
        <v>1</v>
      </c>
      <c r="P403">
        <f>IF(ISNA(VLOOKUP(A403,desenvolvedores!$U$2:$W$656,3,FALSE)),1,VLOOKUP(A403,desenvolvedores!$U$2:$W$656,3,FALSE))</f>
        <v>1</v>
      </c>
      <c r="Q403">
        <f t="shared" si="157"/>
        <v>999999</v>
      </c>
      <c r="R403" t="e">
        <f t="shared" si="158"/>
        <v>#N/A</v>
      </c>
      <c r="S403">
        <f>IF(ISNA(VLOOKUP(A403,merges!AH:AJ,2,)),0,VLOOKUP(A403,merges!AH:AJ,2,))</f>
        <v>0</v>
      </c>
      <c r="T403">
        <f>IF(ISNA(VLOOKUP(A403,merges!AN:AP,2,FALSE)),0,VLOOKUP(A403,merges!AN:AP,2,FALSE))</f>
        <v>0</v>
      </c>
      <c r="U403">
        <f t="shared" si="166"/>
        <v>0</v>
      </c>
      <c r="V403">
        <f t="shared" si="167"/>
        <v>0</v>
      </c>
      <c r="W403">
        <f t="shared" si="176"/>
        <v>0</v>
      </c>
      <c r="X403">
        <f t="shared" si="168"/>
        <v>0</v>
      </c>
      <c r="Y403" t="e">
        <f>VLOOKUP(A403,issues_tempo!A:E,2,FALSE)</f>
        <v>#N/A</v>
      </c>
      <c r="Z403" t="e">
        <f>VLOOKUP(A403,issues_tempo!A:E,3,FALSE)</f>
        <v>#N/A</v>
      </c>
      <c r="AA403" t="e">
        <f t="shared" si="169"/>
        <v>#N/A</v>
      </c>
      <c r="AB403" t="e">
        <f t="shared" si="170"/>
        <v>#N/A</v>
      </c>
      <c r="AC403" t="e">
        <f>VLOOKUP(A403,issues_tempo!A:E,4,FALSE)</f>
        <v>#N/A</v>
      </c>
      <c r="AD403" t="e">
        <f>VLOOKUP(A403,issues_tempo!A:E,5,FALSE)</f>
        <v>#N/A</v>
      </c>
      <c r="AE403">
        <f t="shared" si="171"/>
        <v>0</v>
      </c>
      <c r="AF403">
        <f t="shared" si="171"/>
        <v>0</v>
      </c>
      <c r="AG403" t="e">
        <f t="shared" si="172"/>
        <v>#N/A</v>
      </c>
      <c r="AH403" t="e">
        <f t="shared" si="173"/>
        <v>#N/A</v>
      </c>
      <c r="AI403" t="e">
        <f t="shared" si="174"/>
        <v>#N/A</v>
      </c>
      <c r="AJ403" t="e">
        <f t="shared" si="175"/>
        <v>#N/A</v>
      </c>
    </row>
    <row r="404" spans="1:36" x14ac:dyDescent="0.25">
      <c r="A404">
        <f>commits!A404</f>
        <v>65630989</v>
      </c>
      <c r="B404" t="str">
        <f>commits!B404</f>
        <v>Javascript</v>
      </c>
      <c r="C404">
        <f>commits!C404</f>
        <v>3</v>
      </c>
      <c r="D404">
        <f>commits!D404</f>
        <v>40</v>
      </c>
      <c r="E404">
        <f>commits!E404</f>
        <v>43</v>
      </c>
      <c r="F404" t="e">
        <f>VLOOKUP(A404,merges!P:U,5,FALSE)</f>
        <v>#N/A</v>
      </c>
      <c r="G404" t="e">
        <f>VLOOKUP(A404,merges!P:U,6,FALSE)</f>
        <v>#N/A</v>
      </c>
      <c r="H404" t="e">
        <f t="shared" si="159"/>
        <v>#N/A</v>
      </c>
      <c r="I404" t="e">
        <f t="shared" si="160"/>
        <v>#N/A</v>
      </c>
      <c r="J404">
        <f t="shared" si="161"/>
        <v>0</v>
      </c>
      <c r="K404">
        <f t="shared" si="162"/>
        <v>0</v>
      </c>
      <c r="L404">
        <f t="shared" si="163"/>
        <v>0</v>
      </c>
      <c r="M404" t="e">
        <f t="shared" si="164"/>
        <v>#N/A</v>
      </c>
      <c r="N404" t="e">
        <f t="shared" si="165"/>
        <v>#N/A</v>
      </c>
      <c r="O404">
        <f>IF(ISNA(VLOOKUP(A404,desenvolvedores!$U$2:$W$656,2,FALSE)),1,VLOOKUP(A404,desenvolvedores!$U$2:$W$656,2,FALSE))</f>
        <v>2</v>
      </c>
      <c r="P404">
        <f>IF(ISNA(VLOOKUP(A404,desenvolvedores!$U$2:$W$656,3,FALSE)),1,VLOOKUP(A404,desenvolvedores!$U$2:$W$656,3,FALSE))</f>
        <v>1</v>
      </c>
      <c r="Q404">
        <f t="shared" si="157"/>
        <v>999999</v>
      </c>
      <c r="R404" t="e">
        <f t="shared" si="158"/>
        <v>#N/A</v>
      </c>
      <c r="S404">
        <f>IF(ISNA(VLOOKUP(A404,merges!AH:AJ,2,)),0,VLOOKUP(A404,merges!AH:AJ,2,))</f>
        <v>0</v>
      </c>
      <c r="T404">
        <f>IF(ISNA(VLOOKUP(A404,merges!AN:AP,2,FALSE)),0,VLOOKUP(A404,merges!AN:AP,2,FALSE))</f>
        <v>0</v>
      </c>
      <c r="U404">
        <f t="shared" si="166"/>
        <v>0</v>
      </c>
      <c r="V404">
        <f t="shared" si="167"/>
        <v>0</v>
      </c>
      <c r="W404">
        <f t="shared" si="176"/>
        <v>0</v>
      </c>
      <c r="X404">
        <f t="shared" si="168"/>
        <v>0</v>
      </c>
      <c r="Y404" t="e">
        <f>VLOOKUP(A404,issues_tempo!A:E,2,FALSE)</f>
        <v>#N/A</v>
      </c>
      <c r="Z404" t="e">
        <f>VLOOKUP(A404,issues_tempo!A:E,3,FALSE)</f>
        <v>#N/A</v>
      </c>
      <c r="AA404" t="e">
        <f t="shared" si="169"/>
        <v>#N/A</v>
      </c>
      <c r="AB404" t="e">
        <f t="shared" si="170"/>
        <v>#N/A</v>
      </c>
      <c r="AC404" t="e">
        <f>VLOOKUP(A404,issues_tempo!A:E,4,FALSE)</f>
        <v>#N/A</v>
      </c>
      <c r="AD404" t="e">
        <f>VLOOKUP(A404,issues_tempo!A:E,5,FALSE)</f>
        <v>#N/A</v>
      </c>
      <c r="AE404">
        <f t="shared" si="171"/>
        <v>0</v>
      </c>
      <c r="AF404">
        <f t="shared" si="171"/>
        <v>0</v>
      </c>
      <c r="AG404" t="e">
        <f t="shared" si="172"/>
        <v>#N/A</v>
      </c>
      <c r="AH404" t="e">
        <f t="shared" si="173"/>
        <v>#N/A</v>
      </c>
      <c r="AI404" t="e">
        <f t="shared" si="174"/>
        <v>#N/A</v>
      </c>
      <c r="AJ404" t="e">
        <f t="shared" si="175"/>
        <v>#N/A</v>
      </c>
    </row>
    <row r="405" spans="1:36" x14ac:dyDescent="0.25">
      <c r="A405">
        <f>commits!A405</f>
        <v>66184250</v>
      </c>
      <c r="B405" t="str">
        <f>commits!B405</f>
        <v>Javascript</v>
      </c>
      <c r="C405">
        <f>commits!C405</f>
        <v>3</v>
      </c>
      <c r="D405">
        <f>commits!D405</f>
        <v>4</v>
      </c>
      <c r="E405">
        <f>commits!E405</f>
        <v>7</v>
      </c>
      <c r="F405" t="e">
        <f>VLOOKUP(A405,merges!P:U,5,FALSE)</f>
        <v>#N/A</v>
      </c>
      <c r="G405" t="e">
        <f>VLOOKUP(A405,merges!P:U,6,FALSE)</f>
        <v>#N/A</v>
      </c>
      <c r="H405" t="e">
        <f t="shared" si="159"/>
        <v>#N/A</v>
      </c>
      <c r="I405" t="e">
        <f t="shared" si="160"/>
        <v>#N/A</v>
      </c>
      <c r="J405">
        <f t="shared" si="161"/>
        <v>0</v>
      </c>
      <c r="K405">
        <f t="shared" si="162"/>
        <v>0</v>
      </c>
      <c r="L405">
        <f t="shared" si="163"/>
        <v>0</v>
      </c>
      <c r="M405" t="e">
        <f t="shared" si="164"/>
        <v>#N/A</v>
      </c>
      <c r="N405" t="e">
        <f t="shared" si="165"/>
        <v>#N/A</v>
      </c>
      <c r="O405">
        <f>IF(ISNA(VLOOKUP(A405,desenvolvedores!$U$2:$W$656,2,FALSE)),1,VLOOKUP(A405,desenvolvedores!$U$2:$W$656,2,FALSE))</f>
        <v>2</v>
      </c>
      <c r="P405">
        <f>IF(ISNA(VLOOKUP(A405,desenvolvedores!$U$2:$W$656,3,FALSE)),1,VLOOKUP(A405,desenvolvedores!$U$2:$W$656,3,FALSE))</f>
        <v>1</v>
      </c>
      <c r="Q405">
        <f t="shared" si="157"/>
        <v>999999</v>
      </c>
      <c r="R405" t="e">
        <f t="shared" si="158"/>
        <v>#N/A</v>
      </c>
      <c r="S405">
        <f>IF(ISNA(VLOOKUP(A405,merges!AH:AJ,2,)),0,VLOOKUP(A405,merges!AH:AJ,2,))</f>
        <v>0</v>
      </c>
      <c r="T405">
        <f>IF(ISNA(VLOOKUP(A405,merges!AN:AP,2,FALSE)),0,VLOOKUP(A405,merges!AN:AP,2,FALSE))</f>
        <v>0</v>
      </c>
      <c r="U405">
        <f t="shared" si="166"/>
        <v>0</v>
      </c>
      <c r="V405">
        <f t="shared" si="167"/>
        <v>0</v>
      </c>
      <c r="W405">
        <f t="shared" si="176"/>
        <v>0</v>
      </c>
      <c r="X405">
        <f t="shared" si="168"/>
        <v>0</v>
      </c>
      <c r="Y405" t="e">
        <f>VLOOKUP(A405,issues_tempo!A:E,2,FALSE)</f>
        <v>#N/A</v>
      </c>
      <c r="Z405" t="e">
        <f>VLOOKUP(A405,issues_tempo!A:E,3,FALSE)</f>
        <v>#N/A</v>
      </c>
      <c r="AA405" t="e">
        <f t="shared" si="169"/>
        <v>#N/A</v>
      </c>
      <c r="AB405" t="e">
        <f t="shared" si="170"/>
        <v>#N/A</v>
      </c>
      <c r="AC405" t="e">
        <f>VLOOKUP(A405,issues_tempo!A:E,4,FALSE)</f>
        <v>#N/A</v>
      </c>
      <c r="AD405" t="e">
        <f>VLOOKUP(A405,issues_tempo!A:E,5,FALSE)</f>
        <v>#N/A</v>
      </c>
      <c r="AE405">
        <f t="shared" si="171"/>
        <v>0</v>
      </c>
      <c r="AF405">
        <f t="shared" si="171"/>
        <v>0</v>
      </c>
      <c r="AG405" t="e">
        <f t="shared" si="172"/>
        <v>#N/A</v>
      </c>
      <c r="AH405" t="e">
        <f t="shared" si="173"/>
        <v>#N/A</v>
      </c>
      <c r="AI405" t="e">
        <f t="shared" si="174"/>
        <v>#N/A</v>
      </c>
      <c r="AJ405" t="e">
        <f t="shared" si="175"/>
        <v>#N/A</v>
      </c>
    </row>
    <row r="406" spans="1:36" x14ac:dyDescent="0.25">
      <c r="A406">
        <f>commits!A406</f>
        <v>66357329</v>
      </c>
      <c r="B406" t="str">
        <f>commits!B406</f>
        <v>Javascript</v>
      </c>
      <c r="C406">
        <f>commits!C406</f>
        <v>48</v>
      </c>
      <c r="D406">
        <f>commits!D406</f>
        <v>2</v>
      </c>
      <c r="E406">
        <f>commits!E406</f>
        <v>50</v>
      </c>
      <c r="F406">
        <f>VLOOKUP(A406,merges!P:U,5,FALSE)</f>
        <v>6</v>
      </c>
      <c r="G406">
        <f>VLOOKUP(A406,merges!P:U,6,FALSE)</f>
        <v>0</v>
      </c>
      <c r="H406">
        <f t="shared" si="159"/>
        <v>6</v>
      </c>
      <c r="I406">
        <f t="shared" si="160"/>
        <v>8.3333333333333339</v>
      </c>
      <c r="J406">
        <f t="shared" si="161"/>
        <v>12</v>
      </c>
      <c r="K406">
        <f t="shared" si="162"/>
        <v>12.5</v>
      </c>
      <c r="L406">
        <f t="shared" si="163"/>
        <v>0</v>
      </c>
      <c r="M406">
        <f t="shared" si="164"/>
        <v>8</v>
      </c>
      <c r="N406" t="e">
        <f t="shared" si="165"/>
        <v>#DIV/0!</v>
      </c>
      <c r="O406">
        <f>IF(ISNA(VLOOKUP(A406,desenvolvedores!$U$2:$W$656,2,FALSE)),1,VLOOKUP(A406,desenvolvedores!$U$2:$W$656,2,FALSE))</f>
        <v>12</v>
      </c>
      <c r="P406">
        <f>IF(ISNA(VLOOKUP(A406,desenvolvedores!$U$2:$W$656,3,FALSE)),1,VLOOKUP(A406,desenvolvedores!$U$2:$W$656,3,FALSE))</f>
        <v>1</v>
      </c>
      <c r="Q406">
        <f t="shared" si="157"/>
        <v>16</v>
      </c>
      <c r="R406">
        <f t="shared" si="158"/>
        <v>999999</v>
      </c>
      <c r="S406">
        <f>IF(ISNA(VLOOKUP(A406,merges!AH:AJ,2,)),0,VLOOKUP(A406,merges!AH:AJ,2,))</f>
        <v>0</v>
      </c>
      <c r="T406">
        <f>IF(ISNA(VLOOKUP(A406,merges!AN:AP,2,FALSE)),0,VLOOKUP(A406,merges!AN:AP,2,FALSE))</f>
        <v>0</v>
      </c>
      <c r="U406">
        <f t="shared" si="166"/>
        <v>0</v>
      </c>
      <c r="V406">
        <f t="shared" si="167"/>
        <v>0</v>
      </c>
      <c r="W406">
        <f t="shared" si="176"/>
        <v>0</v>
      </c>
      <c r="X406">
        <f t="shared" si="168"/>
        <v>0</v>
      </c>
      <c r="Y406" t="e">
        <f>VLOOKUP(A406,issues_tempo!A:E,2,FALSE)</f>
        <v>#N/A</v>
      </c>
      <c r="Z406" t="e">
        <f>VLOOKUP(A406,issues_tempo!A:E,3,FALSE)</f>
        <v>#N/A</v>
      </c>
      <c r="AA406" t="e">
        <f t="shared" si="169"/>
        <v>#N/A</v>
      </c>
      <c r="AB406" t="e">
        <f t="shared" si="170"/>
        <v>#N/A</v>
      </c>
      <c r="AC406" t="e">
        <f>VLOOKUP(A406,issues_tempo!A:E,4,FALSE)</f>
        <v>#N/A</v>
      </c>
      <c r="AD406" t="e">
        <f>VLOOKUP(A406,issues_tempo!A:E,5,FALSE)</f>
        <v>#N/A</v>
      </c>
      <c r="AE406">
        <f t="shared" si="171"/>
        <v>0</v>
      </c>
      <c r="AF406">
        <f t="shared" si="171"/>
        <v>0</v>
      </c>
      <c r="AG406" t="e">
        <f t="shared" si="172"/>
        <v>#N/A</v>
      </c>
      <c r="AH406" t="e">
        <f t="shared" si="173"/>
        <v>#N/A</v>
      </c>
      <c r="AI406" t="e">
        <f t="shared" si="174"/>
        <v>#N/A</v>
      </c>
      <c r="AJ406" t="e">
        <f t="shared" si="175"/>
        <v>#N/A</v>
      </c>
    </row>
    <row r="407" spans="1:36" x14ac:dyDescent="0.25">
      <c r="A407">
        <f>commits!A407</f>
        <v>66509596</v>
      </c>
      <c r="B407" t="str">
        <f>commits!B407</f>
        <v>Python</v>
      </c>
      <c r="C407">
        <f>commits!C407</f>
        <v>2</v>
      </c>
      <c r="D407">
        <f>commits!D407</f>
        <v>4</v>
      </c>
      <c r="E407">
        <f>commits!E407</f>
        <v>6</v>
      </c>
      <c r="F407" t="e">
        <f>VLOOKUP(A407,merges!P:U,5,FALSE)</f>
        <v>#N/A</v>
      </c>
      <c r="G407" t="e">
        <f>VLOOKUP(A407,merges!P:U,6,FALSE)</f>
        <v>#N/A</v>
      </c>
      <c r="H407" t="e">
        <f t="shared" si="159"/>
        <v>#N/A</v>
      </c>
      <c r="I407" t="e">
        <f t="shared" si="160"/>
        <v>#N/A</v>
      </c>
      <c r="J407">
        <f t="shared" si="161"/>
        <v>0</v>
      </c>
      <c r="K407">
        <f t="shared" si="162"/>
        <v>0</v>
      </c>
      <c r="L407">
        <f t="shared" si="163"/>
        <v>0</v>
      </c>
      <c r="M407" t="e">
        <f t="shared" si="164"/>
        <v>#N/A</v>
      </c>
      <c r="N407" t="e">
        <f t="shared" si="165"/>
        <v>#N/A</v>
      </c>
      <c r="O407">
        <f>IF(ISNA(VLOOKUP(A407,desenvolvedores!$U$2:$W$656,2,FALSE)),1,VLOOKUP(A407,desenvolvedores!$U$2:$W$656,2,FALSE))</f>
        <v>1</v>
      </c>
      <c r="P407">
        <f>IF(ISNA(VLOOKUP(A407,desenvolvedores!$U$2:$W$656,3,FALSE)),1,VLOOKUP(A407,desenvolvedores!$U$2:$W$656,3,FALSE))</f>
        <v>1</v>
      </c>
      <c r="Q407">
        <f t="shared" si="157"/>
        <v>999999</v>
      </c>
      <c r="R407" t="e">
        <f t="shared" si="158"/>
        <v>#N/A</v>
      </c>
      <c r="S407">
        <f>IF(ISNA(VLOOKUP(A407,merges!AH:AJ,2,)),0,VLOOKUP(A407,merges!AH:AJ,2,))</f>
        <v>0</v>
      </c>
      <c r="T407">
        <f>IF(ISNA(VLOOKUP(A407,merges!AN:AP,2,FALSE)),0,VLOOKUP(A407,merges!AN:AP,2,FALSE))</f>
        <v>0</v>
      </c>
      <c r="U407">
        <f t="shared" si="166"/>
        <v>0</v>
      </c>
      <c r="V407">
        <f t="shared" si="167"/>
        <v>0</v>
      </c>
      <c r="W407">
        <f t="shared" si="176"/>
        <v>0</v>
      </c>
      <c r="X407">
        <f t="shared" si="168"/>
        <v>0</v>
      </c>
      <c r="Y407" t="e">
        <f>VLOOKUP(A407,issues_tempo!A:E,2,FALSE)</f>
        <v>#N/A</v>
      </c>
      <c r="Z407" t="e">
        <f>VLOOKUP(A407,issues_tempo!A:E,3,FALSE)</f>
        <v>#N/A</v>
      </c>
      <c r="AA407" t="e">
        <f t="shared" si="169"/>
        <v>#N/A</v>
      </c>
      <c r="AB407" t="e">
        <f t="shared" si="170"/>
        <v>#N/A</v>
      </c>
      <c r="AC407" t="e">
        <f>VLOOKUP(A407,issues_tempo!A:E,4,FALSE)</f>
        <v>#N/A</v>
      </c>
      <c r="AD407" t="e">
        <f>VLOOKUP(A407,issues_tempo!A:E,5,FALSE)</f>
        <v>#N/A</v>
      </c>
      <c r="AE407">
        <f t="shared" si="171"/>
        <v>0</v>
      </c>
      <c r="AF407">
        <f t="shared" si="171"/>
        <v>0</v>
      </c>
      <c r="AG407" t="e">
        <f t="shared" si="172"/>
        <v>#N/A</v>
      </c>
      <c r="AH407" t="e">
        <f t="shared" si="173"/>
        <v>#N/A</v>
      </c>
      <c r="AI407" t="e">
        <f t="shared" si="174"/>
        <v>#N/A</v>
      </c>
      <c r="AJ407" t="e">
        <f t="shared" si="175"/>
        <v>#N/A</v>
      </c>
    </row>
    <row r="408" spans="1:36" x14ac:dyDescent="0.25">
      <c r="A408">
        <f>commits!A408</f>
        <v>66538160</v>
      </c>
      <c r="B408" t="str">
        <f>commits!B408</f>
        <v>java</v>
      </c>
      <c r="C408">
        <f>commits!C408</f>
        <v>6</v>
      </c>
      <c r="D408">
        <f>commits!D408</f>
        <v>6</v>
      </c>
      <c r="E408">
        <f>commits!E408</f>
        <v>12</v>
      </c>
      <c r="F408" t="e">
        <f>VLOOKUP(A408,merges!P:U,5,FALSE)</f>
        <v>#N/A</v>
      </c>
      <c r="G408" t="e">
        <f>VLOOKUP(A408,merges!P:U,6,FALSE)</f>
        <v>#N/A</v>
      </c>
      <c r="H408" t="e">
        <f t="shared" si="159"/>
        <v>#N/A</v>
      </c>
      <c r="I408" t="e">
        <f t="shared" si="160"/>
        <v>#N/A</v>
      </c>
      <c r="J408">
        <f t="shared" si="161"/>
        <v>0</v>
      </c>
      <c r="K408">
        <f t="shared" si="162"/>
        <v>0</v>
      </c>
      <c r="L408">
        <f t="shared" si="163"/>
        <v>0</v>
      </c>
      <c r="M408" t="e">
        <f t="shared" si="164"/>
        <v>#N/A</v>
      </c>
      <c r="N408" t="e">
        <f t="shared" si="165"/>
        <v>#N/A</v>
      </c>
      <c r="O408">
        <f>IF(ISNA(VLOOKUP(A408,desenvolvedores!$U$2:$W$656,2,FALSE)),1,VLOOKUP(A408,desenvolvedores!$U$2:$W$656,2,FALSE))</f>
        <v>2</v>
      </c>
      <c r="P408">
        <f>IF(ISNA(VLOOKUP(A408,desenvolvedores!$U$2:$W$656,3,FALSE)),1,VLOOKUP(A408,desenvolvedores!$U$2:$W$656,3,FALSE))</f>
        <v>1</v>
      </c>
      <c r="Q408">
        <f t="shared" si="157"/>
        <v>999999</v>
      </c>
      <c r="R408" t="e">
        <f t="shared" si="158"/>
        <v>#N/A</v>
      </c>
      <c r="S408">
        <f>IF(ISNA(VLOOKUP(A408,merges!AH:AJ,2,)),0,VLOOKUP(A408,merges!AH:AJ,2,))</f>
        <v>0</v>
      </c>
      <c r="T408">
        <f>IF(ISNA(VLOOKUP(A408,merges!AN:AP,2,FALSE)),0,VLOOKUP(A408,merges!AN:AP,2,FALSE))</f>
        <v>0</v>
      </c>
      <c r="U408">
        <f t="shared" si="166"/>
        <v>0</v>
      </c>
      <c r="V408">
        <f t="shared" si="167"/>
        <v>0</v>
      </c>
      <c r="W408">
        <f t="shared" si="176"/>
        <v>0</v>
      </c>
      <c r="X408">
        <f t="shared" si="168"/>
        <v>0</v>
      </c>
      <c r="Y408" t="e">
        <f>VLOOKUP(A408,issues_tempo!A:E,2,FALSE)</f>
        <v>#N/A</v>
      </c>
      <c r="Z408" t="e">
        <f>VLOOKUP(A408,issues_tempo!A:E,3,FALSE)</f>
        <v>#N/A</v>
      </c>
      <c r="AA408" t="e">
        <f t="shared" si="169"/>
        <v>#N/A</v>
      </c>
      <c r="AB408" t="e">
        <f t="shared" si="170"/>
        <v>#N/A</v>
      </c>
      <c r="AC408" t="e">
        <f>VLOOKUP(A408,issues_tempo!A:E,4,FALSE)</f>
        <v>#N/A</v>
      </c>
      <c r="AD408" t="e">
        <f>VLOOKUP(A408,issues_tempo!A:E,5,FALSE)</f>
        <v>#N/A</v>
      </c>
      <c r="AE408">
        <f t="shared" si="171"/>
        <v>0</v>
      </c>
      <c r="AF408">
        <f t="shared" si="171"/>
        <v>0</v>
      </c>
      <c r="AG408" t="e">
        <f t="shared" si="172"/>
        <v>#N/A</v>
      </c>
      <c r="AH408" t="e">
        <f t="shared" si="173"/>
        <v>#N/A</v>
      </c>
      <c r="AI408" t="e">
        <f t="shared" si="174"/>
        <v>#N/A</v>
      </c>
      <c r="AJ408" t="e">
        <f t="shared" si="175"/>
        <v>#N/A</v>
      </c>
    </row>
    <row r="409" spans="1:36" x14ac:dyDescent="0.25">
      <c r="A409">
        <f>commits!A409</f>
        <v>66822007</v>
      </c>
      <c r="B409" t="str">
        <f>commits!B409</f>
        <v>Javascript</v>
      </c>
      <c r="C409">
        <f>commits!C409</f>
        <v>111</v>
      </c>
      <c r="D409">
        <f>commits!D409</f>
        <v>34</v>
      </c>
      <c r="E409">
        <f>commits!E409</f>
        <v>145</v>
      </c>
      <c r="F409">
        <f>VLOOKUP(A409,merges!P:U,5,FALSE)</f>
        <v>8</v>
      </c>
      <c r="G409">
        <f>VLOOKUP(A409,merges!P:U,6,FALSE)</f>
        <v>5</v>
      </c>
      <c r="H409">
        <f t="shared" si="159"/>
        <v>13</v>
      </c>
      <c r="I409">
        <f t="shared" si="160"/>
        <v>11.153846153846153</v>
      </c>
      <c r="J409">
        <f t="shared" si="161"/>
        <v>8.9655172413793096</v>
      </c>
      <c r="K409">
        <f t="shared" si="162"/>
        <v>7.2072072072072073</v>
      </c>
      <c r="L409">
        <f t="shared" si="163"/>
        <v>14.705882352941176</v>
      </c>
      <c r="M409">
        <f t="shared" si="164"/>
        <v>13.875</v>
      </c>
      <c r="N409">
        <f t="shared" si="165"/>
        <v>6.8</v>
      </c>
      <c r="O409">
        <f>IF(ISNA(VLOOKUP(A409,desenvolvedores!$U$2:$W$656,2,FALSE)),1,VLOOKUP(A409,desenvolvedores!$U$2:$W$656,2,FALSE))</f>
        <v>2</v>
      </c>
      <c r="P409">
        <f>IF(ISNA(VLOOKUP(A409,desenvolvedores!$U$2:$W$656,3,FALSE)),1,VLOOKUP(A409,desenvolvedores!$U$2:$W$656,3,FALSE))</f>
        <v>4</v>
      </c>
      <c r="Q409">
        <f t="shared" si="157"/>
        <v>4.625</v>
      </c>
      <c r="R409">
        <f t="shared" si="158"/>
        <v>4.5333333333333332</v>
      </c>
      <c r="S409">
        <f>IF(ISNA(VLOOKUP(A409,merges!AH:AJ,2,)),0,VLOOKUP(A409,merges!AH:AJ,2,))</f>
        <v>0</v>
      </c>
      <c r="T409">
        <f>IF(ISNA(VLOOKUP(A409,merges!AN:AP,2,FALSE)),0,VLOOKUP(A409,merges!AN:AP,2,FALSE))</f>
        <v>0</v>
      </c>
      <c r="U409">
        <f t="shared" si="166"/>
        <v>0</v>
      </c>
      <c r="V409">
        <f t="shared" si="167"/>
        <v>0</v>
      </c>
      <c r="W409">
        <f t="shared" si="176"/>
        <v>0</v>
      </c>
      <c r="X409">
        <f t="shared" si="168"/>
        <v>0</v>
      </c>
      <c r="Y409" t="e">
        <f>VLOOKUP(A409,issues_tempo!A:E,2,FALSE)</f>
        <v>#N/A</v>
      </c>
      <c r="Z409" t="e">
        <f>VLOOKUP(A409,issues_tempo!A:E,3,FALSE)</f>
        <v>#N/A</v>
      </c>
      <c r="AA409" t="e">
        <f t="shared" si="169"/>
        <v>#N/A</v>
      </c>
      <c r="AB409" t="e">
        <f t="shared" si="170"/>
        <v>#N/A</v>
      </c>
      <c r="AC409" t="e">
        <f>VLOOKUP(A409,issues_tempo!A:E,4,FALSE)</f>
        <v>#N/A</v>
      </c>
      <c r="AD409" t="e">
        <f>VLOOKUP(A409,issues_tempo!A:E,5,FALSE)</f>
        <v>#N/A</v>
      </c>
      <c r="AE409">
        <f t="shared" si="171"/>
        <v>0</v>
      </c>
      <c r="AF409">
        <f t="shared" si="171"/>
        <v>0</v>
      </c>
      <c r="AG409" t="e">
        <f t="shared" si="172"/>
        <v>#N/A</v>
      </c>
      <c r="AH409" t="e">
        <f t="shared" si="173"/>
        <v>#N/A</v>
      </c>
      <c r="AI409" t="e">
        <f t="shared" si="174"/>
        <v>#N/A</v>
      </c>
      <c r="AJ409" t="e">
        <f t="shared" si="175"/>
        <v>#N/A</v>
      </c>
    </row>
    <row r="410" spans="1:36" x14ac:dyDescent="0.25">
      <c r="A410">
        <f>commits!A410</f>
        <v>66834347</v>
      </c>
      <c r="B410" t="str">
        <f>commits!B410</f>
        <v>Javascript</v>
      </c>
      <c r="C410">
        <f>commits!C410</f>
        <v>1</v>
      </c>
      <c r="D410">
        <f>commits!D410</f>
        <v>29</v>
      </c>
      <c r="E410">
        <f>commits!E410</f>
        <v>30</v>
      </c>
      <c r="F410" t="e">
        <f>VLOOKUP(A410,merges!P:U,5,FALSE)</f>
        <v>#N/A</v>
      </c>
      <c r="G410" t="e">
        <f>VLOOKUP(A410,merges!P:U,6,FALSE)</f>
        <v>#N/A</v>
      </c>
      <c r="H410" t="e">
        <f t="shared" si="159"/>
        <v>#N/A</v>
      </c>
      <c r="I410" t="e">
        <f t="shared" si="160"/>
        <v>#N/A</v>
      </c>
      <c r="J410">
        <f t="shared" si="161"/>
        <v>0</v>
      </c>
      <c r="K410">
        <f t="shared" si="162"/>
        <v>0</v>
      </c>
      <c r="L410">
        <f t="shared" si="163"/>
        <v>0</v>
      </c>
      <c r="M410" t="e">
        <f t="shared" si="164"/>
        <v>#N/A</v>
      </c>
      <c r="N410" t="e">
        <f t="shared" si="165"/>
        <v>#N/A</v>
      </c>
      <c r="O410">
        <f>IF(ISNA(VLOOKUP(A410,desenvolvedores!$U$2:$W$656,2,FALSE)),1,VLOOKUP(A410,desenvolvedores!$U$2:$W$656,2,FALSE))</f>
        <v>1</v>
      </c>
      <c r="P410">
        <f>IF(ISNA(VLOOKUP(A410,desenvolvedores!$U$2:$W$656,3,FALSE)),1,VLOOKUP(A410,desenvolvedores!$U$2:$W$656,3,FALSE))</f>
        <v>3</v>
      </c>
      <c r="Q410">
        <f t="shared" si="157"/>
        <v>999999</v>
      </c>
      <c r="R410" t="e">
        <f t="shared" si="158"/>
        <v>#N/A</v>
      </c>
      <c r="S410">
        <f>IF(ISNA(VLOOKUP(A410,merges!AH:AJ,2,)),0,VLOOKUP(A410,merges!AH:AJ,2,))</f>
        <v>0</v>
      </c>
      <c r="T410">
        <f>IF(ISNA(VLOOKUP(A410,merges!AN:AP,2,FALSE)),0,VLOOKUP(A410,merges!AN:AP,2,FALSE))</f>
        <v>0</v>
      </c>
      <c r="U410">
        <f t="shared" si="166"/>
        <v>0</v>
      </c>
      <c r="V410">
        <f t="shared" si="167"/>
        <v>0</v>
      </c>
      <c r="W410">
        <f t="shared" si="176"/>
        <v>0</v>
      </c>
      <c r="X410">
        <f t="shared" si="168"/>
        <v>0</v>
      </c>
      <c r="Y410" t="e">
        <f>VLOOKUP(A410,issues_tempo!A:E,2,FALSE)</f>
        <v>#N/A</v>
      </c>
      <c r="Z410" t="e">
        <f>VLOOKUP(A410,issues_tempo!A:E,3,FALSE)</f>
        <v>#N/A</v>
      </c>
      <c r="AA410" t="e">
        <f t="shared" si="169"/>
        <v>#N/A</v>
      </c>
      <c r="AB410" t="e">
        <f t="shared" si="170"/>
        <v>#N/A</v>
      </c>
      <c r="AC410" t="e">
        <f>VLOOKUP(A410,issues_tempo!A:E,4,FALSE)</f>
        <v>#N/A</v>
      </c>
      <c r="AD410" t="e">
        <f>VLOOKUP(A410,issues_tempo!A:E,5,FALSE)</f>
        <v>#N/A</v>
      </c>
      <c r="AE410">
        <f t="shared" si="171"/>
        <v>0</v>
      </c>
      <c r="AF410">
        <f t="shared" si="171"/>
        <v>0</v>
      </c>
      <c r="AG410" t="e">
        <f t="shared" si="172"/>
        <v>#N/A</v>
      </c>
      <c r="AH410" t="e">
        <f t="shared" si="173"/>
        <v>#N/A</v>
      </c>
      <c r="AI410" t="e">
        <f t="shared" si="174"/>
        <v>#N/A</v>
      </c>
      <c r="AJ410" t="e">
        <f t="shared" si="175"/>
        <v>#N/A</v>
      </c>
    </row>
    <row r="411" spans="1:36" x14ac:dyDescent="0.25">
      <c r="A411">
        <f>commits!A411</f>
        <v>66883866</v>
      </c>
      <c r="B411" t="str">
        <f>commits!B411</f>
        <v>Javascript</v>
      </c>
      <c r="C411">
        <f>commits!C411</f>
        <v>1</v>
      </c>
      <c r="D411">
        <f>commits!D411</f>
        <v>1</v>
      </c>
      <c r="E411">
        <f>commits!E411</f>
        <v>2</v>
      </c>
      <c r="F411" t="e">
        <f>VLOOKUP(A411,merges!P:U,5,FALSE)</f>
        <v>#N/A</v>
      </c>
      <c r="G411" t="e">
        <f>VLOOKUP(A411,merges!P:U,6,FALSE)</f>
        <v>#N/A</v>
      </c>
      <c r="H411" t="e">
        <f t="shared" si="159"/>
        <v>#N/A</v>
      </c>
      <c r="I411" t="e">
        <f t="shared" si="160"/>
        <v>#N/A</v>
      </c>
      <c r="J411">
        <f t="shared" si="161"/>
        <v>0</v>
      </c>
      <c r="K411">
        <f t="shared" si="162"/>
        <v>0</v>
      </c>
      <c r="L411">
        <f t="shared" si="163"/>
        <v>0</v>
      </c>
      <c r="M411" t="e">
        <f t="shared" si="164"/>
        <v>#N/A</v>
      </c>
      <c r="N411" t="e">
        <f t="shared" si="165"/>
        <v>#N/A</v>
      </c>
      <c r="O411">
        <f>IF(ISNA(VLOOKUP(A411,desenvolvedores!$U$2:$W$656,2,FALSE)),1,VLOOKUP(A411,desenvolvedores!$U$2:$W$656,2,FALSE))</f>
        <v>1</v>
      </c>
      <c r="P411">
        <f>IF(ISNA(VLOOKUP(A411,desenvolvedores!$U$2:$W$656,3,FALSE)),1,VLOOKUP(A411,desenvolvedores!$U$2:$W$656,3,FALSE))</f>
        <v>1</v>
      </c>
      <c r="Q411">
        <f t="shared" si="157"/>
        <v>999999</v>
      </c>
      <c r="R411" t="e">
        <f t="shared" si="158"/>
        <v>#N/A</v>
      </c>
      <c r="S411">
        <f>IF(ISNA(VLOOKUP(A411,merges!AH:AJ,2,)),0,VLOOKUP(A411,merges!AH:AJ,2,))</f>
        <v>0</v>
      </c>
      <c r="T411">
        <f>IF(ISNA(VLOOKUP(A411,merges!AN:AP,2,FALSE)),0,VLOOKUP(A411,merges!AN:AP,2,FALSE))</f>
        <v>0</v>
      </c>
      <c r="U411">
        <f t="shared" si="166"/>
        <v>0</v>
      </c>
      <c r="V411">
        <f t="shared" si="167"/>
        <v>0</v>
      </c>
      <c r="W411">
        <f t="shared" si="176"/>
        <v>0</v>
      </c>
      <c r="X411">
        <f t="shared" si="168"/>
        <v>0</v>
      </c>
      <c r="Y411" t="e">
        <f>VLOOKUP(A411,issues_tempo!A:E,2,FALSE)</f>
        <v>#N/A</v>
      </c>
      <c r="Z411" t="e">
        <f>VLOOKUP(A411,issues_tempo!A:E,3,FALSE)</f>
        <v>#N/A</v>
      </c>
      <c r="AA411" t="e">
        <f t="shared" si="169"/>
        <v>#N/A</v>
      </c>
      <c r="AB411" t="e">
        <f t="shared" si="170"/>
        <v>#N/A</v>
      </c>
      <c r="AC411" t="e">
        <f>VLOOKUP(A411,issues_tempo!A:E,4,FALSE)</f>
        <v>#N/A</v>
      </c>
      <c r="AD411" t="e">
        <f>VLOOKUP(A411,issues_tempo!A:E,5,FALSE)</f>
        <v>#N/A</v>
      </c>
      <c r="AE411">
        <f t="shared" si="171"/>
        <v>0</v>
      </c>
      <c r="AF411">
        <f t="shared" si="171"/>
        <v>0</v>
      </c>
      <c r="AG411" t="e">
        <f t="shared" si="172"/>
        <v>#N/A</v>
      </c>
      <c r="AH411" t="e">
        <f t="shared" si="173"/>
        <v>#N/A</v>
      </c>
      <c r="AI411" t="e">
        <f t="shared" si="174"/>
        <v>#N/A</v>
      </c>
      <c r="AJ411" t="e">
        <f t="shared" si="175"/>
        <v>#N/A</v>
      </c>
    </row>
    <row r="412" spans="1:36" x14ac:dyDescent="0.25">
      <c r="A412">
        <f>commits!A412</f>
        <v>67122925</v>
      </c>
      <c r="B412" t="str">
        <f>commits!B412</f>
        <v>Javascript</v>
      </c>
      <c r="C412">
        <f>commits!C412</f>
        <v>52</v>
      </c>
      <c r="D412">
        <f>commits!D412</f>
        <v>1547</v>
      </c>
      <c r="E412">
        <f>commits!E412</f>
        <v>1599</v>
      </c>
      <c r="F412">
        <f>VLOOKUP(A412,merges!P:U,5,FALSE)</f>
        <v>0</v>
      </c>
      <c r="G412">
        <f>VLOOKUP(A412,merges!P:U,6,FALSE)</f>
        <v>143</v>
      </c>
      <c r="H412">
        <f t="shared" si="159"/>
        <v>143</v>
      </c>
      <c r="I412">
        <f t="shared" si="160"/>
        <v>11.181818181818182</v>
      </c>
      <c r="J412">
        <f t="shared" si="161"/>
        <v>8.9430894308943092</v>
      </c>
      <c r="K412">
        <f t="shared" si="162"/>
        <v>0</v>
      </c>
      <c r="L412">
        <f t="shared" si="163"/>
        <v>9.2436974789915958</v>
      </c>
      <c r="M412" t="e">
        <f t="shared" si="164"/>
        <v>#DIV/0!</v>
      </c>
      <c r="N412">
        <f t="shared" si="165"/>
        <v>10.818181818181818</v>
      </c>
      <c r="O412">
        <f>IF(ISNA(VLOOKUP(A412,desenvolvedores!$U$2:$W$656,2,FALSE)),1,VLOOKUP(A412,desenvolvedores!$U$2:$W$656,2,FALSE))</f>
        <v>13</v>
      </c>
      <c r="P412">
        <f>IF(ISNA(VLOOKUP(A412,desenvolvedores!$U$2:$W$656,3,FALSE)),1,VLOOKUP(A412,desenvolvedores!$U$2:$W$656,3,FALSE))</f>
        <v>6</v>
      </c>
      <c r="Q412">
        <f t="shared" si="157"/>
        <v>999999</v>
      </c>
      <c r="R412">
        <f t="shared" si="158"/>
        <v>10.818181818181818</v>
      </c>
      <c r="S412">
        <f>IF(ISNA(VLOOKUP(A412,merges!AH:AJ,2,)),0,VLOOKUP(A412,merges!AH:AJ,2,))</f>
        <v>0</v>
      </c>
      <c r="T412">
        <f>IF(ISNA(VLOOKUP(A412,merges!AN:AP,2,FALSE)),0,VLOOKUP(A412,merges!AN:AP,2,FALSE))</f>
        <v>0</v>
      </c>
      <c r="U412">
        <f t="shared" si="166"/>
        <v>0</v>
      </c>
      <c r="V412">
        <f t="shared" si="167"/>
        <v>0</v>
      </c>
      <c r="W412">
        <f t="shared" si="176"/>
        <v>0</v>
      </c>
      <c r="X412">
        <f t="shared" si="168"/>
        <v>0</v>
      </c>
      <c r="Y412" t="e">
        <f>VLOOKUP(A412,issues_tempo!A:E,2,FALSE)</f>
        <v>#N/A</v>
      </c>
      <c r="Z412" t="e">
        <f>VLOOKUP(A412,issues_tempo!A:E,3,FALSE)</f>
        <v>#N/A</v>
      </c>
      <c r="AA412" t="e">
        <f t="shared" si="169"/>
        <v>#N/A</v>
      </c>
      <c r="AB412" t="e">
        <f t="shared" si="170"/>
        <v>#N/A</v>
      </c>
      <c r="AC412" t="e">
        <f>VLOOKUP(A412,issues_tempo!A:E,4,FALSE)</f>
        <v>#N/A</v>
      </c>
      <c r="AD412" t="e">
        <f>VLOOKUP(A412,issues_tempo!A:E,5,FALSE)</f>
        <v>#N/A</v>
      </c>
      <c r="AE412">
        <f t="shared" si="171"/>
        <v>0</v>
      </c>
      <c r="AF412">
        <f t="shared" si="171"/>
        <v>0</v>
      </c>
      <c r="AG412" t="e">
        <f t="shared" si="172"/>
        <v>#N/A</v>
      </c>
      <c r="AH412" t="e">
        <f t="shared" si="173"/>
        <v>#N/A</v>
      </c>
      <c r="AI412" t="e">
        <f t="shared" si="174"/>
        <v>#N/A</v>
      </c>
      <c r="AJ412" t="e">
        <f t="shared" si="175"/>
        <v>#N/A</v>
      </c>
    </row>
    <row r="413" spans="1:36" x14ac:dyDescent="0.25">
      <c r="A413">
        <f>commits!A413</f>
        <v>67223659</v>
      </c>
      <c r="B413" t="str">
        <f>commits!B413</f>
        <v>Javascript</v>
      </c>
      <c r="C413">
        <f>commits!C413</f>
        <v>3</v>
      </c>
      <c r="D413">
        <f>commits!D413</f>
        <v>15</v>
      </c>
      <c r="E413">
        <f>commits!E413</f>
        <v>18</v>
      </c>
      <c r="F413">
        <f>VLOOKUP(A413,merges!P:U,5,FALSE)</f>
        <v>0</v>
      </c>
      <c r="G413">
        <f>VLOOKUP(A413,merges!P:U,6,FALSE)</f>
        <v>4</v>
      </c>
      <c r="H413">
        <f t="shared" si="159"/>
        <v>4</v>
      </c>
      <c r="I413">
        <f t="shared" si="160"/>
        <v>4.5</v>
      </c>
      <c r="J413">
        <f t="shared" si="161"/>
        <v>22.222222222222221</v>
      </c>
      <c r="K413">
        <f t="shared" si="162"/>
        <v>0</v>
      </c>
      <c r="L413">
        <f t="shared" si="163"/>
        <v>26.666666666666668</v>
      </c>
      <c r="M413" t="e">
        <f t="shared" si="164"/>
        <v>#DIV/0!</v>
      </c>
      <c r="N413">
        <f t="shared" si="165"/>
        <v>3.75</v>
      </c>
      <c r="O413">
        <f>IF(ISNA(VLOOKUP(A413,desenvolvedores!$U$2:$W$656,2,FALSE)),1,VLOOKUP(A413,desenvolvedores!$U$2:$W$656,2,FALSE))</f>
        <v>2</v>
      </c>
      <c r="P413">
        <f>IF(ISNA(VLOOKUP(A413,desenvolvedores!$U$2:$W$656,3,FALSE)),1,VLOOKUP(A413,desenvolvedores!$U$2:$W$656,3,FALSE))</f>
        <v>3</v>
      </c>
      <c r="Q413">
        <f t="shared" si="157"/>
        <v>999999</v>
      </c>
      <c r="R413">
        <f t="shared" si="158"/>
        <v>1.875</v>
      </c>
      <c r="S413">
        <f>IF(ISNA(VLOOKUP(A413,merges!AH:AJ,2,)),0,VLOOKUP(A413,merges!AH:AJ,2,))</f>
        <v>0</v>
      </c>
      <c r="T413">
        <f>IF(ISNA(VLOOKUP(A413,merges!AN:AP,2,FALSE)),0,VLOOKUP(A413,merges!AN:AP,2,FALSE))</f>
        <v>2</v>
      </c>
      <c r="U413">
        <f t="shared" si="166"/>
        <v>0</v>
      </c>
      <c r="V413">
        <f t="shared" si="167"/>
        <v>0.5</v>
      </c>
      <c r="W413">
        <f t="shared" si="176"/>
        <v>0</v>
      </c>
      <c r="X413">
        <f t="shared" si="168"/>
        <v>13.333333333333334</v>
      </c>
      <c r="Y413" t="e">
        <f>VLOOKUP(A413,issues_tempo!A:E,2,FALSE)</f>
        <v>#N/A</v>
      </c>
      <c r="Z413" t="e">
        <f>VLOOKUP(A413,issues_tempo!A:E,3,FALSE)</f>
        <v>#N/A</v>
      </c>
      <c r="AA413" t="e">
        <f t="shared" si="169"/>
        <v>#N/A</v>
      </c>
      <c r="AB413" t="e">
        <f t="shared" si="170"/>
        <v>#N/A</v>
      </c>
      <c r="AC413" t="e">
        <f>VLOOKUP(A413,issues_tempo!A:E,4,FALSE)</f>
        <v>#N/A</v>
      </c>
      <c r="AD413" t="e">
        <f>VLOOKUP(A413,issues_tempo!A:E,5,FALSE)</f>
        <v>#N/A</v>
      </c>
      <c r="AE413">
        <f t="shared" si="171"/>
        <v>0</v>
      </c>
      <c r="AF413">
        <f t="shared" si="171"/>
        <v>0</v>
      </c>
      <c r="AG413" t="e">
        <f t="shared" si="172"/>
        <v>#N/A</v>
      </c>
      <c r="AH413" t="e">
        <f t="shared" si="173"/>
        <v>#N/A</v>
      </c>
      <c r="AI413" t="e">
        <f t="shared" si="174"/>
        <v>#N/A</v>
      </c>
      <c r="AJ413" t="e">
        <f t="shared" si="175"/>
        <v>#N/A</v>
      </c>
    </row>
    <row r="414" spans="1:36" x14ac:dyDescent="0.25">
      <c r="A414">
        <f>commits!A414</f>
        <v>67301871</v>
      </c>
      <c r="B414" t="str">
        <f>commits!B414</f>
        <v>Javascript</v>
      </c>
      <c r="C414">
        <f>commits!C414</f>
        <v>2</v>
      </c>
      <c r="D414">
        <f>commits!D414</f>
        <v>27</v>
      </c>
      <c r="E414">
        <f>commits!E414</f>
        <v>29</v>
      </c>
      <c r="F414" t="e">
        <f>VLOOKUP(A414,merges!P:U,5,FALSE)</f>
        <v>#N/A</v>
      </c>
      <c r="G414" t="e">
        <f>VLOOKUP(A414,merges!P:U,6,FALSE)</f>
        <v>#N/A</v>
      </c>
      <c r="H414" t="e">
        <f t="shared" si="159"/>
        <v>#N/A</v>
      </c>
      <c r="I414" t="e">
        <f t="shared" si="160"/>
        <v>#N/A</v>
      </c>
      <c r="J414">
        <f t="shared" si="161"/>
        <v>0</v>
      </c>
      <c r="K414">
        <f t="shared" si="162"/>
        <v>0</v>
      </c>
      <c r="L414">
        <f t="shared" si="163"/>
        <v>0</v>
      </c>
      <c r="M414" t="e">
        <f t="shared" si="164"/>
        <v>#N/A</v>
      </c>
      <c r="N414" t="e">
        <f t="shared" si="165"/>
        <v>#N/A</v>
      </c>
      <c r="O414">
        <f>IF(ISNA(VLOOKUP(A414,desenvolvedores!$U$2:$W$656,2,FALSE)),1,VLOOKUP(A414,desenvolvedores!$U$2:$W$656,2,FALSE))</f>
        <v>1</v>
      </c>
      <c r="P414">
        <f>IF(ISNA(VLOOKUP(A414,desenvolvedores!$U$2:$W$656,3,FALSE)),1,VLOOKUP(A414,desenvolvedores!$U$2:$W$656,3,FALSE))</f>
        <v>1</v>
      </c>
      <c r="Q414">
        <f t="shared" si="157"/>
        <v>999999</v>
      </c>
      <c r="R414" t="e">
        <f t="shared" si="158"/>
        <v>#N/A</v>
      </c>
      <c r="S414">
        <f>IF(ISNA(VLOOKUP(A414,merges!AH:AJ,2,)),0,VLOOKUP(A414,merges!AH:AJ,2,))</f>
        <v>0</v>
      </c>
      <c r="T414">
        <f>IF(ISNA(VLOOKUP(A414,merges!AN:AP,2,FALSE)),0,VLOOKUP(A414,merges!AN:AP,2,FALSE))</f>
        <v>0</v>
      </c>
      <c r="U414">
        <f t="shared" si="166"/>
        <v>0</v>
      </c>
      <c r="V414">
        <f t="shared" si="167"/>
        <v>0</v>
      </c>
      <c r="W414">
        <f t="shared" si="176"/>
        <v>0</v>
      </c>
      <c r="X414">
        <f t="shared" si="168"/>
        <v>0</v>
      </c>
      <c r="Y414" t="e">
        <f>VLOOKUP(A414,issues_tempo!A:E,2,FALSE)</f>
        <v>#N/A</v>
      </c>
      <c r="Z414" t="e">
        <f>VLOOKUP(A414,issues_tempo!A:E,3,FALSE)</f>
        <v>#N/A</v>
      </c>
      <c r="AA414" t="e">
        <f t="shared" si="169"/>
        <v>#N/A</v>
      </c>
      <c r="AB414" t="e">
        <f t="shared" si="170"/>
        <v>#N/A</v>
      </c>
      <c r="AC414" t="e">
        <f>VLOOKUP(A414,issues_tempo!A:E,4,FALSE)</f>
        <v>#N/A</v>
      </c>
      <c r="AD414" t="e">
        <f>VLOOKUP(A414,issues_tempo!A:E,5,FALSE)</f>
        <v>#N/A</v>
      </c>
      <c r="AE414">
        <f t="shared" si="171"/>
        <v>0</v>
      </c>
      <c r="AF414">
        <f t="shared" si="171"/>
        <v>0</v>
      </c>
      <c r="AG414" t="e">
        <f t="shared" si="172"/>
        <v>#N/A</v>
      </c>
      <c r="AH414" t="e">
        <f t="shared" si="173"/>
        <v>#N/A</v>
      </c>
      <c r="AI414" t="e">
        <f t="shared" si="174"/>
        <v>#N/A</v>
      </c>
      <c r="AJ414" t="e">
        <f t="shared" si="175"/>
        <v>#N/A</v>
      </c>
    </row>
    <row r="415" spans="1:36" x14ac:dyDescent="0.25">
      <c r="A415">
        <f>commits!A415</f>
        <v>67746970</v>
      </c>
      <c r="B415" t="str">
        <f>commits!B415</f>
        <v>Javascript</v>
      </c>
      <c r="C415">
        <f>commits!C415</f>
        <v>1</v>
      </c>
      <c r="D415">
        <f>commits!D415</f>
        <v>57</v>
      </c>
      <c r="E415">
        <f>commits!E415</f>
        <v>58</v>
      </c>
      <c r="F415">
        <f>VLOOKUP(A415,merges!P:U,5,FALSE)</f>
        <v>0</v>
      </c>
      <c r="G415">
        <f>VLOOKUP(A415,merges!P:U,6,FALSE)</f>
        <v>1</v>
      </c>
      <c r="H415">
        <f t="shared" si="159"/>
        <v>1</v>
      </c>
      <c r="I415">
        <f t="shared" si="160"/>
        <v>58</v>
      </c>
      <c r="J415">
        <f t="shared" si="161"/>
        <v>1.7241379310344827</v>
      </c>
      <c r="K415">
        <f t="shared" si="162"/>
        <v>0</v>
      </c>
      <c r="L415">
        <f t="shared" si="163"/>
        <v>1.7543859649122806</v>
      </c>
      <c r="M415" t="e">
        <f t="shared" si="164"/>
        <v>#DIV/0!</v>
      </c>
      <c r="N415">
        <f t="shared" si="165"/>
        <v>57</v>
      </c>
      <c r="O415">
        <f>IF(ISNA(VLOOKUP(A415,desenvolvedores!$U$2:$W$656,2,FALSE)),1,VLOOKUP(A415,desenvolvedores!$U$2:$W$656,2,FALSE))</f>
        <v>1</v>
      </c>
      <c r="P415">
        <f>IF(ISNA(VLOOKUP(A415,desenvolvedores!$U$2:$W$656,3,FALSE)),1,VLOOKUP(A415,desenvolvedores!$U$2:$W$656,3,FALSE))</f>
        <v>1</v>
      </c>
      <c r="Q415">
        <f t="shared" si="157"/>
        <v>999999</v>
      </c>
      <c r="R415">
        <f t="shared" si="158"/>
        <v>9.5</v>
      </c>
      <c r="S415">
        <f>IF(ISNA(VLOOKUP(A415,merges!AH:AJ,2,)),0,VLOOKUP(A415,merges!AH:AJ,2,))</f>
        <v>0</v>
      </c>
      <c r="T415">
        <f>IF(ISNA(VLOOKUP(A415,merges!AN:AP,2,FALSE)),0,VLOOKUP(A415,merges!AN:AP,2,FALSE))</f>
        <v>0</v>
      </c>
      <c r="U415">
        <f t="shared" si="166"/>
        <v>0</v>
      </c>
      <c r="V415">
        <f t="shared" si="167"/>
        <v>0</v>
      </c>
      <c r="W415">
        <f t="shared" si="176"/>
        <v>0</v>
      </c>
      <c r="X415">
        <f t="shared" si="168"/>
        <v>0</v>
      </c>
      <c r="Y415" t="e">
        <f>VLOOKUP(A415,issues_tempo!A:E,2,FALSE)</f>
        <v>#N/A</v>
      </c>
      <c r="Z415" t="e">
        <f>VLOOKUP(A415,issues_tempo!A:E,3,FALSE)</f>
        <v>#N/A</v>
      </c>
      <c r="AA415" t="e">
        <f t="shared" si="169"/>
        <v>#N/A</v>
      </c>
      <c r="AB415" t="e">
        <f t="shared" si="170"/>
        <v>#N/A</v>
      </c>
      <c r="AC415" t="e">
        <f>VLOOKUP(A415,issues_tempo!A:E,4,FALSE)</f>
        <v>#N/A</v>
      </c>
      <c r="AD415" t="e">
        <f>VLOOKUP(A415,issues_tempo!A:E,5,FALSE)</f>
        <v>#N/A</v>
      </c>
      <c r="AE415">
        <f t="shared" si="171"/>
        <v>0</v>
      </c>
      <c r="AF415">
        <f t="shared" si="171"/>
        <v>0</v>
      </c>
      <c r="AG415" t="e">
        <f t="shared" si="172"/>
        <v>#N/A</v>
      </c>
      <c r="AH415" t="e">
        <f t="shared" si="173"/>
        <v>#N/A</v>
      </c>
      <c r="AI415" t="e">
        <f t="shared" si="174"/>
        <v>#N/A</v>
      </c>
      <c r="AJ415" t="e">
        <f t="shared" si="175"/>
        <v>#N/A</v>
      </c>
    </row>
    <row r="416" spans="1:36" x14ac:dyDescent="0.25">
      <c r="A416">
        <f>commits!A416</f>
        <v>67809495</v>
      </c>
      <c r="B416" t="str">
        <f>commits!B416</f>
        <v>c#</v>
      </c>
      <c r="C416">
        <f>commits!C416</f>
        <v>3</v>
      </c>
      <c r="D416">
        <f>commits!D416</f>
        <v>28</v>
      </c>
      <c r="E416">
        <f>commits!E416</f>
        <v>31</v>
      </c>
      <c r="F416">
        <f>VLOOKUP(A416,merges!P:U,5,FALSE)</f>
        <v>0</v>
      </c>
      <c r="G416">
        <f>VLOOKUP(A416,merges!P:U,6,FALSE)</f>
        <v>2</v>
      </c>
      <c r="H416">
        <f t="shared" si="159"/>
        <v>2</v>
      </c>
      <c r="I416">
        <f t="shared" si="160"/>
        <v>15.5</v>
      </c>
      <c r="J416">
        <f t="shared" si="161"/>
        <v>6.4516129032258061</v>
      </c>
      <c r="K416">
        <f t="shared" si="162"/>
        <v>0</v>
      </c>
      <c r="L416">
        <f t="shared" si="163"/>
        <v>7.1428571428571432</v>
      </c>
      <c r="M416" t="e">
        <f t="shared" si="164"/>
        <v>#DIV/0!</v>
      </c>
      <c r="N416">
        <f t="shared" si="165"/>
        <v>14</v>
      </c>
      <c r="O416">
        <f>IF(ISNA(VLOOKUP(A416,desenvolvedores!$U$2:$W$656,2,FALSE)),1,VLOOKUP(A416,desenvolvedores!$U$2:$W$656,2,FALSE))</f>
        <v>1</v>
      </c>
      <c r="P416">
        <f>IF(ISNA(VLOOKUP(A416,desenvolvedores!$U$2:$W$656,3,FALSE)),1,VLOOKUP(A416,desenvolvedores!$U$2:$W$656,3,FALSE))</f>
        <v>1</v>
      </c>
      <c r="Q416">
        <f t="shared" si="157"/>
        <v>999999</v>
      </c>
      <c r="R416">
        <f t="shared" si="158"/>
        <v>2.333333333333333</v>
      </c>
      <c r="S416">
        <f>IF(ISNA(VLOOKUP(A416,merges!AH:AJ,2,)),0,VLOOKUP(A416,merges!AH:AJ,2,))</f>
        <v>0</v>
      </c>
      <c r="T416">
        <f>IF(ISNA(VLOOKUP(A416,merges!AN:AP,2,FALSE)),0,VLOOKUP(A416,merges!AN:AP,2,FALSE))</f>
        <v>0</v>
      </c>
      <c r="U416">
        <f t="shared" si="166"/>
        <v>0</v>
      </c>
      <c r="V416">
        <f t="shared" si="167"/>
        <v>0</v>
      </c>
      <c r="W416">
        <f t="shared" si="176"/>
        <v>0</v>
      </c>
      <c r="X416">
        <f t="shared" si="168"/>
        <v>0</v>
      </c>
      <c r="Y416" t="e">
        <f>VLOOKUP(A416,issues_tempo!A:E,2,FALSE)</f>
        <v>#N/A</v>
      </c>
      <c r="Z416" t="e">
        <f>VLOOKUP(A416,issues_tempo!A:E,3,FALSE)</f>
        <v>#N/A</v>
      </c>
      <c r="AA416" t="e">
        <f t="shared" si="169"/>
        <v>#N/A</v>
      </c>
      <c r="AB416" t="e">
        <f t="shared" si="170"/>
        <v>#N/A</v>
      </c>
      <c r="AC416" t="e">
        <f>VLOOKUP(A416,issues_tempo!A:E,4,FALSE)</f>
        <v>#N/A</v>
      </c>
      <c r="AD416" t="e">
        <f>VLOOKUP(A416,issues_tempo!A:E,5,FALSE)</f>
        <v>#N/A</v>
      </c>
      <c r="AE416">
        <f t="shared" si="171"/>
        <v>0</v>
      </c>
      <c r="AF416">
        <f t="shared" si="171"/>
        <v>0</v>
      </c>
      <c r="AG416" t="e">
        <f t="shared" si="172"/>
        <v>#N/A</v>
      </c>
      <c r="AH416" t="e">
        <f t="shared" si="173"/>
        <v>#N/A</v>
      </c>
      <c r="AI416" t="e">
        <f t="shared" si="174"/>
        <v>#N/A</v>
      </c>
      <c r="AJ416" t="e">
        <f t="shared" si="175"/>
        <v>#N/A</v>
      </c>
    </row>
    <row r="417" spans="1:36" x14ac:dyDescent="0.25">
      <c r="A417">
        <f>commits!A417</f>
        <v>68092281</v>
      </c>
      <c r="B417" t="str">
        <f>commits!B417</f>
        <v>Javascript</v>
      </c>
      <c r="C417">
        <f>commits!C417</f>
        <v>47</v>
      </c>
      <c r="D417">
        <f>commits!D417</f>
        <v>4</v>
      </c>
      <c r="E417">
        <f>commits!E417</f>
        <v>51</v>
      </c>
      <c r="F417">
        <f>VLOOKUP(A417,merges!P:U,5,FALSE)</f>
        <v>2</v>
      </c>
      <c r="G417">
        <f>VLOOKUP(A417,merges!P:U,6,FALSE)</f>
        <v>0</v>
      </c>
      <c r="H417">
        <f t="shared" si="159"/>
        <v>2</v>
      </c>
      <c r="I417">
        <f t="shared" si="160"/>
        <v>25.5</v>
      </c>
      <c r="J417">
        <f t="shared" si="161"/>
        <v>3.9215686274509802</v>
      </c>
      <c r="K417">
        <f t="shared" si="162"/>
        <v>4.2553191489361701</v>
      </c>
      <c r="L417">
        <f t="shared" si="163"/>
        <v>0</v>
      </c>
      <c r="M417">
        <f t="shared" si="164"/>
        <v>23.5</v>
      </c>
      <c r="N417" t="e">
        <f t="shared" si="165"/>
        <v>#DIV/0!</v>
      </c>
      <c r="O417">
        <f>IF(ISNA(VLOOKUP(A417,desenvolvedores!$U$2:$W$656,2,FALSE)),1,VLOOKUP(A417,desenvolvedores!$U$2:$W$656,2,FALSE))</f>
        <v>4</v>
      </c>
      <c r="P417">
        <f>IF(ISNA(VLOOKUP(A417,desenvolvedores!$U$2:$W$656,3,FALSE)),1,VLOOKUP(A417,desenvolvedores!$U$2:$W$656,3,FALSE))</f>
        <v>1</v>
      </c>
      <c r="Q417">
        <f t="shared" si="157"/>
        <v>15.666666666666666</v>
      </c>
      <c r="R417">
        <f t="shared" si="158"/>
        <v>999999</v>
      </c>
      <c r="S417">
        <f>IF(ISNA(VLOOKUP(A417,merges!AH:AJ,2,)),0,VLOOKUP(A417,merges!AH:AJ,2,))</f>
        <v>0</v>
      </c>
      <c r="T417">
        <f>IF(ISNA(VLOOKUP(A417,merges!AN:AP,2,FALSE)),0,VLOOKUP(A417,merges!AN:AP,2,FALSE))</f>
        <v>0</v>
      </c>
      <c r="U417">
        <f t="shared" si="166"/>
        <v>0</v>
      </c>
      <c r="V417">
        <f t="shared" si="167"/>
        <v>0</v>
      </c>
      <c r="W417">
        <f t="shared" si="176"/>
        <v>0</v>
      </c>
      <c r="X417">
        <f t="shared" si="168"/>
        <v>0</v>
      </c>
      <c r="Y417" t="e">
        <f>VLOOKUP(A417,issues_tempo!A:E,2,FALSE)</f>
        <v>#N/A</v>
      </c>
      <c r="Z417" t="e">
        <f>VLOOKUP(A417,issues_tempo!A:E,3,FALSE)</f>
        <v>#N/A</v>
      </c>
      <c r="AA417" t="e">
        <f t="shared" si="169"/>
        <v>#N/A</v>
      </c>
      <c r="AB417" t="e">
        <f t="shared" si="170"/>
        <v>#N/A</v>
      </c>
      <c r="AC417" t="e">
        <f>VLOOKUP(A417,issues_tempo!A:E,4,FALSE)</f>
        <v>#N/A</v>
      </c>
      <c r="AD417" t="e">
        <f>VLOOKUP(A417,issues_tempo!A:E,5,FALSE)</f>
        <v>#N/A</v>
      </c>
      <c r="AE417">
        <f t="shared" si="171"/>
        <v>0</v>
      </c>
      <c r="AF417">
        <f t="shared" si="171"/>
        <v>0</v>
      </c>
      <c r="AG417" t="e">
        <f t="shared" si="172"/>
        <v>#N/A</v>
      </c>
      <c r="AH417" t="e">
        <f t="shared" si="173"/>
        <v>#N/A</v>
      </c>
      <c r="AI417" t="e">
        <f t="shared" si="174"/>
        <v>#N/A</v>
      </c>
      <c r="AJ417" t="e">
        <f t="shared" si="175"/>
        <v>#N/A</v>
      </c>
    </row>
    <row r="418" spans="1:36" x14ac:dyDescent="0.25">
      <c r="A418">
        <f>commits!A418</f>
        <v>68276327</v>
      </c>
      <c r="B418" t="str">
        <f>commits!B418</f>
        <v>Python</v>
      </c>
      <c r="C418">
        <f>commits!C418</f>
        <v>2</v>
      </c>
      <c r="D418">
        <f>commits!D418</f>
        <v>2</v>
      </c>
      <c r="E418">
        <f>commits!E418</f>
        <v>4</v>
      </c>
      <c r="F418" t="e">
        <f>VLOOKUP(A418,merges!P:U,5,FALSE)</f>
        <v>#N/A</v>
      </c>
      <c r="G418" t="e">
        <f>VLOOKUP(A418,merges!P:U,6,FALSE)</f>
        <v>#N/A</v>
      </c>
      <c r="H418" t="e">
        <f t="shared" si="159"/>
        <v>#N/A</v>
      </c>
      <c r="I418" t="e">
        <f t="shared" si="160"/>
        <v>#N/A</v>
      </c>
      <c r="J418">
        <f t="shared" si="161"/>
        <v>0</v>
      </c>
      <c r="K418">
        <f t="shared" si="162"/>
        <v>0</v>
      </c>
      <c r="L418">
        <f t="shared" si="163"/>
        <v>0</v>
      </c>
      <c r="M418" t="e">
        <f t="shared" si="164"/>
        <v>#N/A</v>
      </c>
      <c r="N418" t="e">
        <f t="shared" si="165"/>
        <v>#N/A</v>
      </c>
      <c r="O418">
        <f>IF(ISNA(VLOOKUP(A418,desenvolvedores!$U$2:$W$656,2,FALSE)),1,VLOOKUP(A418,desenvolvedores!$U$2:$W$656,2,FALSE))</f>
        <v>2</v>
      </c>
      <c r="P418">
        <f>IF(ISNA(VLOOKUP(A418,desenvolvedores!$U$2:$W$656,3,FALSE)),1,VLOOKUP(A418,desenvolvedores!$U$2:$W$656,3,FALSE))</f>
        <v>1</v>
      </c>
      <c r="Q418">
        <f t="shared" si="157"/>
        <v>999999</v>
      </c>
      <c r="R418" t="e">
        <f t="shared" si="158"/>
        <v>#N/A</v>
      </c>
      <c r="S418">
        <f>IF(ISNA(VLOOKUP(A418,merges!AH:AJ,2,)),0,VLOOKUP(A418,merges!AH:AJ,2,))</f>
        <v>0</v>
      </c>
      <c r="T418">
        <f>IF(ISNA(VLOOKUP(A418,merges!AN:AP,2,FALSE)),0,VLOOKUP(A418,merges!AN:AP,2,FALSE))</f>
        <v>0</v>
      </c>
      <c r="U418">
        <f t="shared" si="166"/>
        <v>0</v>
      </c>
      <c r="V418">
        <f t="shared" si="167"/>
        <v>0</v>
      </c>
      <c r="W418">
        <f t="shared" si="176"/>
        <v>0</v>
      </c>
      <c r="X418">
        <f t="shared" si="168"/>
        <v>0</v>
      </c>
      <c r="Y418" t="e">
        <f>VLOOKUP(A418,issues_tempo!A:E,2,FALSE)</f>
        <v>#N/A</v>
      </c>
      <c r="Z418" t="e">
        <f>VLOOKUP(A418,issues_tempo!A:E,3,FALSE)</f>
        <v>#N/A</v>
      </c>
      <c r="AA418" t="e">
        <f t="shared" si="169"/>
        <v>#N/A</v>
      </c>
      <c r="AB418" t="e">
        <f t="shared" si="170"/>
        <v>#N/A</v>
      </c>
      <c r="AC418" t="e">
        <f>VLOOKUP(A418,issues_tempo!A:E,4,FALSE)</f>
        <v>#N/A</v>
      </c>
      <c r="AD418" t="e">
        <f>VLOOKUP(A418,issues_tempo!A:E,5,FALSE)</f>
        <v>#N/A</v>
      </c>
      <c r="AE418">
        <f t="shared" si="171"/>
        <v>0</v>
      </c>
      <c r="AF418">
        <f t="shared" si="171"/>
        <v>0</v>
      </c>
      <c r="AG418" t="e">
        <f t="shared" si="172"/>
        <v>#N/A</v>
      </c>
      <c r="AH418" t="e">
        <f t="shared" si="173"/>
        <v>#N/A</v>
      </c>
      <c r="AI418" t="e">
        <f t="shared" si="174"/>
        <v>#N/A</v>
      </c>
      <c r="AJ418" t="e">
        <f t="shared" si="175"/>
        <v>#N/A</v>
      </c>
    </row>
    <row r="419" spans="1:36" x14ac:dyDescent="0.25">
      <c r="A419">
        <f>commits!A419</f>
        <v>68350354</v>
      </c>
      <c r="B419" t="str">
        <f>commits!B419</f>
        <v>c#</v>
      </c>
      <c r="C419">
        <f>commits!C419</f>
        <v>1</v>
      </c>
      <c r="D419">
        <f>commits!D419</f>
        <v>7</v>
      </c>
      <c r="E419">
        <f>commits!E419</f>
        <v>8</v>
      </c>
      <c r="F419" t="e">
        <f>VLOOKUP(A419,merges!P:U,5,FALSE)</f>
        <v>#N/A</v>
      </c>
      <c r="G419" t="e">
        <f>VLOOKUP(A419,merges!P:U,6,FALSE)</f>
        <v>#N/A</v>
      </c>
      <c r="H419" t="e">
        <f t="shared" si="159"/>
        <v>#N/A</v>
      </c>
      <c r="I419" t="e">
        <f t="shared" si="160"/>
        <v>#N/A</v>
      </c>
      <c r="J419">
        <f t="shared" si="161"/>
        <v>0</v>
      </c>
      <c r="K419">
        <f t="shared" si="162"/>
        <v>0</v>
      </c>
      <c r="L419">
        <f t="shared" si="163"/>
        <v>0</v>
      </c>
      <c r="M419" t="e">
        <f t="shared" si="164"/>
        <v>#N/A</v>
      </c>
      <c r="N419" t="e">
        <f t="shared" si="165"/>
        <v>#N/A</v>
      </c>
      <c r="O419">
        <f>IF(ISNA(VLOOKUP(A419,desenvolvedores!$U$2:$W$656,2,FALSE)),1,VLOOKUP(A419,desenvolvedores!$U$2:$W$656,2,FALSE))</f>
        <v>1</v>
      </c>
      <c r="P419">
        <f>IF(ISNA(VLOOKUP(A419,desenvolvedores!$U$2:$W$656,3,FALSE)),1,VLOOKUP(A419,desenvolvedores!$U$2:$W$656,3,FALSE))</f>
        <v>2</v>
      </c>
      <c r="Q419">
        <f t="shared" si="157"/>
        <v>999999</v>
      </c>
      <c r="R419" t="e">
        <f t="shared" si="158"/>
        <v>#N/A</v>
      </c>
      <c r="S419">
        <f>IF(ISNA(VLOOKUP(A419,merges!AH:AJ,2,)),0,VLOOKUP(A419,merges!AH:AJ,2,))</f>
        <v>0</v>
      </c>
      <c r="T419">
        <f>IF(ISNA(VLOOKUP(A419,merges!AN:AP,2,FALSE)),0,VLOOKUP(A419,merges!AN:AP,2,FALSE))</f>
        <v>0</v>
      </c>
      <c r="U419">
        <f t="shared" si="166"/>
        <v>0</v>
      </c>
      <c r="V419">
        <f t="shared" si="167"/>
        <v>0</v>
      </c>
      <c r="W419">
        <f t="shared" si="176"/>
        <v>0</v>
      </c>
      <c r="X419">
        <f t="shared" si="168"/>
        <v>0</v>
      </c>
      <c r="Y419" t="e">
        <f>VLOOKUP(A419,issues_tempo!A:E,2,FALSE)</f>
        <v>#N/A</v>
      </c>
      <c r="Z419" t="e">
        <f>VLOOKUP(A419,issues_tempo!A:E,3,FALSE)</f>
        <v>#N/A</v>
      </c>
      <c r="AA419" t="e">
        <f t="shared" si="169"/>
        <v>#N/A</v>
      </c>
      <c r="AB419" t="e">
        <f t="shared" si="170"/>
        <v>#N/A</v>
      </c>
      <c r="AC419" t="e">
        <f>VLOOKUP(A419,issues_tempo!A:E,4,FALSE)</f>
        <v>#N/A</v>
      </c>
      <c r="AD419" t="e">
        <f>VLOOKUP(A419,issues_tempo!A:E,5,FALSE)</f>
        <v>#N/A</v>
      </c>
      <c r="AE419">
        <f t="shared" si="171"/>
        <v>0</v>
      </c>
      <c r="AF419">
        <f t="shared" si="171"/>
        <v>0</v>
      </c>
      <c r="AG419" t="e">
        <f t="shared" si="172"/>
        <v>#N/A</v>
      </c>
      <c r="AH419" t="e">
        <f t="shared" si="173"/>
        <v>#N/A</v>
      </c>
      <c r="AI419" t="e">
        <f t="shared" si="174"/>
        <v>#N/A</v>
      </c>
      <c r="AJ419" t="e">
        <f t="shared" si="175"/>
        <v>#N/A</v>
      </c>
    </row>
    <row r="420" spans="1:36" x14ac:dyDescent="0.25">
      <c r="A420">
        <f>commits!A420</f>
        <v>68407220</v>
      </c>
      <c r="B420" t="str">
        <f>commits!B420</f>
        <v>Python</v>
      </c>
      <c r="C420">
        <f>commits!C420</f>
        <v>2052</v>
      </c>
      <c r="D420">
        <f>commits!D420</f>
        <v>1316</v>
      </c>
      <c r="E420">
        <f>commits!E420</f>
        <v>3368</v>
      </c>
      <c r="F420">
        <f>VLOOKUP(A420,merges!P:U,5,FALSE)</f>
        <v>31</v>
      </c>
      <c r="G420">
        <f>VLOOKUP(A420,merges!P:U,6,FALSE)</f>
        <v>46</v>
      </c>
      <c r="H420">
        <f t="shared" si="159"/>
        <v>77</v>
      </c>
      <c r="I420">
        <f t="shared" si="160"/>
        <v>43.740259740259738</v>
      </c>
      <c r="J420">
        <f t="shared" si="161"/>
        <v>2.2862232779097389</v>
      </c>
      <c r="K420">
        <f t="shared" si="162"/>
        <v>1.5107212475633529</v>
      </c>
      <c r="L420">
        <f t="shared" si="163"/>
        <v>3.4954407294832825</v>
      </c>
      <c r="M420">
        <f t="shared" ref="M420:M421" si="177">IF(F420&gt;0,C420/F420,999999)</f>
        <v>66.193548387096769</v>
      </c>
      <c r="N420">
        <f t="shared" ref="N420:N421" si="178">IF(G420&gt;0,D420/G420,999999)</f>
        <v>28.608695652173914</v>
      </c>
      <c r="O420">
        <f>IF(ISNA(VLOOKUP(A420,desenvolvedores!$U$2:$W$656,2,FALSE)),1,VLOOKUP(A420,desenvolvedores!$U$2:$W$656,2,FALSE))</f>
        <v>3</v>
      </c>
      <c r="P420">
        <f>IF(ISNA(VLOOKUP(A420,desenvolvedores!$U$2:$W$656,3,FALSE)),1,VLOOKUP(A420,desenvolvedores!$U$2:$W$656,3,FALSE))</f>
        <v>3</v>
      </c>
      <c r="Q420">
        <f t="shared" si="157"/>
        <v>33.096774193548384</v>
      </c>
      <c r="R420">
        <f t="shared" si="158"/>
        <v>14.304347826086957</v>
      </c>
      <c r="S420">
        <f>IF(ISNA(VLOOKUP(A420,merges!AH:AJ,2,)),0,VLOOKUP(A420,merges!AH:AJ,2,))</f>
        <v>19</v>
      </c>
      <c r="T420">
        <f>IF(ISNA(VLOOKUP(A420,merges!AN:AP,2,FALSE)),0,VLOOKUP(A420,merges!AN:AP,2,FALSE))</f>
        <v>2</v>
      </c>
      <c r="U420">
        <f t="shared" si="166"/>
        <v>0.61290322580645162</v>
      </c>
      <c r="V420">
        <f t="shared" si="167"/>
        <v>4.3478260869565216E-2</v>
      </c>
      <c r="W420">
        <f t="shared" si="176"/>
        <v>0.92592592592592604</v>
      </c>
      <c r="X420">
        <f t="shared" si="168"/>
        <v>0.1519756838905775</v>
      </c>
      <c r="Y420">
        <f>IF(ISNA(VLOOKUP(A420,issues_tempo!A:E,2,FALSE)),0,VLOOKUP(A420,issues_tempo!A:E,2,FALSE))</f>
        <v>0</v>
      </c>
      <c r="Z420">
        <f>IF(ISNA(VLOOKUP(A420,issues_tempo!A:E,3,FALSE)),0,VLOOKUP(A420,issues_tempo!A:E,3,FALSE))</f>
        <v>0</v>
      </c>
      <c r="AA420">
        <f t="shared" si="169"/>
        <v>0</v>
      </c>
      <c r="AB420" t="e">
        <f t="shared" si="170"/>
        <v>#DIV/0!</v>
      </c>
      <c r="AC420" t="e">
        <f>VLOOKUP(A420,issues_tempo!A:E,4,FALSE)</f>
        <v>#N/A</v>
      </c>
      <c r="AD420" t="e">
        <f>VLOOKUP(A420,issues_tempo!A:E,5,FALSE)</f>
        <v>#N/A</v>
      </c>
      <c r="AE420">
        <f t="shared" si="171"/>
        <v>0</v>
      </c>
      <c r="AF420">
        <f t="shared" si="171"/>
        <v>0</v>
      </c>
      <c r="AG420">
        <f t="shared" si="172"/>
        <v>0</v>
      </c>
      <c r="AH420">
        <f t="shared" si="173"/>
        <v>0</v>
      </c>
      <c r="AI420">
        <f t="shared" si="174"/>
        <v>0</v>
      </c>
      <c r="AJ420">
        <f t="shared" si="175"/>
        <v>0</v>
      </c>
    </row>
    <row r="421" spans="1:36" x14ac:dyDescent="0.25">
      <c r="A421">
        <f>commits!A421</f>
        <v>68464903</v>
      </c>
      <c r="B421" t="str">
        <f>commits!B421</f>
        <v>Ruby</v>
      </c>
      <c r="C421">
        <f>commits!C421</f>
        <v>9773</v>
      </c>
      <c r="D421">
        <f>commits!D421</f>
        <v>3102</v>
      </c>
      <c r="E421">
        <f>commits!E421</f>
        <v>12875</v>
      </c>
      <c r="F421">
        <f>VLOOKUP(A421,merges!P:U,5,FALSE)</f>
        <v>1567</v>
      </c>
      <c r="G421">
        <f>VLOOKUP(A421,merges!P:U,6,FALSE)</f>
        <v>662</v>
      </c>
      <c r="H421">
        <f t="shared" si="159"/>
        <v>2229</v>
      </c>
      <c r="I421">
        <f t="shared" si="160"/>
        <v>5.7761327949753252</v>
      </c>
      <c r="J421">
        <f t="shared" si="161"/>
        <v>17.3126213592233</v>
      </c>
      <c r="K421">
        <f t="shared" si="162"/>
        <v>16.033971144991302</v>
      </c>
      <c r="L421">
        <f t="shared" si="163"/>
        <v>21.34107027724049</v>
      </c>
      <c r="M421">
        <f t="shared" si="177"/>
        <v>6.2367581365666878</v>
      </c>
      <c r="N421">
        <f t="shared" si="178"/>
        <v>4.6858006042296072</v>
      </c>
      <c r="O421">
        <f>IF(ISNA(VLOOKUP(A421,desenvolvedores!$U$2:$W$656,2,FALSE)),1,VLOOKUP(A421,desenvolvedores!$U$2:$W$656,2,FALSE))</f>
        <v>81</v>
      </c>
      <c r="P421">
        <f>IF(ISNA(VLOOKUP(A421,desenvolvedores!$U$2:$W$656,3,FALSE)),1,VLOOKUP(A421,desenvolvedores!$U$2:$W$656,3,FALSE))</f>
        <v>31</v>
      </c>
      <c r="Q421">
        <f t="shared" si="157"/>
        <v>84.196234843650288</v>
      </c>
      <c r="R421">
        <f t="shared" si="158"/>
        <v>24.20996978851964</v>
      </c>
      <c r="S421">
        <f>IF(ISNA(VLOOKUP(A421,merges!AH:AJ,2,)),0,VLOOKUP(A421,merges!AH:AJ,2,))</f>
        <v>919</v>
      </c>
      <c r="T421">
        <f>IF(ISNA(VLOOKUP(A421,merges!AN:AP,2,FALSE)),0,VLOOKUP(A421,merges!AN:AP,2,FALSE))</f>
        <v>179</v>
      </c>
      <c r="U421">
        <f t="shared" si="166"/>
        <v>0.5864709636247607</v>
      </c>
      <c r="V421">
        <f t="shared" si="167"/>
        <v>0.27039274924471302</v>
      </c>
      <c r="W421">
        <f t="shared" si="176"/>
        <v>9.4034585081346567</v>
      </c>
      <c r="X421">
        <f t="shared" si="168"/>
        <v>5.7704706640876857</v>
      </c>
      <c r="Y421">
        <f>IF(ISNA(VLOOKUP(A421,issues_tempo!A:E,2,FALSE)),0,VLOOKUP(A421,issues_tempo!A:E,2,FALSE))</f>
        <v>0</v>
      </c>
      <c r="Z421">
        <f>IF(ISNA(VLOOKUP(A421,issues_tempo!A:E,3,FALSE)),0,VLOOKUP(A421,issues_tempo!A:E,3,FALSE))</f>
        <v>0</v>
      </c>
      <c r="AA421">
        <f t="shared" si="169"/>
        <v>0</v>
      </c>
      <c r="AB421" t="e">
        <f t="shared" si="170"/>
        <v>#DIV/0!</v>
      </c>
      <c r="AC421" t="e">
        <f>VLOOKUP(A421,issues_tempo!A:E,4,FALSE)</f>
        <v>#N/A</v>
      </c>
      <c r="AD421" t="e">
        <f>VLOOKUP(A421,issues_tempo!A:E,5,FALSE)</f>
        <v>#N/A</v>
      </c>
      <c r="AE421">
        <f t="shared" si="171"/>
        <v>0</v>
      </c>
      <c r="AF421">
        <f t="shared" si="171"/>
        <v>0</v>
      </c>
      <c r="AG421">
        <f t="shared" si="172"/>
        <v>0</v>
      </c>
      <c r="AH421">
        <f t="shared" si="173"/>
        <v>0</v>
      </c>
      <c r="AI421">
        <f t="shared" si="174"/>
        <v>0</v>
      </c>
      <c r="AJ421">
        <f t="shared" si="175"/>
        <v>0</v>
      </c>
    </row>
    <row r="422" spans="1:36" x14ac:dyDescent="0.25">
      <c r="A422">
        <f>commits!A422</f>
        <v>68533377</v>
      </c>
      <c r="B422" t="str">
        <f>commits!B422</f>
        <v>java</v>
      </c>
      <c r="C422">
        <f>commits!C422</f>
        <v>1</v>
      </c>
      <c r="D422">
        <f>commits!D422</f>
        <v>21</v>
      </c>
      <c r="E422">
        <f>commits!E422</f>
        <v>22</v>
      </c>
      <c r="F422" t="e">
        <f>VLOOKUP(A422,merges!P:U,5,FALSE)</f>
        <v>#N/A</v>
      </c>
      <c r="G422" t="e">
        <f>VLOOKUP(A422,merges!P:U,6,FALSE)</f>
        <v>#N/A</v>
      </c>
      <c r="H422" t="e">
        <f t="shared" si="159"/>
        <v>#N/A</v>
      </c>
      <c r="I422" t="e">
        <f t="shared" si="160"/>
        <v>#N/A</v>
      </c>
      <c r="J422">
        <f t="shared" si="161"/>
        <v>0</v>
      </c>
      <c r="K422">
        <f t="shared" si="162"/>
        <v>0</v>
      </c>
      <c r="L422">
        <f t="shared" si="163"/>
        <v>0</v>
      </c>
      <c r="M422" t="e">
        <f t="shared" si="164"/>
        <v>#N/A</v>
      </c>
      <c r="N422" t="e">
        <f t="shared" si="165"/>
        <v>#N/A</v>
      </c>
      <c r="O422">
        <f>IF(ISNA(VLOOKUP(A422,desenvolvedores!$U$2:$W$656,2,FALSE)),1,VLOOKUP(A422,desenvolvedores!$U$2:$W$656,2,FALSE))</f>
        <v>1</v>
      </c>
      <c r="P422">
        <f>IF(ISNA(VLOOKUP(A422,desenvolvedores!$U$2:$W$656,3,FALSE)),1,VLOOKUP(A422,desenvolvedores!$U$2:$W$656,3,FALSE))</f>
        <v>1</v>
      </c>
      <c r="Q422">
        <f t="shared" si="157"/>
        <v>999999</v>
      </c>
      <c r="R422" t="e">
        <f t="shared" si="158"/>
        <v>#N/A</v>
      </c>
      <c r="S422">
        <f>IF(ISNA(VLOOKUP(A422,merges!AH:AJ,2,)),0,VLOOKUP(A422,merges!AH:AJ,2,))</f>
        <v>0</v>
      </c>
      <c r="T422">
        <f>IF(ISNA(VLOOKUP(A422,merges!AN:AP,2,FALSE)),0,VLOOKUP(A422,merges!AN:AP,2,FALSE))</f>
        <v>0</v>
      </c>
      <c r="U422">
        <f t="shared" si="166"/>
        <v>0</v>
      </c>
      <c r="V422">
        <f t="shared" si="167"/>
        <v>0</v>
      </c>
      <c r="W422">
        <f t="shared" si="176"/>
        <v>0</v>
      </c>
      <c r="X422">
        <f t="shared" si="168"/>
        <v>0</v>
      </c>
      <c r="Y422" t="e">
        <f>VLOOKUP(A422,issues_tempo!A:E,2,FALSE)</f>
        <v>#N/A</v>
      </c>
      <c r="Z422" t="e">
        <f>VLOOKUP(A422,issues_tempo!A:E,3,FALSE)</f>
        <v>#N/A</v>
      </c>
      <c r="AA422" t="e">
        <f t="shared" si="169"/>
        <v>#N/A</v>
      </c>
      <c r="AB422" t="e">
        <f t="shared" si="170"/>
        <v>#N/A</v>
      </c>
      <c r="AC422" t="e">
        <f>VLOOKUP(A422,issues_tempo!A:E,4,FALSE)</f>
        <v>#N/A</v>
      </c>
      <c r="AD422" t="e">
        <f>VLOOKUP(A422,issues_tempo!A:E,5,FALSE)</f>
        <v>#N/A</v>
      </c>
      <c r="AE422">
        <f t="shared" si="171"/>
        <v>0</v>
      </c>
      <c r="AF422">
        <f t="shared" si="171"/>
        <v>0</v>
      </c>
      <c r="AG422" t="e">
        <f t="shared" si="172"/>
        <v>#N/A</v>
      </c>
      <c r="AH422" t="e">
        <f t="shared" si="173"/>
        <v>#N/A</v>
      </c>
      <c r="AI422" t="e">
        <f t="shared" si="174"/>
        <v>#N/A</v>
      </c>
      <c r="AJ422" t="e">
        <f t="shared" si="175"/>
        <v>#N/A</v>
      </c>
    </row>
    <row r="423" spans="1:36" x14ac:dyDescent="0.25">
      <c r="A423">
        <f>commits!A423</f>
        <v>68828635</v>
      </c>
      <c r="B423" t="str">
        <f>commits!B423</f>
        <v>java</v>
      </c>
      <c r="C423">
        <f>commits!C423</f>
        <v>7</v>
      </c>
      <c r="D423">
        <f>commits!D423</f>
        <v>180</v>
      </c>
      <c r="E423">
        <f>commits!E423</f>
        <v>187</v>
      </c>
      <c r="F423">
        <f>VLOOKUP(A423,merges!P:U,5,FALSE)</f>
        <v>0</v>
      </c>
      <c r="G423">
        <f>VLOOKUP(A423,merges!P:U,6,FALSE)</f>
        <v>4</v>
      </c>
      <c r="H423">
        <f t="shared" si="159"/>
        <v>4</v>
      </c>
      <c r="I423">
        <f t="shared" si="160"/>
        <v>46.75</v>
      </c>
      <c r="J423">
        <f t="shared" si="161"/>
        <v>2.1390374331550803</v>
      </c>
      <c r="K423">
        <f t="shared" si="162"/>
        <v>0</v>
      </c>
      <c r="L423">
        <f t="shared" si="163"/>
        <v>2.2222222222222223</v>
      </c>
      <c r="M423" t="e">
        <f t="shared" si="164"/>
        <v>#DIV/0!</v>
      </c>
      <c r="N423">
        <f t="shared" si="165"/>
        <v>45</v>
      </c>
      <c r="O423">
        <f>IF(ISNA(VLOOKUP(A423,desenvolvedores!$U$2:$W$656,2,FALSE)),1,VLOOKUP(A423,desenvolvedores!$U$2:$W$656,2,FALSE))</f>
        <v>2</v>
      </c>
      <c r="P423">
        <f>IF(ISNA(VLOOKUP(A423,desenvolvedores!$U$2:$W$656,3,FALSE)),1,VLOOKUP(A423,desenvolvedores!$U$2:$W$656,3,FALSE))</f>
        <v>2</v>
      </c>
      <c r="Q423">
        <f t="shared" si="157"/>
        <v>999999</v>
      </c>
      <c r="R423">
        <f t="shared" si="158"/>
        <v>15</v>
      </c>
      <c r="S423">
        <f>IF(ISNA(VLOOKUP(A423,merges!AH:AJ,2,)),0,VLOOKUP(A423,merges!AH:AJ,2,))</f>
        <v>0</v>
      </c>
      <c r="T423">
        <f>IF(ISNA(VLOOKUP(A423,merges!AN:AP,2,FALSE)),0,VLOOKUP(A423,merges!AN:AP,2,FALSE))</f>
        <v>0</v>
      </c>
      <c r="U423">
        <f t="shared" si="166"/>
        <v>0</v>
      </c>
      <c r="V423">
        <f t="shared" si="167"/>
        <v>0</v>
      </c>
      <c r="W423">
        <f t="shared" si="176"/>
        <v>0</v>
      </c>
      <c r="X423">
        <f t="shared" si="168"/>
        <v>0</v>
      </c>
      <c r="Y423" t="e">
        <f>VLOOKUP(A423,issues_tempo!A:E,2,FALSE)</f>
        <v>#N/A</v>
      </c>
      <c r="Z423" t="e">
        <f>VLOOKUP(A423,issues_tempo!A:E,3,FALSE)</f>
        <v>#N/A</v>
      </c>
      <c r="AA423" t="e">
        <f t="shared" si="169"/>
        <v>#N/A</v>
      </c>
      <c r="AB423" t="e">
        <f t="shared" si="170"/>
        <v>#N/A</v>
      </c>
      <c r="AC423" t="e">
        <f>VLOOKUP(A423,issues_tempo!A:E,4,FALSE)</f>
        <v>#N/A</v>
      </c>
      <c r="AD423" t="e">
        <f>VLOOKUP(A423,issues_tempo!A:E,5,FALSE)</f>
        <v>#N/A</v>
      </c>
      <c r="AE423">
        <f t="shared" si="171"/>
        <v>0</v>
      </c>
      <c r="AF423">
        <f t="shared" si="171"/>
        <v>0</v>
      </c>
      <c r="AG423" t="e">
        <f t="shared" si="172"/>
        <v>#N/A</v>
      </c>
      <c r="AH423" t="e">
        <f t="shared" si="173"/>
        <v>#N/A</v>
      </c>
      <c r="AI423" t="e">
        <f t="shared" si="174"/>
        <v>#N/A</v>
      </c>
      <c r="AJ423" t="e">
        <f t="shared" si="175"/>
        <v>#N/A</v>
      </c>
    </row>
    <row r="424" spans="1:36" x14ac:dyDescent="0.25">
      <c r="A424">
        <f>commits!A424</f>
        <v>69093907</v>
      </c>
      <c r="B424" t="str">
        <f>commits!B424</f>
        <v>java</v>
      </c>
      <c r="C424">
        <f>commits!C424</f>
        <v>8</v>
      </c>
      <c r="D424">
        <f>commits!D424</f>
        <v>22</v>
      </c>
      <c r="E424">
        <f>commits!E424</f>
        <v>30</v>
      </c>
      <c r="F424" t="e">
        <f>VLOOKUP(A424,merges!P:U,5,FALSE)</f>
        <v>#N/A</v>
      </c>
      <c r="G424" t="e">
        <f>VLOOKUP(A424,merges!P:U,6,FALSE)</f>
        <v>#N/A</v>
      </c>
      <c r="H424" t="e">
        <f t="shared" si="159"/>
        <v>#N/A</v>
      </c>
      <c r="I424" t="e">
        <f t="shared" si="160"/>
        <v>#N/A</v>
      </c>
      <c r="J424">
        <f t="shared" si="161"/>
        <v>0</v>
      </c>
      <c r="K424">
        <f t="shared" si="162"/>
        <v>0</v>
      </c>
      <c r="L424">
        <f t="shared" si="163"/>
        <v>0</v>
      </c>
      <c r="M424" t="e">
        <f t="shared" si="164"/>
        <v>#N/A</v>
      </c>
      <c r="N424" t="e">
        <f t="shared" si="165"/>
        <v>#N/A</v>
      </c>
      <c r="O424">
        <f>IF(ISNA(VLOOKUP(A424,desenvolvedores!$U$2:$W$656,2,FALSE)),1,VLOOKUP(A424,desenvolvedores!$U$2:$W$656,2,FALSE))</f>
        <v>1</v>
      </c>
      <c r="P424">
        <f>IF(ISNA(VLOOKUP(A424,desenvolvedores!$U$2:$W$656,3,FALSE)),1,VLOOKUP(A424,desenvolvedores!$U$2:$W$656,3,FALSE))</f>
        <v>1</v>
      </c>
      <c r="Q424">
        <f t="shared" si="157"/>
        <v>999999</v>
      </c>
      <c r="R424" t="e">
        <f t="shared" si="158"/>
        <v>#N/A</v>
      </c>
      <c r="S424">
        <f>IF(ISNA(VLOOKUP(A424,merges!AH:AJ,2,)),0,VLOOKUP(A424,merges!AH:AJ,2,))</f>
        <v>0</v>
      </c>
      <c r="T424">
        <f>IF(ISNA(VLOOKUP(A424,merges!AN:AP,2,FALSE)),0,VLOOKUP(A424,merges!AN:AP,2,FALSE))</f>
        <v>0</v>
      </c>
      <c r="U424">
        <f t="shared" si="166"/>
        <v>0</v>
      </c>
      <c r="V424">
        <f t="shared" si="167"/>
        <v>0</v>
      </c>
      <c r="W424">
        <f t="shared" si="176"/>
        <v>0</v>
      </c>
      <c r="X424">
        <f t="shared" si="168"/>
        <v>0</v>
      </c>
      <c r="Y424" t="e">
        <f>VLOOKUP(A424,issues_tempo!A:E,2,FALSE)</f>
        <v>#N/A</v>
      </c>
      <c r="Z424" t="e">
        <f>VLOOKUP(A424,issues_tempo!A:E,3,FALSE)</f>
        <v>#N/A</v>
      </c>
      <c r="AA424" t="e">
        <f t="shared" si="169"/>
        <v>#N/A</v>
      </c>
      <c r="AB424" t="e">
        <f t="shared" si="170"/>
        <v>#N/A</v>
      </c>
      <c r="AC424" t="e">
        <f>VLOOKUP(A424,issues_tempo!A:E,4,FALSE)</f>
        <v>#N/A</v>
      </c>
      <c r="AD424" t="e">
        <f>VLOOKUP(A424,issues_tempo!A:E,5,FALSE)</f>
        <v>#N/A</v>
      </c>
      <c r="AE424">
        <f t="shared" si="171"/>
        <v>0</v>
      </c>
      <c r="AF424">
        <f t="shared" si="171"/>
        <v>0</v>
      </c>
      <c r="AG424" t="e">
        <f t="shared" si="172"/>
        <v>#N/A</v>
      </c>
      <c r="AH424" t="e">
        <f t="shared" si="173"/>
        <v>#N/A</v>
      </c>
      <c r="AI424" t="e">
        <f t="shared" si="174"/>
        <v>#N/A</v>
      </c>
      <c r="AJ424" t="e">
        <f t="shared" si="175"/>
        <v>#N/A</v>
      </c>
    </row>
    <row r="425" spans="1:36" x14ac:dyDescent="0.25">
      <c r="A425">
        <f>commits!A425</f>
        <v>69359362</v>
      </c>
      <c r="B425" t="str">
        <f>commits!B425</f>
        <v>Ruby</v>
      </c>
      <c r="C425">
        <f>commits!C425</f>
        <v>1981</v>
      </c>
      <c r="D425">
        <f>commits!D425</f>
        <v>247</v>
      </c>
      <c r="E425">
        <f>commits!E425</f>
        <v>2228</v>
      </c>
      <c r="F425">
        <f>VLOOKUP(A425,merges!P:U,5,FALSE)</f>
        <v>177</v>
      </c>
      <c r="G425">
        <f>VLOOKUP(A425,merges!P:U,6,FALSE)</f>
        <v>21</v>
      </c>
      <c r="H425">
        <f t="shared" si="159"/>
        <v>198</v>
      </c>
      <c r="I425">
        <f t="shared" si="160"/>
        <v>11.252525252525253</v>
      </c>
      <c r="J425">
        <f t="shared" si="161"/>
        <v>8.8868940754039496</v>
      </c>
      <c r="K425">
        <f t="shared" si="162"/>
        <v>8.9348813730439165</v>
      </c>
      <c r="L425">
        <f t="shared" si="163"/>
        <v>8.5020242914979764</v>
      </c>
      <c r="M425">
        <f>IF(F425&gt;0,C425/F425,999999)</f>
        <v>11.192090395480227</v>
      </c>
      <c r="N425">
        <f>IF(G425&gt;0,D425/G425,999999)</f>
        <v>11.761904761904763</v>
      </c>
      <c r="O425">
        <f>IF(ISNA(VLOOKUP(A425,desenvolvedores!$U$2:$W$656,2,FALSE)),1,VLOOKUP(A425,desenvolvedores!$U$2:$W$656,2,FALSE))</f>
        <v>46</v>
      </c>
      <c r="P425">
        <f>IF(ISNA(VLOOKUP(A425,desenvolvedores!$U$2:$W$656,3,FALSE)),1,VLOOKUP(A425,desenvolvedores!$U$2:$W$656,3,FALSE))</f>
        <v>17</v>
      </c>
      <c r="Q425">
        <f t="shared" si="157"/>
        <v>85.806026365348401</v>
      </c>
      <c r="R425">
        <f t="shared" si="158"/>
        <v>33.32539682539683</v>
      </c>
      <c r="S425">
        <f>IF(ISNA(VLOOKUP(A425,merges!AH:AJ,2,)),0,VLOOKUP(A425,merges!AH:AJ,2,))</f>
        <v>74</v>
      </c>
      <c r="T425">
        <f>IF(ISNA(VLOOKUP(A425,merges!AN:AP,2,FALSE)),0,VLOOKUP(A425,merges!AN:AP,2,FALSE))</f>
        <v>0</v>
      </c>
      <c r="U425">
        <f t="shared" si="166"/>
        <v>0.41807909604519772</v>
      </c>
      <c r="V425">
        <f t="shared" si="167"/>
        <v>0</v>
      </c>
      <c r="W425">
        <f t="shared" si="176"/>
        <v>3.7354871277132755</v>
      </c>
      <c r="X425">
        <f t="shared" si="168"/>
        <v>0</v>
      </c>
      <c r="Y425">
        <f>IF(ISNA(VLOOKUP(A425,issues_tempo!A:E,2,FALSE)),0,VLOOKUP(A425,issues_tempo!A:E,2,FALSE))</f>
        <v>0</v>
      </c>
      <c r="Z425">
        <f>IF(ISNA(VLOOKUP(A425,issues_tempo!A:E,3,FALSE)),0,VLOOKUP(A425,issues_tempo!A:E,3,FALSE))</f>
        <v>0</v>
      </c>
      <c r="AA425">
        <f t="shared" si="169"/>
        <v>0</v>
      </c>
      <c r="AB425" t="e">
        <f t="shared" si="170"/>
        <v>#DIV/0!</v>
      </c>
      <c r="AC425" t="e">
        <f>VLOOKUP(A425,issues_tempo!A:E,4,FALSE)</f>
        <v>#N/A</v>
      </c>
      <c r="AD425" t="e">
        <f>VLOOKUP(A425,issues_tempo!A:E,5,FALSE)</f>
        <v>#N/A</v>
      </c>
      <c r="AE425">
        <f t="shared" si="171"/>
        <v>0</v>
      </c>
      <c r="AF425">
        <f t="shared" si="171"/>
        <v>0</v>
      </c>
      <c r="AG425">
        <f t="shared" si="172"/>
        <v>0</v>
      </c>
      <c r="AH425">
        <f t="shared" si="173"/>
        <v>0</v>
      </c>
      <c r="AI425">
        <f t="shared" si="174"/>
        <v>0</v>
      </c>
      <c r="AJ425">
        <f t="shared" si="175"/>
        <v>0</v>
      </c>
    </row>
    <row r="426" spans="1:36" x14ac:dyDescent="0.25">
      <c r="A426">
        <f>commits!A426</f>
        <v>69547415</v>
      </c>
      <c r="B426" t="str">
        <f>commits!B426</f>
        <v>Javascript</v>
      </c>
      <c r="C426">
        <f>commits!C426</f>
        <v>1</v>
      </c>
      <c r="D426">
        <f>commits!D426</f>
        <v>10</v>
      </c>
      <c r="E426">
        <f>commits!E426</f>
        <v>11</v>
      </c>
      <c r="F426" t="e">
        <f>VLOOKUP(A426,merges!P:U,5,FALSE)</f>
        <v>#N/A</v>
      </c>
      <c r="G426" t="e">
        <f>VLOOKUP(A426,merges!P:U,6,FALSE)</f>
        <v>#N/A</v>
      </c>
      <c r="H426" t="e">
        <f t="shared" si="159"/>
        <v>#N/A</v>
      </c>
      <c r="I426" t="e">
        <f t="shared" si="160"/>
        <v>#N/A</v>
      </c>
      <c r="J426">
        <f t="shared" si="161"/>
        <v>0</v>
      </c>
      <c r="K426">
        <f t="shared" si="162"/>
        <v>0</v>
      </c>
      <c r="L426">
        <f t="shared" si="163"/>
        <v>0</v>
      </c>
      <c r="M426" t="e">
        <f t="shared" si="164"/>
        <v>#N/A</v>
      </c>
      <c r="N426" t="e">
        <f t="shared" si="165"/>
        <v>#N/A</v>
      </c>
      <c r="O426">
        <f>IF(ISNA(VLOOKUP(A426,desenvolvedores!$U$2:$W$656,2,FALSE)),1,VLOOKUP(A426,desenvolvedores!$U$2:$W$656,2,FALSE))</f>
        <v>1</v>
      </c>
      <c r="P426">
        <f>IF(ISNA(VLOOKUP(A426,desenvolvedores!$U$2:$W$656,3,FALSE)),1,VLOOKUP(A426,desenvolvedores!$U$2:$W$656,3,FALSE))</f>
        <v>2</v>
      </c>
      <c r="Q426">
        <f t="shared" si="157"/>
        <v>999999</v>
      </c>
      <c r="R426" t="e">
        <f t="shared" si="158"/>
        <v>#N/A</v>
      </c>
      <c r="S426">
        <f>IF(ISNA(VLOOKUP(A426,merges!AH:AJ,2,)),0,VLOOKUP(A426,merges!AH:AJ,2,))</f>
        <v>0</v>
      </c>
      <c r="T426">
        <f>IF(ISNA(VLOOKUP(A426,merges!AN:AP,2,FALSE)),0,VLOOKUP(A426,merges!AN:AP,2,FALSE))</f>
        <v>0</v>
      </c>
      <c r="U426">
        <f t="shared" si="166"/>
        <v>0</v>
      </c>
      <c r="V426">
        <f t="shared" si="167"/>
        <v>0</v>
      </c>
      <c r="W426">
        <f t="shared" si="176"/>
        <v>0</v>
      </c>
      <c r="X426">
        <f t="shared" si="168"/>
        <v>0</v>
      </c>
      <c r="Y426" t="e">
        <f>VLOOKUP(A426,issues_tempo!A:E,2,FALSE)</f>
        <v>#N/A</v>
      </c>
      <c r="Z426" t="e">
        <f>VLOOKUP(A426,issues_tempo!A:E,3,FALSE)</f>
        <v>#N/A</v>
      </c>
      <c r="AA426" t="e">
        <f t="shared" si="169"/>
        <v>#N/A</v>
      </c>
      <c r="AB426" t="e">
        <f t="shared" si="170"/>
        <v>#N/A</v>
      </c>
      <c r="AC426" t="e">
        <f>VLOOKUP(A426,issues_tempo!A:E,4,FALSE)</f>
        <v>#N/A</v>
      </c>
      <c r="AD426" t="e">
        <f>VLOOKUP(A426,issues_tempo!A:E,5,FALSE)</f>
        <v>#N/A</v>
      </c>
      <c r="AE426">
        <f t="shared" si="171"/>
        <v>0</v>
      </c>
      <c r="AF426">
        <f t="shared" si="171"/>
        <v>0</v>
      </c>
      <c r="AG426" t="e">
        <f t="shared" si="172"/>
        <v>#N/A</v>
      </c>
      <c r="AH426" t="e">
        <f t="shared" si="173"/>
        <v>#N/A</v>
      </c>
      <c r="AI426" t="e">
        <f t="shared" si="174"/>
        <v>#N/A</v>
      </c>
      <c r="AJ426" t="e">
        <f t="shared" si="175"/>
        <v>#N/A</v>
      </c>
    </row>
    <row r="427" spans="1:36" x14ac:dyDescent="0.25">
      <c r="A427">
        <f>commits!A427</f>
        <v>69872561</v>
      </c>
      <c r="B427" t="str">
        <f>commits!B427</f>
        <v>java</v>
      </c>
      <c r="C427">
        <f>commits!C427</f>
        <v>1</v>
      </c>
      <c r="D427">
        <f>commits!D427</f>
        <v>3</v>
      </c>
      <c r="E427">
        <f>commits!E427</f>
        <v>4</v>
      </c>
      <c r="F427">
        <f>VLOOKUP(A427,merges!P:U,5,FALSE)</f>
        <v>0</v>
      </c>
      <c r="G427">
        <f>VLOOKUP(A427,merges!P:U,6,FALSE)</f>
        <v>1</v>
      </c>
      <c r="H427">
        <f t="shared" si="159"/>
        <v>1</v>
      </c>
      <c r="I427">
        <f t="shared" si="160"/>
        <v>4</v>
      </c>
      <c r="J427">
        <f t="shared" si="161"/>
        <v>25</v>
      </c>
      <c r="K427">
        <f t="shared" si="162"/>
        <v>0</v>
      </c>
      <c r="L427">
        <f t="shared" si="163"/>
        <v>33.333333333333336</v>
      </c>
      <c r="M427" t="e">
        <f t="shared" si="164"/>
        <v>#DIV/0!</v>
      </c>
      <c r="N427">
        <f t="shared" si="165"/>
        <v>3</v>
      </c>
      <c r="O427">
        <f>IF(ISNA(VLOOKUP(A427,desenvolvedores!$U$2:$W$656,2,FALSE)),1,VLOOKUP(A427,desenvolvedores!$U$2:$W$656,2,FALSE))</f>
        <v>1</v>
      </c>
      <c r="P427">
        <f>IF(ISNA(VLOOKUP(A427,desenvolvedores!$U$2:$W$656,3,FALSE)),1,VLOOKUP(A427,desenvolvedores!$U$2:$W$656,3,FALSE))</f>
        <v>2</v>
      </c>
      <c r="Q427">
        <f t="shared" si="157"/>
        <v>999999</v>
      </c>
      <c r="R427">
        <f t="shared" si="158"/>
        <v>1</v>
      </c>
      <c r="S427">
        <f>IF(ISNA(VLOOKUP(A427,merges!AH:AJ,2,)),0,VLOOKUP(A427,merges!AH:AJ,2,))</f>
        <v>0</v>
      </c>
      <c r="T427">
        <f>IF(ISNA(VLOOKUP(A427,merges!AN:AP,2,FALSE)),0,VLOOKUP(A427,merges!AN:AP,2,FALSE))</f>
        <v>0</v>
      </c>
      <c r="U427">
        <f t="shared" si="166"/>
        <v>0</v>
      </c>
      <c r="V427">
        <f t="shared" si="167"/>
        <v>0</v>
      </c>
      <c r="W427">
        <f t="shared" si="176"/>
        <v>0</v>
      </c>
      <c r="X427">
        <f t="shared" si="168"/>
        <v>0</v>
      </c>
      <c r="Y427" t="e">
        <f>VLOOKUP(A427,issues_tempo!A:E,2,FALSE)</f>
        <v>#N/A</v>
      </c>
      <c r="Z427" t="e">
        <f>VLOOKUP(A427,issues_tempo!A:E,3,FALSE)</f>
        <v>#N/A</v>
      </c>
      <c r="AA427" t="e">
        <f t="shared" si="169"/>
        <v>#N/A</v>
      </c>
      <c r="AB427" t="e">
        <f t="shared" si="170"/>
        <v>#N/A</v>
      </c>
      <c r="AC427" t="e">
        <f>VLOOKUP(A427,issues_tempo!A:E,4,FALSE)</f>
        <v>#N/A</v>
      </c>
      <c r="AD427" t="e">
        <f>VLOOKUP(A427,issues_tempo!A:E,5,FALSE)</f>
        <v>#N/A</v>
      </c>
      <c r="AE427">
        <f t="shared" si="171"/>
        <v>0</v>
      </c>
      <c r="AF427">
        <f t="shared" si="171"/>
        <v>0</v>
      </c>
      <c r="AG427" t="e">
        <f t="shared" si="172"/>
        <v>#N/A</v>
      </c>
      <c r="AH427" t="e">
        <f t="shared" si="173"/>
        <v>#N/A</v>
      </c>
      <c r="AI427" t="e">
        <f t="shared" si="174"/>
        <v>#N/A</v>
      </c>
      <c r="AJ427" t="e">
        <f t="shared" si="175"/>
        <v>#N/A</v>
      </c>
    </row>
    <row r="428" spans="1:36" x14ac:dyDescent="0.25">
      <c r="A428">
        <f>commits!A428</f>
        <v>70324149</v>
      </c>
      <c r="B428" t="str">
        <f>commits!B428</f>
        <v>java</v>
      </c>
      <c r="C428">
        <f>commits!C428</f>
        <v>15</v>
      </c>
      <c r="D428">
        <f>commits!D428</f>
        <v>104</v>
      </c>
      <c r="E428">
        <f>commits!E428</f>
        <v>119</v>
      </c>
      <c r="F428">
        <f>VLOOKUP(A428,merges!P:U,5,FALSE)</f>
        <v>0</v>
      </c>
      <c r="G428">
        <f>VLOOKUP(A428,merges!P:U,6,FALSE)</f>
        <v>3</v>
      </c>
      <c r="H428">
        <f t="shared" si="159"/>
        <v>3</v>
      </c>
      <c r="I428">
        <f t="shared" si="160"/>
        <v>39.666666666666664</v>
      </c>
      <c r="J428">
        <f t="shared" si="161"/>
        <v>2.5210084033613445</v>
      </c>
      <c r="K428">
        <f t="shared" si="162"/>
        <v>0</v>
      </c>
      <c r="L428">
        <f t="shared" si="163"/>
        <v>2.8846153846153846</v>
      </c>
      <c r="M428" t="e">
        <f t="shared" si="164"/>
        <v>#DIV/0!</v>
      </c>
      <c r="N428">
        <f t="shared" si="165"/>
        <v>34.666666666666664</v>
      </c>
      <c r="O428">
        <f>IF(ISNA(VLOOKUP(A428,desenvolvedores!$U$2:$W$656,2,FALSE)),1,VLOOKUP(A428,desenvolvedores!$U$2:$W$656,2,FALSE))</f>
        <v>1</v>
      </c>
      <c r="P428">
        <f>IF(ISNA(VLOOKUP(A428,desenvolvedores!$U$2:$W$656,3,FALSE)),1,VLOOKUP(A428,desenvolvedores!$U$2:$W$656,3,FALSE))</f>
        <v>2</v>
      </c>
      <c r="Q428">
        <f t="shared" si="157"/>
        <v>999999</v>
      </c>
      <c r="R428">
        <f t="shared" si="158"/>
        <v>11.555555555555554</v>
      </c>
      <c r="S428">
        <f>IF(ISNA(VLOOKUP(A428,merges!AH:AJ,2,)),0,VLOOKUP(A428,merges!AH:AJ,2,))</f>
        <v>0</v>
      </c>
      <c r="T428">
        <f>IF(ISNA(VLOOKUP(A428,merges!AN:AP,2,FALSE)),0,VLOOKUP(A428,merges!AN:AP,2,FALSE))</f>
        <v>0</v>
      </c>
      <c r="U428">
        <f t="shared" si="166"/>
        <v>0</v>
      </c>
      <c r="V428">
        <f t="shared" si="167"/>
        <v>0</v>
      </c>
      <c r="W428">
        <f t="shared" si="176"/>
        <v>0</v>
      </c>
      <c r="X428">
        <f t="shared" si="168"/>
        <v>0</v>
      </c>
      <c r="Y428" t="e">
        <f>VLOOKUP(A428,issues_tempo!A:E,2,FALSE)</f>
        <v>#N/A</v>
      </c>
      <c r="Z428" t="e">
        <f>VLOOKUP(A428,issues_tempo!A:E,3,FALSE)</f>
        <v>#N/A</v>
      </c>
      <c r="AA428" t="e">
        <f t="shared" si="169"/>
        <v>#N/A</v>
      </c>
      <c r="AB428" t="e">
        <f t="shared" si="170"/>
        <v>#N/A</v>
      </c>
      <c r="AC428" t="e">
        <f>VLOOKUP(A428,issues_tempo!A:E,4,FALSE)</f>
        <v>#N/A</v>
      </c>
      <c r="AD428" t="e">
        <f>VLOOKUP(A428,issues_tempo!A:E,5,FALSE)</f>
        <v>#N/A</v>
      </c>
      <c r="AE428">
        <f t="shared" si="171"/>
        <v>0</v>
      </c>
      <c r="AF428">
        <f t="shared" si="171"/>
        <v>0</v>
      </c>
      <c r="AG428" t="e">
        <f t="shared" si="172"/>
        <v>#N/A</v>
      </c>
      <c r="AH428" t="e">
        <f t="shared" si="173"/>
        <v>#N/A</v>
      </c>
      <c r="AI428" t="e">
        <f t="shared" si="174"/>
        <v>#N/A</v>
      </c>
      <c r="AJ428" t="e">
        <f t="shared" si="175"/>
        <v>#N/A</v>
      </c>
    </row>
    <row r="429" spans="1:36" x14ac:dyDescent="0.25">
      <c r="A429">
        <f>commits!A429</f>
        <v>70492012</v>
      </c>
      <c r="B429" t="str">
        <f>commits!B429</f>
        <v>Javascript</v>
      </c>
      <c r="C429">
        <f>commits!C429</f>
        <v>47</v>
      </c>
      <c r="D429">
        <f>commits!D429</f>
        <v>9</v>
      </c>
      <c r="E429">
        <f>commits!E429</f>
        <v>56</v>
      </c>
      <c r="F429">
        <f>VLOOKUP(A429,merges!P:U,5,FALSE)</f>
        <v>2</v>
      </c>
      <c r="G429">
        <f>VLOOKUP(A429,merges!P:U,6,FALSE)</f>
        <v>0</v>
      </c>
      <c r="H429">
        <f t="shared" si="159"/>
        <v>2</v>
      </c>
      <c r="I429">
        <f t="shared" si="160"/>
        <v>28</v>
      </c>
      <c r="J429">
        <f t="shared" si="161"/>
        <v>3.5714285714285716</v>
      </c>
      <c r="K429">
        <f t="shared" si="162"/>
        <v>4.2553191489361701</v>
      </c>
      <c r="L429">
        <f t="shared" si="163"/>
        <v>0</v>
      </c>
      <c r="M429">
        <f t="shared" si="164"/>
        <v>23.5</v>
      </c>
      <c r="N429" t="e">
        <f t="shared" si="165"/>
        <v>#DIV/0!</v>
      </c>
      <c r="O429">
        <f>IF(ISNA(VLOOKUP(A429,desenvolvedores!$U$2:$W$656,2,FALSE)),1,VLOOKUP(A429,desenvolvedores!$U$2:$W$656,2,FALSE))</f>
        <v>4</v>
      </c>
      <c r="P429">
        <f>IF(ISNA(VLOOKUP(A429,desenvolvedores!$U$2:$W$656,3,FALSE)),1,VLOOKUP(A429,desenvolvedores!$U$2:$W$656,3,FALSE))</f>
        <v>1</v>
      </c>
      <c r="Q429">
        <f t="shared" si="157"/>
        <v>15.666666666666666</v>
      </c>
      <c r="R429">
        <f t="shared" si="158"/>
        <v>999999</v>
      </c>
      <c r="S429">
        <f>IF(ISNA(VLOOKUP(A429,merges!AH:AJ,2,)),0,VLOOKUP(A429,merges!AH:AJ,2,))</f>
        <v>0</v>
      </c>
      <c r="T429">
        <f>IF(ISNA(VLOOKUP(A429,merges!AN:AP,2,FALSE)),0,VLOOKUP(A429,merges!AN:AP,2,FALSE))</f>
        <v>0</v>
      </c>
      <c r="U429">
        <f t="shared" si="166"/>
        <v>0</v>
      </c>
      <c r="V429">
        <f t="shared" si="167"/>
        <v>0</v>
      </c>
      <c r="W429">
        <f t="shared" si="176"/>
        <v>0</v>
      </c>
      <c r="X429">
        <f t="shared" si="168"/>
        <v>0</v>
      </c>
      <c r="Y429" t="e">
        <f>VLOOKUP(A429,issues_tempo!A:E,2,FALSE)</f>
        <v>#N/A</v>
      </c>
      <c r="Z429" t="e">
        <f>VLOOKUP(A429,issues_tempo!A:E,3,FALSE)</f>
        <v>#N/A</v>
      </c>
      <c r="AA429" t="e">
        <f t="shared" si="169"/>
        <v>#N/A</v>
      </c>
      <c r="AB429" t="e">
        <f t="shared" si="170"/>
        <v>#N/A</v>
      </c>
      <c r="AC429" t="e">
        <f>VLOOKUP(A429,issues_tempo!A:E,4,FALSE)</f>
        <v>#N/A</v>
      </c>
      <c r="AD429" t="e">
        <f>VLOOKUP(A429,issues_tempo!A:E,5,FALSE)</f>
        <v>#N/A</v>
      </c>
      <c r="AE429">
        <f t="shared" si="171"/>
        <v>0</v>
      </c>
      <c r="AF429">
        <f t="shared" si="171"/>
        <v>0</v>
      </c>
      <c r="AG429" t="e">
        <f t="shared" si="172"/>
        <v>#N/A</v>
      </c>
      <c r="AH429" t="e">
        <f t="shared" si="173"/>
        <v>#N/A</v>
      </c>
      <c r="AI429" t="e">
        <f t="shared" si="174"/>
        <v>#N/A</v>
      </c>
      <c r="AJ429" t="e">
        <f t="shared" si="175"/>
        <v>#N/A</v>
      </c>
    </row>
    <row r="430" spans="1:36" x14ac:dyDescent="0.25">
      <c r="A430">
        <f>commits!A430</f>
        <v>70767282</v>
      </c>
      <c r="B430" t="str">
        <f>commits!B430</f>
        <v>c#</v>
      </c>
      <c r="C430">
        <f>commits!C430</f>
        <v>1</v>
      </c>
      <c r="D430">
        <f>commits!D430</f>
        <v>17</v>
      </c>
      <c r="E430">
        <f>commits!E430</f>
        <v>18</v>
      </c>
      <c r="F430" t="e">
        <f>VLOOKUP(A430,merges!P:U,5,FALSE)</f>
        <v>#N/A</v>
      </c>
      <c r="G430" t="e">
        <f>VLOOKUP(A430,merges!P:U,6,FALSE)</f>
        <v>#N/A</v>
      </c>
      <c r="H430" t="e">
        <f t="shared" si="159"/>
        <v>#N/A</v>
      </c>
      <c r="I430" t="e">
        <f t="shared" si="160"/>
        <v>#N/A</v>
      </c>
      <c r="J430">
        <f t="shared" si="161"/>
        <v>0</v>
      </c>
      <c r="K430">
        <f t="shared" si="162"/>
        <v>0</v>
      </c>
      <c r="L430">
        <f t="shared" si="163"/>
        <v>0</v>
      </c>
      <c r="M430" t="e">
        <f t="shared" si="164"/>
        <v>#N/A</v>
      </c>
      <c r="N430" t="e">
        <f t="shared" si="165"/>
        <v>#N/A</v>
      </c>
      <c r="O430">
        <f>IF(ISNA(VLOOKUP(A430,desenvolvedores!$U$2:$W$656,2,FALSE)),1,VLOOKUP(A430,desenvolvedores!$U$2:$W$656,2,FALSE))</f>
        <v>1</v>
      </c>
      <c r="P430">
        <f>IF(ISNA(VLOOKUP(A430,desenvolvedores!$U$2:$W$656,3,FALSE)),1,VLOOKUP(A430,desenvolvedores!$U$2:$W$656,3,FALSE))</f>
        <v>1</v>
      </c>
      <c r="Q430">
        <f t="shared" si="157"/>
        <v>999999</v>
      </c>
      <c r="R430" t="e">
        <f t="shared" si="158"/>
        <v>#N/A</v>
      </c>
      <c r="S430">
        <f>IF(ISNA(VLOOKUP(A430,merges!AH:AJ,2,)),0,VLOOKUP(A430,merges!AH:AJ,2,))</f>
        <v>0</v>
      </c>
      <c r="T430">
        <f>IF(ISNA(VLOOKUP(A430,merges!AN:AP,2,FALSE)),0,VLOOKUP(A430,merges!AN:AP,2,FALSE))</f>
        <v>0</v>
      </c>
      <c r="U430">
        <f t="shared" si="166"/>
        <v>0</v>
      </c>
      <c r="V430">
        <f t="shared" si="167"/>
        <v>0</v>
      </c>
      <c r="W430">
        <f t="shared" si="176"/>
        <v>0</v>
      </c>
      <c r="X430">
        <f t="shared" si="168"/>
        <v>0</v>
      </c>
      <c r="Y430" t="e">
        <f>VLOOKUP(A430,issues_tempo!A:E,2,FALSE)</f>
        <v>#N/A</v>
      </c>
      <c r="Z430" t="e">
        <f>VLOOKUP(A430,issues_tempo!A:E,3,FALSE)</f>
        <v>#N/A</v>
      </c>
      <c r="AA430" t="e">
        <f t="shared" si="169"/>
        <v>#N/A</v>
      </c>
      <c r="AB430" t="e">
        <f t="shared" si="170"/>
        <v>#N/A</v>
      </c>
      <c r="AC430" t="e">
        <f>VLOOKUP(A430,issues_tempo!A:E,4,FALSE)</f>
        <v>#N/A</v>
      </c>
      <c r="AD430" t="e">
        <f>VLOOKUP(A430,issues_tempo!A:E,5,FALSE)</f>
        <v>#N/A</v>
      </c>
      <c r="AE430">
        <f t="shared" si="171"/>
        <v>0</v>
      </c>
      <c r="AF430">
        <f t="shared" si="171"/>
        <v>0</v>
      </c>
      <c r="AG430" t="e">
        <f t="shared" si="172"/>
        <v>#N/A</v>
      </c>
      <c r="AH430" t="e">
        <f t="shared" si="173"/>
        <v>#N/A</v>
      </c>
      <c r="AI430" t="e">
        <f t="shared" si="174"/>
        <v>#N/A</v>
      </c>
      <c r="AJ430" t="e">
        <f t="shared" si="175"/>
        <v>#N/A</v>
      </c>
    </row>
    <row r="431" spans="1:36" x14ac:dyDescent="0.25">
      <c r="A431">
        <f>commits!A431</f>
        <v>70910445</v>
      </c>
      <c r="B431" t="str">
        <f>commits!B431</f>
        <v>java</v>
      </c>
      <c r="C431">
        <f>commits!C431</f>
        <v>1</v>
      </c>
      <c r="D431">
        <f>commits!D431</f>
        <v>1</v>
      </c>
      <c r="E431">
        <f>commits!E431</f>
        <v>2</v>
      </c>
      <c r="F431" t="e">
        <f>VLOOKUP(A431,merges!P:U,5,FALSE)</f>
        <v>#N/A</v>
      </c>
      <c r="G431" t="e">
        <f>VLOOKUP(A431,merges!P:U,6,FALSE)</f>
        <v>#N/A</v>
      </c>
      <c r="H431" t="e">
        <f t="shared" si="159"/>
        <v>#N/A</v>
      </c>
      <c r="I431" t="e">
        <f t="shared" si="160"/>
        <v>#N/A</v>
      </c>
      <c r="J431">
        <f t="shared" si="161"/>
        <v>0</v>
      </c>
      <c r="K431">
        <f t="shared" si="162"/>
        <v>0</v>
      </c>
      <c r="L431">
        <f t="shared" si="163"/>
        <v>0</v>
      </c>
      <c r="M431" t="e">
        <f t="shared" si="164"/>
        <v>#N/A</v>
      </c>
      <c r="N431" t="e">
        <f t="shared" si="165"/>
        <v>#N/A</v>
      </c>
      <c r="O431">
        <f>IF(ISNA(VLOOKUP(A431,desenvolvedores!$U$2:$W$656,2,FALSE)),1,VLOOKUP(A431,desenvolvedores!$U$2:$W$656,2,FALSE))</f>
        <v>1</v>
      </c>
      <c r="P431">
        <f>IF(ISNA(VLOOKUP(A431,desenvolvedores!$U$2:$W$656,3,FALSE)),1,VLOOKUP(A431,desenvolvedores!$U$2:$W$656,3,FALSE))</f>
        <v>1</v>
      </c>
      <c r="Q431">
        <f t="shared" si="157"/>
        <v>999999</v>
      </c>
      <c r="R431" t="e">
        <f t="shared" si="158"/>
        <v>#N/A</v>
      </c>
      <c r="S431">
        <f>IF(ISNA(VLOOKUP(A431,merges!AH:AJ,2,)),0,VLOOKUP(A431,merges!AH:AJ,2,))</f>
        <v>0</v>
      </c>
      <c r="T431">
        <f>IF(ISNA(VLOOKUP(A431,merges!AN:AP,2,FALSE)),0,VLOOKUP(A431,merges!AN:AP,2,FALSE))</f>
        <v>0</v>
      </c>
      <c r="U431">
        <f t="shared" si="166"/>
        <v>0</v>
      </c>
      <c r="V431">
        <f t="shared" si="167"/>
        <v>0</v>
      </c>
      <c r="W431">
        <f t="shared" si="176"/>
        <v>0</v>
      </c>
      <c r="X431">
        <f t="shared" si="168"/>
        <v>0</v>
      </c>
      <c r="Y431" t="e">
        <f>VLOOKUP(A431,issues_tempo!A:E,2,FALSE)</f>
        <v>#N/A</v>
      </c>
      <c r="Z431" t="e">
        <f>VLOOKUP(A431,issues_tempo!A:E,3,FALSE)</f>
        <v>#N/A</v>
      </c>
      <c r="AA431" t="e">
        <f t="shared" si="169"/>
        <v>#N/A</v>
      </c>
      <c r="AB431" t="e">
        <f t="shared" si="170"/>
        <v>#N/A</v>
      </c>
      <c r="AC431" t="e">
        <f>VLOOKUP(A431,issues_tempo!A:E,4,FALSE)</f>
        <v>#N/A</v>
      </c>
      <c r="AD431" t="e">
        <f>VLOOKUP(A431,issues_tempo!A:E,5,FALSE)</f>
        <v>#N/A</v>
      </c>
      <c r="AE431">
        <f t="shared" si="171"/>
        <v>0</v>
      </c>
      <c r="AF431">
        <f t="shared" si="171"/>
        <v>0</v>
      </c>
      <c r="AG431" t="e">
        <f t="shared" si="172"/>
        <v>#N/A</v>
      </c>
      <c r="AH431" t="e">
        <f t="shared" si="173"/>
        <v>#N/A</v>
      </c>
      <c r="AI431" t="e">
        <f t="shared" si="174"/>
        <v>#N/A</v>
      </c>
      <c r="AJ431" t="e">
        <f t="shared" si="175"/>
        <v>#N/A</v>
      </c>
    </row>
    <row r="432" spans="1:36" x14ac:dyDescent="0.25">
      <c r="A432">
        <f>commits!A432</f>
        <v>71187431</v>
      </c>
      <c r="B432" t="str">
        <f>commits!B432</f>
        <v>Javascript</v>
      </c>
      <c r="C432">
        <f>commits!C432</f>
        <v>87</v>
      </c>
      <c r="D432">
        <f>commits!D432</f>
        <v>394</v>
      </c>
      <c r="E432">
        <f>commits!E432</f>
        <v>481</v>
      </c>
      <c r="F432">
        <f>VLOOKUP(A432,merges!P:U,5,FALSE)</f>
        <v>1</v>
      </c>
      <c r="G432">
        <f>VLOOKUP(A432,merges!P:U,6,FALSE)</f>
        <v>58</v>
      </c>
      <c r="H432">
        <f t="shared" si="159"/>
        <v>59</v>
      </c>
      <c r="I432">
        <f t="shared" si="160"/>
        <v>8.1525423728813564</v>
      </c>
      <c r="J432">
        <f t="shared" si="161"/>
        <v>12.266112266112266</v>
      </c>
      <c r="K432">
        <f t="shared" si="162"/>
        <v>1.1494252873563218</v>
      </c>
      <c r="L432">
        <f t="shared" si="163"/>
        <v>14.720812182741117</v>
      </c>
      <c r="M432">
        <f>IF(F432&gt;0,C432/F432,999999)</f>
        <v>87</v>
      </c>
      <c r="N432">
        <f>IF(G432&gt;0,D432/G432,999999)</f>
        <v>6.7931034482758621</v>
      </c>
      <c r="O432">
        <f>IF(ISNA(VLOOKUP(A432,desenvolvedores!$U$2:$W$656,2,FALSE)),1,VLOOKUP(A432,desenvolvedores!$U$2:$W$656,2,FALSE))</f>
        <v>2</v>
      </c>
      <c r="P432">
        <f>IF(ISNA(VLOOKUP(A432,desenvolvedores!$U$2:$W$656,3,FALSE)),1,VLOOKUP(A432,desenvolvedores!$U$2:$W$656,3,FALSE))</f>
        <v>6</v>
      </c>
      <c r="Q432">
        <f t="shared" si="157"/>
        <v>29</v>
      </c>
      <c r="R432">
        <f t="shared" si="158"/>
        <v>6.7931034482758621</v>
      </c>
      <c r="S432">
        <f>IF(ISNA(VLOOKUP(A432,merges!AH:AJ,2,)),0,VLOOKUP(A432,merges!AH:AJ,2,))</f>
        <v>0</v>
      </c>
      <c r="T432">
        <f>IF(ISNA(VLOOKUP(A432,merges!AN:AP,2,FALSE)),0,VLOOKUP(A432,merges!AN:AP,2,FALSE))</f>
        <v>99</v>
      </c>
      <c r="U432">
        <f t="shared" si="166"/>
        <v>0</v>
      </c>
      <c r="V432">
        <f t="shared" si="167"/>
        <v>1.7068965517241379</v>
      </c>
      <c r="W432">
        <f t="shared" si="176"/>
        <v>0</v>
      </c>
      <c r="X432">
        <f t="shared" si="168"/>
        <v>25.126903553299492</v>
      </c>
      <c r="Y432" t="e">
        <f>VLOOKUP(A432,issues_tempo!A:E,2,FALSE)</f>
        <v>#N/A</v>
      </c>
      <c r="Z432" t="e">
        <f>VLOOKUP(A432,issues_tempo!A:E,3,FALSE)</f>
        <v>#N/A</v>
      </c>
      <c r="AA432" t="e">
        <f t="shared" si="169"/>
        <v>#N/A</v>
      </c>
      <c r="AB432" t="e">
        <f t="shared" si="170"/>
        <v>#N/A</v>
      </c>
      <c r="AC432" t="e">
        <f>VLOOKUP(A432,issues_tempo!A:E,4,FALSE)</f>
        <v>#N/A</v>
      </c>
      <c r="AD432" t="e">
        <f>VLOOKUP(A432,issues_tempo!A:E,5,FALSE)</f>
        <v>#N/A</v>
      </c>
      <c r="AE432">
        <f t="shared" si="171"/>
        <v>0</v>
      </c>
      <c r="AF432">
        <f t="shared" si="171"/>
        <v>0</v>
      </c>
      <c r="AG432" t="e">
        <f t="shared" si="172"/>
        <v>#N/A</v>
      </c>
      <c r="AH432" t="e">
        <f t="shared" si="173"/>
        <v>#N/A</v>
      </c>
      <c r="AI432" t="e">
        <f t="shared" si="174"/>
        <v>#N/A</v>
      </c>
      <c r="AJ432" t="e">
        <f t="shared" si="175"/>
        <v>#N/A</v>
      </c>
    </row>
    <row r="433" spans="1:36" x14ac:dyDescent="0.25">
      <c r="A433">
        <f>commits!A433</f>
        <v>71284838</v>
      </c>
      <c r="B433" t="str">
        <f>commits!B433</f>
        <v>Javascript</v>
      </c>
      <c r="C433">
        <f>commits!C433</f>
        <v>2</v>
      </c>
      <c r="D433">
        <f>commits!D433</f>
        <v>78</v>
      </c>
      <c r="E433">
        <f>commits!E433</f>
        <v>80</v>
      </c>
      <c r="F433">
        <f>VLOOKUP(A433,merges!P:U,5,FALSE)</f>
        <v>0</v>
      </c>
      <c r="G433">
        <f>VLOOKUP(A433,merges!P:U,6,FALSE)</f>
        <v>5</v>
      </c>
      <c r="H433">
        <f t="shared" si="159"/>
        <v>5</v>
      </c>
      <c r="I433">
        <f t="shared" si="160"/>
        <v>16</v>
      </c>
      <c r="J433">
        <f t="shared" si="161"/>
        <v>6.25</v>
      </c>
      <c r="K433">
        <f t="shared" si="162"/>
        <v>0</v>
      </c>
      <c r="L433">
        <f t="shared" si="163"/>
        <v>6.4102564102564106</v>
      </c>
      <c r="M433" t="e">
        <f t="shared" si="164"/>
        <v>#DIV/0!</v>
      </c>
      <c r="N433">
        <f t="shared" si="165"/>
        <v>15.6</v>
      </c>
      <c r="O433">
        <f>IF(ISNA(VLOOKUP(A433,desenvolvedores!$U$2:$W$656,2,FALSE)),1,VLOOKUP(A433,desenvolvedores!$U$2:$W$656,2,FALSE))</f>
        <v>1</v>
      </c>
      <c r="P433">
        <f>IF(ISNA(VLOOKUP(A433,desenvolvedores!$U$2:$W$656,3,FALSE)),1,VLOOKUP(A433,desenvolvedores!$U$2:$W$656,3,FALSE))</f>
        <v>2</v>
      </c>
      <c r="Q433">
        <f t="shared" si="157"/>
        <v>999999</v>
      </c>
      <c r="R433">
        <f t="shared" si="158"/>
        <v>5.1999999999999993</v>
      </c>
      <c r="S433">
        <f>IF(ISNA(VLOOKUP(A433,merges!AH:AJ,2,)),0,VLOOKUP(A433,merges!AH:AJ,2,))</f>
        <v>0</v>
      </c>
      <c r="T433">
        <f>IF(ISNA(VLOOKUP(A433,merges!AN:AP,2,FALSE)),0,VLOOKUP(A433,merges!AN:AP,2,FALSE))</f>
        <v>4</v>
      </c>
      <c r="U433">
        <f t="shared" si="166"/>
        <v>0</v>
      </c>
      <c r="V433">
        <f t="shared" si="167"/>
        <v>0.8</v>
      </c>
      <c r="W433">
        <f t="shared" si="176"/>
        <v>0</v>
      </c>
      <c r="X433">
        <f t="shared" si="168"/>
        <v>5.1282051282051286</v>
      </c>
      <c r="Y433" t="e">
        <f>VLOOKUP(A433,issues_tempo!A:E,2,FALSE)</f>
        <v>#N/A</v>
      </c>
      <c r="Z433" t="e">
        <f>VLOOKUP(A433,issues_tempo!A:E,3,FALSE)</f>
        <v>#N/A</v>
      </c>
      <c r="AA433" t="e">
        <f t="shared" si="169"/>
        <v>#N/A</v>
      </c>
      <c r="AB433" t="e">
        <f t="shared" si="170"/>
        <v>#N/A</v>
      </c>
      <c r="AC433" t="e">
        <f>VLOOKUP(A433,issues_tempo!A:E,4,FALSE)</f>
        <v>#N/A</v>
      </c>
      <c r="AD433" t="e">
        <f>VLOOKUP(A433,issues_tempo!A:E,5,FALSE)</f>
        <v>#N/A</v>
      </c>
      <c r="AE433">
        <f t="shared" si="171"/>
        <v>0</v>
      </c>
      <c r="AF433">
        <f t="shared" si="171"/>
        <v>0</v>
      </c>
      <c r="AG433" t="e">
        <f t="shared" si="172"/>
        <v>#N/A</v>
      </c>
      <c r="AH433" t="e">
        <f t="shared" si="173"/>
        <v>#N/A</v>
      </c>
      <c r="AI433" t="e">
        <f t="shared" si="174"/>
        <v>#N/A</v>
      </c>
      <c r="AJ433" t="e">
        <f t="shared" si="175"/>
        <v>#N/A</v>
      </c>
    </row>
    <row r="434" spans="1:36" x14ac:dyDescent="0.25">
      <c r="A434">
        <f>commits!A434</f>
        <v>71301957</v>
      </c>
      <c r="B434" t="str">
        <f>commits!B434</f>
        <v>java</v>
      </c>
      <c r="C434">
        <f>commits!C434</f>
        <v>1</v>
      </c>
      <c r="D434">
        <f>commits!D434</f>
        <v>46</v>
      </c>
      <c r="E434">
        <f>commits!E434</f>
        <v>47</v>
      </c>
      <c r="F434">
        <f>VLOOKUP(A434,merges!P:U,5,FALSE)</f>
        <v>0</v>
      </c>
      <c r="G434">
        <f>VLOOKUP(A434,merges!P:U,6,FALSE)</f>
        <v>3</v>
      </c>
      <c r="H434">
        <f t="shared" si="159"/>
        <v>3</v>
      </c>
      <c r="I434">
        <f t="shared" si="160"/>
        <v>15.666666666666666</v>
      </c>
      <c r="J434">
        <f t="shared" si="161"/>
        <v>6.3829787234042552</v>
      </c>
      <c r="K434">
        <f t="shared" si="162"/>
        <v>0</v>
      </c>
      <c r="L434">
        <f t="shared" si="163"/>
        <v>6.5217391304347823</v>
      </c>
      <c r="M434" t="e">
        <f t="shared" si="164"/>
        <v>#DIV/0!</v>
      </c>
      <c r="N434">
        <f t="shared" si="165"/>
        <v>15.333333333333334</v>
      </c>
      <c r="O434">
        <f>IF(ISNA(VLOOKUP(A434,desenvolvedores!$U$2:$W$656,2,FALSE)),1,VLOOKUP(A434,desenvolvedores!$U$2:$W$656,2,FALSE))</f>
        <v>1</v>
      </c>
      <c r="P434">
        <f>IF(ISNA(VLOOKUP(A434,desenvolvedores!$U$2:$W$656,3,FALSE)),1,VLOOKUP(A434,desenvolvedores!$U$2:$W$656,3,FALSE))</f>
        <v>5</v>
      </c>
      <c r="Q434">
        <f t="shared" si="157"/>
        <v>999999</v>
      </c>
      <c r="R434">
        <f t="shared" si="158"/>
        <v>12.777777777777779</v>
      </c>
      <c r="S434">
        <f>IF(ISNA(VLOOKUP(A434,merges!AH:AJ,2,)),0,VLOOKUP(A434,merges!AH:AJ,2,))</f>
        <v>0</v>
      </c>
      <c r="T434">
        <f>IF(ISNA(VLOOKUP(A434,merges!AN:AP,2,FALSE)),0,VLOOKUP(A434,merges!AN:AP,2,FALSE))</f>
        <v>0</v>
      </c>
      <c r="U434">
        <f t="shared" si="166"/>
        <v>0</v>
      </c>
      <c r="V434">
        <f t="shared" si="167"/>
        <v>0</v>
      </c>
      <c r="W434">
        <f t="shared" si="176"/>
        <v>0</v>
      </c>
      <c r="X434">
        <f t="shared" si="168"/>
        <v>0</v>
      </c>
      <c r="Y434">
        <f>VLOOKUP(A434,issues_tempo!A:E,2,FALSE)</f>
        <v>5</v>
      </c>
      <c r="Z434">
        <f>VLOOKUP(A434,issues_tempo!A:E,3,FALSE)</f>
        <v>0</v>
      </c>
      <c r="AA434">
        <f t="shared" si="169"/>
        <v>5</v>
      </c>
      <c r="AB434">
        <f t="shared" si="170"/>
        <v>9.4</v>
      </c>
      <c r="AC434">
        <f>VLOOKUP(A434,issues_tempo!A:E,4,FALSE)</f>
        <v>65</v>
      </c>
      <c r="AD434">
        <f>VLOOKUP(A434,issues_tempo!A:E,5,FALSE)</f>
        <v>0</v>
      </c>
      <c r="AE434">
        <f t="shared" si="171"/>
        <v>500</v>
      </c>
      <c r="AF434">
        <f t="shared" si="171"/>
        <v>0</v>
      </c>
      <c r="AG434">
        <f t="shared" si="172"/>
        <v>13</v>
      </c>
      <c r="AH434">
        <f t="shared" si="173"/>
        <v>0</v>
      </c>
      <c r="AI434">
        <f t="shared" si="174"/>
        <v>6500</v>
      </c>
      <c r="AJ434">
        <f t="shared" si="175"/>
        <v>0</v>
      </c>
    </row>
    <row r="435" spans="1:36" x14ac:dyDescent="0.25">
      <c r="A435">
        <f>commits!A435</f>
        <v>71376869</v>
      </c>
      <c r="B435" t="str">
        <f>commits!B435</f>
        <v>c#</v>
      </c>
      <c r="C435">
        <f>commits!C435</f>
        <v>245</v>
      </c>
      <c r="D435">
        <f>commits!D435</f>
        <v>170</v>
      </c>
      <c r="E435">
        <f>commits!E435</f>
        <v>415</v>
      </c>
      <c r="F435">
        <f>VLOOKUP(A435,merges!P:U,5,FALSE)</f>
        <v>23</v>
      </c>
      <c r="G435">
        <f>VLOOKUP(A435,merges!P:U,6,FALSE)</f>
        <v>16</v>
      </c>
      <c r="H435">
        <f t="shared" si="159"/>
        <v>39</v>
      </c>
      <c r="I435">
        <f t="shared" si="160"/>
        <v>10.641025641025641</v>
      </c>
      <c r="J435">
        <f t="shared" si="161"/>
        <v>9.3975903614457827</v>
      </c>
      <c r="K435">
        <f t="shared" si="162"/>
        <v>9.387755102040817</v>
      </c>
      <c r="L435">
        <f t="shared" si="163"/>
        <v>9.4117647058823533</v>
      </c>
      <c r="M435">
        <f>IF(F435&gt;0,C435/F435,999999)</f>
        <v>10.652173913043478</v>
      </c>
      <c r="N435">
        <f>IF(G435&gt;0,D435/G435,999999)</f>
        <v>10.625</v>
      </c>
      <c r="O435">
        <f>IF(ISNA(VLOOKUP(A435,desenvolvedores!$U$2:$W$656,2,FALSE)),1,VLOOKUP(A435,desenvolvedores!$U$2:$W$656,2,FALSE))</f>
        <v>8</v>
      </c>
      <c r="P435">
        <f>IF(ISNA(VLOOKUP(A435,desenvolvedores!$U$2:$W$656,3,FALSE)),1,VLOOKUP(A435,desenvolvedores!$U$2:$W$656,3,FALSE))</f>
        <v>7</v>
      </c>
      <c r="Q435">
        <f t="shared" si="157"/>
        <v>14.202898550724637</v>
      </c>
      <c r="R435">
        <f t="shared" si="158"/>
        <v>12.395833333333334</v>
      </c>
      <c r="S435">
        <f>IF(ISNA(VLOOKUP(A435,merges!AH:AJ,2,)),0,VLOOKUP(A435,merges!AH:AJ,2,))</f>
        <v>55</v>
      </c>
      <c r="T435">
        <f>IF(ISNA(VLOOKUP(A435,merges!AN:AP,2,FALSE)),0,VLOOKUP(A435,merges!AN:AP,2,FALSE))</f>
        <v>2</v>
      </c>
      <c r="U435">
        <f t="shared" si="166"/>
        <v>2.3913043478260869</v>
      </c>
      <c r="V435">
        <f t="shared" si="167"/>
        <v>0.125</v>
      </c>
      <c r="W435">
        <f t="shared" si="176"/>
        <v>22.448979591836736</v>
      </c>
      <c r="X435">
        <f t="shared" si="168"/>
        <v>1.1764705882352942</v>
      </c>
      <c r="Y435">
        <f>IF(ISNA(VLOOKUP(A435,issues_tempo!A:E,2,FALSE)),0,VLOOKUP(A435,issues_tempo!A:E,2,FALSE))</f>
        <v>9</v>
      </c>
      <c r="Z435">
        <f>IF(ISNA(VLOOKUP(A435,issues_tempo!A:E,3,FALSE)),0,VLOOKUP(A435,issues_tempo!A:E,3,FALSE))</f>
        <v>0</v>
      </c>
      <c r="AA435">
        <f t="shared" si="169"/>
        <v>9</v>
      </c>
      <c r="AB435">
        <f t="shared" si="170"/>
        <v>46.111111111111114</v>
      </c>
      <c r="AC435">
        <f>VLOOKUP(A435,issues_tempo!A:E,4,FALSE)</f>
        <v>170</v>
      </c>
      <c r="AD435">
        <f>VLOOKUP(A435,issues_tempo!A:E,5,FALSE)</f>
        <v>0</v>
      </c>
      <c r="AE435">
        <f t="shared" si="171"/>
        <v>3.6734693877551021</v>
      </c>
      <c r="AF435">
        <f t="shared" si="171"/>
        <v>0</v>
      </c>
      <c r="AG435">
        <f t="shared" si="172"/>
        <v>18.888888888888889</v>
      </c>
      <c r="AH435">
        <f t="shared" si="173"/>
        <v>0</v>
      </c>
      <c r="AI435">
        <f t="shared" si="174"/>
        <v>69.387755102040813</v>
      </c>
      <c r="AJ435">
        <f t="shared" si="175"/>
        <v>0</v>
      </c>
    </row>
    <row r="436" spans="1:36" x14ac:dyDescent="0.25">
      <c r="A436">
        <f>commits!A436</f>
        <v>71430779</v>
      </c>
      <c r="B436" t="str">
        <f>commits!B436</f>
        <v>Javascript</v>
      </c>
      <c r="C436">
        <f>commits!C436</f>
        <v>13</v>
      </c>
      <c r="D436">
        <f>commits!D436</f>
        <v>13</v>
      </c>
      <c r="E436">
        <f>commits!E436</f>
        <v>26</v>
      </c>
      <c r="F436" t="e">
        <f>VLOOKUP(A436,merges!P:U,5,FALSE)</f>
        <v>#N/A</v>
      </c>
      <c r="G436" t="e">
        <f>VLOOKUP(A436,merges!P:U,6,FALSE)</f>
        <v>#N/A</v>
      </c>
      <c r="H436" t="e">
        <f t="shared" si="159"/>
        <v>#N/A</v>
      </c>
      <c r="I436" t="e">
        <f t="shared" si="160"/>
        <v>#N/A</v>
      </c>
      <c r="J436">
        <f t="shared" si="161"/>
        <v>0</v>
      </c>
      <c r="K436">
        <f t="shared" si="162"/>
        <v>0</v>
      </c>
      <c r="L436">
        <f t="shared" si="163"/>
        <v>0</v>
      </c>
      <c r="M436" t="e">
        <f t="shared" si="164"/>
        <v>#N/A</v>
      </c>
      <c r="N436" t="e">
        <f t="shared" si="165"/>
        <v>#N/A</v>
      </c>
      <c r="O436">
        <f>IF(ISNA(VLOOKUP(A436,desenvolvedores!$U$2:$W$656,2,FALSE)),1,VLOOKUP(A436,desenvolvedores!$U$2:$W$656,2,FALSE))</f>
        <v>3</v>
      </c>
      <c r="P436">
        <f>IF(ISNA(VLOOKUP(A436,desenvolvedores!$U$2:$W$656,3,FALSE)),1,VLOOKUP(A436,desenvolvedores!$U$2:$W$656,3,FALSE))</f>
        <v>2</v>
      </c>
      <c r="Q436">
        <f t="shared" si="157"/>
        <v>999999</v>
      </c>
      <c r="R436" t="e">
        <f t="shared" si="158"/>
        <v>#N/A</v>
      </c>
      <c r="S436">
        <f>IF(ISNA(VLOOKUP(A436,merges!AH:AJ,2,)),0,VLOOKUP(A436,merges!AH:AJ,2,))</f>
        <v>0</v>
      </c>
      <c r="T436">
        <f>IF(ISNA(VLOOKUP(A436,merges!AN:AP,2,FALSE)),0,VLOOKUP(A436,merges!AN:AP,2,FALSE))</f>
        <v>0</v>
      </c>
      <c r="U436">
        <f t="shared" si="166"/>
        <v>0</v>
      </c>
      <c r="V436">
        <f t="shared" si="167"/>
        <v>0</v>
      </c>
      <c r="W436">
        <f t="shared" si="176"/>
        <v>0</v>
      </c>
      <c r="X436">
        <f t="shared" si="168"/>
        <v>0</v>
      </c>
      <c r="Y436" t="e">
        <f>VLOOKUP(A436,issues_tempo!A:E,2,FALSE)</f>
        <v>#N/A</v>
      </c>
      <c r="Z436" t="e">
        <f>VLOOKUP(A436,issues_tempo!A:E,3,FALSE)</f>
        <v>#N/A</v>
      </c>
      <c r="AA436" t="e">
        <f t="shared" si="169"/>
        <v>#N/A</v>
      </c>
      <c r="AB436" t="e">
        <f t="shared" si="170"/>
        <v>#N/A</v>
      </c>
      <c r="AC436" t="e">
        <f>VLOOKUP(A436,issues_tempo!A:E,4,FALSE)</f>
        <v>#N/A</v>
      </c>
      <c r="AD436" t="e">
        <f>VLOOKUP(A436,issues_tempo!A:E,5,FALSE)</f>
        <v>#N/A</v>
      </c>
      <c r="AE436">
        <f t="shared" si="171"/>
        <v>0</v>
      </c>
      <c r="AF436">
        <f t="shared" si="171"/>
        <v>0</v>
      </c>
      <c r="AG436" t="e">
        <f t="shared" si="172"/>
        <v>#N/A</v>
      </c>
      <c r="AH436" t="e">
        <f t="shared" si="173"/>
        <v>#N/A</v>
      </c>
      <c r="AI436" t="e">
        <f t="shared" si="174"/>
        <v>#N/A</v>
      </c>
      <c r="AJ436" t="e">
        <f t="shared" si="175"/>
        <v>#N/A</v>
      </c>
    </row>
    <row r="437" spans="1:36" x14ac:dyDescent="0.25">
      <c r="A437">
        <f>commits!A437</f>
        <v>71465284</v>
      </c>
      <c r="B437" t="str">
        <f>commits!B437</f>
        <v>Javascript</v>
      </c>
      <c r="C437">
        <f>commits!C437</f>
        <v>3</v>
      </c>
      <c r="D437">
        <f>commits!D437</f>
        <v>44</v>
      </c>
      <c r="E437">
        <f>commits!E437</f>
        <v>47</v>
      </c>
      <c r="F437" t="e">
        <f>VLOOKUP(A437,merges!P:U,5,FALSE)</f>
        <v>#N/A</v>
      </c>
      <c r="G437" t="e">
        <f>VLOOKUP(A437,merges!P:U,6,FALSE)</f>
        <v>#N/A</v>
      </c>
      <c r="H437" t="e">
        <f t="shared" si="159"/>
        <v>#N/A</v>
      </c>
      <c r="I437" t="e">
        <f t="shared" si="160"/>
        <v>#N/A</v>
      </c>
      <c r="J437">
        <f t="shared" si="161"/>
        <v>0</v>
      </c>
      <c r="K437">
        <f t="shared" si="162"/>
        <v>0</v>
      </c>
      <c r="L437">
        <f t="shared" si="163"/>
        <v>0</v>
      </c>
      <c r="M437" t="e">
        <f t="shared" si="164"/>
        <v>#N/A</v>
      </c>
      <c r="N437" t="e">
        <f t="shared" si="165"/>
        <v>#N/A</v>
      </c>
      <c r="O437">
        <f>IF(ISNA(VLOOKUP(A437,desenvolvedores!$U$2:$W$656,2,FALSE)),1,VLOOKUP(A437,desenvolvedores!$U$2:$W$656,2,FALSE))</f>
        <v>1</v>
      </c>
      <c r="P437">
        <f>IF(ISNA(VLOOKUP(A437,desenvolvedores!$U$2:$W$656,3,FALSE)),1,VLOOKUP(A437,desenvolvedores!$U$2:$W$656,3,FALSE))</f>
        <v>1</v>
      </c>
      <c r="Q437">
        <f t="shared" si="157"/>
        <v>999999</v>
      </c>
      <c r="R437" t="e">
        <f t="shared" si="158"/>
        <v>#N/A</v>
      </c>
      <c r="S437">
        <f>IF(ISNA(VLOOKUP(A437,merges!AH:AJ,2,)),0,VLOOKUP(A437,merges!AH:AJ,2,))</f>
        <v>0</v>
      </c>
      <c r="T437">
        <f>IF(ISNA(VLOOKUP(A437,merges!AN:AP,2,FALSE)),0,VLOOKUP(A437,merges!AN:AP,2,FALSE))</f>
        <v>0</v>
      </c>
      <c r="U437">
        <f t="shared" si="166"/>
        <v>0</v>
      </c>
      <c r="V437">
        <f t="shared" si="167"/>
        <v>0</v>
      </c>
      <c r="W437">
        <f t="shared" si="176"/>
        <v>0</v>
      </c>
      <c r="X437">
        <f t="shared" si="168"/>
        <v>0</v>
      </c>
      <c r="Y437" t="e">
        <f>VLOOKUP(A437,issues_tempo!A:E,2,FALSE)</f>
        <v>#N/A</v>
      </c>
      <c r="Z437" t="e">
        <f>VLOOKUP(A437,issues_tempo!A:E,3,FALSE)</f>
        <v>#N/A</v>
      </c>
      <c r="AA437" t="e">
        <f t="shared" si="169"/>
        <v>#N/A</v>
      </c>
      <c r="AB437" t="e">
        <f t="shared" si="170"/>
        <v>#N/A</v>
      </c>
      <c r="AC437" t="e">
        <f>VLOOKUP(A437,issues_tempo!A:E,4,FALSE)</f>
        <v>#N/A</v>
      </c>
      <c r="AD437" t="e">
        <f>VLOOKUP(A437,issues_tempo!A:E,5,FALSE)</f>
        <v>#N/A</v>
      </c>
      <c r="AE437">
        <f t="shared" si="171"/>
        <v>0</v>
      </c>
      <c r="AF437">
        <f t="shared" si="171"/>
        <v>0</v>
      </c>
      <c r="AG437" t="e">
        <f t="shared" si="172"/>
        <v>#N/A</v>
      </c>
      <c r="AH437" t="e">
        <f t="shared" si="173"/>
        <v>#N/A</v>
      </c>
      <c r="AI437" t="e">
        <f t="shared" si="174"/>
        <v>#N/A</v>
      </c>
      <c r="AJ437" t="e">
        <f t="shared" si="175"/>
        <v>#N/A</v>
      </c>
    </row>
    <row r="438" spans="1:36" x14ac:dyDescent="0.25">
      <c r="A438">
        <f>commits!A438</f>
        <v>71501855</v>
      </c>
      <c r="B438" t="str">
        <f>commits!B438</f>
        <v>Python</v>
      </c>
      <c r="C438">
        <f>commits!C438</f>
        <v>644</v>
      </c>
      <c r="D438">
        <f>commits!D438</f>
        <v>3765</v>
      </c>
      <c r="E438">
        <f>commits!E438</f>
        <v>4409</v>
      </c>
      <c r="F438">
        <f>VLOOKUP(A438,merges!P:U,5,FALSE)</f>
        <v>4</v>
      </c>
      <c r="G438">
        <f>VLOOKUP(A438,merges!P:U,6,FALSE)</f>
        <v>368</v>
      </c>
      <c r="H438">
        <f t="shared" si="159"/>
        <v>372</v>
      </c>
      <c r="I438">
        <f t="shared" si="160"/>
        <v>11.852150537634408</v>
      </c>
      <c r="J438">
        <f t="shared" si="161"/>
        <v>8.43728736674983</v>
      </c>
      <c r="K438">
        <f t="shared" si="162"/>
        <v>0.6211180124223602</v>
      </c>
      <c r="L438">
        <f t="shared" si="163"/>
        <v>9.7742363877822047</v>
      </c>
      <c r="M438">
        <f>IF(F438&gt;0,C438/F438,999999)</f>
        <v>161</v>
      </c>
      <c r="N438">
        <f>IF(G438&gt;0,D438/G438,999999)</f>
        <v>10.230978260869565</v>
      </c>
      <c r="O438">
        <f>IF(ISNA(VLOOKUP(A438,desenvolvedores!$U$2:$W$656,2,FALSE)),1,VLOOKUP(A438,desenvolvedores!$U$2:$W$656,2,FALSE))</f>
        <v>10</v>
      </c>
      <c r="P438">
        <f>IF(ISNA(VLOOKUP(A438,desenvolvedores!$U$2:$W$656,3,FALSE)),1,VLOOKUP(A438,desenvolvedores!$U$2:$W$656,3,FALSE))</f>
        <v>18</v>
      </c>
      <c r="Q438">
        <f t="shared" si="157"/>
        <v>268.33333333333337</v>
      </c>
      <c r="R438">
        <f t="shared" si="158"/>
        <v>30.692934782608695</v>
      </c>
      <c r="S438">
        <f>IF(ISNA(VLOOKUP(A438,merges!AH:AJ,2,)),0,VLOOKUP(A438,merges!AH:AJ,2,))</f>
        <v>3</v>
      </c>
      <c r="T438">
        <f>IF(ISNA(VLOOKUP(A438,merges!AN:AP,2,FALSE)),0,VLOOKUP(A438,merges!AN:AP,2,FALSE))</f>
        <v>340</v>
      </c>
      <c r="U438">
        <f t="shared" si="166"/>
        <v>0.75</v>
      </c>
      <c r="V438">
        <f t="shared" si="167"/>
        <v>0.92391304347826086</v>
      </c>
      <c r="W438">
        <f t="shared" si="176"/>
        <v>0.46583850931677018</v>
      </c>
      <c r="X438">
        <f t="shared" si="168"/>
        <v>9.0305444887118203</v>
      </c>
      <c r="Y438">
        <f>IF(ISNA(VLOOKUP(A438,issues_tempo!A:E,2,FALSE)),0,VLOOKUP(A438,issues_tempo!A:E,2,FALSE))</f>
        <v>221</v>
      </c>
      <c r="Z438">
        <f>IF(ISNA(VLOOKUP(A438,issues_tempo!A:E,3,FALSE)),0,VLOOKUP(A438,issues_tempo!A:E,3,FALSE))</f>
        <v>0</v>
      </c>
      <c r="AA438">
        <f t="shared" si="169"/>
        <v>221</v>
      </c>
      <c r="AB438">
        <f t="shared" si="170"/>
        <v>19.950226244343892</v>
      </c>
      <c r="AC438">
        <f>VLOOKUP(A438,issues_tempo!A:E,4,FALSE)</f>
        <v>5911</v>
      </c>
      <c r="AD438">
        <f>VLOOKUP(A438,issues_tempo!A:E,5,FALSE)</f>
        <v>0</v>
      </c>
      <c r="AE438">
        <f t="shared" si="171"/>
        <v>34.316770186335404</v>
      </c>
      <c r="AF438">
        <f t="shared" si="171"/>
        <v>0</v>
      </c>
      <c r="AG438">
        <f t="shared" si="172"/>
        <v>26.74660633484163</v>
      </c>
      <c r="AH438">
        <f t="shared" si="173"/>
        <v>0</v>
      </c>
      <c r="AI438">
        <f t="shared" si="174"/>
        <v>917.85714285714289</v>
      </c>
      <c r="AJ438">
        <f t="shared" si="175"/>
        <v>0</v>
      </c>
    </row>
    <row r="439" spans="1:36" x14ac:dyDescent="0.25">
      <c r="A439">
        <f>commits!A439</f>
        <v>71674157</v>
      </c>
      <c r="B439" t="str">
        <f>commits!B439</f>
        <v>Ruby</v>
      </c>
      <c r="C439">
        <f>commits!C439</f>
        <v>3</v>
      </c>
      <c r="D439">
        <f>commits!D439</f>
        <v>31</v>
      </c>
      <c r="E439">
        <f>commits!E439</f>
        <v>34</v>
      </c>
      <c r="F439">
        <f>VLOOKUP(A439,merges!P:U,5,FALSE)</f>
        <v>0</v>
      </c>
      <c r="G439">
        <f>VLOOKUP(A439,merges!P:U,6,FALSE)</f>
        <v>1</v>
      </c>
      <c r="H439">
        <f t="shared" si="159"/>
        <v>1</v>
      </c>
      <c r="I439">
        <f t="shared" si="160"/>
        <v>34</v>
      </c>
      <c r="J439">
        <f t="shared" si="161"/>
        <v>2.9411764705882355</v>
      </c>
      <c r="K439">
        <f t="shared" si="162"/>
        <v>0</v>
      </c>
      <c r="L439">
        <f t="shared" si="163"/>
        <v>3.225806451612903</v>
      </c>
      <c r="M439" t="e">
        <f t="shared" si="164"/>
        <v>#DIV/0!</v>
      </c>
      <c r="N439">
        <f t="shared" si="165"/>
        <v>31</v>
      </c>
      <c r="O439">
        <f>IF(ISNA(VLOOKUP(A439,desenvolvedores!$U$2:$W$656,2,FALSE)),1,VLOOKUP(A439,desenvolvedores!$U$2:$W$656,2,FALSE))</f>
        <v>2</v>
      </c>
      <c r="P439">
        <f>IF(ISNA(VLOOKUP(A439,desenvolvedores!$U$2:$W$656,3,FALSE)),1,VLOOKUP(A439,desenvolvedores!$U$2:$W$656,3,FALSE))</f>
        <v>1</v>
      </c>
      <c r="Q439">
        <f t="shared" si="157"/>
        <v>999999</v>
      </c>
      <c r="R439">
        <f t="shared" si="158"/>
        <v>5.1666666666666661</v>
      </c>
      <c r="S439">
        <f>IF(ISNA(VLOOKUP(A439,merges!AH:AJ,2,)),0,VLOOKUP(A439,merges!AH:AJ,2,))</f>
        <v>0</v>
      </c>
      <c r="T439">
        <f>IF(ISNA(VLOOKUP(A439,merges!AN:AP,2,FALSE)),0,VLOOKUP(A439,merges!AN:AP,2,FALSE))</f>
        <v>0</v>
      </c>
      <c r="U439">
        <f t="shared" si="166"/>
        <v>0</v>
      </c>
      <c r="V439">
        <f t="shared" si="167"/>
        <v>0</v>
      </c>
      <c r="W439">
        <f t="shared" si="176"/>
        <v>0</v>
      </c>
      <c r="X439">
        <f t="shared" si="168"/>
        <v>0</v>
      </c>
      <c r="Y439" t="e">
        <f>VLOOKUP(A439,issues_tempo!A:E,2,FALSE)</f>
        <v>#N/A</v>
      </c>
      <c r="Z439" t="e">
        <f>VLOOKUP(A439,issues_tempo!A:E,3,FALSE)</f>
        <v>#N/A</v>
      </c>
      <c r="AA439" t="e">
        <f t="shared" si="169"/>
        <v>#N/A</v>
      </c>
      <c r="AB439" t="e">
        <f t="shared" si="170"/>
        <v>#N/A</v>
      </c>
      <c r="AC439" t="e">
        <f>VLOOKUP(A439,issues_tempo!A:E,4,FALSE)</f>
        <v>#N/A</v>
      </c>
      <c r="AD439" t="e">
        <f>VLOOKUP(A439,issues_tempo!A:E,5,FALSE)</f>
        <v>#N/A</v>
      </c>
      <c r="AE439">
        <f t="shared" si="171"/>
        <v>0</v>
      </c>
      <c r="AF439">
        <f t="shared" si="171"/>
        <v>0</v>
      </c>
      <c r="AG439" t="e">
        <f t="shared" si="172"/>
        <v>#N/A</v>
      </c>
      <c r="AH439" t="e">
        <f t="shared" si="173"/>
        <v>#N/A</v>
      </c>
      <c r="AI439" t="e">
        <f t="shared" si="174"/>
        <v>#N/A</v>
      </c>
      <c r="AJ439" t="e">
        <f t="shared" si="175"/>
        <v>#N/A</v>
      </c>
    </row>
    <row r="440" spans="1:36" x14ac:dyDescent="0.25">
      <c r="A440">
        <f>commits!A440</f>
        <v>71675872</v>
      </c>
      <c r="B440" t="str">
        <f>commits!B440</f>
        <v>Javascript</v>
      </c>
      <c r="C440">
        <f>commits!C440</f>
        <v>1</v>
      </c>
      <c r="D440">
        <f>commits!D440</f>
        <v>1</v>
      </c>
      <c r="E440">
        <f>commits!E440</f>
        <v>2</v>
      </c>
      <c r="F440" t="e">
        <f>VLOOKUP(A440,merges!P:U,5,FALSE)</f>
        <v>#N/A</v>
      </c>
      <c r="G440" t="e">
        <f>VLOOKUP(A440,merges!P:U,6,FALSE)</f>
        <v>#N/A</v>
      </c>
      <c r="H440" t="e">
        <f t="shared" si="159"/>
        <v>#N/A</v>
      </c>
      <c r="I440" t="e">
        <f t="shared" si="160"/>
        <v>#N/A</v>
      </c>
      <c r="J440">
        <f t="shared" si="161"/>
        <v>0</v>
      </c>
      <c r="K440">
        <f t="shared" si="162"/>
        <v>0</v>
      </c>
      <c r="L440">
        <f t="shared" si="163"/>
        <v>0</v>
      </c>
      <c r="M440" t="e">
        <f t="shared" si="164"/>
        <v>#N/A</v>
      </c>
      <c r="N440" t="e">
        <f t="shared" si="165"/>
        <v>#N/A</v>
      </c>
      <c r="O440">
        <f>IF(ISNA(VLOOKUP(A440,desenvolvedores!$U$2:$W$656,2,FALSE)),1,VLOOKUP(A440,desenvolvedores!$U$2:$W$656,2,FALSE))</f>
        <v>1</v>
      </c>
      <c r="P440">
        <f>IF(ISNA(VLOOKUP(A440,desenvolvedores!$U$2:$W$656,3,FALSE)),1,VLOOKUP(A440,desenvolvedores!$U$2:$W$656,3,FALSE))</f>
        <v>1</v>
      </c>
      <c r="Q440">
        <f t="shared" si="157"/>
        <v>999999</v>
      </c>
      <c r="R440" t="e">
        <f t="shared" si="158"/>
        <v>#N/A</v>
      </c>
      <c r="S440">
        <f>IF(ISNA(VLOOKUP(A440,merges!AH:AJ,2,)),0,VLOOKUP(A440,merges!AH:AJ,2,))</f>
        <v>0</v>
      </c>
      <c r="T440">
        <f>IF(ISNA(VLOOKUP(A440,merges!AN:AP,2,FALSE)),0,VLOOKUP(A440,merges!AN:AP,2,FALSE))</f>
        <v>0</v>
      </c>
      <c r="U440">
        <f t="shared" si="166"/>
        <v>0</v>
      </c>
      <c r="V440">
        <f t="shared" si="167"/>
        <v>0</v>
      </c>
      <c r="W440">
        <f t="shared" si="176"/>
        <v>0</v>
      </c>
      <c r="X440">
        <f t="shared" si="168"/>
        <v>0</v>
      </c>
      <c r="Y440" t="e">
        <f>VLOOKUP(A440,issues_tempo!A:E,2,FALSE)</f>
        <v>#N/A</v>
      </c>
      <c r="Z440" t="e">
        <f>VLOOKUP(A440,issues_tempo!A:E,3,FALSE)</f>
        <v>#N/A</v>
      </c>
      <c r="AA440" t="e">
        <f t="shared" si="169"/>
        <v>#N/A</v>
      </c>
      <c r="AB440" t="e">
        <f t="shared" si="170"/>
        <v>#N/A</v>
      </c>
      <c r="AC440" t="e">
        <f>VLOOKUP(A440,issues_tempo!A:E,4,FALSE)</f>
        <v>#N/A</v>
      </c>
      <c r="AD440" t="e">
        <f>VLOOKUP(A440,issues_tempo!A:E,5,FALSE)</f>
        <v>#N/A</v>
      </c>
      <c r="AE440">
        <f t="shared" si="171"/>
        <v>0</v>
      </c>
      <c r="AF440">
        <f t="shared" si="171"/>
        <v>0</v>
      </c>
      <c r="AG440" t="e">
        <f t="shared" si="172"/>
        <v>#N/A</v>
      </c>
      <c r="AH440" t="e">
        <f t="shared" si="173"/>
        <v>#N/A</v>
      </c>
      <c r="AI440" t="e">
        <f t="shared" si="174"/>
        <v>#N/A</v>
      </c>
      <c r="AJ440" t="e">
        <f t="shared" si="175"/>
        <v>#N/A</v>
      </c>
    </row>
    <row r="441" spans="1:36" x14ac:dyDescent="0.25">
      <c r="A441">
        <f>commits!A441</f>
        <v>71932797</v>
      </c>
      <c r="B441" t="str">
        <f>commits!B441</f>
        <v>java</v>
      </c>
      <c r="C441">
        <f>commits!C441</f>
        <v>7</v>
      </c>
      <c r="D441">
        <f>commits!D441</f>
        <v>7</v>
      </c>
      <c r="E441">
        <f>commits!E441</f>
        <v>14</v>
      </c>
      <c r="F441" t="e">
        <f>VLOOKUP(A441,merges!P:U,5,FALSE)</f>
        <v>#N/A</v>
      </c>
      <c r="G441" t="e">
        <f>VLOOKUP(A441,merges!P:U,6,FALSE)</f>
        <v>#N/A</v>
      </c>
      <c r="H441" t="e">
        <f t="shared" si="159"/>
        <v>#N/A</v>
      </c>
      <c r="I441" t="e">
        <f t="shared" si="160"/>
        <v>#N/A</v>
      </c>
      <c r="J441">
        <f t="shared" si="161"/>
        <v>0</v>
      </c>
      <c r="K441">
        <f t="shared" si="162"/>
        <v>0</v>
      </c>
      <c r="L441">
        <f t="shared" si="163"/>
        <v>0</v>
      </c>
      <c r="M441" t="e">
        <f t="shared" si="164"/>
        <v>#N/A</v>
      </c>
      <c r="N441" t="e">
        <f t="shared" si="165"/>
        <v>#N/A</v>
      </c>
      <c r="O441">
        <f>IF(ISNA(VLOOKUP(A441,desenvolvedores!$U$2:$W$656,2,FALSE)),1,VLOOKUP(A441,desenvolvedores!$U$2:$W$656,2,FALSE))</f>
        <v>1</v>
      </c>
      <c r="P441">
        <f>IF(ISNA(VLOOKUP(A441,desenvolvedores!$U$2:$W$656,3,FALSE)),1,VLOOKUP(A441,desenvolvedores!$U$2:$W$656,3,FALSE))</f>
        <v>1</v>
      </c>
      <c r="Q441">
        <f t="shared" si="157"/>
        <v>999999</v>
      </c>
      <c r="R441" t="e">
        <f t="shared" si="158"/>
        <v>#N/A</v>
      </c>
      <c r="S441">
        <f>IF(ISNA(VLOOKUP(A441,merges!AH:AJ,2,)),0,VLOOKUP(A441,merges!AH:AJ,2,))</f>
        <v>0</v>
      </c>
      <c r="T441">
        <f>IF(ISNA(VLOOKUP(A441,merges!AN:AP,2,FALSE)),0,VLOOKUP(A441,merges!AN:AP,2,FALSE))</f>
        <v>0</v>
      </c>
      <c r="U441">
        <f t="shared" si="166"/>
        <v>0</v>
      </c>
      <c r="V441">
        <f t="shared" si="167"/>
        <v>0</v>
      </c>
      <c r="W441">
        <f t="shared" si="176"/>
        <v>0</v>
      </c>
      <c r="X441">
        <f t="shared" si="168"/>
        <v>0</v>
      </c>
      <c r="Y441" t="e">
        <f>VLOOKUP(A441,issues_tempo!A:E,2,FALSE)</f>
        <v>#N/A</v>
      </c>
      <c r="Z441" t="e">
        <f>VLOOKUP(A441,issues_tempo!A:E,3,FALSE)</f>
        <v>#N/A</v>
      </c>
      <c r="AA441" t="e">
        <f t="shared" si="169"/>
        <v>#N/A</v>
      </c>
      <c r="AB441" t="e">
        <f t="shared" si="170"/>
        <v>#N/A</v>
      </c>
      <c r="AC441" t="e">
        <f>VLOOKUP(A441,issues_tempo!A:E,4,FALSE)</f>
        <v>#N/A</v>
      </c>
      <c r="AD441" t="e">
        <f>VLOOKUP(A441,issues_tempo!A:E,5,FALSE)</f>
        <v>#N/A</v>
      </c>
      <c r="AE441">
        <f t="shared" si="171"/>
        <v>0</v>
      </c>
      <c r="AF441">
        <f t="shared" si="171"/>
        <v>0</v>
      </c>
      <c r="AG441" t="e">
        <f t="shared" si="172"/>
        <v>#N/A</v>
      </c>
      <c r="AH441" t="e">
        <f t="shared" si="173"/>
        <v>#N/A</v>
      </c>
      <c r="AI441" t="e">
        <f t="shared" si="174"/>
        <v>#N/A</v>
      </c>
      <c r="AJ441" t="e">
        <f t="shared" si="175"/>
        <v>#N/A</v>
      </c>
    </row>
    <row r="442" spans="1:36" x14ac:dyDescent="0.25">
      <c r="A442">
        <f>commits!A442</f>
        <v>71980177</v>
      </c>
      <c r="B442" t="str">
        <f>commits!B442</f>
        <v>Javascript</v>
      </c>
      <c r="C442">
        <f>commits!C442</f>
        <v>9</v>
      </c>
      <c r="D442">
        <f>commits!D442</f>
        <v>18</v>
      </c>
      <c r="E442">
        <f>commits!E442</f>
        <v>27</v>
      </c>
      <c r="F442" t="e">
        <f>VLOOKUP(A442,merges!P:U,5,FALSE)</f>
        <v>#N/A</v>
      </c>
      <c r="G442" t="e">
        <f>VLOOKUP(A442,merges!P:U,6,FALSE)</f>
        <v>#N/A</v>
      </c>
      <c r="H442" t="e">
        <f t="shared" si="159"/>
        <v>#N/A</v>
      </c>
      <c r="I442" t="e">
        <f t="shared" si="160"/>
        <v>#N/A</v>
      </c>
      <c r="J442">
        <f t="shared" si="161"/>
        <v>0</v>
      </c>
      <c r="K442">
        <f t="shared" si="162"/>
        <v>0</v>
      </c>
      <c r="L442">
        <f t="shared" si="163"/>
        <v>0</v>
      </c>
      <c r="M442" t="e">
        <f t="shared" si="164"/>
        <v>#N/A</v>
      </c>
      <c r="N442" t="e">
        <f t="shared" si="165"/>
        <v>#N/A</v>
      </c>
      <c r="O442">
        <f>IF(ISNA(VLOOKUP(A442,desenvolvedores!$U$2:$W$656,2,FALSE)),1,VLOOKUP(A442,desenvolvedores!$U$2:$W$656,2,FALSE))</f>
        <v>1</v>
      </c>
      <c r="P442">
        <f>IF(ISNA(VLOOKUP(A442,desenvolvedores!$U$2:$W$656,3,FALSE)),1,VLOOKUP(A442,desenvolvedores!$U$2:$W$656,3,FALSE))</f>
        <v>1</v>
      </c>
      <c r="Q442">
        <f t="shared" si="157"/>
        <v>999999</v>
      </c>
      <c r="R442" t="e">
        <f t="shared" si="158"/>
        <v>#N/A</v>
      </c>
      <c r="S442">
        <f>IF(ISNA(VLOOKUP(A442,merges!AH:AJ,2,)),0,VLOOKUP(A442,merges!AH:AJ,2,))</f>
        <v>0</v>
      </c>
      <c r="T442">
        <f>IF(ISNA(VLOOKUP(A442,merges!AN:AP,2,FALSE)),0,VLOOKUP(A442,merges!AN:AP,2,FALSE))</f>
        <v>0</v>
      </c>
      <c r="U442">
        <f t="shared" si="166"/>
        <v>0</v>
      </c>
      <c r="V442">
        <f t="shared" si="167"/>
        <v>0</v>
      </c>
      <c r="W442">
        <f t="shared" si="176"/>
        <v>0</v>
      </c>
      <c r="X442">
        <f t="shared" si="168"/>
        <v>0</v>
      </c>
      <c r="Y442" t="e">
        <f>VLOOKUP(A442,issues_tempo!A:E,2,FALSE)</f>
        <v>#N/A</v>
      </c>
      <c r="Z442" t="e">
        <f>VLOOKUP(A442,issues_tempo!A:E,3,FALSE)</f>
        <v>#N/A</v>
      </c>
      <c r="AA442" t="e">
        <f t="shared" si="169"/>
        <v>#N/A</v>
      </c>
      <c r="AB442" t="e">
        <f t="shared" si="170"/>
        <v>#N/A</v>
      </c>
      <c r="AC442" t="e">
        <f>VLOOKUP(A442,issues_tempo!A:E,4,FALSE)</f>
        <v>#N/A</v>
      </c>
      <c r="AD442" t="e">
        <f>VLOOKUP(A442,issues_tempo!A:E,5,FALSE)</f>
        <v>#N/A</v>
      </c>
      <c r="AE442">
        <f t="shared" si="171"/>
        <v>0</v>
      </c>
      <c r="AF442">
        <f t="shared" si="171"/>
        <v>0</v>
      </c>
      <c r="AG442" t="e">
        <f t="shared" si="172"/>
        <v>#N/A</v>
      </c>
      <c r="AH442" t="e">
        <f t="shared" si="173"/>
        <v>#N/A</v>
      </c>
      <c r="AI442" t="e">
        <f t="shared" si="174"/>
        <v>#N/A</v>
      </c>
      <c r="AJ442" t="e">
        <f t="shared" si="175"/>
        <v>#N/A</v>
      </c>
    </row>
    <row r="443" spans="1:36" x14ac:dyDescent="0.25">
      <c r="A443">
        <f>commits!A443</f>
        <v>72017763</v>
      </c>
      <c r="B443" t="str">
        <f>commits!B443</f>
        <v>Javascript</v>
      </c>
      <c r="C443">
        <f>commits!C443</f>
        <v>4</v>
      </c>
      <c r="D443">
        <f>commits!D443</f>
        <v>21</v>
      </c>
      <c r="E443">
        <f>commits!E443</f>
        <v>25</v>
      </c>
      <c r="F443" t="e">
        <f>VLOOKUP(A443,merges!P:U,5,FALSE)</f>
        <v>#N/A</v>
      </c>
      <c r="G443" t="e">
        <f>VLOOKUP(A443,merges!P:U,6,FALSE)</f>
        <v>#N/A</v>
      </c>
      <c r="H443" t="e">
        <f t="shared" si="159"/>
        <v>#N/A</v>
      </c>
      <c r="I443" t="e">
        <f t="shared" si="160"/>
        <v>#N/A</v>
      </c>
      <c r="J443">
        <f t="shared" si="161"/>
        <v>0</v>
      </c>
      <c r="K443">
        <f t="shared" si="162"/>
        <v>0</v>
      </c>
      <c r="L443">
        <f t="shared" si="163"/>
        <v>0</v>
      </c>
      <c r="M443" t="e">
        <f t="shared" si="164"/>
        <v>#N/A</v>
      </c>
      <c r="N443" t="e">
        <f t="shared" si="165"/>
        <v>#N/A</v>
      </c>
      <c r="O443">
        <f>IF(ISNA(VLOOKUP(A443,desenvolvedores!$U$2:$W$656,2,FALSE)),1,VLOOKUP(A443,desenvolvedores!$U$2:$W$656,2,FALSE))</f>
        <v>1</v>
      </c>
      <c r="P443">
        <f>IF(ISNA(VLOOKUP(A443,desenvolvedores!$U$2:$W$656,3,FALSE)),1,VLOOKUP(A443,desenvolvedores!$U$2:$W$656,3,FALSE))</f>
        <v>1</v>
      </c>
      <c r="Q443">
        <f t="shared" si="157"/>
        <v>999999</v>
      </c>
      <c r="R443" t="e">
        <f t="shared" si="158"/>
        <v>#N/A</v>
      </c>
      <c r="S443">
        <f>IF(ISNA(VLOOKUP(A443,merges!AH:AJ,2,)),0,VLOOKUP(A443,merges!AH:AJ,2,))</f>
        <v>0</v>
      </c>
      <c r="T443">
        <f>IF(ISNA(VLOOKUP(A443,merges!AN:AP,2,FALSE)),0,VLOOKUP(A443,merges!AN:AP,2,FALSE))</f>
        <v>0</v>
      </c>
      <c r="U443">
        <f t="shared" si="166"/>
        <v>0</v>
      </c>
      <c r="V443">
        <f t="shared" si="167"/>
        <v>0</v>
      </c>
      <c r="W443">
        <f t="shared" si="176"/>
        <v>0</v>
      </c>
      <c r="X443">
        <f t="shared" si="168"/>
        <v>0</v>
      </c>
      <c r="Y443" t="e">
        <f>VLOOKUP(A443,issues_tempo!A:E,2,FALSE)</f>
        <v>#N/A</v>
      </c>
      <c r="Z443" t="e">
        <f>VLOOKUP(A443,issues_tempo!A:E,3,FALSE)</f>
        <v>#N/A</v>
      </c>
      <c r="AA443" t="e">
        <f t="shared" si="169"/>
        <v>#N/A</v>
      </c>
      <c r="AB443" t="e">
        <f t="shared" si="170"/>
        <v>#N/A</v>
      </c>
      <c r="AC443" t="e">
        <f>VLOOKUP(A443,issues_tempo!A:E,4,FALSE)</f>
        <v>#N/A</v>
      </c>
      <c r="AD443" t="e">
        <f>VLOOKUP(A443,issues_tempo!A:E,5,FALSE)</f>
        <v>#N/A</v>
      </c>
      <c r="AE443">
        <f t="shared" si="171"/>
        <v>0</v>
      </c>
      <c r="AF443">
        <f t="shared" si="171"/>
        <v>0</v>
      </c>
      <c r="AG443" t="e">
        <f t="shared" si="172"/>
        <v>#N/A</v>
      </c>
      <c r="AH443" t="e">
        <f t="shared" si="173"/>
        <v>#N/A</v>
      </c>
      <c r="AI443" t="e">
        <f t="shared" si="174"/>
        <v>#N/A</v>
      </c>
      <c r="AJ443" t="e">
        <f t="shared" si="175"/>
        <v>#N/A</v>
      </c>
    </row>
    <row r="444" spans="1:36" x14ac:dyDescent="0.25">
      <c r="A444">
        <f>commits!A444</f>
        <v>72096910</v>
      </c>
      <c r="B444" t="str">
        <f>commits!B444</f>
        <v>Javascript</v>
      </c>
      <c r="C444">
        <f>commits!C444</f>
        <v>2</v>
      </c>
      <c r="D444">
        <f>commits!D444</f>
        <v>1</v>
      </c>
      <c r="E444">
        <f>commits!E444</f>
        <v>3</v>
      </c>
      <c r="F444" t="e">
        <f>VLOOKUP(A444,merges!P:U,5,FALSE)</f>
        <v>#N/A</v>
      </c>
      <c r="G444" t="e">
        <f>VLOOKUP(A444,merges!P:U,6,FALSE)</f>
        <v>#N/A</v>
      </c>
      <c r="H444" t="e">
        <f t="shared" si="159"/>
        <v>#N/A</v>
      </c>
      <c r="I444" t="e">
        <f t="shared" si="160"/>
        <v>#N/A</v>
      </c>
      <c r="J444">
        <f t="shared" si="161"/>
        <v>0</v>
      </c>
      <c r="K444">
        <f t="shared" si="162"/>
        <v>0</v>
      </c>
      <c r="L444">
        <f t="shared" si="163"/>
        <v>0</v>
      </c>
      <c r="M444" t="e">
        <f t="shared" si="164"/>
        <v>#N/A</v>
      </c>
      <c r="N444" t="e">
        <f t="shared" si="165"/>
        <v>#N/A</v>
      </c>
      <c r="O444">
        <f>IF(ISNA(VLOOKUP(A444,desenvolvedores!$U$2:$W$656,2,FALSE)),1,VLOOKUP(A444,desenvolvedores!$U$2:$W$656,2,FALSE))</f>
        <v>1</v>
      </c>
      <c r="P444">
        <f>IF(ISNA(VLOOKUP(A444,desenvolvedores!$U$2:$W$656,3,FALSE)),1,VLOOKUP(A444,desenvolvedores!$U$2:$W$656,3,FALSE))</f>
        <v>1</v>
      </c>
      <c r="Q444">
        <f t="shared" si="157"/>
        <v>999999</v>
      </c>
      <c r="R444" t="e">
        <f t="shared" si="158"/>
        <v>#N/A</v>
      </c>
      <c r="S444">
        <f>IF(ISNA(VLOOKUP(A444,merges!AH:AJ,2,)),0,VLOOKUP(A444,merges!AH:AJ,2,))</f>
        <v>0</v>
      </c>
      <c r="T444">
        <f>IF(ISNA(VLOOKUP(A444,merges!AN:AP,2,FALSE)),0,VLOOKUP(A444,merges!AN:AP,2,FALSE))</f>
        <v>0</v>
      </c>
      <c r="U444">
        <f t="shared" si="166"/>
        <v>0</v>
      </c>
      <c r="V444">
        <f t="shared" si="167"/>
        <v>0</v>
      </c>
      <c r="W444">
        <f t="shared" si="176"/>
        <v>0</v>
      </c>
      <c r="X444">
        <f t="shared" si="168"/>
        <v>0</v>
      </c>
      <c r="Y444" t="e">
        <f>VLOOKUP(A444,issues_tempo!A:E,2,FALSE)</f>
        <v>#N/A</v>
      </c>
      <c r="Z444" t="e">
        <f>VLOOKUP(A444,issues_tempo!A:E,3,FALSE)</f>
        <v>#N/A</v>
      </c>
      <c r="AA444" t="e">
        <f t="shared" si="169"/>
        <v>#N/A</v>
      </c>
      <c r="AB444" t="e">
        <f t="shared" si="170"/>
        <v>#N/A</v>
      </c>
      <c r="AC444" t="e">
        <f>VLOOKUP(A444,issues_tempo!A:E,4,FALSE)</f>
        <v>#N/A</v>
      </c>
      <c r="AD444" t="e">
        <f>VLOOKUP(A444,issues_tempo!A:E,5,FALSE)</f>
        <v>#N/A</v>
      </c>
      <c r="AE444">
        <f t="shared" si="171"/>
        <v>0</v>
      </c>
      <c r="AF444">
        <f t="shared" si="171"/>
        <v>0</v>
      </c>
      <c r="AG444" t="e">
        <f t="shared" si="172"/>
        <v>#N/A</v>
      </c>
      <c r="AH444" t="e">
        <f t="shared" si="173"/>
        <v>#N/A</v>
      </c>
      <c r="AI444" t="e">
        <f t="shared" si="174"/>
        <v>#N/A</v>
      </c>
      <c r="AJ444" t="e">
        <f t="shared" si="175"/>
        <v>#N/A</v>
      </c>
    </row>
    <row r="445" spans="1:36" x14ac:dyDescent="0.25">
      <c r="A445">
        <f>commits!A445</f>
        <v>72233269</v>
      </c>
      <c r="B445" t="str">
        <f>commits!B445</f>
        <v>PHP</v>
      </c>
      <c r="C445">
        <f>commits!C445</f>
        <v>962</v>
      </c>
      <c r="D445">
        <f>commits!D445</f>
        <v>124</v>
      </c>
      <c r="E445">
        <f>commits!E445</f>
        <v>1086</v>
      </c>
      <c r="F445">
        <f>VLOOKUP(A445,merges!P:U,5,FALSE)</f>
        <v>122</v>
      </c>
      <c r="G445">
        <f>VLOOKUP(A445,merges!P:U,6,FALSE)</f>
        <v>11</v>
      </c>
      <c r="H445">
        <f t="shared" si="159"/>
        <v>133</v>
      </c>
      <c r="I445">
        <f t="shared" si="160"/>
        <v>8.1654135338345863</v>
      </c>
      <c r="J445">
        <f t="shared" si="161"/>
        <v>12.246777163904236</v>
      </c>
      <c r="K445">
        <f t="shared" si="162"/>
        <v>12.681912681912682</v>
      </c>
      <c r="L445">
        <f t="shared" si="163"/>
        <v>8.870967741935484</v>
      </c>
      <c r="M445">
        <f>IF(F445&gt;0,C445/F445,999999)</f>
        <v>7.8852459016393439</v>
      </c>
      <c r="N445">
        <f>IF(G445&gt;0,D445/G445,999999)</f>
        <v>11.272727272727273</v>
      </c>
      <c r="O445">
        <f>IF(ISNA(VLOOKUP(A445,desenvolvedores!$U$2:$W$656,2,FALSE)),1,VLOOKUP(A445,desenvolvedores!$U$2:$W$656,2,FALSE))</f>
        <v>13</v>
      </c>
      <c r="P445">
        <f>IF(ISNA(VLOOKUP(A445,desenvolvedores!$U$2:$W$656,3,FALSE)),1,VLOOKUP(A445,desenvolvedores!$U$2:$W$656,3,FALSE))</f>
        <v>6</v>
      </c>
      <c r="Q445">
        <f t="shared" si="157"/>
        <v>17.084699453551909</v>
      </c>
      <c r="R445">
        <f t="shared" si="158"/>
        <v>11.272727272727273</v>
      </c>
      <c r="S445">
        <f>IF(ISNA(VLOOKUP(A445,merges!AH:AJ,2,)),0,VLOOKUP(A445,merges!AH:AJ,2,))</f>
        <v>132</v>
      </c>
      <c r="T445">
        <f>IF(ISNA(VLOOKUP(A445,merges!AN:AP,2,FALSE)),0,VLOOKUP(A445,merges!AN:AP,2,FALSE))</f>
        <v>49</v>
      </c>
      <c r="U445">
        <f t="shared" si="166"/>
        <v>1.0819672131147542</v>
      </c>
      <c r="V445">
        <f t="shared" si="167"/>
        <v>4.4545454545454541</v>
      </c>
      <c r="W445">
        <f t="shared" si="176"/>
        <v>13.721413721413722</v>
      </c>
      <c r="X445">
        <f t="shared" si="168"/>
        <v>39.516129032258064</v>
      </c>
      <c r="Y445">
        <f>VLOOKUP(A445,issues_tempo!A:E,2,FALSE)</f>
        <v>133</v>
      </c>
      <c r="Z445">
        <f>VLOOKUP(A445,issues_tempo!A:E,3,FALSE)</f>
        <v>22</v>
      </c>
      <c r="AA445">
        <f t="shared" si="169"/>
        <v>155</v>
      </c>
      <c r="AB445">
        <f t="shared" si="170"/>
        <v>7.0064516129032262</v>
      </c>
      <c r="AC445">
        <f>VLOOKUP(A445,issues_tempo!A:E,4,FALSE)</f>
        <v>2109</v>
      </c>
      <c r="AD445">
        <f>VLOOKUP(A445,issues_tempo!A:E,5,FALSE)</f>
        <v>15</v>
      </c>
      <c r="AE445">
        <f t="shared" si="171"/>
        <v>13.825363825363825</v>
      </c>
      <c r="AF445">
        <f t="shared" si="171"/>
        <v>17.741935483870968</v>
      </c>
      <c r="AG445">
        <f t="shared" si="172"/>
        <v>15.857142857142858</v>
      </c>
      <c r="AH445">
        <f t="shared" si="173"/>
        <v>0.68181818181818177</v>
      </c>
      <c r="AI445">
        <f t="shared" si="174"/>
        <v>219.23076923076923</v>
      </c>
      <c r="AJ445">
        <f t="shared" si="175"/>
        <v>12.096774193548386</v>
      </c>
    </row>
    <row r="446" spans="1:36" x14ac:dyDescent="0.25">
      <c r="A446">
        <f>commits!A446</f>
        <v>72347527</v>
      </c>
      <c r="B446" t="str">
        <f>commits!B446</f>
        <v>Javascript</v>
      </c>
      <c r="C446">
        <f>commits!C446</f>
        <v>1</v>
      </c>
      <c r="D446">
        <f>commits!D446</f>
        <v>2</v>
      </c>
      <c r="E446">
        <f>commits!E446</f>
        <v>3</v>
      </c>
      <c r="F446" t="e">
        <f>VLOOKUP(A446,merges!P:U,5,FALSE)</f>
        <v>#N/A</v>
      </c>
      <c r="G446" t="e">
        <f>VLOOKUP(A446,merges!P:U,6,FALSE)</f>
        <v>#N/A</v>
      </c>
      <c r="H446" t="e">
        <f t="shared" si="159"/>
        <v>#N/A</v>
      </c>
      <c r="I446" t="e">
        <f t="shared" si="160"/>
        <v>#N/A</v>
      </c>
      <c r="J446">
        <f t="shared" si="161"/>
        <v>0</v>
      </c>
      <c r="K446">
        <f t="shared" si="162"/>
        <v>0</v>
      </c>
      <c r="L446">
        <f t="shared" si="163"/>
        <v>0</v>
      </c>
      <c r="M446" t="e">
        <f t="shared" si="164"/>
        <v>#N/A</v>
      </c>
      <c r="N446" t="e">
        <f t="shared" si="165"/>
        <v>#N/A</v>
      </c>
      <c r="O446">
        <f>IF(ISNA(VLOOKUP(A446,desenvolvedores!$U$2:$W$656,2,FALSE)),1,VLOOKUP(A446,desenvolvedores!$U$2:$W$656,2,FALSE))</f>
        <v>1</v>
      </c>
      <c r="P446">
        <f>IF(ISNA(VLOOKUP(A446,desenvolvedores!$U$2:$W$656,3,FALSE)),1,VLOOKUP(A446,desenvolvedores!$U$2:$W$656,3,FALSE))</f>
        <v>1</v>
      </c>
      <c r="Q446">
        <f t="shared" si="157"/>
        <v>999999</v>
      </c>
      <c r="R446" t="e">
        <f t="shared" si="158"/>
        <v>#N/A</v>
      </c>
      <c r="S446">
        <f>IF(ISNA(VLOOKUP(A446,merges!AH:AJ,2,)),0,VLOOKUP(A446,merges!AH:AJ,2,))</f>
        <v>0</v>
      </c>
      <c r="T446">
        <f>IF(ISNA(VLOOKUP(A446,merges!AN:AP,2,FALSE)),0,VLOOKUP(A446,merges!AN:AP,2,FALSE))</f>
        <v>0</v>
      </c>
      <c r="U446">
        <f t="shared" si="166"/>
        <v>0</v>
      </c>
      <c r="V446">
        <f t="shared" si="167"/>
        <v>0</v>
      </c>
      <c r="W446">
        <f t="shared" si="176"/>
        <v>0</v>
      </c>
      <c r="X446">
        <f t="shared" si="168"/>
        <v>0</v>
      </c>
      <c r="Y446" t="e">
        <f>VLOOKUP(A446,issues_tempo!A:E,2,FALSE)</f>
        <v>#N/A</v>
      </c>
      <c r="Z446" t="e">
        <f>VLOOKUP(A446,issues_tempo!A:E,3,FALSE)</f>
        <v>#N/A</v>
      </c>
      <c r="AA446" t="e">
        <f t="shared" si="169"/>
        <v>#N/A</v>
      </c>
      <c r="AB446" t="e">
        <f t="shared" si="170"/>
        <v>#N/A</v>
      </c>
      <c r="AC446" t="e">
        <f>VLOOKUP(A446,issues_tempo!A:E,4,FALSE)</f>
        <v>#N/A</v>
      </c>
      <c r="AD446" t="e">
        <f>VLOOKUP(A446,issues_tempo!A:E,5,FALSE)</f>
        <v>#N/A</v>
      </c>
      <c r="AE446">
        <f t="shared" si="171"/>
        <v>0</v>
      </c>
      <c r="AF446">
        <f t="shared" si="171"/>
        <v>0</v>
      </c>
      <c r="AG446" t="e">
        <f t="shared" si="172"/>
        <v>#N/A</v>
      </c>
      <c r="AH446" t="e">
        <f t="shared" si="173"/>
        <v>#N/A</v>
      </c>
      <c r="AI446" t="e">
        <f t="shared" si="174"/>
        <v>#N/A</v>
      </c>
      <c r="AJ446" t="e">
        <f t="shared" si="175"/>
        <v>#N/A</v>
      </c>
    </row>
    <row r="447" spans="1:36" x14ac:dyDescent="0.25">
      <c r="A447">
        <f>commits!A447</f>
        <v>72479761</v>
      </c>
      <c r="B447" t="str">
        <f>commits!B447</f>
        <v>Javascript</v>
      </c>
      <c r="C447">
        <f>commits!C447</f>
        <v>340</v>
      </c>
      <c r="D447">
        <f>commits!D447</f>
        <v>4758</v>
      </c>
      <c r="E447">
        <f>commits!E447</f>
        <v>5098</v>
      </c>
      <c r="F447">
        <f>VLOOKUP(A447,merges!P:U,5,FALSE)</f>
        <v>21</v>
      </c>
      <c r="G447">
        <f>VLOOKUP(A447,merges!P:U,6,FALSE)</f>
        <v>196</v>
      </c>
      <c r="H447">
        <f t="shared" si="159"/>
        <v>217</v>
      </c>
      <c r="I447">
        <f t="shared" si="160"/>
        <v>23.493087557603687</v>
      </c>
      <c r="J447">
        <f t="shared" si="161"/>
        <v>4.2565712043938797</v>
      </c>
      <c r="K447">
        <f t="shared" si="162"/>
        <v>6.1764705882352944</v>
      </c>
      <c r="L447">
        <f t="shared" si="163"/>
        <v>4.1193778898696936</v>
      </c>
      <c r="M447">
        <f>IF(F447&gt;0,C447/F447,999999)</f>
        <v>16.19047619047619</v>
      </c>
      <c r="N447">
        <f>IF(G447&gt;0,D447/G447,999999)</f>
        <v>24.275510204081634</v>
      </c>
      <c r="O447">
        <f>IF(ISNA(VLOOKUP(A447,desenvolvedores!$U$2:$W$656,2,FALSE)),1,VLOOKUP(A447,desenvolvedores!$U$2:$W$656,2,FALSE))</f>
        <v>8</v>
      </c>
      <c r="P447">
        <f>IF(ISNA(VLOOKUP(A447,desenvolvedores!$U$2:$W$656,3,FALSE)),1,VLOOKUP(A447,desenvolvedores!$U$2:$W$656,3,FALSE))</f>
        <v>21</v>
      </c>
      <c r="Q447">
        <f t="shared" si="157"/>
        <v>21.587301587301585</v>
      </c>
      <c r="R447">
        <f t="shared" si="158"/>
        <v>84.964285714285722</v>
      </c>
      <c r="S447">
        <f>IF(ISNA(VLOOKUP(A447,merges!AH:AJ,2,)),0,VLOOKUP(A447,merges!AH:AJ,2,))</f>
        <v>1</v>
      </c>
      <c r="T447">
        <f>IF(ISNA(VLOOKUP(A447,merges!AN:AP,2,FALSE)),0,VLOOKUP(A447,merges!AN:AP,2,FALSE))</f>
        <v>18</v>
      </c>
      <c r="U447">
        <f t="shared" si="166"/>
        <v>4.7619047619047616E-2</v>
      </c>
      <c r="V447">
        <f t="shared" si="167"/>
        <v>9.1836734693877556E-2</v>
      </c>
      <c r="W447">
        <f t="shared" si="176"/>
        <v>0.29411764705882354</v>
      </c>
      <c r="X447">
        <f t="shared" si="168"/>
        <v>0.37831021437578821</v>
      </c>
      <c r="Y447">
        <f>IF(ISNA(VLOOKUP(A447,issues_tempo!A:E,2,FALSE)),0,VLOOKUP(A447,issues_tempo!A:E,2,FALSE))</f>
        <v>44</v>
      </c>
      <c r="Z447">
        <f>IF(ISNA(VLOOKUP(A447,issues_tempo!A:E,3,FALSE)),0,VLOOKUP(A447,issues_tempo!A:E,3,FALSE))</f>
        <v>0</v>
      </c>
      <c r="AA447">
        <f t="shared" si="169"/>
        <v>44</v>
      </c>
      <c r="AB447">
        <f t="shared" si="170"/>
        <v>115.86363636363636</v>
      </c>
      <c r="AC447">
        <f>VLOOKUP(A447,issues_tempo!A:E,4,FALSE)</f>
        <v>606</v>
      </c>
      <c r="AD447">
        <f>VLOOKUP(A447,issues_tempo!A:E,5,FALSE)</f>
        <v>0</v>
      </c>
      <c r="AE447">
        <f t="shared" si="171"/>
        <v>12.941176470588236</v>
      </c>
      <c r="AF447">
        <f t="shared" si="171"/>
        <v>0</v>
      </c>
      <c r="AG447">
        <f t="shared" si="172"/>
        <v>13.772727272727273</v>
      </c>
      <c r="AH447">
        <f t="shared" si="173"/>
        <v>0</v>
      </c>
      <c r="AI447">
        <f t="shared" si="174"/>
        <v>178.23529411764707</v>
      </c>
      <c r="AJ447">
        <f t="shared" si="175"/>
        <v>0</v>
      </c>
    </row>
    <row r="448" spans="1:36" x14ac:dyDescent="0.25">
      <c r="A448">
        <f>commits!A448</f>
        <v>72934806</v>
      </c>
      <c r="B448" t="str">
        <f>commits!B448</f>
        <v>Javascript</v>
      </c>
      <c r="C448">
        <f>commits!C448</f>
        <v>1</v>
      </c>
      <c r="D448">
        <f>commits!D448</f>
        <v>45</v>
      </c>
      <c r="E448">
        <f>commits!E448</f>
        <v>46</v>
      </c>
      <c r="F448" t="e">
        <f>VLOOKUP(A448,merges!P:U,5,FALSE)</f>
        <v>#N/A</v>
      </c>
      <c r="G448" t="e">
        <f>VLOOKUP(A448,merges!P:U,6,FALSE)</f>
        <v>#N/A</v>
      </c>
      <c r="H448" t="e">
        <f t="shared" si="159"/>
        <v>#N/A</v>
      </c>
      <c r="I448" t="e">
        <f t="shared" si="160"/>
        <v>#N/A</v>
      </c>
      <c r="J448">
        <f t="shared" si="161"/>
        <v>0</v>
      </c>
      <c r="K448">
        <f t="shared" si="162"/>
        <v>0</v>
      </c>
      <c r="L448">
        <f t="shared" si="163"/>
        <v>0</v>
      </c>
      <c r="M448" t="e">
        <f t="shared" si="164"/>
        <v>#N/A</v>
      </c>
      <c r="N448" t="e">
        <f t="shared" si="165"/>
        <v>#N/A</v>
      </c>
      <c r="O448">
        <f>IF(ISNA(VLOOKUP(A448,desenvolvedores!$U$2:$W$656,2,FALSE)),1,VLOOKUP(A448,desenvolvedores!$U$2:$W$656,2,FALSE))</f>
        <v>1</v>
      </c>
      <c r="P448">
        <f>IF(ISNA(VLOOKUP(A448,desenvolvedores!$U$2:$W$656,3,FALSE)),1,VLOOKUP(A448,desenvolvedores!$U$2:$W$656,3,FALSE))</f>
        <v>1</v>
      </c>
      <c r="Q448">
        <f t="shared" si="157"/>
        <v>999999</v>
      </c>
      <c r="R448" t="e">
        <f t="shared" si="158"/>
        <v>#N/A</v>
      </c>
      <c r="S448">
        <f>IF(ISNA(VLOOKUP(A448,merges!AH:AJ,2,)),0,VLOOKUP(A448,merges!AH:AJ,2,))</f>
        <v>0</v>
      </c>
      <c r="T448">
        <f>IF(ISNA(VLOOKUP(A448,merges!AN:AP,2,FALSE)),0,VLOOKUP(A448,merges!AN:AP,2,FALSE))</f>
        <v>0</v>
      </c>
      <c r="U448">
        <f t="shared" si="166"/>
        <v>0</v>
      </c>
      <c r="V448">
        <f t="shared" si="167"/>
        <v>0</v>
      </c>
      <c r="W448">
        <f t="shared" si="176"/>
        <v>0</v>
      </c>
      <c r="X448">
        <f t="shared" si="168"/>
        <v>0</v>
      </c>
      <c r="Y448" t="e">
        <f>VLOOKUP(A448,issues_tempo!A:E,2,FALSE)</f>
        <v>#N/A</v>
      </c>
      <c r="Z448" t="e">
        <f>VLOOKUP(A448,issues_tempo!A:E,3,FALSE)</f>
        <v>#N/A</v>
      </c>
      <c r="AA448" t="e">
        <f t="shared" si="169"/>
        <v>#N/A</v>
      </c>
      <c r="AB448" t="e">
        <f t="shared" si="170"/>
        <v>#N/A</v>
      </c>
      <c r="AC448" t="e">
        <f>VLOOKUP(A448,issues_tempo!A:E,4,FALSE)</f>
        <v>#N/A</v>
      </c>
      <c r="AD448" t="e">
        <f>VLOOKUP(A448,issues_tempo!A:E,5,FALSE)</f>
        <v>#N/A</v>
      </c>
      <c r="AE448">
        <f t="shared" si="171"/>
        <v>0</v>
      </c>
      <c r="AF448">
        <f t="shared" si="171"/>
        <v>0</v>
      </c>
      <c r="AG448" t="e">
        <f t="shared" si="172"/>
        <v>#N/A</v>
      </c>
      <c r="AH448" t="e">
        <f t="shared" si="173"/>
        <v>#N/A</v>
      </c>
      <c r="AI448" t="e">
        <f t="shared" si="174"/>
        <v>#N/A</v>
      </c>
      <c r="AJ448" t="e">
        <f t="shared" si="175"/>
        <v>#N/A</v>
      </c>
    </row>
    <row r="449" spans="1:36" x14ac:dyDescent="0.25">
      <c r="A449">
        <f>commits!A449</f>
        <v>73037598</v>
      </c>
      <c r="B449" t="str">
        <f>commits!B449</f>
        <v>Javascript</v>
      </c>
      <c r="C449">
        <f>commits!C449</f>
        <v>1</v>
      </c>
      <c r="D449">
        <f>commits!D449</f>
        <v>17</v>
      </c>
      <c r="E449">
        <f>commits!E449</f>
        <v>18</v>
      </c>
      <c r="F449" t="e">
        <f>VLOOKUP(A449,merges!P:U,5,FALSE)</f>
        <v>#N/A</v>
      </c>
      <c r="G449" t="e">
        <f>VLOOKUP(A449,merges!P:U,6,FALSE)</f>
        <v>#N/A</v>
      </c>
      <c r="H449" t="e">
        <f t="shared" si="159"/>
        <v>#N/A</v>
      </c>
      <c r="I449" t="e">
        <f t="shared" si="160"/>
        <v>#N/A</v>
      </c>
      <c r="J449">
        <f t="shared" si="161"/>
        <v>0</v>
      </c>
      <c r="K449">
        <f t="shared" si="162"/>
        <v>0</v>
      </c>
      <c r="L449">
        <f t="shared" si="163"/>
        <v>0</v>
      </c>
      <c r="M449" t="e">
        <f t="shared" si="164"/>
        <v>#N/A</v>
      </c>
      <c r="N449" t="e">
        <f t="shared" si="165"/>
        <v>#N/A</v>
      </c>
      <c r="O449">
        <f>IF(ISNA(VLOOKUP(A449,desenvolvedores!$U$2:$W$656,2,FALSE)),1,VLOOKUP(A449,desenvolvedores!$U$2:$W$656,2,FALSE))</f>
        <v>1</v>
      </c>
      <c r="P449">
        <f>IF(ISNA(VLOOKUP(A449,desenvolvedores!$U$2:$W$656,3,FALSE)),1,VLOOKUP(A449,desenvolvedores!$U$2:$W$656,3,FALSE))</f>
        <v>3</v>
      </c>
      <c r="Q449">
        <f t="shared" si="157"/>
        <v>999999</v>
      </c>
      <c r="R449" t="e">
        <f t="shared" si="158"/>
        <v>#N/A</v>
      </c>
      <c r="S449">
        <f>IF(ISNA(VLOOKUP(A449,merges!AH:AJ,2,)),0,VLOOKUP(A449,merges!AH:AJ,2,))</f>
        <v>0</v>
      </c>
      <c r="T449">
        <f>IF(ISNA(VLOOKUP(A449,merges!AN:AP,2,FALSE)),0,VLOOKUP(A449,merges!AN:AP,2,FALSE))</f>
        <v>0</v>
      </c>
      <c r="U449">
        <f t="shared" si="166"/>
        <v>0</v>
      </c>
      <c r="V449">
        <f t="shared" si="167"/>
        <v>0</v>
      </c>
      <c r="W449">
        <f t="shared" si="176"/>
        <v>0</v>
      </c>
      <c r="X449">
        <f t="shared" si="168"/>
        <v>0</v>
      </c>
      <c r="Y449" t="e">
        <f>VLOOKUP(A449,issues_tempo!A:E,2,FALSE)</f>
        <v>#N/A</v>
      </c>
      <c r="Z449" t="e">
        <f>VLOOKUP(A449,issues_tempo!A:E,3,FALSE)</f>
        <v>#N/A</v>
      </c>
      <c r="AA449" t="e">
        <f t="shared" si="169"/>
        <v>#N/A</v>
      </c>
      <c r="AB449" t="e">
        <f t="shared" si="170"/>
        <v>#N/A</v>
      </c>
      <c r="AC449" t="e">
        <f>VLOOKUP(A449,issues_tempo!A:E,4,FALSE)</f>
        <v>#N/A</v>
      </c>
      <c r="AD449" t="e">
        <f>VLOOKUP(A449,issues_tempo!A:E,5,FALSE)</f>
        <v>#N/A</v>
      </c>
      <c r="AE449">
        <f t="shared" si="171"/>
        <v>0</v>
      </c>
      <c r="AF449">
        <f t="shared" si="171"/>
        <v>0</v>
      </c>
      <c r="AG449" t="e">
        <f t="shared" si="172"/>
        <v>#N/A</v>
      </c>
      <c r="AH449" t="e">
        <f t="shared" si="173"/>
        <v>#N/A</v>
      </c>
      <c r="AI449" t="e">
        <f t="shared" si="174"/>
        <v>#N/A</v>
      </c>
      <c r="AJ449" t="e">
        <f t="shared" si="175"/>
        <v>#N/A</v>
      </c>
    </row>
    <row r="450" spans="1:36" x14ac:dyDescent="0.25">
      <c r="A450">
        <f>commits!A450</f>
        <v>73052475</v>
      </c>
      <c r="B450" t="str">
        <f>commits!B450</f>
        <v>Python</v>
      </c>
      <c r="C450">
        <f>commits!C450</f>
        <v>2</v>
      </c>
      <c r="D450">
        <f>commits!D450</f>
        <v>18</v>
      </c>
      <c r="E450">
        <f>commits!E450</f>
        <v>20</v>
      </c>
      <c r="F450" t="e">
        <f>VLOOKUP(A450,merges!P:U,5,FALSE)</f>
        <v>#N/A</v>
      </c>
      <c r="G450" t="e">
        <f>VLOOKUP(A450,merges!P:U,6,FALSE)</f>
        <v>#N/A</v>
      </c>
      <c r="H450" t="e">
        <f t="shared" si="159"/>
        <v>#N/A</v>
      </c>
      <c r="I450" t="e">
        <f t="shared" si="160"/>
        <v>#N/A</v>
      </c>
      <c r="J450">
        <f t="shared" si="161"/>
        <v>0</v>
      </c>
      <c r="K450">
        <f t="shared" si="162"/>
        <v>0</v>
      </c>
      <c r="L450">
        <f t="shared" si="163"/>
        <v>0</v>
      </c>
      <c r="M450" t="e">
        <f t="shared" si="164"/>
        <v>#N/A</v>
      </c>
      <c r="N450" t="e">
        <f t="shared" si="165"/>
        <v>#N/A</v>
      </c>
      <c r="O450">
        <f>IF(ISNA(VLOOKUP(A450,desenvolvedores!$U$2:$W$656,2,FALSE)),1,VLOOKUP(A450,desenvolvedores!$U$2:$W$656,2,FALSE))</f>
        <v>1</v>
      </c>
      <c r="P450">
        <f>IF(ISNA(VLOOKUP(A450,desenvolvedores!$U$2:$W$656,3,FALSE)),1,VLOOKUP(A450,desenvolvedores!$U$2:$W$656,3,FALSE))</f>
        <v>1</v>
      </c>
      <c r="Q450">
        <f t="shared" ref="Q450:Q513" si="179">IF(ISERROR((C450/F450)*(O450/($O$2+$P$2))),999999,(C450/F450)*(O450/($O$2+$P$2)))</f>
        <v>999999</v>
      </c>
      <c r="R450" t="e">
        <f t="shared" ref="R450:R513" si="180">IF(ISERR((D450/G450)*(P450/($O$2+$P$2))),999999,(D450/G450)*(P450/($O$2+$P$2)))</f>
        <v>#N/A</v>
      </c>
      <c r="S450">
        <f>IF(ISNA(VLOOKUP(A450,merges!AH:AJ,2,)),0,VLOOKUP(A450,merges!AH:AJ,2,))</f>
        <v>0</v>
      </c>
      <c r="T450">
        <f>IF(ISNA(VLOOKUP(A450,merges!AN:AP,2,FALSE)),0,VLOOKUP(A450,merges!AN:AP,2,FALSE))</f>
        <v>0</v>
      </c>
      <c r="U450">
        <f t="shared" si="166"/>
        <v>0</v>
      </c>
      <c r="V450">
        <f t="shared" si="167"/>
        <v>0</v>
      </c>
      <c r="W450">
        <f t="shared" si="176"/>
        <v>0</v>
      </c>
      <c r="X450">
        <f t="shared" si="168"/>
        <v>0</v>
      </c>
      <c r="Y450" t="e">
        <f>VLOOKUP(A450,issues_tempo!A:E,2,FALSE)</f>
        <v>#N/A</v>
      </c>
      <c r="Z450" t="e">
        <f>VLOOKUP(A450,issues_tempo!A:E,3,FALSE)</f>
        <v>#N/A</v>
      </c>
      <c r="AA450" t="e">
        <f t="shared" si="169"/>
        <v>#N/A</v>
      </c>
      <c r="AB450" t="e">
        <f t="shared" si="170"/>
        <v>#N/A</v>
      </c>
      <c r="AC450" t="e">
        <f>VLOOKUP(A450,issues_tempo!A:E,4,FALSE)</f>
        <v>#N/A</v>
      </c>
      <c r="AD450" t="e">
        <f>VLOOKUP(A450,issues_tempo!A:E,5,FALSE)</f>
        <v>#N/A</v>
      </c>
      <c r="AE450">
        <f t="shared" si="171"/>
        <v>0</v>
      </c>
      <c r="AF450">
        <f t="shared" si="171"/>
        <v>0</v>
      </c>
      <c r="AG450" t="e">
        <f t="shared" si="172"/>
        <v>#N/A</v>
      </c>
      <c r="AH450" t="e">
        <f t="shared" si="173"/>
        <v>#N/A</v>
      </c>
      <c r="AI450" t="e">
        <f t="shared" si="174"/>
        <v>#N/A</v>
      </c>
      <c r="AJ450" t="e">
        <f t="shared" si="175"/>
        <v>#N/A</v>
      </c>
    </row>
    <row r="451" spans="1:36" x14ac:dyDescent="0.25">
      <c r="A451">
        <f>commits!A451</f>
        <v>73205358</v>
      </c>
      <c r="B451" t="str">
        <f>commits!B451</f>
        <v>c#</v>
      </c>
      <c r="C451">
        <f>commits!C451</f>
        <v>1032</v>
      </c>
      <c r="D451">
        <f>commits!D451</f>
        <v>3277</v>
      </c>
      <c r="E451">
        <f>commits!E451</f>
        <v>4309</v>
      </c>
      <c r="F451">
        <f>VLOOKUP(A451,merges!P:U,5,FALSE)</f>
        <v>178</v>
      </c>
      <c r="G451">
        <f>VLOOKUP(A451,merges!P:U,6,FALSE)</f>
        <v>689</v>
      </c>
      <c r="H451">
        <f t="shared" ref="H451:H514" si="181">F451+G451</f>
        <v>867</v>
      </c>
      <c r="I451">
        <f t="shared" ref="I451:I514" si="182">E451/H451</f>
        <v>4.9700115340253745</v>
      </c>
      <c r="J451">
        <f t="shared" ref="J451:J514" si="183">IF(ISNA(H451),0,IF(E451&gt;0,(H451*100)/E451,0))</f>
        <v>20.120677651427247</v>
      </c>
      <c r="K451">
        <f t="shared" ref="K451:K514" si="184">IF(ISNA(F451),0,IF(C451&gt;0,(F451*100)/C451,0))</f>
        <v>17.248062015503876</v>
      </c>
      <c r="L451">
        <f t="shared" ref="L451:L514" si="185">IF(ISNA(F451),0,IF(D451&gt;0,(G451*100)/D451,0))</f>
        <v>21.025328043942629</v>
      </c>
      <c r="M451">
        <f>IF(F451&gt;0,C451/F451,999999)</f>
        <v>5.797752808988764</v>
      </c>
      <c r="N451">
        <f>IF(G451&gt;0,D451/G451,999999)</f>
        <v>4.7561683599419444</v>
      </c>
      <c r="O451">
        <f>IF(ISNA(VLOOKUP(A451,desenvolvedores!$U$2:$W$656,2,FALSE)),1,VLOOKUP(A451,desenvolvedores!$U$2:$W$656,2,FALSE))</f>
        <v>14</v>
      </c>
      <c r="P451">
        <f>IF(ISNA(VLOOKUP(A451,desenvolvedores!$U$2:$W$656,3,FALSE)),1,VLOOKUP(A451,desenvolvedores!$U$2:$W$656,3,FALSE))</f>
        <v>34</v>
      </c>
      <c r="Q451">
        <f t="shared" si="179"/>
        <v>13.52808988764045</v>
      </c>
      <c r="R451">
        <f t="shared" si="180"/>
        <v>26.951620706337685</v>
      </c>
      <c r="S451">
        <f>IF(ISNA(VLOOKUP(A451,merges!AH:AJ,2,)),0,VLOOKUP(A451,merges!AH:AJ,2,))</f>
        <v>1469</v>
      </c>
      <c r="T451">
        <f>IF(ISNA(VLOOKUP(A451,merges!AN:AP,2,FALSE)),0,VLOOKUP(A451,merges!AN:AP,2,FALSE))</f>
        <v>1807</v>
      </c>
      <c r="U451">
        <f t="shared" ref="U451:U514" si="186">IF(ISNA(F451),0,IF(F451&gt;0,S451/F451,0))</f>
        <v>8.2528089887640448</v>
      </c>
      <c r="V451">
        <f t="shared" ref="V451:V514" si="187">IF(ISNA(G451),0,IF(G451&gt;0,T451/G451,0))</f>
        <v>2.6226415094339623</v>
      </c>
      <c r="W451">
        <f t="shared" si="176"/>
        <v>142.34496124031008</v>
      </c>
      <c r="X451">
        <f t="shared" ref="X451:X514" si="188">V451*L451</f>
        <v>55.141898077509914</v>
      </c>
      <c r="Y451">
        <f>IF(ISNA(VLOOKUP(A451,issues_tempo!A:E,2,FALSE)),0,VLOOKUP(A451,issues_tempo!A:E,2,FALSE))</f>
        <v>0</v>
      </c>
      <c r="Z451">
        <f>IF(ISNA(VLOOKUP(A451,issues_tempo!A:E,3,FALSE)),0,VLOOKUP(A451,issues_tempo!A:E,3,FALSE))</f>
        <v>0</v>
      </c>
      <c r="AA451">
        <f t="shared" ref="AA451:AA514" si="189">Y451+Z451</f>
        <v>0</v>
      </c>
      <c r="AB451" t="e">
        <f t="shared" ref="AB451:AB514" si="190">E451/AA451</f>
        <v>#DIV/0!</v>
      </c>
      <c r="AC451" t="e">
        <f>VLOOKUP(A451,issues_tempo!A:E,4,FALSE)</f>
        <v>#N/A</v>
      </c>
      <c r="AD451" t="e">
        <f>VLOOKUP(A451,issues_tempo!A:E,5,FALSE)</f>
        <v>#N/A</v>
      </c>
      <c r="AE451">
        <f t="shared" ref="AE451:AF514" si="191">IF(ISNA(Y451),0,IF(C451&gt;0,(Y451*100)/C451,0))</f>
        <v>0</v>
      </c>
      <c r="AF451">
        <f t="shared" si="191"/>
        <v>0</v>
      </c>
      <c r="AG451">
        <f t="shared" ref="AG451:AG514" si="192">IF(Y451&gt;0,AC451/Y451,0)</f>
        <v>0</v>
      </c>
      <c r="AH451">
        <f t="shared" ref="AH451:AH514" si="193">IF(Z451&gt;0,AD451/Z451,0)</f>
        <v>0</v>
      </c>
      <c r="AI451">
        <f t="shared" ref="AI451:AI514" si="194">AG451*AE451</f>
        <v>0</v>
      </c>
      <c r="AJ451">
        <f t="shared" ref="AJ451:AJ514" si="195">AH451*AF451</f>
        <v>0</v>
      </c>
    </row>
    <row r="452" spans="1:36" x14ac:dyDescent="0.25">
      <c r="A452">
        <f>commits!A452</f>
        <v>73379415</v>
      </c>
      <c r="B452" t="str">
        <f>commits!B452</f>
        <v>c#</v>
      </c>
      <c r="C452">
        <f>commits!C452</f>
        <v>15</v>
      </c>
      <c r="D452">
        <f>commits!D452</f>
        <v>2</v>
      </c>
      <c r="E452">
        <f>commits!E452</f>
        <v>17</v>
      </c>
      <c r="F452">
        <f>VLOOKUP(A452,merges!P:U,5,FALSE)</f>
        <v>2</v>
      </c>
      <c r="G452">
        <f>VLOOKUP(A452,merges!P:U,6,FALSE)</f>
        <v>1</v>
      </c>
      <c r="H452">
        <f t="shared" si="181"/>
        <v>3</v>
      </c>
      <c r="I452">
        <f t="shared" si="182"/>
        <v>5.666666666666667</v>
      </c>
      <c r="J452">
        <f t="shared" si="183"/>
        <v>17.647058823529413</v>
      </c>
      <c r="K452">
        <f t="shared" si="184"/>
        <v>13.333333333333334</v>
      </c>
      <c r="L452">
        <f t="shared" si="185"/>
        <v>50</v>
      </c>
      <c r="M452">
        <f t="shared" ref="M452:M513" si="196">C452/F452</f>
        <v>7.5</v>
      </c>
      <c r="N452">
        <f t="shared" ref="N452:N513" si="197">D452/G452</f>
        <v>2</v>
      </c>
      <c r="O452">
        <f>IF(ISNA(VLOOKUP(A452,desenvolvedores!$U$2:$W$656,2,FALSE)),1,VLOOKUP(A452,desenvolvedores!$U$2:$W$656,2,FALSE))</f>
        <v>2</v>
      </c>
      <c r="P452">
        <f>IF(ISNA(VLOOKUP(A452,desenvolvedores!$U$2:$W$656,3,FALSE)),1,VLOOKUP(A452,desenvolvedores!$U$2:$W$656,3,FALSE))</f>
        <v>1</v>
      </c>
      <c r="Q452">
        <f t="shared" si="179"/>
        <v>2.5</v>
      </c>
      <c r="R452">
        <f t="shared" si="180"/>
        <v>0.33333333333333331</v>
      </c>
      <c r="S452">
        <f>IF(ISNA(VLOOKUP(A452,merges!AH:AJ,2,)),0,VLOOKUP(A452,merges!AH:AJ,2,))</f>
        <v>0</v>
      </c>
      <c r="T452">
        <f>IF(ISNA(VLOOKUP(A452,merges!AN:AP,2,FALSE)),0,VLOOKUP(A452,merges!AN:AP,2,FALSE))</f>
        <v>0</v>
      </c>
      <c r="U452">
        <f t="shared" si="186"/>
        <v>0</v>
      </c>
      <c r="V452">
        <f t="shared" si="187"/>
        <v>0</v>
      </c>
      <c r="W452">
        <f t="shared" ref="W452:W515" si="198">U452*K452</f>
        <v>0</v>
      </c>
      <c r="X452">
        <f t="shared" si="188"/>
        <v>0</v>
      </c>
      <c r="Y452" t="e">
        <f>VLOOKUP(A452,issues_tempo!A:E,2,FALSE)</f>
        <v>#N/A</v>
      </c>
      <c r="Z452" t="e">
        <f>VLOOKUP(A452,issues_tempo!A:E,3,FALSE)</f>
        <v>#N/A</v>
      </c>
      <c r="AA452" t="e">
        <f t="shared" si="189"/>
        <v>#N/A</v>
      </c>
      <c r="AB452" t="e">
        <f t="shared" si="190"/>
        <v>#N/A</v>
      </c>
      <c r="AC452" t="e">
        <f>VLOOKUP(A452,issues_tempo!A:E,4,FALSE)</f>
        <v>#N/A</v>
      </c>
      <c r="AD452" t="e">
        <f>VLOOKUP(A452,issues_tempo!A:E,5,FALSE)</f>
        <v>#N/A</v>
      </c>
      <c r="AE452">
        <f t="shared" si="191"/>
        <v>0</v>
      </c>
      <c r="AF452">
        <f t="shared" si="191"/>
        <v>0</v>
      </c>
      <c r="AG452" t="e">
        <f t="shared" si="192"/>
        <v>#N/A</v>
      </c>
      <c r="AH452" t="e">
        <f t="shared" si="193"/>
        <v>#N/A</v>
      </c>
      <c r="AI452" t="e">
        <f t="shared" si="194"/>
        <v>#N/A</v>
      </c>
      <c r="AJ452" t="e">
        <f t="shared" si="195"/>
        <v>#N/A</v>
      </c>
    </row>
    <row r="453" spans="1:36" x14ac:dyDescent="0.25">
      <c r="A453">
        <f>commits!A453</f>
        <v>73569062</v>
      </c>
      <c r="B453" t="str">
        <f>commits!B453</f>
        <v>Javascript</v>
      </c>
      <c r="C453">
        <f>commits!C453</f>
        <v>1</v>
      </c>
      <c r="D453">
        <f>commits!D453</f>
        <v>1</v>
      </c>
      <c r="E453">
        <f>commits!E453</f>
        <v>2</v>
      </c>
      <c r="F453" t="e">
        <f>VLOOKUP(A453,merges!P:U,5,FALSE)</f>
        <v>#N/A</v>
      </c>
      <c r="G453" t="e">
        <f>VLOOKUP(A453,merges!P:U,6,FALSE)</f>
        <v>#N/A</v>
      </c>
      <c r="H453" t="e">
        <f t="shared" si="181"/>
        <v>#N/A</v>
      </c>
      <c r="I453" t="e">
        <f t="shared" si="182"/>
        <v>#N/A</v>
      </c>
      <c r="J453">
        <f t="shared" si="183"/>
        <v>0</v>
      </c>
      <c r="K453">
        <f t="shared" si="184"/>
        <v>0</v>
      </c>
      <c r="L453">
        <f t="shared" si="185"/>
        <v>0</v>
      </c>
      <c r="M453" t="e">
        <f t="shared" si="196"/>
        <v>#N/A</v>
      </c>
      <c r="N453" t="e">
        <f t="shared" si="197"/>
        <v>#N/A</v>
      </c>
      <c r="O453">
        <f>IF(ISNA(VLOOKUP(A453,desenvolvedores!$U$2:$W$656,2,FALSE)),1,VLOOKUP(A453,desenvolvedores!$U$2:$W$656,2,FALSE))</f>
        <v>1</v>
      </c>
      <c r="P453">
        <f>IF(ISNA(VLOOKUP(A453,desenvolvedores!$U$2:$W$656,3,FALSE)),1,VLOOKUP(A453,desenvolvedores!$U$2:$W$656,3,FALSE))</f>
        <v>1</v>
      </c>
      <c r="Q453">
        <f t="shared" si="179"/>
        <v>999999</v>
      </c>
      <c r="R453" t="e">
        <f t="shared" si="180"/>
        <v>#N/A</v>
      </c>
      <c r="S453">
        <f>IF(ISNA(VLOOKUP(A453,merges!AH:AJ,2,)),0,VLOOKUP(A453,merges!AH:AJ,2,))</f>
        <v>0</v>
      </c>
      <c r="T453">
        <f>IF(ISNA(VLOOKUP(A453,merges!AN:AP,2,FALSE)),0,VLOOKUP(A453,merges!AN:AP,2,FALSE))</f>
        <v>0</v>
      </c>
      <c r="U453">
        <f t="shared" si="186"/>
        <v>0</v>
      </c>
      <c r="V453">
        <f t="shared" si="187"/>
        <v>0</v>
      </c>
      <c r="W453">
        <f t="shared" si="198"/>
        <v>0</v>
      </c>
      <c r="X453">
        <f t="shared" si="188"/>
        <v>0</v>
      </c>
      <c r="Y453" t="e">
        <f>VLOOKUP(A453,issues_tempo!A:E,2,FALSE)</f>
        <v>#N/A</v>
      </c>
      <c r="Z453" t="e">
        <f>VLOOKUP(A453,issues_tempo!A:E,3,FALSE)</f>
        <v>#N/A</v>
      </c>
      <c r="AA453" t="e">
        <f t="shared" si="189"/>
        <v>#N/A</v>
      </c>
      <c r="AB453" t="e">
        <f t="shared" si="190"/>
        <v>#N/A</v>
      </c>
      <c r="AC453" t="e">
        <f>VLOOKUP(A453,issues_tempo!A:E,4,FALSE)</f>
        <v>#N/A</v>
      </c>
      <c r="AD453" t="e">
        <f>VLOOKUP(A453,issues_tempo!A:E,5,FALSE)</f>
        <v>#N/A</v>
      </c>
      <c r="AE453">
        <f t="shared" si="191"/>
        <v>0</v>
      </c>
      <c r="AF453">
        <f t="shared" si="191"/>
        <v>0</v>
      </c>
      <c r="AG453" t="e">
        <f t="shared" si="192"/>
        <v>#N/A</v>
      </c>
      <c r="AH453" t="e">
        <f t="shared" si="193"/>
        <v>#N/A</v>
      </c>
      <c r="AI453" t="e">
        <f t="shared" si="194"/>
        <v>#N/A</v>
      </c>
      <c r="AJ453" t="e">
        <f t="shared" si="195"/>
        <v>#N/A</v>
      </c>
    </row>
    <row r="454" spans="1:36" x14ac:dyDescent="0.25">
      <c r="A454">
        <f>commits!A454</f>
        <v>73685532</v>
      </c>
      <c r="B454" t="str">
        <f>commits!B454</f>
        <v>Python</v>
      </c>
      <c r="C454">
        <f>commits!C454</f>
        <v>69</v>
      </c>
      <c r="D454">
        <f>commits!D454</f>
        <v>18</v>
      </c>
      <c r="E454">
        <f>commits!E454</f>
        <v>87</v>
      </c>
      <c r="F454" t="e">
        <f>VLOOKUP(A454,merges!P:U,5,FALSE)</f>
        <v>#N/A</v>
      </c>
      <c r="G454" t="e">
        <f>VLOOKUP(A454,merges!P:U,6,FALSE)</f>
        <v>#N/A</v>
      </c>
      <c r="H454" t="e">
        <f t="shared" si="181"/>
        <v>#N/A</v>
      </c>
      <c r="I454" t="e">
        <f t="shared" si="182"/>
        <v>#N/A</v>
      </c>
      <c r="J454">
        <f t="shared" si="183"/>
        <v>0</v>
      </c>
      <c r="K454">
        <f t="shared" si="184"/>
        <v>0</v>
      </c>
      <c r="L454">
        <f t="shared" si="185"/>
        <v>0</v>
      </c>
      <c r="M454" t="e">
        <f t="shared" si="196"/>
        <v>#N/A</v>
      </c>
      <c r="N454" t="e">
        <f t="shared" si="197"/>
        <v>#N/A</v>
      </c>
      <c r="O454">
        <f>IF(ISNA(VLOOKUP(A454,desenvolvedores!$U$2:$W$656,2,FALSE)),1,VLOOKUP(A454,desenvolvedores!$U$2:$W$656,2,FALSE))</f>
        <v>5</v>
      </c>
      <c r="P454">
        <f>IF(ISNA(VLOOKUP(A454,desenvolvedores!$U$2:$W$656,3,FALSE)),1,VLOOKUP(A454,desenvolvedores!$U$2:$W$656,3,FALSE))</f>
        <v>5</v>
      </c>
      <c r="Q454">
        <f t="shared" si="179"/>
        <v>999999</v>
      </c>
      <c r="R454" t="e">
        <f t="shared" si="180"/>
        <v>#N/A</v>
      </c>
      <c r="S454">
        <f>IF(ISNA(VLOOKUP(A454,merges!AH:AJ,2,)),0,VLOOKUP(A454,merges!AH:AJ,2,))</f>
        <v>0</v>
      </c>
      <c r="T454">
        <f>IF(ISNA(VLOOKUP(A454,merges!AN:AP,2,FALSE)),0,VLOOKUP(A454,merges!AN:AP,2,FALSE))</f>
        <v>0</v>
      </c>
      <c r="U454">
        <f t="shared" si="186"/>
        <v>0</v>
      </c>
      <c r="V454">
        <f t="shared" si="187"/>
        <v>0</v>
      </c>
      <c r="W454">
        <f t="shared" si="198"/>
        <v>0</v>
      </c>
      <c r="X454">
        <f t="shared" si="188"/>
        <v>0</v>
      </c>
      <c r="Y454">
        <f>VLOOKUP(A454,issues_tempo!A:E,2,FALSE)</f>
        <v>34</v>
      </c>
      <c r="Z454">
        <f>VLOOKUP(A454,issues_tempo!A:E,3,FALSE)</f>
        <v>7</v>
      </c>
      <c r="AA454">
        <f t="shared" si="189"/>
        <v>41</v>
      </c>
      <c r="AB454">
        <f t="shared" si="190"/>
        <v>2.1219512195121952</v>
      </c>
      <c r="AC454">
        <f>VLOOKUP(A454,issues_tempo!A:E,4,FALSE)</f>
        <v>436</v>
      </c>
      <c r="AD454">
        <f>VLOOKUP(A454,issues_tempo!A:E,5,FALSE)</f>
        <v>545</v>
      </c>
      <c r="AE454">
        <f t="shared" si="191"/>
        <v>49.275362318840578</v>
      </c>
      <c r="AF454">
        <f t="shared" si="191"/>
        <v>38.888888888888886</v>
      </c>
      <c r="AG454">
        <f t="shared" si="192"/>
        <v>12.823529411764707</v>
      </c>
      <c r="AH454">
        <f t="shared" si="193"/>
        <v>77.857142857142861</v>
      </c>
      <c r="AI454">
        <f t="shared" si="194"/>
        <v>631.8840579710145</v>
      </c>
      <c r="AJ454">
        <f t="shared" si="195"/>
        <v>3027.7777777777778</v>
      </c>
    </row>
    <row r="455" spans="1:36" x14ac:dyDescent="0.25">
      <c r="A455">
        <f>commits!A455</f>
        <v>73714491</v>
      </c>
      <c r="B455" t="str">
        <f>commits!B455</f>
        <v>Python</v>
      </c>
      <c r="C455">
        <f>commits!C455</f>
        <v>330</v>
      </c>
      <c r="D455">
        <f>commits!D455</f>
        <v>1400</v>
      </c>
      <c r="E455">
        <f>commits!E455</f>
        <v>1730</v>
      </c>
      <c r="F455">
        <f>VLOOKUP(A455,merges!P:U,5,FALSE)</f>
        <v>46</v>
      </c>
      <c r="G455">
        <f>VLOOKUP(A455,merges!P:U,6,FALSE)</f>
        <v>83</v>
      </c>
      <c r="H455">
        <f t="shared" si="181"/>
        <v>129</v>
      </c>
      <c r="I455">
        <f t="shared" si="182"/>
        <v>13.410852713178295</v>
      </c>
      <c r="J455">
        <f t="shared" si="183"/>
        <v>7.4566473988439306</v>
      </c>
      <c r="K455">
        <f t="shared" si="184"/>
        <v>13.939393939393939</v>
      </c>
      <c r="L455">
        <f t="shared" si="185"/>
        <v>5.9285714285714288</v>
      </c>
      <c r="M455">
        <f t="shared" ref="M455:M457" si="199">IF(F455&gt;0,C455/F455,999999)</f>
        <v>7.1739130434782608</v>
      </c>
      <c r="N455">
        <f t="shared" ref="N455:N457" si="200">IF(G455&gt;0,D455/G455,999999)</f>
        <v>16.867469879518072</v>
      </c>
      <c r="O455">
        <f>IF(ISNA(VLOOKUP(A455,desenvolvedores!$U$2:$W$656,2,FALSE)),1,VLOOKUP(A455,desenvolvedores!$U$2:$W$656,2,FALSE))</f>
        <v>1</v>
      </c>
      <c r="P455">
        <f>IF(ISNA(VLOOKUP(A455,desenvolvedores!$U$2:$W$656,3,FALSE)),1,VLOOKUP(A455,desenvolvedores!$U$2:$W$656,3,FALSE))</f>
        <v>1</v>
      </c>
      <c r="Q455">
        <f t="shared" si="179"/>
        <v>1.1956521739130435</v>
      </c>
      <c r="R455">
        <f t="shared" si="180"/>
        <v>2.8112449799196786</v>
      </c>
      <c r="S455">
        <f>IF(ISNA(VLOOKUP(A455,merges!AH:AJ,2,)),0,VLOOKUP(A455,merges!AH:AJ,2,))</f>
        <v>0</v>
      </c>
      <c r="T455">
        <f>IF(ISNA(VLOOKUP(A455,merges!AN:AP,2,FALSE)),0,VLOOKUP(A455,merges!AN:AP,2,FALSE))</f>
        <v>0</v>
      </c>
      <c r="U455">
        <f t="shared" si="186"/>
        <v>0</v>
      </c>
      <c r="V455">
        <f t="shared" si="187"/>
        <v>0</v>
      </c>
      <c r="W455">
        <f t="shared" si="198"/>
        <v>0</v>
      </c>
      <c r="X455">
        <f t="shared" si="188"/>
        <v>0</v>
      </c>
      <c r="Y455">
        <f>IF(ISNA(VLOOKUP(A455,issues_tempo!A:E,2,FALSE)),0,VLOOKUP(A455,issues_tempo!A:E,2,FALSE))</f>
        <v>0</v>
      </c>
      <c r="Z455">
        <f>IF(ISNA(VLOOKUP(A455,issues_tempo!A:E,3,FALSE)),0,VLOOKUP(A455,issues_tempo!A:E,3,FALSE))</f>
        <v>0</v>
      </c>
      <c r="AA455">
        <f t="shared" si="189"/>
        <v>0</v>
      </c>
      <c r="AB455" t="e">
        <f t="shared" si="190"/>
        <v>#DIV/0!</v>
      </c>
      <c r="AC455" t="e">
        <f>VLOOKUP(A455,issues_tempo!A:E,4,FALSE)</f>
        <v>#N/A</v>
      </c>
      <c r="AD455" t="e">
        <f>VLOOKUP(A455,issues_tempo!A:E,5,FALSE)</f>
        <v>#N/A</v>
      </c>
      <c r="AE455">
        <f t="shared" si="191"/>
        <v>0</v>
      </c>
      <c r="AF455">
        <f t="shared" si="191"/>
        <v>0</v>
      </c>
      <c r="AG455">
        <f t="shared" si="192"/>
        <v>0</v>
      </c>
      <c r="AH455">
        <f t="shared" si="193"/>
        <v>0</v>
      </c>
      <c r="AI455">
        <f t="shared" si="194"/>
        <v>0</v>
      </c>
      <c r="AJ455">
        <f t="shared" si="195"/>
        <v>0</v>
      </c>
    </row>
    <row r="456" spans="1:36" x14ac:dyDescent="0.25">
      <c r="A456">
        <f>commits!A456</f>
        <v>74074978</v>
      </c>
      <c r="B456" t="str">
        <f>commits!B456</f>
        <v>Python</v>
      </c>
      <c r="C456">
        <f>commits!C456</f>
        <v>330</v>
      </c>
      <c r="D456">
        <f>commits!D456</f>
        <v>1578</v>
      </c>
      <c r="E456">
        <f>commits!E456</f>
        <v>1908</v>
      </c>
      <c r="F456">
        <f>VLOOKUP(A456,merges!P:U,5,FALSE)</f>
        <v>46</v>
      </c>
      <c r="G456">
        <f>VLOOKUP(A456,merges!P:U,6,FALSE)</f>
        <v>84</v>
      </c>
      <c r="H456">
        <f t="shared" si="181"/>
        <v>130</v>
      </c>
      <c r="I456">
        <f t="shared" si="182"/>
        <v>14.676923076923076</v>
      </c>
      <c r="J456">
        <f t="shared" si="183"/>
        <v>6.8134171907756818</v>
      </c>
      <c r="K456">
        <f t="shared" si="184"/>
        <v>13.939393939393939</v>
      </c>
      <c r="L456">
        <f t="shared" si="185"/>
        <v>5.3231939163498101</v>
      </c>
      <c r="M456">
        <f t="shared" si="199"/>
        <v>7.1739130434782608</v>
      </c>
      <c r="N456">
        <f t="shared" si="200"/>
        <v>18.785714285714285</v>
      </c>
      <c r="O456">
        <f>IF(ISNA(VLOOKUP(A456,desenvolvedores!$U$2:$W$656,2,FALSE)),1,VLOOKUP(A456,desenvolvedores!$U$2:$W$656,2,FALSE))</f>
        <v>15</v>
      </c>
      <c r="P456">
        <f>IF(ISNA(VLOOKUP(A456,desenvolvedores!$U$2:$W$656,3,FALSE)),1,VLOOKUP(A456,desenvolvedores!$U$2:$W$656,3,FALSE))</f>
        <v>72</v>
      </c>
      <c r="Q456">
        <f t="shared" si="179"/>
        <v>17.934782608695652</v>
      </c>
      <c r="R456">
        <f t="shared" si="180"/>
        <v>225.42857142857142</v>
      </c>
      <c r="S456">
        <f>IF(ISNA(VLOOKUP(A456,merges!AH:AJ,2,)),0,VLOOKUP(A456,merges!AH:AJ,2,))</f>
        <v>0</v>
      </c>
      <c r="T456">
        <f>IF(ISNA(VLOOKUP(A456,merges!AN:AP,2,FALSE)),0,VLOOKUP(A456,merges!AN:AP,2,FALSE))</f>
        <v>0</v>
      </c>
      <c r="U456">
        <f t="shared" si="186"/>
        <v>0</v>
      </c>
      <c r="V456">
        <f t="shared" si="187"/>
        <v>0</v>
      </c>
      <c r="W456">
        <f t="shared" si="198"/>
        <v>0</v>
      </c>
      <c r="X456">
        <f t="shared" si="188"/>
        <v>0</v>
      </c>
      <c r="Y456">
        <f>IF(ISNA(VLOOKUP(A456,issues_tempo!A:E,2,FALSE)),0,VLOOKUP(A456,issues_tempo!A:E,2,FALSE))</f>
        <v>8</v>
      </c>
      <c r="Z456">
        <f>IF(ISNA(VLOOKUP(A456,issues_tempo!A:E,3,FALSE)),0,VLOOKUP(A456,issues_tempo!A:E,3,FALSE))</f>
        <v>0</v>
      </c>
      <c r="AA456">
        <f t="shared" si="189"/>
        <v>8</v>
      </c>
      <c r="AB456">
        <f t="shared" si="190"/>
        <v>238.5</v>
      </c>
      <c r="AC456">
        <f>VLOOKUP(A456,issues_tempo!A:E,4,FALSE)</f>
        <v>6</v>
      </c>
      <c r="AD456">
        <f>VLOOKUP(A456,issues_tempo!A:E,5,FALSE)</f>
        <v>0</v>
      </c>
      <c r="AE456">
        <f t="shared" si="191"/>
        <v>2.4242424242424243</v>
      </c>
      <c r="AF456">
        <f t="shared" si="191"/>
        <v>0</v>
      </c>
      <c r="AG456">
        <f t="shared" si="192"/>
        <v>0.75</v>
      </c>
      <c r="AH456">
        <f t="shared" si="193"/>
        <v>0</v>
      </c>
      <c r="AI456">
        <f t="shared" si="194"/>
        <v>1.8181818181818183</v>
      </c>
      <c r="AJ456">
        <f t="shared" si="195"/>
        <v>0</v>
      </c>
    </row>
    <row r="457" spans="1:36" x14ac:dyDescent="0.25">
      <c r="A457">
        <f>commits!A457</f>
        <v>74275100</v>
      </c>
      <c r="B457" t="str">
        <f>commits!B457</f>
        <v>java</v>
      </c>
      <c r="C457">
        <f>commits!C457</f>
        <v>211</v>
      </c>
      <c r="D457">
        <f>commits!D457</f>
        <v>85</v>
      </c>
      <c r="E457">
        <f>commits!E457</f>
        <v>296</v>
      </c>
      <c r="F457">
        <f>VLOOKUP(A457,merges!P:U,5,FALSE)</f>
        <v>0</v>
      </c>
      <c r="G457">
        <f>VLOOKUP(A457,merges!P:U,6,FALSE)</f>
        <v>1</v>
      </c>
      <c r="H457">
        <f t="shared" si="181"/>
        <v>1</v>
      </c>
      <c r="I457">
        <f t="shared" si="182"/>
        <v>296</v>
      </c>
      <c r="J457">
        <f t="shared" si="183"/>
        <v>0.33783783783783783</v>
      </c>
      <c r="K457">
        <f t="shared" si="184"/>
        <v>0</v>
      </c>
      <c r="L457">
        <f t="shared" si="185"/>
        <v>1.1764705882352942</v>
      </c>
      <c r="M457">
        <f t="shared" si="199"/>
        <v>999999</v>
      </c>
      <c r="N457">
        <f t="shared" si="200"/>
        <v>85</v>
      </c>
      <c r="O457">
        <f>IF(ISNA(VLOOKUP(A457,desenvolvedores!$U$2:$W$656,2,FALSE)),1,VLOOKUP(A457,desenvolvedores!$U$2:$W$656,2,FALSE))</f>
        <v>2</v>
      </c>
      <c r="P457">
        <f>IF(ISNA(VLOOKUP(A457,desenvolvedores!$U$2:$W$656,3,FALSE)),1,VLOOKUP(A457,desenvolvedores!$U$2:$W$656,3,FALSE))</f>
        <v>1</v>
      </c>
      <c r="Q457">
        <f t="shared" si="179"/>
        <v>999999</v>
      </c>
      <c r="R457">
        <f t="shared" si="180"/>
        <v>14.166666666666666</v>
      </c>
      <c r="S457">
        <f>IF(ISNA(VLOOKUP(A457,merges!AH:AJ,2,)),0,VLOOKUP(A457,merges!AH:AJ,2,))</f>
        <v>0</v>
      </c>
      <c r="T457">
        <f>IF(ISNA(VLOOKUP(A457,merges!AN:AP,2,FALSE)),0,VLOOKUP(A457,merges!AN:AP,2,FALSE))</f>
        <v>0</v>
      </c>
      <c r="U457">
        <f t="shared" si="186"/>
        <v>0</v>
      </c>
      <c r="V457">
        <f t="shared" si="187"/>
        <v>0</v>
      </c>
      <c r="W457">
        <f t="shared" si="198"/>
        <v>0</v>
      </c>
      <c r="X457">
        <f t="shared" si="188"/>
        <v>0</v>
      </c>
      <c r="Y457" t="e">
        <f>VLOOKUP(A457,issues_tempo!A:E,2,FALSE)</f>
        <v>#N/A</v>
      </c>
      <c r="Z457" t="e">
        <f>VLOOKUP(A457,issues_tempo!A:E,3,FALSE)</f>
        <v>#N/A</v>
      </c>
      <c r="AA457" t="e">
        <f t="shared" si="189"/>
        <v>#N/A</v>
      </c>
      <c r="AB457" t="e">
        <f t="shared" si="190"/>
        <v>#N/A</v>
      </c>
      <c r="AC457" t="e">
        <f>VLOOKUP(A457,issues_tempo!A:E,4,FALSE)</f>
        <v>#N/A</v>
      </c>
      <c r="AD457" t="e">
        <f>VLOOKUP(A457,issues_tempo!A:E,5,FALSE)</f>
        <v>#N/A</v>
      </c>
      <c r="AE457">
        <f t="shared" si="191"/>
        <v>0</v>
      </c>
      <c r="AF457">
        <f t="shared" si="191"/>
        <v>0</v>
      </c>
      <c r="AG457" t="e">
        <f t="shared" si="192"/>
        <v>#N/A</v>
      </c>
      <c r="AH457" t="e">
        <f t="shared" si="193"/>
        <v>#N/A</v>
      </c>
      <c r="AI457" t="e">
        <f t="shared" si="194"/>
        <v>#N/A</v>
      </c>
      <c r="AJ457" t="e">
        <f t="shared" si="195"/>
        <v>#N/A</v>
      </c>
    </row>
    <row r="458" spans="1:36" x14ac:dyDescent="0.25">
      <c r="A458">
        <f>commits!A458</f>
        <v>74506349</v>
      </c>
      <c r="B458" t="str">
        <f>commits!B458</f>
        <v>Javascript</v>
      </c>
      <c r="C458">
        <f>commits!C458</f>
        <v>23</v>
      </c>
      <c r="D458">
        <f>commits!D458</f>
        <v>140</v>
      </c>
      <c r="E458">
        <f>commits!E458</f>
        <v>163</v>
      </c>
      <c r="F458">
        <f>VLOOKUP(A458,merges!P:U,5,FALSE)</f>
        <v>1</v>
      </c>
      <c r="G458">
        <f>VLOOKUP(A458,merges!P:U,6,FALSE)</f>
        <v>6</v>
      </c>
      <c r="H458">
        <f t="shared" si="181"/>
        <v>7</v>
      </c>
      <c r="I458">
        <f t="shared" si="182"/>
        <v>23.285714285714285</v>
      </c>
      <c r="J458">
        <f t="shared" si="183"/>
        <v>4.294478527607362</v>
      </c>
      <c r="K458">
        <f t="shared" si="184"/>
        <v>4.3478260869565215</v>
      </c>
      <c r="L458">
        <f t="shared" si="185"/>
        <v>4.2857142857142856</v>
      </c>
      <c r="M458">
        <f t="shared" si="196"/>
        <v>23</v>
      </c>
      <c r="N458">
        <f t="shared" si="197"/>
        <v>23.333333333333332</v>
      </c>
      <c r="O458">
        <f>IF(ISNA(VLOOKUP(A458,desenvolvedores!$U$2:$W$656,2,FALSE)),1,VLOOKUP(A458,desenvolvedores!$U$2:$W$656,2,FALSE))</f>
        <v>2</v>
      </c>
      <c r="P458">
        <f>IF(ISNA(VLOOKUP(A458,desenvolvedores!$U$2:$W$656,3,FALSE)),1,VLOOKUP(A458,desenvolvedores!$U$2:$W$656,3,FALSE))</f>
        <v>3</v>
      </c>
      <c r="Q458">
        <f t="shared" si="179"/>
        <v>7.6666666666666661</v>
      </c>
      <c r="R458">
        <f t="shared" si="180"/>
        <v>11.666666666666666</v>
      </c>
      <c r="S458">
        <f>IF(ISNA(VLOOKUP(A458,merges!AH:AJ,2,)),0,VLOOKUP(A458,merges!AH:AJ,2,))</f>
        <v>0</v>
      </c>
      <c r="T458">
        <f>IF(ISNA(VLOOKUP(A458,merges!AN:AP,2,FALSE)),0,VLOOKUP(A458,merges!AN:AP,2,FALSE))</f>
        <v>0</v>
      </c>
      <c r="U458">
        <f t="shared" si="186"/>
        <v>0</v>
      </c>
      <c r="V458">
        <f t="shared" si="187"/>
        <v>0</v>
      </c>
      <c r="W458">
        <f t="shared" si="198"/>
        <v>0</v>
      </c>
      <c r="X458">
        <f t="shared" si="188"/>
        <v>0</v>
      </c>
      <c r="Y458" t="e">
        <f>VLOOKUP(A458,issues_tempo!A:E,2,FALSE)</f>
        <v>#N/A</v>
      </c>
      <c r="Z458" t="e">
        <f>VLOOKUP(A458,issues_tempo!A:E,3,FALSE)</f>
        <v>#N/A</v>
      </c>
      <c r="AA458" t="e">
        <f t="shared" si="189"/>
        <v>#N/A</v>
      </c>
      <c r="AB458" t="e">
        <f t="shared" si="190"/>
        <v>#N/A</v>
      </c>
      <c r="AC458" t="e">
        <f>VLOOKUP(A458,issues_tempo!A:E,4,FALSE)</f>
        <v>#N/A</v>
      </c>
      <c r="AD458" t="e">
        <f>VLOOKUP(A458,issues_tempo!A:E,5,FALSE)</f>
        <v>#N/A</v>
      </c>
      <c r="AE458">
        <f t="shared" si="191"/>
        <v>0</v>
      </c>
      <c r="AF458">
        <f t="shared" si="191"/>
        <v>0</v>
      </c>
      <c r="AG458" t="e">
        <f t="shared" si="192"/>
        <v>#N/A</v>
      </c>
      <c r="AH458" t="e">
        <f t="shared" si="193"/>
        <v>#N/A</v>
      </c>
      <c r="AI458" t="e">
        <f t="shared" si="194"/>
        <v>#N/A</v>
      </c>
      <c r="AJ458" t="e">
        <f t="shared" si="195"/>
        <v>#N/A</v>
      </c>
    </row>
    <row r="459" spans="1:36" x14ac:dyDescent="0.25">
      <c r="A459">
        <f>commits!A459</f>
        <v>74510248</v>
      </c>
      <c r="B459" t="str">
        <f>commits!B459</f>
        <v>c#</v>
      </c>
      <c r="C459">
        <f>commits!C459</f>
        <v>1</v>
      </c>
      <c r="D459">
        <f>commits!D459</f>
        <v>10</v>
      </c>
      <c r="E459">
        <f>commits!E459</f>
        <v>11</v>
      </c>
      <c r="F459" t="e">
        <f>VLOOKUP(A459,merges!P:U,5,FALSE)</f>
        <v>#N/A</v>
      </c>
      <c r="G459" t="e">
        <f>VLOOKUP(A459,merges!P:U,6,FALSE)</f>
        <v>#N/A</v>
      </c>
      <c r="H459" t="e">
        <f t="shared" si="181"/>
        <v>#N/A</v>
      </c>
      <c r="I459" t="e">
        <f t="shared" si="182"/>
        <v>#N/A</v>
      </c>
      <c r="J459">
        <f t="shared" si="183"/>
        <v>0</v>
      </c>
      <c r="K459">
        <f t="shared" si="184"/>
        <v>0</v>
      </c>
      <c r="L459">
        <f t="shared" si="185"/>
        <v>0</v>
      </c>
      <c r="M459" t="e">
        <f t="shared" si="196"/>
        <v>#N/A</v>
      </c>
      <c r="N459" t="e">
        <f t="shared" si="197"/>
        <v>#N/A</v>
      </c>
      <c r="O459">
        <f>IF(ISNA(VLOOKUP(A459,desenvolvedores!$U$2:$W$656,2,FALSE)),1,VLOOKUP(A459,desenvolvedores!$U$2:$W$656,2,FALSE))</f>
        <v>1</v>
      </c>
      <c r="P459">
        <f>IF(ISNA(VLOOKUP(A459,desenvolvedores!$U$2:$W$656,3,FALSE)),1,VLOOKUP(A459,desenvolvedores!$U$2:$W$656,3,FALSE))</f>
        <v>2</v>
      </c>
      <c r="Q459">
        <f t="shared" si="179"/>
        <v>999999</v>
      </c>
      <c r="R459" t="e">
        <f t="shared" si="180"/>
        <v>#N/A</v>
      </c>
      <c r="S459">
        <f>IF(ISNA(VLOOKUP(A459,merges!AH:AJ,2,)),0,VLOOKUP(A459,merges!AH:AJ,2,))</f>
        <v>0</v>
      </c>
      <c r="T459">
        <f>IF(ISNA(VLOOKUP(A459,merges!AN:AP,2,FALSE)),0,VLOOKUP(A459,merges!AN:AP,2,FALSE))</f>
        <v>0</v>
      </c>
      <c r="U459">
        <f t="shared" si="186"/>
        <v>0</v>
      </c>
      <c r="V459">
        <f t="shared" si="187"/>
        <v>0</v>
      </c>
      <c r="W459">
        <f t="shared" si="198"/>
        <v>0</v>
      </c>
      <c r="X459">
        <f t="shared" si="188"/>
        <v>0</v>
      </c>
      <c r="Y459">
        <f>VLOOKUP(A459,issues_tempo!A:E,2,FALSE)</f>
        <v>1</v>
      </c>
      <c r="Z459">
        <f>VLOOKUP(A459,issues_tempo!A:E,3,FALSE)</f>
        <v>0</v>
      </c>
      <c r="AA459">
        <f t="shared" si="189"/>
        <v>1</v>
      </c>
      <c r="AB459">
        <f t="shared" si="190"/>
        <v>11</v>
      </c>
      <c r="AC459">
        <f>VLOOKUP(A459,issues_tempo!A:E,4,FALSE)</f>
        <v>0</v>
      </c>
      <c r="AD459">
        <f>VLOOKUP(A459,issues_tempo!A:E,5,FALSE)</f>
        <v>0</v>
      </c>
      <c r="AE459">
        <f t="shared" si="191"/>
        <v>100</v>
      </c>
      <c r="AF459">
        <f t="shared" si="191"/>
        <v>0</v>
      </c>
      <c r="AG459">
        <f t="shared" si="192"/>
        <v>0</v>
      </c>
      <c r="AH459">
        <f t="shared" si="193"/>
        <v>0</v>
      </c>
      <c r="AI459">
        <f t="shared" si="194"/>
        <v>0</v>
      </c>
      <c r="AJ459">
        <f t="shared" si="195"/>
        <v>0</v>
      </c>
    </row>
    <row r="460" spans="1:36" x14ac:dyDescent="0.25">
      <c r="A460">
        <f>commits!A460</f>
        <v>74512542</v>
      </c>
      <c r="B460" t="str">
        <f>commits!B460</f>
        <v>java</v>
      </c>
      <c r="C460">
        <f>commits!C460</f>
        <v>11</v>
      </c>
      <c r="D460">
        <f>commits!D460</f>
        <v>6</v>
      </c>
      <c r="E460">
        <f>commits!E460</f>
        <v>17</v>
      </c>
      <c r="F460" t="e">
        <f>VLOOKUP(A460,merges!P:U,5,FALSE)</f>
        <v>#N/A</v>
      </c>
      <c r="G460" t="e">
        <f>VLOOKUP(A460,merges!P:U,6,FALSE)</f>
        <v>#N/A</v>
      </c>
      <c r="H460" t="e">
        <f t="shared" si="181"/>
        <v>#N/A</v>
      </c>
      <c r="I460" t="e">
        <f t="shared" si="182"/>
        <v>#N/A</v>
      </c>
      <c r="J460">
        <f t="shared" si="183"/>
        <v>0</v>
      </c>
      <c r="K460">
        <f t="shared" si="184"/>
        <v>0</v>
      </c>
      <c r="L460">
        <f t="shared" si="185"/>
        <v>0</v>
      </c>
      <c r="M460" t="e">
        <f t="shared" si="196"/>
        <v>#N/A</v>
      </c>
      <c r="N460" t="e">
        <f t="shared" si="197"/>
        <v>#N/A</v>
      </c>
      <c r="O460">
        <f>IF(ISNA(VLOOKUP(A460,desenvolvedores!$U$2:$W$656,2,FALSE)),1,VLOOKUP(A460,desenvolvedores!$U$2:$W$656,2,FALSE))</f>
        <v>1</v>
      </c>
      <c r="P460">
        <f>IF(ISNA(VLOOKUP(A460,desenvolvedores!$U$2:$W$656,3,FALSE)),1,VLOOKUP(A460,desenvolvedores!$U$2:$W$656,3,FALSE))</f>
        <v>1</v>
      </c>
      <c r="Q460">
        <f t="shared" si="179"/>
        <v>999999</v>
      </c>
      <c r="R460" t="e">
        <f t="shared" si="180"/>
        <v>#N/A</v>
      </c>
      <c r="S460">
        <f>IF(ISNA(VLOOKUP(A460,merges!AH:AJ,2,)),0,VLOOKUP(A460,merges!AH:AJ,2,))</f>
        <v>0</v>
      </c>
      <c r="T460">
        <f>IF(ISNA(VLOOKUP(A460,merges!AN:AP,2,FALSE)),0,VLOOKUP(A460,merges!AN:AP,2,FALSE))</f>
        <v>0</v>
      </c>
      <c r="U460">
        <f t="shared" si="186"/>
        <v>0</v>
      </c>
      <c r="V460">
        <f t="shared" si="187"/>
        <v>0</v>
      </c>
      <c r="W460">
        <f t="shared" si="198"/>
        <v>0</v>
      </c>
      <c r="X460">
        <f t="shared" si="188"/>
        <v>0</v>
      </c>
      <c r="Y460" t="e">
        <f>VLOOKUP(A460,issues_tempo!A:E,2,FALSE)</f>
        <v>#N/A</v>
      </c>
      <c r="Z460" t="e">
        <f>VLOOKUP(A460,issues_tempo!A:E,3,FALSE)</f>
        <v>#N/A</v>
      </c>
      <c r="AA460" t="e">
        <f t="shared" si="189"/>
        <v>#N/A</v>
      </c>
      <c r="AB460" t="e">
        <f t="shared" si="190"/>
        <v>#N/A</v>
      </c>
      <c r="AC460" t="e">
        <f>VLOOKUP(A460,issues_tempo!A:E,4,FALSE)</f>
        <v>#N/A</v>
      </c>
      <c r="AD460" t="e">
        <f>VLOOKUP(A460,issues_tempo!A:E,5,FALSE)</f>
        <v>#N/A</v>
      </c>
      <c r="AE460">
        <f t="shared" si="191"/>
        <v>0</v>
      </c>
      <c r="AF460">
        <f t="shared" si="191"/>
        <v>0</v>
      </c>
      <c r="AG460" t="e">
        <f t="shared" si="192"/>
        <v>#N/A</v>
      </c>
      <c r="AH460" t="e">
        <f t="shared" si="193"/>
        <v>#N/A</v>
      </c>
      <c r="AI460" t="e">
        <f t="shared" si="194"/>
        <v>#N/A</v>
      </c>
      <c r="AJ460" t="e">
        <f t="shared" si="195"/>
        <v>#N/A</v>
      </c>
    </row>
    <row r="461" spans="1:36" x14ac:dyDescent="0.25">
      <c r="A461">
        <f>commits!A461</f>
        <v>74578740</v>
      </c>
      <c r="B461" t="str">
        <f>commits!B461</f>
        <v>Javascript</v>
      </c>
      <c r="C461">
        <f>commits!C461</f>
        <v>2</v>
      </c>
      <c r="D461">
        <f>commits!D461</f>
        <v>3</v>
      </c>
      <c r="E461">
        <f>commits!E461</f>
        <v>5</v>
      </c>
      <c r="F461" t="e">
        <f>VLOOKUP(A461,merges!P:U,5,FALSE)</f>
        <v>#N/A</v>
      </c>
      <c r="G461" t="e">
        <f>VLOOKUP(A461,merges!P:U,6,FALSE)</f>
        <v>#N/A</v>
      </c>
      <c r="H461" t="e">
        <f t="shared" si="181"/>
        <v>#N/A</v>
      </c>
      <c r="I461" t="e">
        <f t="shared" si="182"/>
        <v>#N/A</v>
      </c>
      <c r="J461">
        <f t="shared" si="183"/>
        <v>0</v>
      </c>
      <c r="K461">
        <f t="shared" si="184"/>
        <v>0</v>
      </c>
      <c r="L461">
        <f t="shared" si="185"/>
        <v>0</v>
      </c>
      <c r="M461" t="e">
        <f t="shared" si="196"/>
        <v>#N/A</v>
      </c>
      <c r="N461" t="e">
        <f t="shared" si="197"/>
        <v>#N/A</v>
      </c>
      <c r="O461">
        <f>IF(ISNA(VLOOKUP(A461,desenvolvedores!$U$2:$W$656,2,FALSE)),1,VLOOKUP(A461,desenvolvedores!$U$2:$W$656,2,FALSE))</f>
        <v>1</v>
      </c>
      <c r="P461">
        <f>IF(ISNA(VLOOKUP(A461,desenvolvedores!$U$2:$W$656,3,FALSE)),1,VLOOKUP(A461,desenvolvedores!$U$2:$W$656,3,FALSE))</f>
        <v>1</v>
      </c>
      <c r="Q461">
        <f t="shared" si="179"/>
        <v>999999</v>
      </c>
      <c r="R461" t="e">
        <f t="shared" si="180"/>
        <v>#N/A</v>
      </c>
      <c r="S461">
        <f>IF(ISNA(VLOOKUP(A461,merges!AH:AJ,2,)),0,VLOOKUP(A461,merges!AH:AJ,2,))</f>
        <v>0</v>
      </c>
      <c r="T461">
        <f>IF(ISNA(VLOOKUP(A461,merges!AN:AP,2,FALSE)),0,VLOOKUP(A461,merges!AN:AP,2,FALSE))</f>
        <v>0</v>
      </c>
      <c r="U461">
        <f t="shared" si="186"/>
        <v>0</v>
      </c>
      <c r="V461">
        <f t="shared" si="187"/>
        <v>0</v>
      </c>
      <c r="W461">
        <f t="shared" si="198"/>
        <v>0</v>
      </c>
      <c r="X461">
        <f t="shared" si="188"/>
        <v>0</v>
      </c>
      <c r="Y461" t="e">
        <f>VLOOKUP(A461,issues_tempo!A:E,2,FALSE)</f>
        <v>#N/A</v>
      </c>
      <c r="Z461" t="e">
        <f>VLOOKUP(A461,issues_tempo!A:E,3,FALSE)</f>
        <v>#N/A</v>
      </c>
      <c r="AA461" t="e">
        <f t="shared" si="189"/>
        <v>#N/A</v>
      </c>
      <c r="AB461" t="e">
        <f t="shared" si="190"/>
        <v>#N/A</v>
      </c>
      <c r="AC461" t="e">
        <f>VLOOKUP(A461,issues_tempo!A:E,4,FALSE)</f>
        <v>#N/A</v>
      </c>
      <c r="AD461" t="e">
        <f>VLOOKUP(A461,issues_tempo!A:E,5,FALSE)</f>
        <v>#N/A</v>
      </c>
      <c r="AE461">
        <f t="shared" si="191"/>
        <v>0</v>
      </c>
      <c r="AF461">
        <f t="shared" si="191"/>
        <v>0</v>
      </c>
      <c r="AG461" t="e">
        <f t="shared" si="192"/>
        <v>#N/A</v>
      </c>
      <c r="AH461" t="e">
        <f t="shared" si="193"/>
        <v>#N/A</v>
      </c>
      <c r="AI461" t="e">
        <f t="shared" si="194"/>
        <v>#N/A</v>
      </c>
      <c r="AJ461" t="e">
        <f t="shared" si="195"/>
        <v>#N/A</v>
      </c>
    </row>
    <row r="462" spans="1:36" x14ac:dyDescent="0.25">
      <c r="A462">
        <f>commits!A462</f>
        <v>74909082</v>
      </c>
      <c r="B462" t="str">
        <f>commits!B462</f>
        <v>Javascript</v>
      </c>
      <c r="C462">
        <f>commits!C462</f>
        <v>2</v>
      </c>
      <c r="D462">
        <f>commits!D462</f>
        <v>94</v>
      </c>
      <c r="E462">
        <f>commits!E462</f>
        <v>96</v>
      </c>
      <c r="F462">
        <f>VLOOKUP(A462,merges!P:U,5,FALSE)</f>
        <v>0</v>
      </c>
      <c r="G462">
        <f>VLOOKUP(A462,merges!P:U,6,FALSE)</f>
        <v>1</v>
      </c>
      <c r="H462">
        <f t="shared" si="181"/>
        <v>1</v>
      </c>
      <c r="I462">
        <f t="shared" si="182"/>
        <v>96</v>
      </c>
      <c r="J462">
        <f t="shared" si="183"/>
        <v>1.0416666666666667</v>
      </c>
      <c r="K462">
        <f t="shared" si="184"/>
        <v>0</v>
      </c>
      <c r="L462">
        <f t="shared" si="185"/>
        <v>1.0638297872340425</v>
      </c>
      <c r="M462" t="e">
        <f t="shared" si="196"/>
        <v>#DIV/0!</v>
      </c>
      <c r="N462">
        <f t="shared" si="197"/>
        <v>94</v>
      </c>
      <c r="O462">
        <f>IF(ISNA(VLOOKUP(A462,desenvolvedores!$U$2:$W$656,2,FALSE)),1,VLOOKUP(A462,desenvolvedores!$U$2:$W$656,2,FALSE))</f>
        <v>1</v>
      </c>
      <c r="P462">
        <f>IF(ISNA(VLOOKUP(A462,desenvolvedores!$U$2:$W$656,3,FALSE)),1,VLOOKUP(A462,desenvolvedores!$U$2:$W$656,3,FALSE))</f>
        <v>1</v>
      </c>
      <c r="Q462">
        <f t="shared" si="179"/>
        <v>999999</v>
      </c>
      <c r="R462">
        <f t="shared" si="180"/>
        <v>15.666666666666666</v>
      </c>
      <c r="S462">
        <f>IF(ISNA(VLOOKUP(A462,merges!AH:AJ,2,)),0,VLOOKUP(A462,merges!AH:AJ,2,))</f>
        <v>0</v>
      </c>
      <c r="T462">
        <f>IF(ISNA(VLOOKUP(A462,merges!AN:AP,2,FALSE)),0,VLOOKUP(A462,merges!AN:AP,2,FALSE))</f>
        <v>0</v>
      </c>
      <c r="U462">
        <f t="shared" si="186"/>
        <v>0</v>
      </c>
      <c r="V462">
        <f t="shared" si="187"/>
        <v>0</v>
      </c>
      <c r="W462">
        <f t="shared" si="198"/>
        <v>0</v>
      </c>
      <c r="X462">
        <f t="shared" si="188"/>
        <v>0</v>
      </c>
      <c r="Y462" t="e">
        <f>VLOOKUP(A462,issues_tempo!A:E,2,FALSE)</f>
        <v>#N/A</v>
      </c>
      <c r="Z462" t="e">
        <f>VLOOKUP(A462,issues_tempo!A:E,3,FALSE)</f>
        <v>#N/A</v>
      </c>
      <c r="AA462" t="e">
        <f t="shared" si="189"/>
        <v>#N/A</v>
      </c>
      <c r="AB462" t="e">
        <f t="shared" si="190"/>
        <v>#N/A</v>
      </c>
      <c r="AC462" t="e">
        <f>VLOOKUP(A462,issues_tempo!A:E,4,FALSE)</f>
        <v>#N/A</v>
      </c>
      <c r="AD462" t="e">
        <f>VLOOKUP(A462,issues_tempo!A:E,5,FALSE)</f>
        <v>#N/A</v>
      </c>
      <c r="AE462">
        <f t="shared" si="191"/>
        <v>0</v>
      </c>
      <c r="AF462">
        <f t="shared" si="191"/>
        <v>0</v>
      </c>
      <c r="AG462" t="e">
        <f t="shared" si="192"/>
        <v>#N/A</v>
      </c>
      <c r="AH462" t="e">
        <f t="shared" si="193"/>
        <v>#N/A</v>
      </c>
      <c r="AI462" t="e">
        <f t="shared" si="194"/>
        <v>#N/A</v>
      </c>
      <c r="AJ462" t="e">
        <f t="shared" si="195"/>
        <v>#N/A</v>
      </c>
    </row>
    <row r="463" spans="1:36" x14ac:dyDescent="0.25">
      <c r="A463">
        <f>commits!A463</f>
        <v>75031649</v>
      </c>
      <c r="B463" t="str">
        <f>commits!B463</f>
        <v>Javascript</v>
      </c>
      <c r="C463">
        <f>commits!C463</f>
        <v>2</v>
      </c>
      <c r="D463">
        <f>commits!D463</f>
        <v>3</v>
      </c>
      <c r="E463">
        <f>commits!E463</f>
        <v>5</v>
      </c>
      <c r="F463" t="e">
        <f>VLOOKUP(A463,merges!P:U,5,FALSE)</f>
        <v>#N/A</v>
      </c>
      <c r="G463" t="e">
        <f>VLOOKUP(A463,merges!P:U,6,FALSE)</f>
        <v>#N/A</v>
      </c>
      <c r="H463" t="e">
        <f t="shared" si="181"/>
        <v>#N/A</v>
      </c>
      <c r="I463" t="e">
        <f t="shared" si="182"/>
        <v>#N/A</v>
      </c>
      <c r="J463">
        <f t="shared" si="183"/>
        <v>0</v>
      </c>
      <c r="K463">
        <f t="shared" si="184"/>
        <v>0</v>
      </c>
      <c r="L463">
        <f t="shared" si="185"/>
        <v>0</v>
      </c>
      <c r="M463" t="e">
        <f t="shared" si="196"/>
        <v>#N/A</v>
      </c>
      <c r="N463" t="e">
        <f t="shared" si="197"/>
        <v>#N/A</v>
      </c>
      <c r="O463">
        <f>IF(ISNA(VLOOKUP(A463,desenvolvedores!$U$2:$W$656,2,FALSE)),1,VLOOKUP(A463,desenvolvedores!$U$2:$W$656,2,FALSE))</f>
        <v>1</v>
      </c>
      <c r="P463">
        <f>IF(ISNA(VLOOKUP(A463,desenvolvedores!$U$2:$W$656,3,FALSE)),1,VLOOKUP(A463,desenvolvedores!$U$2:$W$656,3,FALSE))</f>
        <v>1</v>
      </c>
      <c r="Q463">
        <f t="shared" si="179"/>
        <v>999999</v>
      </c>
      <c r="R463" t="e">
        <f t="shared" si="180"/>
        <v>#N/A</v>
      </c>
      <c r="S463">
        <f>IF(ISNA(VLOOKUP(A463,merges!AH:AJ,2,)),0,VLOOKUP(A463,merges!AH:AJ,2,))</f>
        <v>0</v>
      </c>
      <c r="T463">
        <f>IF(ISNA(VLOOKUP(A463,merges!AN:AP,2,FALSE)),0,VLOOKUP(A463,merges!AN:AP,2,FALSE))</f>
        <v>0</v>
      </c>
      <c r="U463">
        <f t="shared" si="186"/>
        <v>0</v>
      </c>
      <c r="V463">
        <f t="shared" si="187"/>
        <v>0</v>
      </c>
      <c r="W463">
        <f t="shared" si="198"/>
        <v>0</v>
      </c>
      <c r="X463">
        <f t="shared" si="188"/>
        <v>0</v>
      </c>
      <c r="Y463" t="e">
        <f>VLOOKUP(A463,issues_tempo!A:E,2,FALSE)</f>
        <v>#N/A</v>
      </c>
      <c r="Z463" t="e">
        <f>VLOOKUP(A463,issues_tempo!A:E,3,FALSE)</f>
        <v>#N/A</v>
      </c>
      <c r="AA463" t="e">
        <f t="shared" si="189"/>
        <v>#N/A</v>
      </c>
      <c r="AB463" t="e">
        <f t="shared" si="190"/>
        <v>#N/A</v>
      </c>
      <c r="AC463" t="e">
        <f>VLOOKUP(A463,issues_tempo!A:E,4,FALSE)</f>
        <v>#N/A</v>
      </c>
      <c r="AD463" t="e">
        <f>VLOOKUP(A463,issues_tempo!A:E,5,FALSE)</f>
        <v>#N/A</v>
      </c>
      <c r="AE463">
        <f t="shared" si="191"/>
        <v>0</v>
      </c>
      <c r="AF463">
        <f t="shared" si="191"/>
        <v>0</v>
      </c>
      <c r="AG463" t="e">
        <f t="shared" si="192"/>
        <v>#N/A</v>
      </c>
      <c r="AH463" t="e">
        <f t="shared" si="193"/>
        <v>#N/A</v>
      </c>
      <c r="AI463" t="e">
        <f t="shared" si="194"/>
        <v>#N/A</v>
      </c>
      <c r="AJ463" t="e">
        <f t="shared" si="195"/>
        <v>#N/A</v>
      </c>
    </row>
    <row r="464" spans="1:36" x14ac:dyDescent="0.25">
      <c r="A464">
        <f>commits!A464</f>
        <v>75049829</v>
      </c>
      <c r="B464" t="str">
        <f>commits!B464</f>
        <v>c#</v>
      </c>
      <c r="C464">
        <f>commits!C464</f>
        <v>26</v>
      </c>
      <c r="D464">
        <f>commits!D464</f>
        <v>6</v>
      </c>
      <c r="E464">
        <f>commits!E464</f>
        <v>32</v>
      </c>
      <c r="F464">
        <f>VLOOKUP(A464,merges!P:U,5,FALSE)</f>
        <v>1</v>
      </c>
      <c r="G464">
        <f>VLOOKUP(A464,merges!P:U,6,FALSE)</f>
        <v>1</v>
      </c>
      <c r="H464">
        <f t="shared" si="181"/>
        <v>2</v>
      </c>
      <c r="I464">
        <f t="shared" si="182"/>
        <v>16</v>
      </c>
      <c r="J464">
        <f t="shared" si="183"/>
        <v>6.25</v>
      </c>
      <c r="K464">
        <f t="shared" si="184"/>
        <v>3.8461538461538463</v>
      </c>
      <c r="L464">
        <f t="shared" si="185"/>
        <v>16.666666666666668</v>
      </c>
      <c r="M464">
        <f t="shared" si="196"/>
        <v>26</v>
      </c>
      <c r="N464">
        <f t="shared" si="197"/>
        <v>6</v>
      </c>
      <c r="O464">
        <f>IF(ISNA(VLOOKUP(A464,desenvolvedores!$U$2:$W$656,2,FALSE)),1,VLOOKUP(A464,desenvolvedores!$U$2:$W$656,2,FALSE))</f>
        <v>1</v>
      </c>
      <c r="P464">
        <f>IF(ISNA(VLOOKUP(A464,desenvolvedores!$U$2:$W$656,3,FALSE)),1,VLOOKUP(A464,desenvolvedores!$U$2:$W$656,3,FALSE))</f>
        <v>1</v>
      </c>
      <c r="Q464">
        <f t="shared" si="179"/>
        <v>4.333333333333333</v>
      </c>
      <c r="R464">
        <f t="shared" si="180"/>
        <v>1</v>
      </c>
      <c r="S464">
        <f>IF(ISNA(VLOOKUP(A464,merges!AH:AJ,2,)),0,VLOOKUP(A464,merges!AH:AJ,2,))</f>
        <v>0</v>
      </c>
      <c r="T464">
        <f>IF(ISNA(VLOOKUP(A464,merges!AN:AP,2,FALSE)),0,VLOOKUP(A464,merges!AN:AP,2,FALSE))</f>
        <v>0</v>
      </c>
      <c r="U464">
        <f t="shared" si="186"/>
        <v>0</v>
      </c>
      <c r="V464">
        <f t="shared" si="187"/>
        <v>0</v>
      </c>
      <c r="W464">
        <f t="shared" si="198"/>
        <v>0</v>
      </c>
      <c r="X464">
        <f t="shared" si="188"/>
        <v>0</v>
      </c>
      <c r="Y464" t="e">
        <f>VLOOKUP(A464,issues_tempo!A:E,2,FALSE)</f>
        <v>#N/A</v>
      </c>
      <c r="Z464" t="e">
        <f>VLOOKUP(A464,issues_tempo!A:E,3,FALSE)</f>
        <v>#N/A</v>
      </c>
      <c r="AA464" t="e">
        <f t="shared" si="189"/>
        <v>#N/A</v>
      </c>
      <c r="AB464" t="e">
        <f t="shared" si="190"/>
        <v>#N/A</v>
      </c>
      <c r="AC464" t="e">
        <f>VLOOKUP(A464,issues_tempo!A:E,4,FALSE)</f>
        <v>#N/A</v>
      </c>
      <c r="AD464" t="e">
        <f>VLOOKUP(A464,issues_tempo!A:E,5,FALSE)</f>
        <v>#N/A</v>
      </c>
      <c r="AE464">
        <f t="shared" si="191"/>
        <v>0</v>
      </c>
      <c r="AF464">
        <f t="shared" si="191"/>
        <v>0</v>
      </c>
      <c r="AG464" t="e">
        <f t="shared" si="192"/>
        <v>#N/A</v>
      </c>
      <c r="AH464" t="e">
        <f t="shared" si="193"/>
        <v>#N/A</v>
      </c>
      <c r="AI464" t="e">
        <f t="shared" si="194"/>
        <v>#N/A</v>
      </c>
      <c r="AJ464" t="e">
        <f t="shared" si="195"/>
        <v>#N/A</v>
      </c>
    </row>
    <row r="465" spans="1:36" x14ac:dyDescent="0.25">
      <c r="A465">
        <f>commits!A465</f>
        <v>75758799</v>
      </c>
      <c r="B465" t="str">
        <f>commits!B465</f>
        <v>Javascript</v>
      </c>
      <c r="C465">
        <f>commits!C465</f>
        <v>4380</v>
      </c>
      <c r="D465">
        <f>commits!D465</f>
        <v>982</v>
      </c>
      <c r="E465">
        <f>commits!E465</f>
        <v>5362</v>
      </c>
      <c r="F465">
        <f>VLOOKUP(A465,merges!P:U,5,FALSE)</f>
        <v>480</v>
      </c>
      <c r="G465">
        <f>VLOOKUP(A465,merges!P:U,6,FALSE)</f>
        <v>69</v>
      </c>
      <c r="H465">
        <f t="shared" si="181"/>
        <v>549</v>
      </c>
      <c r="I465">
        <f t="shared" si="182"/>
        <v>9.7668488160291442</v>
      </c>
      <c r="J465">
        <f t="shared" si="183"/>
        <v>10.238716896680343</v>
      </c>
      <c r="K465">
        <f t="shared" si="184"/>
        <v>10.95890410958904</v>
      </c>
      <c r="L465">
        <f t="shared" si="185"/>
        <v>7.0264765784114056</v>
      </c>
      <c r="M465">
        <f>IF(F465&gt;0,C465/F465,999999)</f>
        <v>9.125</v>
      </c>
      <c r="N465">
        <f>IF(G465&gt;0,D465/G465,999999)</f>
        <v>14.231884057971014</v>
      </c>
      <c r="O465">
        <f>IF(ISNA(VLOOKUP(A465,desenvolvedores!$U$2:$W$656,2,FALSE)),1,VLOOKUP(A465,desenvolvedores!$U$2:$W$656,2,FALSE))</f>
        <v>1</v>
      </c>
      <c r="P465">
        <f>IF(ISNA(VLOOKUP(A465,desenvolvedores!$U$2:$W$656,3,FALSE)),1,VLOOKUP(A465,desenvolvedores!$U$2:$W$656,3,FALSE))</f>
        <v>1</v>
      </c>
      <c r="Q465">
        <f t="shared" si="179"/>
        <v>1.5208333333333333</v>
      </c>
      <c r="R465">
        <f t="shared" si="180"/>
        <v>2.3719806763285023</v>
      </c>
      <c r="S465">
        <f>IF(ISNA(VLOOKUP(A465,merges!AH:AJ,2,)),0,VLOOKUP(A465,merges!AH:AJ,2,))</f>
        <v>11479</v>
      </c>
      <c r="T465">
        <f>IF(ISNA(VLOOKUP(A465,merges!AN:AP,2,FALSE)),0,VLOOKUP(A465,merges!AN:AP,2,FALSE))</f>
        <v>1</v>
      </c>
      <c r="U465">
        <f t="shared" si="186"/>
        <v>23.914583333333333</v>
      </c>
      <c r="V465">
        <f t="shared" si="187"/>
        <v>1.4492753623188406E-2</v>
      </c>
      <c r="W465">
        <f t="shared" si="198"/>
        <v>262.07762557077626</v>
      </c>
      <c r="X465">
        <f t="shared" si="188"/>
        <v>0.10183299389002037</v>
      </c>
      <c r="Y465">
        <f>IF(ISNA(VLOOKUP(A465,issues_tempo!A:E,2,FALSE)),0,VLOOKUP(A465,issues_tempo!A:E,2,FALSE))</f>
        <v>0</v>
      </c>
      <c r="Z465">
        <f>IF(ISNA(VLOOKUP(A465,issues_tempo!A:E,3,FALSE)),0,VLOOKUP(A465,issues_tempo!A:E,3,FALSE))</f>
        <v>0</v>
      </c>
      <c r="AA465">
        <f t="shared" si="189"/>
        <v>0</v>
      </c>
      <c r="AB465" t="e">
        <f t="shared" si="190"/>
        <v>#DIV/0!</v>
      </c>
      <c r="AC465" t="e">
        <f>VLOOKUP(A465,issues_tempo!A:E,4,FALSE)</f>
        <v>#N/A</v>
      </c>
      <c r="AD465" t="e">
        <f>VLOOKUP(A465,issues_tempo!A:E,5,FALSE)</f>
        <v>#N/A</v>
      </c>
      <c r="AE465">
        <f t="shared" si="191"/>
        <v>0</v>
      </c>
      <c r="AF465">
        <f t="shared" si="191"/>
        <v>0</v>
      </c>
      <c r="AG465">
        <f t="shared" si="192"/>
        <v>0</v>
      </c>
      <c r="AH465">
        <f t="shared" si="193"/>
        <v>0</v>
      </c>
      <c r="AI465">
        <f t="shared" si="194"/>
        <v>0</v>
      </c>
      <c r="AJ465">
        <f t="shared" si="195"/>
        <v>0</v>
      </c>
    </row>
    <row r="466" spans="1:36" x14ac:dyDescent="0.25">
      <c r="A466">
        <f>commits!A466</f>
        <v>75952675</v>
      </c>
      <c r="B466" t="str">
        <f>commits!B466</f>
        <v>Python</v>
      </c>
      <c r="C466">
        <f>commits!C466</f>
        <v>1</v>
      </c>
      <c r="D466">
        <f>commits!D466</f>
        <v>15</v>
      </c>
      <c r="E466">
        <f>commits!E466</f>
        <v>16</v>
      </c>
      <c r="F466">
        <f>VLOOKUP(A466,merges!P:U,5,FALSE)</f>
        <v>0</v>
      </c>
      <c r="G466">
        <f>VLOOKUP(A466,merges!P:U,6,FALSE)</f>
        <v>1</v>
      </c>
      <c r="H466">
        <f t="shared" si="181"/>
        <v>1</v>
      </c>
      <c r="I466">
        <f t="shared" si="182"/>
        <v>16</v>
      </c>
      <c r="J466">
        <f t="shared" si="183"/>
        <v>6.25</v>
      </c>
      <c r="K466">
        <f t="shared" si="184"/>
        <v>0</v>
      </c>
      <c r="L466">
        <f t="shared" si="185"/>
        <v>6.666666666666667</v>
      </c>
      <c r="M466" t="e">
        <f t="shared" si="196"/>
        <v>#DIV/0!</v>
      </c>
      <c r="N466">
        <f t="shared" si="197"/>
        <v>15</v>
      </c>
      <c r="O466">
        <f>IF(ISNA(VLOOKUP(A466,desenvolvedores!$U$2:$W$656,2,FALSE)),1,VLOOKUP(A466,desenvolvedores!$U$2:$W$656,2,FALSE))</f>
        <v>1</v>
      </c>
      <c r="P466">
        <f>IF(ISNA(VLOOKUP(A466,desenvolvedores!$U$2:$W$656,3,FALSE)),1,VLOOKUP(A466,desenvolvedores!$U$2:$W$656,3,FALSE))</f>
        <v>3</v>
      </c>
      <c r="Q466">
        <f t="shared" si="179"/>
        <v>999999</v>
      </c>
      <c r="R466">
        <f t="shared" si="180"/>
        <v>7.5</v>
      </c>
      <c r="S466">
        <f>IF(ISNA(VLOOKUP(A466,merges!AH:AJ,2,)),0,VLOOKUP(A466,merges!AH:AJ,2,))</f>
        <v>0</v>
      </c>
      <c r="T466">
        <f>IF(ISNA(VLOOKUP(A466,merges!AN:AP,2,FALSE)),0,VLOOKUP(A466,merges!AN:AP,2,FALSE))</f>
        <v>0</v>
      </c>
      <c r="U466">
        <f t="shared" si="186"/>
        <v>0</v>
      </c>
      <c r="V466">
        <f t="shared" si="187"/>
        <v>0</v>
      </c>
      <c r="W466">
        <f t="shared" si="198"/>
        <v>0</v>
      </c>
      <c r="X466">
        <f t="shared" si="188"/>
        <v>0</v>
      </c>
      <c r="Y466" t="e">
        <f>VLOOKUP(A466,issues_tempo!A:E,2,FALSE)</f>
        <v>#N/A</v>
      </c>
      <c r="Z466" t="e">
        <f>VLOOKUP(A466,issues_tempo!A:E,3,FALSE)</f>
        <v>#N/A</v>
      </c>
      <c r="AA466" t="e">
        <f t="shared" si="189"/>
        <v>#N/A</v>
      </c>
      <c r="AB466" t="e">
        <f t="shared" si="190"/>
        <v>#N/A</v>
      </c>
      <c r="AC466" t="e">
        <f>VLOOKUP(A466,issues_tempo!A:E,4,FALSE)</f>
        <v>#N/A</v>
      </c>
      <c r="AD466" t="e">
        <f>VLOOKUP(A466,issues_tempo!A:E,5,FALSE)</f>
        <v>#N/A</v>
      </c>
      <c r="AE466">
        <f t="shared" si="191"/>
        <v>0</v>
      </c>
      <c r="AF466">
        <f t="shared" si="191"/>
        <v>0</v>
      </c>
      <c r="AG466" t="e">
        <f t="shared" si="192"/>
        <v>#N/A</v>
      </c>
      <c r="AH466" t="e">
        <f t="shared" si="193"/>
        <v>#N/A</v>
      </c>
      <c r="AI466" t="e">
        <f t="shared" si="194"/>
        <v>#N/A</v>
      </c>
      <c r="AJ466" t="e">
        <f t="shared" si="195"/>
        <v>#N/A</v>
      </c>
    </row>
    <row r="467" spans="1:36" x14ac:dyDescent="0.25">
      <c r="A467">
        <f>commits!A467</f>
        <v>76048216</v>
      </c>
      <c r="B467" t="str">
        <f>commits!B467</f>
        <v>Python</v>
      </c>
      <c r="C467">
        <f>commits!C467</f>
        <v>1438</v>
      </c>
      <c r="D467">
        <f>commits!D467</f>
        <v>45</v>
      </c>
      <c r="E467">
        <f>commits!E467</f>
        <v>1483</v>
      </c>
      <c r="F467">
        <f>VLOOKUP(A467,merges!P:U,5,FALSE)</f>
        <v>183</v>
      </c>
      <c r="G467">
        <f>VLOOKUP(A467,merges!P:U,6,FALSE)</f>
        <v>0</v>
      </c>
      <c r="H467">
        <f t="shared" si="181"/>
        <v>183</v>
      </c>
      <c r="I467">
        <f t="shared" si="182"/>
        <v>8.1038251366120218</v>
      </c>
      <c r="J467">
        <f t="shared" si="183"/>
        <v>12.339851652056643</v>
      </c>
      <c r="K467">
        <f t="shared" si="184"/>
        <v>12.726008344923505</v>
      </c>
      <c r="L467">
        <f t="shared" si="185"/>
        <v>0</v>
      </c>
      <c r="M467">
        <f t="shared" si="196"/>
        <v>7.8579234972677598</v>
      </c>
      <c r="N467" t="e">
        <f t="shared" si="197"/>
        <v>#DIV/0!</v>
      </c>
      <c r="O467">
        <f>IF(ISNA(VLOOKUP(A467,desenvolvedores!$U$2:$W$656,2,FALSE)),1,VLOOKUP(A467,desenvolvedores!$U$2:$W$656,2,FALSE))</f>
        <v>58</v>
      </c>
      <c r="P467">
        <f>IF(ISNA(VLOOKUP(A467,desenvolvedores!$U$2:$W$656,3,FALSE)),1,VLOOKUP(A467,desenvolvedores!$U$2:$W$656,3,FALSE))</f>
        <v>4</v>
      </c>
      <c r="Q467">
        <f t="shared" si="179"/>
        <v>75.959927140255004</v>
      </c>
      <c r="R467">
        <f t="shared" si="180"/>
        <v>999999</v>
      </c>
      <c r="S467">
        <f>IF(ISNA(VLOOKUP(A467,merges!AH:AJ,2,)),0,VLOOKUP(A467,merges!AH:AJ,2,))</f>
        <v>245</v>
      </c>
      <c r="T467">
        <f>IF(ISNA(VLOOKUP(A467,merges!AN:AP,2,FALSE)),0,VLOOKUP(A467,merges!AN:AP,2,FALSE))</f>
        <v>0</v>
      </c>
      <c r="U467">
        <f t="shared" si="186"/>
        <v>1.3387978142076502</v>
      </c>
      <c r="V467">
        <f t="shared" si="187"/>
        <v>0</v>
      </c>
      <c r="W467">
        <f t="shared" si="198"/>
        <v>17.037552155771905</v>
      </c>
      <c r="X467">
        <f t="shared" si="188"/>
        <v>0</v>
      </c>
      <c r="Y467" t="e">
        <f>VLOOKUP(A467,issues_tempo!A:E,2,FALSE)</f>
        <v>#N/A</v>
      </c>
      <c r="Z467" t="e">
        <f>VLOOKUP(A467,issues_tempo!A:E,3,FALSE)</f>
        <v>#N/A</v>
      </c>
      <c r="AA467" t="e">
        <f t="shared" si="189"/>
        <v>#N/A</v>
      </c>
      <c r="AB467" t="e">
        <f t="shared" si="190"/>
        <v>#N/A</v>
      </c>
      <c r="AC467" t="e">
        <f>VLOOKUP(A467,issues_tempo!A:E,4,FALSE)</f>
        <v>#N/A</v>
      </c>
      <c r="AD467" t="e">
        <f>VLOOKUP(A467,issues_tempo!A:E,5,FALSE)</f>
        <v>#N/A</v>
      </c>
      <c r="AE467">
        <f t="shared" si="191"/>
        <v>0</v>
      </c>
      <c r="AF467">
        <f t="shared" si="191"/>
        <v>0</v>
      </c>
      <c r="AG467" t="e">
        <f t="shared" si="192"/>
        <v>#N/A</v>
      </c>
      <c r="AH467" t="e">
        <f t="shared" si="193"/>
        <v>#N/A</v>
      </c>
      <c r="AI467" t="e">
        <f t="shared" si="194"/>
        <v>#N/A</v>
      </c>
      <c r="AJ467" t="e">
        <f t="shared" si="195"/>
        <v>#N/A</v>
      </c>
    </row>
    <row r="468" spans="1:36" x14ac:dyDescent="0.25">
      <c r="A468">
        <f>commits!A468</f>
        <v>76426537</v>
      </c>
      <c r="B468" t="str">
        <f>commits!B468</f>
        <v>java</v>
      </c>
      <c r="C468">
        <f>commits!C468</f>
        <v>2</v>
      </c>
      <c r="D468">
        <f>commits!D468</f>
        <v>19</v>
      </c>
      <c r="E468">
        <f>commits!E468</f>
        <v>21</v>
      </c>
      <c r="F468">
        <f>VLOOKUP(A468,merges!P:U,5,FALSE)</f>
        <v>0</v>
      </c>
      <c r="G468">
        <f>VLOOKUP(A468,merges!P:U,6,FALSE)</f>
        <v>1</v>
      </c>
      <c r="H468">
        <f t="shared" si="181"/>
        <v>1</v>
      </c>
      <c r="I468">
        <f t="shared" si="182"/>
        <v>21</v>
      </c>
      <c r="J468">
        <f t="shared" si="183"/>
        <v>4.7619047619047619</v>
      </c>
      <c r="K468">
        <f t="shared" si="184"/>
        <v>0</v>
      </c>
      <c r="L468">
        <f t="shared" si="185"/>
        <v>5.2631578947368425</v>
      </c>
      <c r="M468" t="e">
        <f t="shared" si="196"/>
        <v>#DIV/0!</v>
      </c>
      <c r="N468">
        <f t="shared" si="197"/>
        <v>19</v>
      </c>
      <c r="O468">
        <f>IF(ISNA(VLOOKUP(A468,desenvolvedores!$U$2:$W$656,2,FALSE)),1,VLOOKUP(A468,desenvolvedores!$U$2:$W$656,2,FALSE))</f>
        <v>1</v>
      </c>
      <c r="P468">
        <f>IF(ISNA(VLOOKUP(A468,desenvolvedores!$U$2:$W$656,3,FALSE)),1,VLOOKUP(A468,desenvolvedores!$U$2:$W$656,3,FALSE))</f>
        <v>1</v>
      </c>
      <c r="Q468">
        <f t="shared" si="179"/>
        <v>999999</v>
      </c>
      <c r="R468">
        <f t="shared" si="180"/>
        <v>3.1666666666666665</v>
      </c>
      <c r="S468">
        <f>IF(ISNA(VLOOKUP(A468,merges!AH:AJ,2,)),0,VLOOKUP(A468,merges!AH:AJ,2,))</f>
        <v>0</v>
      </c>
      <c r="T468">
        <f>IF(ISNA(VLOOKUP(A468,merges!AN:AP,2,FALSE)),0,VLOOKUP(A468,merges!AN:AP,2,FALSE))</f>
        <v>0</v>
      </c>
      <c r="U468">
        <f t="shared" si="186"/>
        <v>0</v>
      </c>
      <c r="V468">
        <f t="shared" si="187"/>
        <v>0</v>
      </c>
      <c r="W468">
        <f t="shared" si="198"/>
        <v>0</v>
      </c>
      <c r="X468">
        <f t="shared" si="188"/>
        <v>0</v>
      </c>
      <c r="Y468" t="e">
        <f>VLOOKUP(A468,issues_tempo!A:E,2,FALSE)</f>
        <v>#N/A</v>
      </c>
      <c r="Z468" t="e">
        <f>VLOOKUP(A468,issues_tempo!A:E,3,FALSE)</f>
        <v>#N/A</v>
      </c>
      <c r="AA468" t="e">
        <f t="shared" si="189"/>
        <v>#N/A</v>
      </c>
      <c r="AB468" t="e">
        <f t="shared" si="190"/>
        <v>#N/A</v>
      </c>
      <c r="AC468" t="e">
        <f>VLOOKUP(A468,issues_tempo!A:E,4,FALSE)</f>
        <v>#N/A</v>
      </c>
      <c r="AD468" t="e">
        <f>VLOOKUP(A468,issues_tempo!A:E,5,FALSE)</f>
        <v>#N/A</v>
      </c>
      <c r="AE468">
        <f t="shared" si="191"/>
        <v>0</v>
      </c>
      <c r="AF468">
        <f t="shared" si="191"/>
        <v>0</v>
      </c>
      <c r="AG468" t="e">
        <f t="shared" si="192"/>
        <v>#N/A</v>
      </c>
      <c r="AH468" t="e">
        <f t="shared" si="193"/>
        <v>#N/A</v>
      </c>
      <c r="AI468" t="e">
        <f t="shared" si="194"/>
        <v>#N/A</v>
      </c>
      <c r="AJ468" t="e">
        <f t="shared" si="195"/>
        <v>#N/A</v>
      </c>
    </row>
    <row r="469" spans="1:36" x14ac:dyDescent="0.25">
      <c r="A469">
        <f>commits!A469</f>
        <v>76746103</v>
      </c>
      <c r="B469" t="str">
        <f>commits!B469</f>
        <v>Javascript</v>
      </c>
      <c r="C469">
        <f>commits!C469</f>
        <v>1</v>
      </c>
      <c r="D469">
        <f>commits!D469</f>
        <v>1</v>
      </c>
      <c r="E469">
        <f>commits!E469</f>
        <v>2</v>
      </c>
      <c r="F469" t="e">
        <f>VLOOKUP(A469,merges!P:U,5,FALSE)</f>
        <v>#N/A</v>
      </c>
      <c r="G469" t="e">
        <f>VLOOKUP(A469,merges!P:U,6,FALSE)</f>
        <v>#N/A</v>
      </c>
      <c r="H469" t="e">
        <f t="shared" si="181"/>
        <v>#N/A</v>
      </c>
      <c r="I469" t="e">
        <f t="shared" si="182"/>
        <v>#N/A</v>
      </c>
      <c r="J469">
        <f t="shared" si="183"/>
        <v>0</v>
      </c>
      <c r="K469">
        <f t="shared" si="184"/>
        <v>0</v>
      </c>
      <c r="L469">
        <f t="shared" si="185"/>
        <v>0</v>
      </c>
      <c r="M469" t="e">
        <f t="shared" si="196"/>
        <v>#N/A</v>
      </c>
      <c r="N469" t="e">
        <f t="shared" si="197"/>
        <v>#N/A</v>
      </c>
      <c r="O469">
        <f>IF(ISNA(VLOOKUP(A469,desenvolvedores!$U$2:$W$656,2,FALSE)),1,VLOOKUP(A469,desenvolvedores!$U$2:$W$656,2,FALSE))</f>
        <v>1</v>
      </c>
      <c r="P469">
        <f>IF(ISNA(VLOOKUP(A469,desenvolvedores!$U$2:$W$656,3,FALSE)),1,VLOOKUP(A469,desenvolvedores!$U$2:$W$656,3,FALSE))</f>
        <v>1</v>
      </c>
      <c r="Q469">
        <f t="shared" si="179"/>
        <v>999999</v>
      </c>
      <c r="R469" t="e">
        <f t="shared" si="180"/>
        <v>#N/A</v>
      </c>
      <c r="S469">
        <f>IF(ISNA(VLOOKUP(A469,merges!AH:AJ,2,)),0,VLOOKUP(A469,merges!AH:AJ,2,))</f>
        <v>0</v>
      </c>
      <c r="T469">
        <f>IF(ISNA(VLOOKUP(A469,merges!AN:AP,2,FALSE)),0,VLOOKUP(A469,merges!AN:AP,2,FALSE))</f>
        <v>0</v>
      </c>
      <c r="U469">
        <f t="shared" si="186"/>
        <v>0</v>
      </c>
      <c r="V469">
        <f t="shared" si="187"/>
        <v>0</v>
      </c>
      <c r="W469">
        <f t="shared" si="198"/>
        <v>0</v>
      </c>
      <c r="X469">
        <f t="shared" si="188"/>
        <v>0</v>
      </c>
      <c r="Y469" t="e">
        <f>VLOOKUP(A469,issues_tempo!A:E,2,FALSE)</f>
        <v>#N/A</v>
      </c>
      <c r="Z469" t="e">
        <f>VLOOKUP(A469,issues_tempo!A:E,3,FALSE)</f>
        <v>#N/A</v>
      </c>
      <c r="AA469" t="e">
        <f t="shared" si="189"/>
        <v>#N/A</v>
      </c>
      <c r="AB469" t="e">
        <f t="shared" si="190"/>
        <v>#N/A</v>
      </c>
      <c r="AC469" t="e">
        <f>VLOOKUP(A469,issues_tempo!A:E,4,FALSE)</f>
        <v>#N/A</v>
      </c>
      <c r="AD469" t="e">
        <f>VLOOKUP(A469,issues_tempo!A:E,5,FALSE)</f>
        <v>#N/A</v>
      </c>
      <c r="AE469">
        <f t="shared" si="191"/>
        <v>0</v>
      </c>
      <c r="AF469">
        <f t="shared" si="191"/>
        <v>0</v>
      </c>
      <c r="AG469" t="e">
        <f t="shared" si="192"/>
        <v>#N/A</v>
      </c>
      <c r="AH469" t="e">
        <f t="shared" si="193"/>
        <v>#N/A</v>
      </c>
      <c r="AI469" t="e">
        <f t="shared" si="194"/>
        <v>#N/A</v>
      </c>
      <c r="AJ469" t="e">
        <f t="shared" si="195"/>
        <v>#N/A</v>
      </c>
    </row>
    <row r="470" spans="1:36" x14ac:dyDescent="0.25">
      <c r="A470">
        <f>commits!A470</f>
        <v>76807099</v>
      </c>
      <c r="B470" t="str">
        <f>commits!B470</f>
        <v>Javascript</v>
      </c>
      <c r="C470">
        <f>commits!C470</f>
        <v>37</v>
      </c>
      <c r="D470">
        <f>commits!D470</f>
        <v>274</v>
      </c>
      <c r="E470">
        <f>commits!E470</f>
        <v>311</v>
      </c>
      <c r="F470" t="e">
        <f>VLOOKUP(A470,merges!P:U,5,FALSE)</f>
        <v>#N/A</v>
      </c>
      <c r="G470" t="e">
        <f>VLOOKUP(A470,merges!P:U,6,FALSE)</f>
        <v>#N/A</v>
      </c>
      <c r="H470" t="e">
        <f t="shared" si="181"/>
        <v>#N/A</v>
      </c>
      <c r="I470" t="e">
        <f t="shared" si="182"/>
        <v>#N/A</v>
      </c>
      <c r="J470">
        <f t="shared" si="183"/>
        <v>0</v>
      </c>
      <c r="K470">
        <f t="shared" si="184"/>
        <v>0</v>
      </c>
      <c r="L470">
        <f t="shared" si="185"/>
        <v>0</v>
      </c>
      <c r="M470" t="e">
        <f t="shared" si="196"/>
        <v>#N/A</v>
      </c>
      <c r="N470" t="e">
        <f t="shared" si="197"/>
        <v>#N/A</v>
      </c>
      <c r="O470">
        <f>IF(ISNA(VLOOKUP(A470,desenvolvedores!$U$2:$W$656,2,FALSE)),1,VLOOKUP(A470,desenvolvedores!$U$2:$W$656,2,FALSE))</f>
        <v>2</v>
      </c>
      <c r="P470">
        <f>IF(ISNA(VLOOKUP(A470,desenvolvedores!$U$2:$W$656,3,FALSE)),1,VLOOKUP(A470,desenvolvedores!$U$2:$W$656,3,FALSE))</f>
        <v>3</v>
      </c>
      <c r="Q470">
        <f t="shared" si="179"/>
        <v>999999</v>
      </c>
      <c r="R470" t="e">
        <f t="shared" si="180"/>
        <v>#N/A</v>
      </c>
      <c r="S470">
        <f>IF(ISNA(VLOOKUP(A470,merges!AH:AJ,2,)),0,VLOOKUP(A470,merges!AH:AJ,2,))</f>
        <v>0</v>
      </c>
      <c r="T470">
        <f>IF(ISNA(VLOOKUP(A470,merges!AN:AP,2,FALSE)),0,VLOOKUP(A470,merges!AN:AP,2,FALSE))</f>
        <v>0</v>
      </c>
      <c r="U470">
        <f t="shared" si="186"/>
        <v>0</v>
      </c>
      <c r="V470">
        <f t="shared" si="187"/>
        <v>0</v>
      </c>
      <c r="W470">
        <f t="shared" si="198"/>
        <v>0</v>
      </c>
      <c r="X470">
        <f t="shared" si="188"/>
        <v>0</v>
      </c>
      <c r="Y470" t="e">
        <f>VLOOKUP(A470,issues_tempo!A:E,2,FALSE)</f>
        <v>#N/A</v>
      </c>
      <c r="Z470" t="e">
        <f>VLOOKUP(A470,issues_tempo!A:E,3,FALSE)</f>
        <v>#N/A</v>
      </c>
      <c r="AA470" t="e">
        <f t="shared" si="189"/>
        <v>#N/A</v>
      </c>
      <c r="AB470" t="e">
        <f t="shared" si="190"/>
        <v>#N/A</v>
      </c>
      <c r="AC470" t="e">
        <f>VLOOKUP(A470,issues_tempo!A:E,4,FALSE)</f>
        <v>#N/A</v>
      </c>
      <c r="AD470" t="e">
        <f>VLOOKUP(A470,issues_tempo!A:E,5,FALSE)</f>
        <v>#N/A</v>
      </c>
      <c r="AE470">
        <f t="shared" si="191"/>
        <v>0</v>
      </c>
      <c r="AF470">
        <f t="shared" si="191"/>
        <v>0</v>
      </c>
      <c r="AG470" t="e">
        <f t="shared" si="192"/>
        <v>#N/A</v>
      </c>
      <c r="AH470" t="e">
        <f t="shared" si="193"/>
        <v>#N/A</v>
      </c>
      <c r="AI470" t="e">
        <f t="shared" si="194"/>
        <v>#N/A</v>
      </c>
      <c r="AJ470" t="e">
        <f t="shared" si="195"/>
        <v>#N/A</v>
      </c>
    </row>
    <row r="471" spans="1:36" x14ac:dyDescent="0.25">
      <c r="A471">
        <f>commits!A471</f>
        <v>76819000</v>
      </c>
      <c r="B471" t="str">
        <f>commits!B471</f>
        <v>Python</v>
      </c>
      <c r="C471">
        <f>commits!C471</f>
        <v>1715</v>
      </c>
      <c r="D471">
        <f>commits!D471</f>
        <v>4948</v>
      </c>
      <c r="E471">
        <f>commits!E471</f>
        <v>6663</v>
      </c>
      <c r="F471">
        <f>VLOOKUP(A471,merges!P:U,5,FALSE)</f>
        <v>74</v>
      </c>
      <c r="G471">
        <f>VLOOKUP(A471,merges!P:U,6,FALSE)</f>
        <v>266</v>
      </c>
      <c r="H471">
        <f t="shared" si="181"/>
        <v>340</v>
      </c>
      <c r="I471">
        <f t="shared" si="182"/>
        <v>19.597058823529412</v>
      </c>
      <c r="J471">
        <f t="shared" si="183"/>
        <v>5.1028065435989793</v>
      </c>
      <c r="K471">
        <f t="shared" si="184"/>
        <v>4.314868804664723</v>
      </c>
      <c r="L471">
        <f t="shared" si="185"/>
        <v>5.3759094583670173</v>
      </c>
      <c r="M471">
        <f>IF(F471&gt;0,C471/F471,999999)</f>
        <v>23.175675675675677</v>
      </c>
      <c r="N471">
        <f>IF(G471&gt;0,D471/G471,999999)</f>
        <v>18.601503759398497</v>
      </c>
      <c r="O471">
        <f>IF(ISNA(VLOOKUP(A471,desenvolvedores!$U$2:$W$656,2,FALSE)),1,VLOOKUP(A471,desenvolvedores!$U$2:$W$656,2,FALSE))</f>
        <v>11</v>
      </c>
      <c r="P471">
        <f>IF(ISNA(VLOOKUP(A471,desenvolvedores!$U$2:$W$656,3,FALSE)),1,VLOOKUP(A471,desenvolvedores!$U$2:$W$656,3,FALSE))</f>
        <v>105</v>
      </c>
      <c r="Q471">
        <f t="shared" si="179"/>
        <v>42.488738738738739</v>
      </c>
      <c r="R471">
        <f t="shared" si="180"/>
        <v>325.5263157894737</v>
      </c>
      <c r="S471">
        <f>IF(ISNA(VLOOKUP(A471,merges!AH:AJ,2,)),0,VLOOKUP(A471,merges!AH:AJ,2,))</f>
        <v>29</v>
      </c>
      <c r="T471">
        <f>IF(ISNA(VLOOKUP(A471,merges!AN:AP,2,FALSE)),0,VLOOKUP(A471,merges!AN:AP,2,FALSE))</f>
        <v>35</v>
      </c>
      <c r="U471">
        <f t="shared" si="186"/>
        <v>0.39189189189189189</v>
      </c>
      <c r="V471">
        <f t="shared" si="187"/>
        <v>0.13157894736842105</v>
      </c>
      <c r="W471">
        <f t="shared" si="198"/>
        <v>1.6909620991253644</v>
      </c>
      <c r="X471">
        <f t="shared" si="188"/>
        <v>0.70735650767987068</v>
      </c>
      <c r="Y471">
        <f>IF(ISNA(VLOOKUP(A471,issues_tempo!A:E,2,FALSE)),0,VLOOKUP(A471,issues_tempo!A:E,2,FALSE))</f>
        <v>0</v>
      </c>
      <c r="Z471">
        <f>IF(ISNA(VLOOKUP(A471,issues_tempo!A:E,3,FALSE)),0,VLOOKUP(A471,issues_tempo!A:E,3,FALSE))</f>
        <v>0</v>
      </c>
      <c r="AA471">
        <f t="shared" si="189"/>
        <v>0</v>
      </c>
      <c r="AB471" t="e">
        <f t="shared" si="190"/>
        <v>#DIV/0!</v>
      </c>
      <c r="AC471" t="e">
        <f>VLOOKUP(A471,issues_tempo!A:E,4,FALSE)</f>
        <v>#N/A</v>
      </c>
      <c r="AD471" t="e">
        <f>VLOOKUP(A471,issues_tempo!A:E,5,FALSE)</f>
        <v>#N/A</v>
      </c>
      <c r="AE471">
        <f t="shared" si="191"/>
        <v>0</v>
      </c>
      <c r="AF471">
        <f t="shared" si="191"/>
        <v>0</v>
      </c>
      <c r="AG471">
        <f t="shared" si="192"/>
        <v>0</v>
      </c>
      <c r="AH471">
        <f t="shared" si="193"/>
        <v>0</v>
      </c>
      <c r="AI471">
        <f t="shared" si="194"/>
        <v>0</v>
      </c>
      <c r="AJ471">
        <f t="shared" si="195"/>
        <v>0</v>
      </c>
    </row>
    <row r="472" spans="1:36" x14ac:dyDescent="0.25">
      <c r="A472">
        <f>commits!A472</f>
        <v>76946396</v>
      </c>
      <c r="B472" t="str">
        <f>commits!B472</f>
        <v>Javascript</v>
      </c>
      <c r="C472">
        <f>commits!C472</f>
        <v>1</v>
      </c>
      <c r="D472">
        <f>commits!D472</f>
        <v>4</v>
      </c>
      <c r="E472">
        <f>commits!E472</f>
        <v>5</v>
      </c>
      <c r="F472" t="e">
        <f>VLOOKUP(A472,merges!P:U,5,FALSE)</f>
        <v>#N/A</v>
      </c>
      <c r="G472" t="e">
        <f>VLOOKUP(A472,merges!P:U,6,FALSE)</f>
        <v>#N/A</v>
      </c>
      <c r="H472" t="e">
        <f t="shared" si="181"/>
        <v>#N/A</v>
      </c>
      <c r="I472" t="e">
        <f t="shared" si="182"/>
        <v>#N/A</v>
      </c>
      <c r="J472">
        <f t="shared" si="183"/>
        <v>0</v>
      </c>
      <c r="K472">
        <f t="shared" si="184"/>
        <v>0</v>
      </c>
      <c r="L472">
        <f t="shared" si="185"/>
        <v>0</v>
      </c>
      <c r="M472" t="e">
        <f t="shared" si="196"/>
        <v>#N/A</v>
      </c>
      <c r="N472" t="e">
        <f t="shared" si="197"/>
        <v>#N/A</v>
      </c>
      <c r="O472">
        <f>IF(ISNA(VLOOKUP(A472,desenvolvedores!$U$2:$W$656,2,FALSE)),1,VLOOKUP(A472,desenvolvedores!$U$2:$W$656,2,FALSE))</f>
        <v>1</v>
      </c>
      <c r="P472">
        <f>IF(ISNA(VLOOKUP(A472,desenvolvedores!$U$2:$W$656,3,FALSE)),1,VLOOKUP(A472,desenvolvedores!$U$2:$W$656,3,FALSE))</f>
        <v>1</v>
      </c>
      <c r="Q472">
        <f t="shared" si="179"/>
        <v>999999</v>
      </c>
      <c r="R472" t="e">
        <f t="shared" si="180"/>
        <v>#N/A</v>
      </c>
      <c r="S472">
        <f>IF(ISNA(VLOOKUP(A472,merges!AH:AJ,2,)),0,VLOOKUP(A472,merges!AH:AJ,2,))</f>
        <v>0</v>
      </c>
      <c r="T472">
        <f>IF(ISNA(VLOOKUP(A472,merges!AN:AP,2,FALSE)),0,VLOOKUP(A472,merges!AN:AP,2,FALSE))</f>
        <v>0</v>
      </c>
      <c r="U472">
        <f t="shared" si="186"/>
        <v>0</v>
      </c>
      <c r="V472">
        <f t="shared" si="187"/>
        <v>0</v>
      </c>
      <c r="W472">
        <f t="shared" si="198"/>
        <v>0</v>
      </c>
      <c r="X472">
        <f t="shared" si="188"/>
        <v>0</v>
      </c>
      <c r="Y472" t="e">
        <f>VLOOKUP(A472,issues_tempo!A:E,2,FALSE)</f>
        <v>#N/A</v>
      </c>
      <c r="Z472" t="e">
        <f>VLOOKUP(A472,issues_tempo!A:E,3,FALSE)</f>
        <v>#N/A</v>
      </c>
      <c r="AA472" t="e">
        <f t="shared" si="189"/>
        <v>#N/A</v>
      </c>
      <c r="AB472" t="e">
        <f t="shared" si="190"/>
        <v>#N/A</v>
      </c>
      <c r="AC472" t="e">
        <f>VLOOKUP(A472,issues_tempo!A:E,4,FALSE)</f>
        <v>#N/A</v>
      </c>
      <c r="AD472" t="e">
        <f>VLOOKUP(A472,issues_tempo!A:E,5,FALSE)</f>
        <v>#N/A</v>
      </c>
      <c r="AE472">
        <f t="shared" si="191"/>
        <v>0</v>
      </c>
      <c r="AF472">
        <f t="shared" si="191"/>
        <v>0</v>
      </c>
      <c r="AG472" t="e">
        <f t="shared" si="192"/>
        <v>#N/A</v>
      </c>
      <c r="AH472" t="e">
        <f t="shared" si="193"/>
        <v>#N/A</v>
      </c>
      <c r="AI472" t="e">
        <f t="shared" si="194"/>
        <v>#N/A</v>
      </c>
      <c r="AJ472" t="e">
        <f t="shared" si="195"/>
        <v>#N/A</v>
      </c>
    </row>
    <row r="473" spans="1:36" x14ac:dyDescent="0.25">
      <c r="A473">
        <f>commits!A473</f>
        <v>77328340</v>
      </c>
      <c r="B473" t="str">
        <f>commits!B473</f>
        <v>Python</v>
      </c>
      <c r="C473">
        <f>commits!C473</f>
        <v>4</v>
      </c>
      <c r="D473">
        <f>commits!D473</f>
        <v>6</v>
      </c>
      <c r="E473">
        <f>commits!E473</f>
        <v>10</v>
      </c>
      <c r="F473" t="e">
        <f>VLOOKUP(A473,merges!P:U,5,FALSE)</f>
        <v>#N/A</v>
      </c>
      <c r="G473" t="e">
        <f>VLOOKUP(A473,merges!P:U,6,FALSE)</f>
        <v>#N/A</v>
      </c>
      <c r="H473" t="e">
        <f t="shared" si="181"/>
        <v>#N/A</v>
      </c>
      <c r="I473" t="e">
        <f t="shared" si="182"/>
        <v>#N/A</v>
      </c>
      <c r="J473">
        <f t="shared" si="183"/>
        <v>0</v>
      </c>
      <c r="K473">
        <f t="shared" si="184"/>
        <v>0</v>
      </c>
      <c r="L473">
        <f t="shared" si="185"/>
        <v>0</v>
      </c>
      <c r="M473" t="e">
        <f t="shared" si="196"/>
        <v>#N/A</v>
      </c>
      <c r="N473" t="e">
        <f t="shared" si="197"/>
        <v>#N/A</v>
      </c>
      <c r="O473">
        <f>IF(ISNA(VLOOKUP(A473,desenvolvedores!$U$2:$W$656,2,FALSE)),1,VLOOKUP(A473,desenvolvedores!$U$2:$W$656,2,FALSE))</f>
        <v>1</v>
      </c>
      <c r="P473">
        <f>IF(ISNA(VLOOKUP(A473,desenvolvedores!$U$2:$W$656,3,FALSE)),1,VLOOKUP(A473,desenvolvedores!$U$2:$W$656,3,FALSE))</f>
        <v>3</v>
      </c>
      <c r="Q473">
        <f t="shared" si="179"/>
        <v>999999</v>
      </c>
      <c r="R473" t="e">
        <f t="shared" si="180"/>
        <v>#N/A</v>
      </c>
      <c r="S473">
        <f>IF(ISNA(VLOOKUP(A473,merges!AH:AJ,2,)),0,VLOOKUP(A473,merges!AH:AJ,2,))</f>
        <v>0</v>
      </c>
      <c r="T473">
        <f>IF(ISNA(VLOOKUP(A473,merges!AN:AP,2,FALSE)),0,VLOOKUP(A473,merges!AN:AP,2,FALSE))</f>
        <v>0</v>
      </c>
      <c r="U473">
        <f t="shared" si="186"/>
        <v>0</v>
      </c>
      <c r="V473">
        <f t="shared" si="187"/>
        <v>0</v>
      </c>
      <c r="W473">
        <f t="shared" si="198"/>
        <v>0</v>
      </c>
      <c r="X473">
        <f t="shared" si="188"/>
        <v>0</v>
      </c>
      <c r="Y473" t="e">
        <f>VLOOKUP(A473,issues_tempo!A:E,2,FALSE)</f>
        <v>#N/A</v>
      </c>
      <c r="Z473" t="e">
        <f>VLOOKUP(A473,issues_tempo!A:E,3,FALSE)</f>
        <v>#N/A</v>
      </c>
      <c r="AA473" t="e">
        <f t="shared" si="189"/>
        <v>#N/A</v>
      </c>
      <c r="AB473" t="e">
        <f t="shared" si="190"/>
        <v>#N/A</v>
      </c>
      <c r="AC473" t="e">
        <f>VLOOKUP(A473,issues_tempo!A:E,4,FALSE)</f>
        <v>#N/A</v>
      </c>
      <c r="AD473" t="e">
        <f>VLOOKUP(A473,issues_tempo!A:E,5,FALSE)</f>
        <v>#N/A</v>
      </c>
      <c r="AE473">
        <f t="shared" si="191"/>
        <v>0</v>
      </c>
      <c r="AF473">
        <f t="shared" si="191"/>
        <v>0</v>
      </c>
      <c r="AG473" t="e">
        <f t="shared" si="192"/>
        <v>#N/A</v>
      </c>
      <c r="AH473" t="e">
        <f t="shared" si="193"/>
        <v>#N/A</v>
      </c>
      <c r="AI473" t="e">
        <f t="shared" si="194"/>
        <v>#N/A</v>
      </c>
      <c r="AJ473" t="e">
        <f t="shared" si="195"/>
        <v>#N/A</v>
      </c>
    </row>
    <row r="474" spans="1:36" x14ac:dyDescent="0.25">
      <c r="A474">
        <f>commits!A474</f>
        <v>77395878</v>
      </c>
      <c r="B474" t="str">
        <f>commits!B474</f>
        <v>java</v>
      </c>
      <c r="C474">
        <f>commits!C474</f>
        <v>160</v>
      </c>
      <c r="D474">
        <f>commits!D474</f>
        <v>26</v>
      </c>
      <c r="E474">
        <f>commits!E474</f>
        <v>186</v>
      </c>
      <c r="F474" t="e">
        <f>VLOOKUP(A474,merges!P:U,5,FALSE)</f>
        <v>#N/A</v>
      </c>
      <c r="G474" t="e">
        <f>VLOOKUP(A474,merges!P:U,6,FALSE)</f>
        <v>#N/A</v>
      </c>
      <c r="H474" t="e">
        <f t="shared" si="181"/>
        <v>#N/A</v>
      </c>
      <c r="I474" t="e">
        <f t="shared" si="182"/>
        <v>#N/A</v>
      </c>
      <c r="J474">
        <f t="shared" si="183"/>
        <v>0</v>
      </c>
      <c r="K474">
        <f t="shared" si="184"/>
        <v>0</v>
      </c>
      <c r="L474">
        <f t="shared" si="185"/>
        <v>0</v>
      </c>
      <c r="M474" t="e">
        <f t="shared" si="196"/>
        <v>#N/A</v>
      </c>
      <c r="N474" t="e">
        <f t="shared" si="197"/>
        <v>#N/A</v>
      </c>
      <c r="O474">
        <f>IF(ISNA(VLOOKUP(A474,desenvolvedores!$U$2:$W$656,2,FALSE)),1,VLOOKUP(A474,desenvolvedores!$U$2:$W$656,2,FALSE))</f>
        <v>2</v>
      </c>
      <c r="P474">
        <f>IF(ISNA(VLOOKUP(A474,desenvolvedores!$U$2:$W$656,3,FALSE)),1,VLOOKUP(A474,desenvolvedores!$U$2:$W$656,3,FALSE))</f>
        <v>1</v>
      </c>
      <c r="Q474">
        <f t="shared" si="179"/>
        <v>999999</v>
      </c>
      <c r="R474" t="e">
        <f t="shared" si="180"/>
        <v>#N/A</v>
      </c>
      <c r="S474">
        <f>IF(ISNA(VLOOKUP(A474,merges!AH:AJ,2,)),0,VLOOKUP(A474,merges!AH:AJ,2,))</f>
        <v>0</v>
      </c>
      <c r="T474">
        <f>IF(ISNA(VLOOKUP(A474,merges!AN:AP,2,FALSE)),0,VLOOKUP(A474,merges!AN:AP,2,FALSE))</f>
        <v>0</v>
      </c>
      <c r="U474">
        <f t="shared" si="186"/>
        <v>0</v>
      </c>
      <c r="V474">
        <f t="shared" si="187"/>
        <v>0</v>
      </c>
      <c r="W474">
        <f t="shared" si="198"/>
        <v>0</v>
      </c>
      <c r="X474">
        <f t="shared" si="188"/>
        <v>0</v>
      </c>
      <c r="Y474" t="e">
        <f>VLOOKUP(A474,issues_tempo!A:E,2,FALSE)</f>
        <v>#N/A</v>
      </c>
      <c r="Z474" t="e">
        <f>VLOOKUP(A474,issues_tempo!A:E,3,FALSE)</f>
        <v>#N/A</v>
      </c>
      <c r="AA474" t="e">
        <f t="shared" si="189"/>
        <v>#N/A</v>
      </c>
      <c r="AB474" t="e">
        <f t="shared" si="190"/>
        <v>#N/A</v>
      </c>
      <c r="AC474" t="e">
        <f>VLOOKUP(A474,issues_tempo!A:E,4,FALSE)</f>
        <v>#N/A</v>
      </c>
      <c r="AD474" t="e">
        <f>VLOOKUP(A474,issues_tempo!A:E,5,FALSE)</f>
        <v>#N/A</v>
      </c>
      <c r="AE474">
        <f t="shared" si="191"/>
        <v>0</v>
      </c>
      <c r="AF474">
        <f t="shared" si="191"/>
        <v>0</v>
      </c>
      <c r="AG474" t="e">
        <f t="shared" si="192"/>
        <v>#N/A</v>
      </c>
      <c r="AH474" t="e">
        <f t="shared" si="193"/>
        <v>#N/A</v>
      </c>
      <c r="AI474" t="e">
        <f t="shared" si="194"/>
        <v>#N/A</v>
      </c>
      <c r="AJ474" t="e">
        <f t="shared" si="195"/>
        <v>#N/A</v>
      </c>
    </row>
    <row r="475" spans="1:36" x14ac:dyDescent="0.25">
      <c r="A475">
        <f>commits!A475</f>
        <v>78210355</v>
      </c>
      <c r="B475" t="str">
        <f>commits!B475</f>
        <v>PHP</v>
      </c>
      <c r="C475">
        <f>commits!C475</f>
        <v>248</v>
      </c>
      <c r="D475">
        <f>commits!D475</f>
        <v>10</v>
      </c>
      <c r="E475">
        <f>commits!E475</f>
        <v>258</v>
      </c>
      <c r="F475">
        <f>VLOOKUP(A475,merges!P:U,5,FALSE)</f>
        <v>24</v>
      </c>
      <c r="G475">
        <f>VLOOKUP(A475,merges!P:U,6,FALSE)</f>
        <v>3</v>
      </c>
      <c r="H475">
        <f t="shared" si="181"/>
        <v>27</v>
      </c>
      <c r="I475">
        <f t="shared" si="182"/>
        <v>9.5555555555555554</v>
      </c>
      <c r="J475">
        <f t="shared" si="183"/>
        <v>10.465116279069768</v>
      </c>
      <c r="K475">
        <f t="shared" si="184"/>
        <v>9.67741935483871</v>
      </c>
      <c r="L475">
        <f t="shared" si="185"/>
        <v>30</v>
      </c>
      <c r="M475">
        <f t="shared" si="196"/>
        <v>10.333333333333334</v>
      </c>
      <c r="N475">
        <f t="shared" si="197"/>
        <v>3.3333333333333335</v>
      </c>
      <c r="O475">
        <f>IF(ISNA(VLOOKUP(A475,desenvolvedores!$U$2:$W$656,2,FALSE)),1,VLOOKUP(A475,desenvolvedores!$U$2:$W$656,2,FALSE))</f>
        <v>4</v>
      </c>
      <c r="P475">
        <f>IF(ISNA(VLOOKUP(A475,desenvolvedores!$U$2:$W$656,3,FALSE)),1,VLOOKUP(A475,desenvolvedores!$U$2:$W$656,3,FALSE))</f>
        <v>4</v>
      </c>
      <c r="Q475">
        <f t="shared" si="179"/>
        <v>6.8888888888888893</v>
      </c>
      <c r="R475">
        <f t="shared" si="180"/>
        <v>2.2222222222222223</v>
      </c>
      <c r="S475">
        <f>IF(ISNA(VLOOKUP(A475,merges!AH:AJ,2,)),0,VLOOKUP(A475,merges!AH:AJ,2,))</f>
        <v>1906</v>
      </c>
      <c r="T475">
        <f>IF(ISNA(VLOOKUP(A475,merges!AN:AP,2,FALSE)),0,VLOOKUP(A475,merges!AN:AP,2,FALSE))</f>
        <v>362</v>
      </c>
      <c r="U475">
        <f t="shared" si="186"/>
        <v>79.416666666666671</v>
      </c>
      <c r="V475">
        <f t="shared" si="187"/>
        <v>120.66666666666667</v>
      </c>
      <c r="W475">
        <f t="shared" si="198"/>
        <v>768.54838709677426</v>
      </c>
      <c r="X475">
        <f t="shared" si="188"/>
        <v>3620</v>
      </c>
      <c r="Y475" t="e">
        <f>VLOOKUP(A475,issues_tempo!A:E,2,FALSE)</f>
        <v>#N/A</v>
      </c>
      <c r="Z475" t="e">
        <f>VLOOKUP(A475,issues_tempo!A:E,3,FALSE)</f>
        <v>#N/A</v>
      </c>
      <c r="AA475" t="e">
        <f t="shared" si="189"/>
        <v>#N/A</v>
      </c>
      <c r="AB475" t="e">
        <f t="shared" si="190"/>
        <v>#N/A</v>
      </c>
      <c r="AC475" t="e">
        <f>VLOOKUP(A475,issues_tempo!A:E,4,FALSE)</f>
        <v>#N/A</v>
      </c>
      <c r="AD475" t="e">
        <f>VLOOKUP(A475,issues_tempo!A:E,5,FALSE)</f>
        <v>#N/A</v>
      </c>
      <c r="AE475">
        <f t="shared" si="191"/>
        <v>0</v>
      </c>
      <c r="AF475">
        <f t="shared" si="191"/>
        <v>0</v>
      </c>
      <c r="AG475" t="e">
        <f t="shared" si="192"/>
        <v>#N/A</v>
      </c>
      <c r="AH475" t="e">
        <f t="shared" si="193"/>
        <v>#N/A</v>
      </c>
      <c r="AI475" t="e">
        <f t="shared" si="194"/>
        <v>#N/A</v>
      </c>
      <c r="AJ475" t="e">
        <f t="shared" si="195"/>
        <v>#N/A</v>
      </c>
    </row>
    <row r="476" spans="1:36" x14ac:dyDescent="0.25">
      <c r="A476">
        <f>commits!A476</f>
        <v>78469943</v>
      </c>
      <c r="B476" t="str">
        <f>commits!B476</f>
        <v>Ruby</v>
      </c>
      <c r="C476">
        <f>commits!C476</f>
        <v>4</v>
      </c>
      <c r="D476">
        <f>commits!D476</f>
        <v>12</v>
      </c>
      <c r="E476">
        <f>commits!E476</f>
        <v>16</v>
      </c>
      <c r="F476">
        <f>VLOOKUP(A476,merges!P:U,5,FALSE)</f>
        <v>0</v>
      </c>
      <c r="G476">
        <f>VLOOKUP(A476,merges!P:U,6,FALSE)</f>
        <v>1</v>
      </c>
      <c r="H476">
        <f t="shared" si="181"/>
        <v>1</v>
      </c>
      <c r="I476">
        <f t="shared" si="182"/>
        <v>16</v>
      </c>
      <c r="J476">
        <f t="shared" si="183"/>
        <v>6.25</v>
      </c>
      <c r="K476">
        <f t="shared" si="184"/>
        <v>0</v>
      </c>
      <c r="L476">
        <f t="shared" si="185"/>
        <v>8.3333333333333339</v>
      </c>
      <c r="M476" t="e">
        <f t="shared" si="196"/>
        <v>#DIV/0!</v>
      </c>
      <c r="N476">
        <f t="shared" si="197"/>
        <v>12</v>
      </c>
      <c r="O476">
        <f>IF(ISNA(VLOOKUP(A476,desenvolvedores!$U$2:$W$656,2,FALSE)),1,VLOOKUP(A476,desenvolvedores!$U$2:$W$656,2,FALSE))</f>
        <v>1</v>
      </c>
      <c r="P476">
        <f>IF(ISNA(VLOOKUP(A476,desenvolvedores!$U$2:$W$656,3,FALSE)),1,VLOOKUP(A476,desenvolvedores!$U$2:$W$656,3,FALSE))</f>
        <v>2</v>
      </c>
      <c r="Q476">
        <f t="shared" si="179"/>
        <v>999999</v>
      </c>
      <c r="R476">
        <f t="shared" si="180"/>
        <v>4</v>
      </c>
      <c r="S476">
        <f>IF(ISNA(VLOOKUP(A476,merges!AH:AJ,2,)),0,VLOOKUP(A476,merges!AH:AJ,2,))</f>
        <v>0</v>
      </c>
      <c r="T476">
        <f>IF(ISNA(VLOOKUP(A476,merges!AN:AP,2,FALSE)),0,VLOOKUP(A476,merges!AN:AP,2,FALSE))</f>
        <v>0</v>
      </c>
      <c r="U476">
        <f t="shared" si="186"/>
        <v>0</v>
      </c>
      <c r="V476">
        <f t="shared" si="187"/>
        <v>0</v>
      </c>
      <c r="W476">
        <f t="shared" si="198"/>
        <v>0</v>
      </c>
      <c r="X476">
        <f t="shared" si="188"/>
        <v>0</v>
      </c>
      <c r="Y476" t="e">
        <f>VLOOKUP(A476,issues_tempo!A:E,2,FALSE)</f>
        <v>#N/A</v>
      </c>
      <c r="Z476" t="e">
        <f>VLOOKUP(A476,issues_tempo!A:E,3,FALSE)</f>
        <v>#N/A</v>
      </c>
      <c r="AA476" t="e">
        <f t="shared" si="189"/>
        <v>#N/A</v>
      </c>
      <c r="AB476" t="e">
        <f t="shared" si="190"/>
        <v>#N/A</v>
      </c>
      <c r="AC476" t="e">
        <f>VLOOKUP(A476,issues_tempo!A:E,4,FALSE)</f>
        <v>#N/A</v>
      </c>
      <c r="AD476" t="e">
        <f>VLOOKUP(A476,issues_tempo!A:E,5,FALSE)</f>
        <v>#N/A</v>
      </c>
      <c r="AE476">
        <f t="shared" si="191"/>
        <v>0</v>
      </c>
      <c r="AF476">
        <f t="shared" si="191"/>
        <v>0</v>
      </c>
      <c r="AG476" t="e">
        <f t="shared" si="192"/>
        <v>#N/A</v>
      </c>
      <c r="AH476" t="e">
        <f t="shared" si="193"/>
        <v>#N/A</v>
      </c>
      <c r="AI476" t="e">
        <f t="shared" si="194"/>
        <v>#N/A</v>
      </c>
      <c r="AJ476" t="e">
        <f t="shared" si="195"/>
        <v>#N/A</v>
      </c>
    </row>
    <row r="477" spans="1:36" x14ac:dyDescent="0.25">
      <c r="A477">
        <f>commits!A477</f>
        <v>78471377</v>
      </c>
      <c r="B477" t="str">
        <f>commits!B477</f>
        <v>java</v>
      </c>
      <c r="C477">
        <f>commits!C477</f>
        <v>990</v>
      </c>
      <c r="D477">
        <f>commits!D477</f>
        <v>134</v>
      </c>
      <c r="E477">
        <f>commits!E477</f>
        <v>1124</v>
      </c>
      <c r="F477">
        <f>VLOOKUP(A477,merges!P:U,5,FALSE)</f>
        <v>9</v>
      </c>
      <c r="G477">
        <f>VLOOKUP(A477,merges!P:U,6,FALSE)</f>
        <v>0</v>
      </c>
      <c r="H477">
        <f t="shared" si="181"/>
        <v>9</v>
      </c>
      <c r="I477">
        <f t="shared" si="182"/>
        <v>124.88888888888889</v>
      </c>
      <c r="J477">
        <f t="shared" si="183"/>
        <v>0.80071174377224197</v>
      </c>
      <c r="K477">
        <f t="shared" si="184"/>
        <v>0.90909090909090906</v>
      </c>
      <c r="L477">
        <f t="shared" si="185"/>
        <v>0</v>
      </c>
      <c r="M477">
        <f>IF(F477&gt;0,C477/F477,999999)</f>
        <v>110</v>
      </c>
      <c r="N477">
        <f>IF(G477&gt;0,D477/G477,999999)</f>
        <v>999999</v>
      </c>
      <c r="O477">
        <f>IF(ISNA(VLOOKUP(A477,desenvolvedores!$U$2:$W$656,2,FALSE)),1,VLOOKUP(A477,desenvolvedores!$U$2:$W$656,2,FALSE))</f>
        <v>3</v>
      </c>
      <c r="P477">
        <f>IF(ISNA(VLOOKUP(A477,desenvolvedores!$U$2:$W$656,3,FALSE)),1,VLOOKUP(A477,desenvolvedores!$U$2:$W$656,3,FALSE))</f>
        <v>1</v>
      </c>
      <c r="Q477">
        <f t="shared" si="179"/>
        <v>55</v>
      </c>
      <c r="R477">
        <f t="shared" si="180"/>
        <v>999999</v>
      </c>
      <c r="S477">
        <f>IF(ISNA(VLOOKUP(A477,merges!AH:AJ,2,)),0,VLOOKUP(A477,merges!AH:AJ,2,))</f>
        <v>2</v>
      </c>
      <c r="T477">
        <f>IF(ISNA(VLOOKUP(A477,merges!AN:AP,2,FALSE)),0,VLOOKUP(A477,merges!AN:AP,2,FALSE))</f>
        <v>0</v>
      </c>
      <c r="U477">
        <f t="shared" si="186"/>
        <v>0.22222222222222221</v>
      </c>
      <c r="V477">
        <f t="shared" si="187"/>
        <v>0</v>
      </c>
      <c r="W477">
        <f t="shared" si="198"/>
        <v>0.20202020202020199</v>
      </c>
      <c r="X477">
        <f t="shared" si="188"/>
        <v>0</v>
      </c>
      <c r="Y477">
        <f>IF(ISNA(VLOOKUP(A477,issues_tempo!A:E,2,FALSE)),0,VLOOKUP(A477,issues_tempo!A:E,2,FALSE))</f>
        <v>0</v>
      </c>
      <c r="Z477">
        <f>IF(ISNA(VLOOKUP(A477,issues_tempo!A:E,3,FALSE)),0,VLOOKUP(A477,issues_tempo!A:E,3,FALSE))</f>
        <v>0</v>
      </c>
      <c r="AA477">
        <f t="shared" si="189"/>
        <v>0</v>
      </c>
      <c r="AB477" t="e">
        <f t="shared" si="190"/>
        <v>#DIV/0!</v>
      </c>
      <c r="AC477" t="e">
        <f>VLOOKUP(A477,issues_tempo!A:E,4,FALSE)</f>
        <v>#N/A</v>
      </c>
      <c r="AD477" t="e">
        <f>VLOOKUP(A477,issues_tempo!A:E,5,FALSE)</f>
        <v>#N/A</v>
      </c>
      <c r="AE477">
        <f t="shared" si="191"/>
        <v>0</v>
      </c>
      <c r="AF477">
        <f t="shared" si="191"/>
        <v>0</v>
      </c>
      <c r="AG477">
        <f t="shared" si="192"/>
        <v>0</v>
      </c>
      <c r="AH477">
        <f t="shared" si="193"/>
        <v>0</v>
      </c>
      <c r="AI477">
        <f t="shared" si="194"/>
        <v>0</v>
      </c>
      <c r="AJ477">
        <f t="shared" si="195"/>
        <v>0</v>
      </c>
    </row>
    <row r="478" spans="1:36" x14ac:dyDescent="0.25">
      <c r="A478">
        <f>commits!A478</f>
        <v>78644365</v>
      </c>
      <c r="B478" t="str">
        <f>commits!B478</f>
        <v>java</v>
      </c>
      <c r="C478">
        <f>commits!C478</f>
        <v>44</v>
      </c>
      <c r="D478">
        <f>commits!D478</f>
        <v>49</v>
      </c>
      <c r="E478">
        <f>commits!E478</f>
        <v>93</v>
      </c>
      <c r="F478">
        <f>VLOOKUP(A478,merges!P:U,5,FALSE)</f>
        <v>1</v>
      </c>
      <c r="G478">
        <f>VLOOKUP(A478,merges!P:U,6,FALSE)</f>
        <v>1</v>
      </c>
      <c r="H478">
        <f t="shared" si="181"/>
        <v>2</v>
      </c>
      <c r="I478">
        <f t="shared" si="182"/>
        <v>46.5</v>
      </c>
      <c r="J478">
        <f t="shared" si="183"/>
        <v>2.150537634408602</v>
      </c>
      <c r="K478">
        <f t="shared" si="184"/>
        <v>2.2727272727272729</v>
      </c>
      <c r="L478">
        <f t="shared" si="185"/>
        <v>2.0408163265306123</v>
      </c>
      <c r="M478">
        <f t="shared" si="196"/>
        <v>44</v>
      </c>
      <c r="N478">
        <f t="shared" si="197"/>
        <v>49</v>
      </c>
      <c r="O478">
        <f>IF(ISNA(VLOOKUP(A478,desenvolvedores!$U$2:$W$656,2,FALSE)),1,VLOOKUP(A478,desenvolvedores!$U$2:$W$656,2,FALSE))</f>
        <v>3</v>
      </c>
      <c r="P478">
        <f>IF(ISNA(VLOOKUP(A478,desenvolvedores!$U$2:$W$656,3,FALSE)),1,VLOOKUP(A478,desenvolvedores!$U$2:$W$656,3,FALSE))</f>
        <v>3</v>
      </c>
      <c r="Q478">
        <f t="shared" si="179"/>
        <v>22</v>
      </c>
      <c r="R478">
        <f t="shared" si="180"/>
        <v>24.5</v>
      </c>
      <c r="S478">
        <f>IF(ISNA(VLOOKUP(A478,merges!AH:AJ,2,)),0,VLOOKUP(A478,merges!AH:AJ,2,))</f>
        <v>0</v>
      </c>
      <c r="T478">
        <f>IF(ISNA(VLOOKUP(A478,merges!AN:AP,2,FALSE)),0,VLOOKUP(A478,merges!AN:AP,2,FALSE))</f>
        <v>0</v>
      </c>
      <c r="U478">
        <f t="shared" si="186"/>
        <v>0</v>
      </c>
      <c r="V478">
        <f t="shared" si="187"/>
        <v>0</v>
      </c>
      <c r="W478">
        <f t="shared" si="198"/>
        <v>0</v>
      </c>
      <c r="X478">
        <f t="shared" si="188"/>
        <v>0</v>
      </c>
      <c r="Y478" t="e">
        <f>VLOOKUP(A478,issues_tempo!A:E,2,FALSE)</f>
        <v>#N/A</v>
      </c>
      <c r="Z478" t="e">
        <f>VLOOKUP(A478,issues_tempo!A:E,3,FALSE)</f>
        <v>#N/A</v>
      </c>
      <c r="AA478" t="e">
        <f t="shared" si="189"/>
        <v>#N/A</v>
      </c>
      <c r="AB478" t="e">
        <f t="shared" si="190"/>
        <v>#N/A</v>
      </c>
      <c r="AC478" t="e">
        <f>VLOOKUP(A478,issues_tempo!A:E,4,FALSE)</f>
        <v>#N/A</v>
      </c>
      <c r="AD478" t="e">
        <f>VLOOKUP(A478,issues_tempo!A:E,5,FALSE)</f>
        <v>#N/A</v>
      </c>
      <c r="AE478">
        <f t="shared" si="191"/>
        <v>0</v>
      </c>
      <c r="AF478">
        <f t="shared" si="191"/>
        <v>0</v>
      </c>
      <c r="AG478" t="e">
        <f t="shared" si="192"/>
        <v>#N/A</v>
      </c>
      <c r="AH478" t="e">
        <f t="shared" si="193"/>
        <v>#N/A</v>
      </c>
      <c r="AI478" t="e">
        <f t="shared" si="194"/>
        <v>#N/A</v>
      </c>
      <c r="AJ478" t="e">
        <f t="shared" si="195"/>
        <v>#N/A</v>
      </c>
    </row>
    <row r="479" spans="1:36" x14ac:dyDescent="0.25">
      <c r="A479">
        <f>commits!A479</f>
        <v>78912017</v>
      </c>
      <c r="B479" t="str">
        <f>commits!B479</f>
        <v>c#</v>
      </c>
      <c r="C479">
        <f>commits!C479</f>
        <v>9</v>
      </c>
      <c r="D479">
        <f>commits!D479</f>
        <v>82</v>
      </c>
      <c r="E479">
        <f>commits!E479</f>
        <v>91</v>
      </c>
      <c r="F479">
        <f>VLOOKUP(A479,merges!P:U,5,FALSE)</f>
        <v>1</v>
      </c>
      <c r="G479">
        <f>VLOOKUP(A479,merges!P:U,6,FALSE)</f>
        <v>12</v>
      </c>
      <c r="H479">
        <f t="shared" si="181"/>
        <v>13</v>
      </c>
      <c r="I479">
        <f t="shared" si="182"/>
        <v>7</v>
      </c>
      <c r="J479">
        <f t="shared" si="183"/>
        <v>14.285714285714286</v>
      </c>
      <c r="K479">
        <f t="shared" si="184"/>
        <v>11.111111111111111</v>
      </c>
      <c r="L479">
        <f t="shared" si="185"/>
        <v>14.634146341463415</v>
      </c>
      <c r="M479">
        <f t="shared" si="196"/>
        <v>9</v>
      </c>
      <c r="N479">
        <f t="shared" si="197"/>
        <v>6.833333333333333</v>
      </c>
      <c r="O479">
        <f>IF(ISNA(VLOOKUP(A479,desenvolvedores!$U$2:$W$656,2,FALSE)),1,VLOOKUP(A479,desenvolvedores!$U$2:$W$656,2,FALSE))</f>
        <v>1</v>
      </c>
      <c r="P479">
        <f>IF(ISNA(VLOOKUP(A479,desenvolvedores!$U$2:$W$656,3,FALSE)),1,VLOOKUP(A479,desenvolvedores!$U$2:$W$656,3,FALSE))</f>
        <v>1</v>
      </c>
      <c r="Q479">
        <f t="shared" si="179"/>
        <v>1.5</v>
      </c>
      <c r="R479">
        <f t="shared" si="180"/>
        <v>1.1388888888888888</v>
      </c>
      <c r="S479">
        <f>IF(ISNA(VLOOKUP(A479,merges!AH:AJ,2,)),0,VLOOKUP(A479,merges!AH:AJ,2,))</f>
        <v>0</v>
      </c>
      <c r="T479">
        <f>IF(ISNA(VLOOKUP(A479,merges!AN:AP,2,FALSE)),0,VLOOKUP(A479,merges!AN:AP,2,FALSE))</f>
        <v>604</v>
      </c>
      <c r="U479">
        <f t="shared" si="186"/>
        <v>0</v>
      </c>
      <c r="V479">
        <f t="shared" si="187"/>
        <v>50.333333333333336</v>
      </c>
      <c r="W479">
        <f t="shared" si="198"/>
        <v>0</v>
      </c>
      <c r="X479">
        <f t="shared" si="188"/>
        <v>736.58536585365857</v>
      </c>
      <c r="Y479" t="e">
        <f>VLOOKUP(A479,issues_tempo!A:E,2,FALSE)</f>
        <v>#N/A</v>
      </c>
      <c r="Z479" t="e">
        <f>VLOOKUP(A479,issues_tempo!A:E,3,FALSE)</f>
        <v>#N/A</v>
      </c>
      <c r="AA479" t="e">
        <f t="shared" si="189"/>
        <v>#N/A</v>
      </c>
      <c r="AB479" t="e">
        <f t="shared" si="190"/>
        <v>#N/A</v>
      </c>
      <c r="AC479" t="e">
        <f>VLOOKUP(A479,issues_tempo!A:E,4,FALSE)</f>
        <v>#N/A</v>
      </c>
      <c r="AD479" t="e">
        <f>VLOOKUP(A479,issues_tempo!A:E,5,FALSE)</f>
        <v>#N/A</v>
      </c>
      <c r="AE479">
        <f t="shared" si="191"/>
        <v>0</v>
      </c>
      <c r="AF479">
        <f t="shared" si="191"/>
        <v>0</v>
      </c>
      <c r="AG479" t="e">
        <f t="shared" si="192"/>
        <v>#N/A</v>
      </c>
      <c r="AH479" t="e">
        <f t="shared" si="193"/>
        <v>#N/A</v>
      </c>
      <c r="AI479" t="e">
        <f t="shared" si="194"/>
        <v>#N/A</v>
      </c>
      <c r="AJ479" t="e">
        <f t="shared" si="195"/>
        <v>#N/A</v>
      </c>
    </row>
    <row r="480" spans="1:36" x14ac:dyDescent="0.25">
      <c r="A480">
        <f>commits!A480</f>
        <v>79121812</v>
      </c>
      <c r="B480" t="str">
        <f>commits!B480</f>
        <v>Javascript</v>
      </c>
      <c r="C480">
        <f>commits!C480</f>
        <v>1</v>
      </c>
      <c r="D480">
        <f>commits!D480</f>
        <v>6</v>
      </c>
      <c r="E480">
        <f>commits!E480</f>
        <v>7</v>
      </c>
      <c r="F480" t="e">
        <f>VLOOKUP(A480,merges!P:U,5,FALSE)</f>
        <v>#N/A</v>
      </c>
      <c r="G480" t="e">
        <f>VLOOKUP(A480,merges!P:U,6,FALSE)</f>
        <v>#N/A</v>
      </c>
      <c r="H480" t="e">
        <f t="shared" si="181"/>
        <v>#N/A</v>
      </c>
      <c r="I480" t="e">
        <f t="shared" si="182"/>
        <v>#N/A</v>
      </c>
      <c r="J480">
        <f t="shared" si="183"/>
        <v>0</v>
      </c>
      <c r="K480">
        <f t="shared" si="184"/>
        <v>0</v>
      </c>
      <c r="L480">
        <f t="shared" si="185"/>
        <v>0</v>
      </c>
      <c r="M480" t="e">
        <f t="shared" si="196"/>
        <v>#N/A</v>
      </c>
      <c r="N480" t="e">
        <f t="shared" si="197"/>
        <v>#N/A</v>
      </c>
      <c r="O480">
        <f>IF(ISNA(VLOOKUP(A480,desenvolvedores!$U$2:$W$656,2,FALSE)),1,VLOOKUP(A480,desenvolvedores!$U$2:$W$656,2,FALSE))</f>
        <v>1</v>
      </c>
      <c r="P480">
        <f>IF(ISNA(VLOOKUP(A480,desenvolvedores!$U$2:$W$656,3,FALSE)),1,VLOOKUP(A480,desenvolvedores!$U$2:$W$656,3,FALSE))</f>
        <v>1</v>
      </c>
      <c r="Q480">
        <f t="shared" si="179"/>
        <v>999999</v>
      </c>
      <c r="R480" t="e">
        <f t="shared" si="180"/>
        <v>#N/A</v>
      </c>
      <c r="S480">
        <f>IF(ISNA(VLOOKUP(A480,merges!AH:AJ,2,)),0,VLOOKUP(A480,merges!AH:AJ,2,))</f>
        <v>0</v>
      </c>
      <c r="T480">
        <f>IF(ISNA(VLOOKUP(A480,merges!AN:AP,2,FALSE)),0,VLOOKUP(A480,merges!AN:AP,2,FALSE))</f>
        <v>0</v>
      </c>
      <c r="U480">
        <f t="shared" si="186"/>
        <v>0</v>
      </c>
      <c r="V480">
        <f t="shared" si="187"/>
        <v>0</v>
      </c>
      <c r="W480">
        <f t="shared" si="198"/>
        <v>0</v>
      </c>
      <c r="X480">
        <f t="shared" si="188"/>
        <v>0</v>
      </c>
      <c r="Y480" t="e">
        <f>VLOOKUP(A480,issues_tempo!A:E,2,FALSE)</f>
        <v>#N/A</v>
      </c>
      <c r="Z480" t="e">
        <f>VLOOKUP(A480,issues_tempo!A:E,3,FALSE)</f>
        <v>#N/A</v>
      </c>
      <c r="AA480" t="e">
        <f t="shared" si="189"/>
        <v>#N/A</v>
      </c>
      <c r="AB480" t="e">
        <f t="shared" si="190"/>
        <v>#N/A</v>
      </c>
      <c r="AC480" t="e">
        <f>VLOOKUP(A480,issues_tempo!A:E,4,FALSE)</f>
        <v>#N/A</v>
      </c>
      <c r="AD480" t="e">
        <f>VLOOKUP(A480,issues_tempo!A:E,5,FALSE)</f>
        <v>#N/A</v>
      </c>
      <c r="AE480">
        <f t="shared" si="191"/>
        <v>0</v>
      </c>
      <c r="AF480">
        <f t="shared" si="191"/>
        <v>0</v>
      </c>
      <c r="AG480" t="e">
        <f t="shared" si="192"/>
        <v>#N/A</v>
      </c>
      <c r="AH480" t="e">
        <f t="shared" si="193"/>
        <v>#N/A</v>
      </c>
      <c r="AI480" t="e">
        <f t="shared" si="194"/>
        <v>#N/A</v>
      </c>
      <c r="AJ480" t="e">
        <f t="shared" si="195"/>
        <v>#N/A</v>
      </c>
    </row>
    <row r="481" spans="1:36" x14ac:dyDescent="0.25">
      <c r="A481">
        <f>commits!A481</f>
        <v>79148749</v>
      </c>
      <c r="B481" t="str">
        <f>commits!B481</f>
        <v>java</v>
      </c>
      <c r="C481">
        <f>commits!C481</f>
        <v>227</v>
      </c>
      <c r="D481">
        <f>commits!D481</f>
        <v>256</v>
      </c>
      <c r="E481">
        <f>commits!E481</f>
        <v>483</v>
      </c>
      <c r="F481">
        <f>VLOOKUP(A481,merges!P:U,5,FALSE)</f>
        <v>11</v>
      </c>
      <c r="G481">
        <f>VLOOKUP(A481,merges!P:U,6,FALSE)</f>
        <v>16</v>
      </c>
      <c r="H481">
        <f t="shared" si="181"/>
        <v>27</v>
      </c>
      <c r="I481">
        <f t="shared" si="182"/>
        <v>17.888888888888889</v>
      </c>
      <c r="J481">
        <f t="shared" si="183"/>
        <v>5.5900621118012426</v>
      </c>
      <c r="K481">
        <f t="shared" si="184"/>
        <v>4.8458149779735686</v>
      </c>
      <c r="L481">
        <f t="shared" si="185"/>
        <v>6.25</v>
      </c>
      <c r="M481">
        <f>IF(F481&gt;0,C481/F481,999999)</f>
        <v>20.636363636363637</v>
      </c>
      <c r="N481">
        <f>IF(G481&gt;0,D481/G481,999999)</f>
        <v>16</v>
      </c>
      <c r="O481">
        <f>IF(ISNA(VLOOKUP(A481,desenvolvedores!$U$2:$W$656,2,FALSE)),1,VLOOKUP(A481,desenvolvedores!$U$2:$W$656,2,FALSE))</f>
        <v>8</v>
      </c>
      <c r="P481">
        <f>IF(ISNA(VLOOKUP(A481,desenvolvedores!$U$2:$W$656,3,FALSE)),1,VLOOKUP(A481,desenvolvedores!$U$2:$W$656,3,FALSE))</f>
        <v>8</v>
      </c>
      <c r="Q481">
        <f t="shared" si="179"/>
        <v>27.515151515151516</v>
      </c>
      <c r="R481">
        <f t="shared" si="180"/>
        <v>21.333333333333332</v>
      </c>
      <c r="S481">
        <f>IF(ISNA(VLOOKUP(A481,merges!AH:AJ,2,)),0,VLOOKUP(A481,merges!AH:AJ,2,))</f>
        <v>3</v>
      </c>
      <c r="T481">
        <f>IF(ISNA(VLOOKUP(A481,merges!AN:AP,2,FALSE)),0,VLOOKUP(A481,merges!AN:AP,2,FALSE))</f>
        <v>23</v>
      </c>
      <c r="U481">
        <f t="shared" si="186"/>
        <v>0.27272727272727271</v>
      </c>
      <c r="V481">
        <f t="shared" si="187"/>
        <v>1.4375</v>
      </c>
      <c r="W481">
        <f t="shared" si="198"/>
        <v>1.3215859030837005</v>
      </c>
      <c r="X481">
        <f t="shared" si="188"/>
        <v>8.984375</v>
      </c>
      <c r="Y481">
        <f>IF(ISNA(VLOOKUP(A481,issues_tempo!A:E,2,FALSE)),0,VLOOKUP(A481,issues_tempo!A:E,2,FALSE))</f>
        <v>2</v>
      </c>
      <c r="Z481">
        <f>IF(ISNA(VLOOKUP(A481,issues_tempo!A:E,3,FALSE)),0,VLOOKUP(A481,issues_tempo!A:E,3,FALSE))</f>
        <v>0</v>
      </c>
      <c r="AA481">
        <f t="shared" si="189"/>
        <v>2</v>
      </c>
      <c r="AB481">
        <f t="shared" si="190"/>
        <v>241.5</v>
      </c>
      <c r="AC481">
        <f>VLOOKUP(A481,issues_tempo!A:E,4,FALSE)</f>
        <v>77</v>
      </c>
      <c r="AD481">
        <f>VLOOKUP(A481,issues_tempo!A:E,5,FALSE)</f>
        <v>0</v>
      </c>
      <c r="AE481">
        <f t="shared" si="191"/>
        <v>0.88105726872246692</v>
      </c>
      <c r="AF481">
        <f t="shared" si="191"/>
        <v>0</v>
      </c>
      <c r="AG481">
        <f t="shared" si="192"/>
        <v>38.5</v>
      </c>
      <c r="AH481">
        <f t="shared" si="193"/>
        <v>0</v>
      </c>
      <c r="AI481">
        <f t="shared" si="194"/>
        <v>33.920704845814974</v>
      </c>
      <c r="AJ481">
        <f t="shared" si="195"/>
        <v>0</v>
      </c>
    </row>
    <row r="482" spans="1:36" x14ac:dyDescent="0.25">
      <c r="A482">
        <f>commits!A482</f>
        <v>79432422</v>
      </c>
      <c r="B482" t="str">
        <f>commits!B482</f>
        <v>Javascript</v>
      </c>
      <c r="C482">
        <f>commits!C482</f>
        <v>1</v>
      </c>
      <c r="D482">
        <f>commits!D482</f>
        <v>2</v>
      </c>
      <c r="E482">
        <f>commits!E482</f>
        <v>3</v>
      </c>
      <c r="F482" t="e">
        <f>VLOOKUP(A482,merges!P:U,5,FALSE)</f>
        <v>#N/A</v>
      </c>
      <c r="G482" t="e">
        <f>VLOOKUP(A482,merges!P:U,6,FALSE)</f>
        <v>#N/A</v>
      </c>
      <c r="H482" t="e">
        <f t="shared" si="181"/>
        <v>#N/A</v>
      </c>
      <c r="I482" t="e">
        <f t="shared" si="182"/>
        <v>#N/A</v>
      </c>
      <c r="J482">
        <f t="shared" si="183"/>
        <v>0</v>
      </c>
      <c r="K482">
        <f t="shared" si="184"/>
        <v>0</v>
      </c>
      <c r="L482">
        <f t="shared" si="185"/>
        <v>0</v>
      </c>
      <c r="M482" t="e">
        <f t="shared" si="196"/>
        <v>#N/A</v>
      </c>
      <c r="N482" t="e">
        <f t="shared" si="197"/>
        <v>#N/A</v>
      </c>
      <c r="O482">
        <f>IF(ISNA(VLOOKUP(A482,desenvolvedores!$U$2:$W$656,2,FALSE)),1,VLOOKUP(A482,desenvolvedores!$U$2:$W$656,2,FALSE))</f>
        <v>1</v>
      </c>
      <c r="P482">
        <f>IF(ISNA(VLOOKUP(A482,desenvolvedores!$U$2:$W$656,3,FALSE)),1,VLOOKUP(A482,desenvolvedores!$U$2:$W$656,3,FALSE))</f>
        <v>1</v>
      </c>
      <c r="Q482">
        <f t="shared" si="179"/>
        <v>999999</v>
      </c>
      <c r="R482" t="e">
        <f t="shared" si="180"/>
        <v>#N/A</v>
      </c>
      <c r="S482">
        <f>IF(ISNA(VLOOKUP(A482,merges!AH:AJ,2,)),0,VLOOKUP(A482,merges!AH:AJ,2,))</f>
        <v>0</v>
      </c>
      <c r="T482">
        <f>IF(ISNA(VLOOKUP(A482,merges!AN:AP,2,FALSE)),0,VLOOKUP(A482,merges!AN:AP,2,FALSE))</f>
        <v>0</v>
      </c>
      <c r="U482">
        <f t="shared" si="186"/>
        <v>0</v>
      </c>
      <c r="V482">
        <f t="shared" si="187"/>
        <v>0</v>
      </c>
      <c r="W482">
        <f t="shared" si="198"/>
        <v>0</v>
      </c>
      <c r="X482">
        <f t="shared" si="188"/>
        <v>0</v>
      </c>
      <c r="Y482" t="e">
        <f>VLOOKUP(A482,issues_tempo!A:E,2,FALSE)</f>
        <v>#N/A</v>
      </c>
      <c r="Z482" t="e">
        <f>VLOOKUP(A482,issues_tempo!A:E,3,FALSE)</f>
        <v>#N/A</v>
      </c>
      <c r="AA482" t="e">
        <f t="shared" si="189"/>
        <v>#N/A</v>
      </c>
      <c r="AB482" t="e">
        <f t="shared" si="190"/>
        <v>#N/A</v>
      </c>
      <c r="AC482" t="e">
        <f>VLOOKUP(A482,issues_tempo!A:E,4,FALSE)</f>
        <v>#N/A</v>
      </c>
      <c r="AD482" t="e">
        <f>VLOOKUP(A482,issues_tempo!A:E,5,FALSE)</f>
        <v>#N/A</v>
      </c>
      <c r="AE482">
        <f t="shared" si="191"/>
        <v>0</v>
      </c>
      <c r="AF482">
        <f t="shared" si="191"/>
        <v>0</v>
      </c>
      <c r="AG482" t="e">
        <f t="shared" si="192"/>
        <v>#N/A</v>
      </c>
      <c r="AH482" t="e">
        <f t="shared" si="193"/>
        <v>#N/A</v>
      </c>
      <c r="AI482" t="e">
        <f t="shared" si="194"/>
        <v>#N/A</v>
      </c>
      <c r="AJ482" t="e">
        <f t="shared" si="195"/>
        <v>#N/A</v>
      </c>
    </row>
    <row r="483" spans="1:36" x14ac:dyDescent="0.25">
      <c r="A483">
        <f>commits!A483</f>
        <v>79465598</v>
      </c>
      <c r="B483" t="str">
        <f>commits!B483</f>
        <v>Python</v>
      </c>
      <c r="C483">
        <f>commits!C483</f>
        <v>270</v>
      </c>
      <c r="D483">
        <f>commits!D483</f>
        <v>826</v>
      </c>
      <c r="E483">
        <f>commits!E483</f>
        <v>1096</v>
      </c>
      <c r="F483">
        <f>VLOOKUP(A483,merges!P:U,5,FALSE)</f>
        <v>59</v>
      </c>
      <c r="G483">
        <f>VLOOKUP(A483,merges!P:U,6,FALSE)</f>
        <v>249</v>
      </c>
      <c r="H483">
        <f t="shared" si="181"/>
        <v>308</v>
      </c>
      <c r="I483">
        <f t="shared" si="182"/>
        <v>3.5584415584415585</v>
      </c>
      <c r="J483">
        <f t="shared" si="183"/>
        <v>28.102189781021899</v>
      </c>
      <c r="K483">
        <f t="shared" si="184"/>
        <v>21.851851851851851</v>
      </c>
      <c r="L483">
        <f t="shared" si="185"/>
        <v>30.145278450363197</v>
      </c>
      <c r="M483">
        <f>IF(F483&gt;0,C483/F483,999999)</f>
        <v>4.5762711864406782</v>
      </c>
      <c r="N483">
        <f>IF(G483&gt;0,D483/G483,999999)</f>
        <v>3.3172690763052208</v>
      </c>
      <c r="O483">
        <f>IF(ISNA(VLOOKUP(A483,desenvolvedores!$U$2:$W$656,2,FALSE)),1,VLOOKUP(A483,desenvolvedores!$U$2:$W$656,2,FALSE))</f>
        <v>9</v>
      </c>
      <c r="P483">
        <f>IF(ISNA(VLOOKUP(A483,desenvolvedores!$U$2:$W$656,3,FALSE)),1,VLOOKUP(A483,desenvolvedores!$U$2:$W$656,3,FALSE))</f>
        <v>9</v>
      </c>
      <c r="Q483">
        <f t="shared" si="179"/>
        <v>6.8644067796610173</v>
      </c>
      <c r="R483">
        <f t="shared" si="180"/>
        <v>4.975903614457831</v>
      </c>
      <c r="S483">
        <f>IF(ISNA(VLOOKUP(A483,merges!AH:AJ,2,)),0,VLOOKUP(A483,merges!AH:AJ,2,))</f>
        <v>384</v>
      </c>
      <c r="T483">
        <f>IF(ISNA(VLOOKUP(A483,merges!AN:AP,2,FALSE)),0,VLOOKUP(A483,merges!AN:AP,2,FALSE))</f>
        <v>1261</v>
      </c>
      <c r="U483">
        <f t="shared" si="186"/>
        <v>6.5084745762711869</v>
      </c>
      <c r="V483">
        <f t="shared" si="187"/>
        <v>5.0642570281124497</v>
      </c>
      <c r="W483">
        <f t="shared" si="198"/>
        <v>142.22222222222223</v>
      </c>
      <c r="X483">
        <f t="shared" si="188"/>
        <v>152.66343825665859</v>
      </c>
      <c r="Y483">
        <f>IF(ISNA(VLOOKUP(A483,issues_tempo!A:E,2,FALSE)),0,VLOOKUP(A483,issues_tempo!A:E,2,FALSE))</f>
        <v>75</v>
      </c>
      <c r="Z483">
        <f>IF(ISNA(VLOOKUP(A483,issues_tempo!A:E,3,FALSE)),0,VLOOKUP(A483,issues_tempo!A:E,3,FALSE))</f>
        <v>22</v>
      </c>
      <c r="AA483">
        <f t="shared" si="189"/>
        <v>97</v>
      </c>
      <c r="AB483">
        <f t="shared" si="190"/>
        <v>11.298969072164949</v>
      </c>
      <c r="AC483">
        <f>VLOOKUP(A483,issues_tempo!A:E,4,FALSE)</f>
        <v>31</v>
      </c>
      <c r="AD483">
        <f>VLOOKUP(A483,issues_tempo!A:E,5,FALSE)</f>
        <v>4</v>
      </c>
      <c r="AE483">
        <f t="shared" si="191"/>
        <v>27.777777777777779</v>
      </c>
      <c r="AF483">
        <f t="shared" si="191"/>
        <v>2.6634382566585955</v>
      </c>
      <c r="AG483">
        <f t="shared" si="192"/>
        <v>0.41333333333333333</v>
      </c>
      <c r="AH483">
        <f t="shared" si="193"/>
        <v>0.18181818181818182</v>
      </c>
      <c r="AI483">
        <f t="shared" si="194"/>
        <v>11.481481481481481</v>
      </c>
      <c r="AJ483">
        <f t="shared" si="195"/>
        <v>0.48426150121065376</v>
      </c>
    </row>
    <row r="484" spans="1:36" x14ac:dyDescent="0.25">
      <c r="A484">
        <f>commits!A484</f>
        <v>79559592</v>
      </c>
      <c r="B484" t="str">
        <f>commits!B484</f>
        <v>Javascript</v>
      </c>
      <c r="C484">
        <f>commits!C484</f>
        <v>1</v>
      </c>
      <c r="D484">
        <f>commits!D484</f>
        <v>1</v>
      </c>
      <c r="E484">
        <f>commits!E484</f>
        <v>2</v>
      </c>
      <c r="F484" t="e">
        <f>VLOOKUP(A484,merges!P:U,5,FALSE)</f>
        <v>#N/A</v>
      </c>
      <c r="G484" t="e">
        <f>VLOOKUP(A484,merges!P:U,6,FALSE)</f>
        <v>#N/A</v>
      </c>
      <c r="H484" t="e">
        <f t="shared" si="181"/>
        <v>#N/A</v>
      </c>
      <c r="I484" t="e">
        <f t="shared" si="182"/>
        <v>#N/A</v>
      </c>
      <c r="J484">
        <f t="shared" si="183"/>
        <v>0</v>
      </c>
      <c r="K484">
        <f t="shared" si="184"/>
        <v>0</v>
      </c>
      <c r="L484">
        <f t="shared" si="185"/>
        <v>0</v>
      </c>
      <c r="M484" t="e">
        <f t="shared" si="196"/>
        <v>#N/A</v>
      </c>
      <c r="N484" t="e">
        <f t="shared" si="197"/>
        <v>#N/A</v>
      </c>
      <c r="O484">
        <f>IF(ISNA(VLOOKUP(A484,desenvolvedores!$U$2:$W$656,2,FALSE)),1,VLOOKUP(A484,desenvolvedores!$U$2:$W$656,2,FALSE))</f>
        <v>1</v>
      </c>
      <c r="P484">
        <f>IF(ISNA(VLOOKUP(A484,desenvolvedores!$U$2:$W$656,3,FALSE)),1,VLOOKUP(A484,desenvolvedores!$U$2:$W$656,3,FALSE))</f>
        <v>1</v>
      </c>
      <c r="Q484">
        <f t="shared" si="179"/>
        <v>999999</v>
      </c>
      <c r="R484" t="e">
        <f t="shared" si="180"/>
        <v>#N/A</v>
      </c>
      <c r="S484">
        <f>IF(ISNA(VLOOKUP(A484,merges!AH:AJ,2,)),0,VLOOKUP(A484,merges!AH:AJ,2,))</f>
        <v>0</v>
      </c>
      <c r="T484">
        <f>IF(ISNA(VLOOKUP(A484,merges!AN:AP,2,FALSE)),0,VLOOKUP(A484,merges!AN:AP,2,FALSE))</f>
        <v>0</v>
      </c>
      <c r="U484">
        <f t="shared" si="186"/>
        <v>0</v>
      </c>
      <c r="V484">
        <f t="shared" si="187"/>
        <v>0</v>
      </c>
      <c r="W484">
        <f t="shared" si="198"/>
        <v>0</v>
      </c>
      <c r="X484">
        <f t="shared" si="188"/>
        <v>0</v>
      </c>
      <c r="Y484" t="e">
        <f>VLOOKUP(A484,issues_tempo!A:E,2,FALSE)</f>
        <v>#N/A</v>
      </c>
      <c r="Z484" t="e">
        <f>VLOOKUP(A484,issues_tempo!A:E,3,FALSE)</f>
        <v>#N/A</v>
      </c>
      <c r="AA484" t="e">
        <f t="shared" si="189"/>
        <v>#N/A</v>
      </c>
      <c r="AB484" t="e">
        <f t="shared" si="190"/>
        <v>#N/A</v>
      </c>
      <c r="AC484" t="e">
        <f>VLOOKUP(A484,issues_tempo!A:E,4,FALSE)</f>
        <v>#N/A</v>
      </c>
      <c r="AD484" t="e">
        <f>VLOOKUP(A484,issues_tempo!A:E,5,FALSE)</f>
        <v>#N/A</v>
      </c>
      <c r="AE484">
        <f t="shared" si="191"/>
        <v>0</v>
      </c>
      <c r="AF484">
        <f t="shared" si="191"/>
        <v>0</v>
      </c>
      <c r="AG484" t="e">
        <f t="shared" si="192"/>
        <v>#N/A</v>
      </c>
      <c r="AH484" t="e">
        <f t="shared" si="193"/>
        <v>#N/A</v>
      </c>
      <c r="AI484" t="e">
        <f t="shared" si="194"/>
        <v>#N/A</v>
      </c>
      <c r="AJ484" t="e">
        <f t="shared" si="195"/>
        <v>#N/A</v>
      </c>
    </row>
    <row r="485" spans="1:36" x14ac:dyDescent="0.25">
      <c r="A485">
        <f>commits!A485</f>
        <v>79580739</v>
      </c>
      <c r="B485" t="str">
        <f>commits!B485</f>
        <v>java</v>
      </c>
      <c r="C485">
        <f>commits!C485</f>
        <v>6</v>
      </c>
      <c r="D485">
        <f>commits!D485</f>
        <v>2</v>
      </c>
      <c r="E485">
        <f>commits!E485</f>
        <v>8</v>
      </c>
      <c r="F485" t="e">
        <f>VLOOKUP(A485,merges!P:U,5,FALSE)</f>
        <v>#N/A</v>
      </c>
      <c r="G485" t="e">
        <f>VLOOKUP(A485,merges!P:U,6,FALSE)</f>
        <v>#N/A</v>
      </c>
      <c r="H485" t="e">
        <f t="shared" si="181"/>
        <v>#N/A</v>
      </c>
      <c r="I485" t="e">
        <f t="shared" si="182"/>
        <v>#N/A</v>
      </c>
      <c r="J485">
        <f t="shared" si="183"/>
        <v>0</v>
      </c>
      <c r="K485">
        <f t="shared" si="184"/>
        <v>0</v>
      </c>
      <c r="L485">
        <f t="shared" si="185"/>
        <v>0</v>
      </c>
      <c r="M485" t="e">
        <f t="shared" si="196"/>
        <v>#N/A</v>
      </c>
      <c r="N485" t="e">
        <f t="shared" si="197"/>
        <v>#N/A</v>
      </c>
      <c r="O485">
        <f>IF(ISNA(VLOOKUP(A485,desenvolvedores!$U$2:$W$656,2,FALSE)),1,VLOOKUP(A485,desenvolvedores!$U$2:$W$656,2,FALSE))</f>
        <v>2</v>
      </c>
      <c r="P485">
        <f>IF(ISNA(VLOOKUP(A485,desenvolvedores!$U$2:$W$656,3,FALSE)),1,VLOOKUP(A485,desenvolvedores!$U$2:$W$656,3,FALSE))</f>
        <v>1</v>
      </c>
      <c r="Q485">
        <f t="shared" si="179"/>
        <v>999999</v>
      </c>
      <c r="R485" t="e">
        <f t="shared" si="180"/>
        <v>#N/A</v>
      </c>
      <c r="S485">
        <f>IF(ISNA(VLOOKUP(A485,merges!AH:AJ,2,)),0,VLOOKUP(A485,merges!AH:AJ,2,))</f>
        <v>0</v>
      </c>
      <c r="T485">
        <f>IF(ISNA(VLOOKUP(A485,merges!AN:AP,2,FALSE)),0,VLOOKUP(A485,merges!AN:AP,2,FALSE))</f>
        <v>0</v>
      </c>
      <c r="U485">
        <f t="shared" si="186"/>
        <v>0</v>
      </c>
      <c r="V485">
        <f t="shared" si="187"/>
        <v>0</v>
      </c>
      <c r="W485">
        <f t="shared" si="198"/>
        <v>0</v>
      </c>
      <c r="X485">
        <f t="shared" si="188"/>
        <v>0</v>
      </c>
      <c r="Y485" t="e">
        <f>VLOOKUP(A485,issues_tempo!A:E,2,FALSE)</f>
        <v>#N/A</v>
      </c>
      <c r="Z485" t="e">
        <f>VLOOKUP(A485,issues_tempo!A:E,3,FALSE)</f>
        <v>#N/A</v>
      </c>
      <c r="AA485" t="e">
        <f t="shared" si="189"/>
        <v>#N/A</v>
      </c>
      <c r="AB485" t="e">
        <f t="shared" si="190"/>
        <v>#N/A</v>
      </c>
      <c r="AC485" t="e">
        <f>VLOOKUP(A485,issues_tempo!A:E,4,FALSE)</f>
        <v>#N/A</v>
      </c>
      <c r="AD485" t="e">
        <f>VLOOKUP(A485,issues_tempo!A:E,5,FALSE)</f>
        <v>#N/A</v>
      </c>
      <c r="AE485">
        <f t="shared" si="191"/>
        <v>0</v>
      </c>
      <c r="AF485">
        <f t="shared" si="191"/>
        <v>0</v>
      </c>
      <c r="AG485" t="e">
        <f t="shared" si="192"/>
        <v>#N/A</v>
      </c>
      <c r="AH485" t="e">
        <f t="shared" si="193"/>
        <v>#N/A</v>
      </c>
      <c r="AI485" t="e">
        <f t="shared" si="194"/>
        <v>#N/A</v>
      </c>
      <c r="AJ485" t="e">
        <f t="shared" si="195"/>
        <v>#N/A</v>
      </c>
    </row>
    <row r="486" spans="1:36" x14ac:dyDescent="0.25">
      <c r="A486">
        <f>commits!A486</f>
        <v>79707682</v>
      </c>
      <c r="B486" t="str">
        <f>commits!B486</f>
        <v>Javascript</v>
      </c>
      <c r="C486">
        <f>commits!C486</f>
        <v>302</v>
      </c>
      <c r="D486">
        <f>commits!D486</f>
        <v>22</v>
      </c>
      <c r="E486">
        <f>commits!E486</f>
        <v>324</v>
      </c>
      <c r="F486">
        <f>VLOOKUP(A486,merges!P:U,5,FALSE)</f>
        <v>32</v>
      </c>
      <c r="G486">
        <f>VLOOKUP(A486,merges!P:U,6,FALSE)</f>
        <v>4</v>
      </c>
      <c r="H486">
        <f t="shared" si="181"/>
        <v>36</v>
      </c>
      <c r="I486">
        <f t="shared" si="182"/>
        <v>9</v>
      </c>
      <c r="J486">
        <f t="shared" si="183"/>
        <v>11.111111111111111</v>
      </c>
      <c r="K486">
        <f t="shared" si="184"/>
        <v>10.596026490066226</v>
      </c>
      <c r="L486">
        <f t="shared" si="185"/>
        <v>18.181818181818183</v>
      </c>
      <c r="M486">
        <f t="shared" si="196"/>
        <v>9.4375</v>
      </c>
      <c r="N486">
        <f t="shared" si="197"/>
        <v>5.5</v>
      </c>
      <c r="O486">
        <f>IF(ISNA(VLOOKUP(A486,desenvolvedores!$U$2:$W$656,2,FALSE)),1,VLOOKUP(A486,desenvolvedores!$U$2:$W$656,2,FALSE))</f>
        <v>5</v>
      </c>
      <c r="P486">
        <f>IF(ISNA(VLOOKUP(A486,desenvolvedores!$U$2:$W$656,3,FALSE)),1,VLOOKUP(A486,desenvolvedores!$U$2:$W$656,3,FALSE))</f>
        <v>2</v>
      </c>
      <c r="Q486">
        <f t="shared" si="179"/>
        <v>7.8645833333333339</v>
      </c>
      <c r="R486">
        <f t="shared" si="180"/>
        <v>1.8333333333333333</v>
      </c>
      <c r="S486">
        <f>IF(ISNA(VLOOKUP(A486,merges!AH:AJ,2,)),0,VLOOKUP(A486,merges!AH:AJ,2,))</f>
        <v>5</v>
      </c>
      <c r="T486">
        <f>IF(ISNA(VLOOKUP(A486,merges!AN:AP,2,FALSE)),0,VLOOKUP(A486,merges!AN:AP,2,FALSE))</f>
        <v>0</v>
      </c>
      <c r="U486">
        <f t="shared" si="186"/>
        <v>0.15625</v>
      </c>
      <c r="V486">
        <f t="shared" si="187"/>
        <v>0</v>
      </c>
      <c r="W486">
        <f t="shared" si="198"/>
        <v>1.6556291390728477</v>
      </c>
      <c r="X486">
        <f t="shared" si="188"/>
        <v>0</v>
      </c>
      <c r="Y486" t="e">
        <f>VLOOKUP(A486,issues_tempo!A:E,2,FALSE)</f>
        <v>#N/A</v>
      </c>
      <c r="Z486" t="e">
        <f>VLOOKUP(A486,issues_tempo!A:E,3,FALSE)</f>
        <v>#N/A</v>
      </c>
      <c r="AA486" t="e">
        <f t="shared" si="189"/>
        <v>#N/A</v>
      </c>
      <c r="AB486" t="e">
        <f t="shared" si="190"/>
        <v>#N/A</v>
      </c>
      <c r="AC486" t="e">
        <f>VLOOKUP(A486,issues_tempo!A:E,4,FALSE)</f>
        <v>#N/A</v>
      </c>
      <c r="AD486" t="e">
        <f>VLOOKUP(A486,issues_tempo!A:E,5,FALSE)</f>
        <v>#N/A</v>
      </c>
      <c r="AE486">
        <f t="shared" si="191"/>
        <v>0</v>
      </c>
      <c r="AF486">
        <f t="shared" si="191"/>
        <v>0</v>
      </c>
      <c r="AG486" t="e">
        <f t="shared" si="192"/>
        <v>#N/A</v>
      </c>
      <c r="AH486" t="e">
        <f t="shared" si="193"/>
        <v>#N/A</v>
      </c>
      <c r="AI486" t="e">
        <f t="shared" si="194"/>
        <v>#N/A</v>
      </c>
      <c r="AJ486" t="e">
        <f t="shared" si="195"/>
        <v>#N/A</v>
      </c>
    </row>
    <row r="487" spans="1:36" x14ac:dyDescent="0.25">
      <c r="A487">
        <f>commits!A487</f>
        <v>79924625</v>
      </c>
      <c r="B487" t="str">
        <f>commits!B487</f>
        <v>Javascript</v>
      </c>
      <c r="C487">
        <f>commits!C487</f>
        <v>1</v>
      </c>
      <c r="D487">
        <f>commits!D487</f>
        <v>4</v>
      </c>
      <c r="E487">
        <f>commits!E487</f>
        <v>5</v>
      </c>
      <c r="F487" t="e">
        <f>VLOOKUP(A487,merges!P:U,5,FALSE)</f>
        <v>#N/A</v>
      </c>
      <c r="G487" t="e">
        <f>VLOOKUP(A487,merges!P:U,6,FALSE)</f>
        <v>#N/A</v>
      </c>
      <c r="H487" t="e">
        <f t="shared" si="181"/>
        <v>#N/A</v>
      </c>
      <c r="I487" t="e">
        <f t="shared" si="182"/>
        <v>#N/A</v>
      </c>
      <c r="J487">
        <f t="shared" si="183"/>
        <v>0</v>
      </c>
      <c r="K487">
        <f t="shared" si="184"/>
        <v>0</v>
      </c>
      <c r="L487">
        <f t="shared" si="185"/>
        <v>0</v>
      </c>
      <c r="M487" t="e">
        <f t="shared" si="196"/>
        <v>#N/A</v>
      </c>
      <c r="N487" t="e">
        <f t="shared" si="197"/>
        <v>#N/A</v>
      </c>
      <c r="O487">
        <f>IF(ISNA(VLOOKUP(A487,desenvolvedores!$U$2:$W$656,2,FALSE)),1,VLOOKUP(A487,desenvolvedores!$U$2:$W$656,2,FALSE))</f>
        <v>1</v>
      </c>
      <c r="P487">
        <f>IF(ISNA(VLOOKUP(A487,desenvolvedores!$U$2:$W$656,3,FALSE)),1,VLOOKUP(A487,desenvolvedores!$U$2:$W$656,3,FALSE))</f>
        <v>2</v>
      </c>
      <c r="Q487">
        <f t="shared" si="179"/>
        <v>999999</v>
      </c>
      <c r="R487" t="e">
        <f t="shared" si="180"/>
        <v>#N/A</v>
      </c>
      <c r="S487">
        <f>IF(ISNA(VLOOKUP(A487,merges!AH:AJ,2,)),0,VLOOKUP(A487,merges!AH:AJ,2,))</f>
        <v>0</v>
      </c>
      <c r="T487">
        <f>IF(ISNA(VLOOKUP(A487,merges!AN:AP,2,FALSE)),0,VLOOKUP(A487,merges!AN:AP,2,FALSE))</f>
        <v>0</v>
      </c>
      <c r="U487">
        <f t="shared" si="186"/>
        <v>0</v>
      </c>
      <c r="V487">
        <f t="shared" si="187"/>
        <v>0</v>
      </c>
      <c r="W487">
        <f t="shared" si="198"/>
        <v>0</v>
      </c>
      <c r="X487">
        <f t="shared" si="188"/>
        <v>0</v>
      </c>
      <c r="Y487" t="e">
        <f>VLOOKUP(A487,issues_tempo!A:E,2,FALSE)</f>
        <v>#N/A</v>
      </c>
      <c r="Z487" t="e">
        <f>VLOOKUP(A487,issues_tempo!A:E,3,FALSE)</f>
        <v>#N/A</v>
      </c>
      <c r="AA487" t="e">
        <f t="shared" si="189"/>
        <v>#N/A</v>
      </c>
      <c r="AB487" t="e">
        <f t="shared" si="190"/>
        <v>#N/A</v>
      </c>
      <c r="AC487" t="e">
        <f>VLOOKUP(A487,issues_tempo!A:E,4,FALSE)</f>
        <v>#N/A</v>
      </c>
      <c r="AD487" t="e">
        <f>VLOOKUP(A487,issues_tempo!A:E,5,FALSE)</f>
        <v>#N/A</v>
      </c>
      <c r="AE487">
        <f t="shared" si="191"/>
        <v>0</v>
      </c>
      <c r="AF487">
        <f t="shared" si="191"/>
        <v>0</v>
      </c>
      <c r="AG487" t="e">
        <f t="shared" si="192"/>
        <v>#N/A</v>
      </c>
      <c r="AH487" t="e">
        <f t="shared" si="193"/>
        <v>#N/A</v>
      </c>
      <c r="AI487" t="e">
        <f t="shared" si="194"/>
        <v>#N/A</v>
      </c>
      <c r="AJ487" t="e">
        <f t="shared" si="195"/>
        <v>#N/A</v>
      </c>
    </row>
    <row r="488" spans="1:36" x14ac:dyDescent="0.25">
      <c r="A488">
        <f>commits!A488</f>
        <v>80055274</v>
      </c>
      <c r="B488" t="str">
        <f>commits!B488</f>
        <v>Javascript</v>
      </c>
      <c r="C488">
        <f>commits!C488</f>
        <v>1</v>
      </c>
      <c r="D488">
        <f>commits!D488</f>
        <v>12</v>
      </c>
      <c r="E488">
        <f>commits!E488</f>
        <v>13</v>
      </c>
      <c r="F488" t="e">
        <f>VLOOKUP(A488,merges!P:U,5,FALSE)</f>
        <v>#N/A</v>
      </c>
      <c r="G488" t="e">
        <f>VLOOKUP(A488,merges!P:U,6,FALSE)</f>
        <v>#N/A</v>
      </c>
      <c r="H488" t="e">
        <f t="shared" si="181"/>
        <v>#N/A</v>
      </c>
      <c r="I488" t="e">
        <f t="shared" si="182"/>
        <v>#N/A</v>
      </c>
      <c r="J488">
        <f t="shared" si="183"/>
        <v>0</v>
      </c>
      <c r="K488">
        <f t="shared" si="184"/>
        <v>0</v>
      </c>
      <c r="L488">
        <f t="shared" si="185"/>
        <v>0</v>
      </c>
      <c r="M488" t="e">
        <f t="shared" si="196"/>
        <v>#N/A</v>
      </c>
      <c r="N488" t="e">
        <f t="shared" si="197"/>
        <v>#N/A</v>
      </c>
      <c r="O488">
        <f>IF(ISNA(VLOOKUP(A488,desenvolvedores!$U$2:$W$656,2,FALSE)),1,VLOOKUP(A488,desenvolvedores!$U$2:$W$656,2,FALSE))</f>
        <v>1</v>
      </c>
      <c r="P488">
        <f>IF(ISNA(VLOOKUP(A488,desenvolvedores!$U$2:$W$656,3,FALSE)),1,VLOOKUP(A488,desenvolvedores!$U$2:$W$656,3,FALSE))</f>
        <v>1</v>
      </c>
      <c r="Q488">
        <f t="shared" si="179"/>
        <v>999999</v>
      </c>
      <c r="R488" t="e">
        <f t="shared" si="180"/>
        <v>#N/A</v>
      </c>
      <c r="S488">
        <f>IF(ISNA(VLOOKUP(A488,merges!AH:AJ,2,)),0,VLOOKUP(A488,merges!AH:AJ,2,))</f>
        <v>0</v>
      </c>
      <c r="T488">
        <f>IF(ISNA(VLOOKUP(A488,merges!AN:AP,2,FALSE)),0,VLOOKUP(A488,merges!AN:AP,2,FALSE))</f>
        <v>0</v>
      </c>
      <c r="U488">
        <f t="shared" si="186"/>
        <v>0</v>
      </c>
      <c r="V488">
        <f t="shared" si="187"/>
        <v>0</v>
      </c>
      <c r="W488">
        <f t="shared" si="198"/>
        <v>0</v>
      </c>
      <c r="X488">
        <f t="shared" si="188"/>
        <v>0</v>
      </c>
      <c r="Y488" t="e">
        <f>VLOOKUP(A488,issues_tempo!A:E,2,FALSE)</f>
        <v>#N/A</v>
      </c>
      <c r="Z488" t="e">
        <f>VLOOKUP(A488,issues_tempo!A:E,3,FALSE)</f>
        <v>#N/A</v>
      </c>
      <c r="AA488" t="e">
        <f t="shared" si="189"/>
        <v>#N/A</v>
      </c>
      <c r="AB488" t="e">
        <f t="shared" si="190"/>
        <v>#N/A</v>
      </c>
      <c r="AC488" t="e">
        <f>VLOOKUP(A488,issues_tempo!A:E,4,FALSE)</f>
        <v>#N/A</v>
      </c>
      <c r="AD488" t="e">
        <f>VLOOKUP(A488,issues_tempo!A:E,5,FALSE)</f>
        <v>#N/A</v>
      </c>
      <c r="AE488">
        <f t="shared" si="191"/>
        <v>0</v>
      </c>
      <c r="AF488">
        <f t="shared" si="191"/>
        <v>0</v>
      </c>
      <c r="AG488" t="e">
        <f t="shared" si="192"/>
        <v>#N/A</v>
      </c>
      <c r="AH488" t="e">
        <f t="shared" si="193"/>
        <v>#N/A</v>
      </c>
      <c r="AI488" t="e">
        <f t="shared" si="194"/>
        <v>#N/A</v>
      </c>
      <c r="AJ488" t="e">
        <f t="shared" si="195"/>
        <v>#N/A</v>
      </c>
    </row>
    <row r="489" spans="1:36" x14ac:dyDescent="0.25">
      <c r="A489">
        <f>commits!A489</f>
        <v>80075516</v>
      </c>
      <c r="B489" t="str">
        <f>commits!B489</f>
        <v>Javascript</v>
      </c>
      <c r="C489">
        <f>commits!C489</f>
        <v>1</v>
      </c>
      <c r="D489">
        <f>commits!D489</f>
        <v>174</v>
      </c>
      <c r="E489">
        <f>commits!E489</f>
        <v>175</v>
      </c>
      <c r="F489">
        <f>VLOOKUP(A489,merges!P:U,5,FALSE)</f>
        <v>0</v>
      </c>
      <c r="G489">
        <f>VLOOKUP(A489,merges!P:U,6,FALSE)</f>
        <v>1</v>
      </c>
      <c r="H489">
        <f t="shared" si="181"/>
        <v>1</v>
      </c>
      <c r="I489">
        <f t="shared" si="182"/>
        <v>175</v>
      </c>
      <c r="J489">
        <f t="shared" si="183"/>
        <v>0.5714285714285714</v>
      </c>
      <c r="K489">
        <f t="shared" si="184"/>
        <v>0</v>
      </c>
      <c r="L489">
        <f t="shared" si="185"/>
        <v>0.57471264367816088</v>
      </c>
      <c r="M489" t="e">
        <f t="shared" si="196"/>
        <v>#DIV/0!</v>
      </c>
      <c r="N489">
        <f t="shared" si="197"/>
        <v>174</v>
      </c>
      <c r="O489">
        <f>IF(ISNA(VLOOKUP(A489,desenvolvedores!$U$2:$W$656,2,FALSE)),1,VLOOKUP(A489,desenvolvedores!$U$2:$W$656,2,FALSE))</f>
        <v>1</v>
      </c>
      <c r="P489">
        <f>IF(ISNA(VLOOKUP(A489,desenvolvedores!$U$2:$W$656,3,FALSE)),1,VLOOKUP(A489,desenvolvedores!$U$2:$W$656,3,FALSE))</f>
        <v>1</v>
      </c>
      <c r="Q489">
        <f t="shared" si="179"/>
        <v>999999</v>
      </c>
      <c r="R489">
        <f t="shared" si="180"/>
        <v>29</v>
      </c>
      <c r="S489">
        <f>IF(ISNA(VLOOKUP(A489,merges!AH:AJ,2,)),0,VLOOKUP(A489,merges!AH:AJ,2,))</f>
        <v>0</v>
      </c>
      <c r="T489">
        <f>IF(ISNA(VLOOKUP(A489,merges!AN:AP,2,FALSE)),0,VLOOKUP(A489,merges!AN:AP,2,FALSE))</f>
        <v>0</v>
      </c>
      <c r="U489">
        <f t="shared" si="186"/>
        <v>0</v>
      </c>
      <c r="V489">
        <f t="shared" si="187"/>
        <v>0</v>
      </c>
      <c r="W489">
        <f t="shared" si="198"/>
        <v>0</v>
      </c>
      <c r="X489">
        <f t="shared" si="188"/>
        <v>0</v>
      </c>
      <c r="Y489">
        <f>VLOOKUP(A489,issues_tempo!A:E,2,FALSE)</f>
        <v>6</v>
      </c>
      <c r="Z489">
        <f>VLOOKUP(A489,issues_tempo!A:E,3,FALSE)</f>
        <v>0</v>
      </c>
      <c r="AA489">
        <f t="shared" si="189"/>
        <v>6</v>
      </c>
      <c r="AB489">
        <f t="shared" si="190"/>
        <v>29.166666666666668</v>
      </c>
      <c r="AC489">
        <f>VLOOKUP(A489,issues_tempo!A:E,4,FALSE)</f>
        <v>0</v>
      </c>
      <c r="AD489">
        <f>VLOOKUP(A489,issues_tempo!A:E,5,FALSE)</f>
        <v>0</v>
      </c>
      <c r="AE489">
        <f t="shared" si="191"/>
        <v>600</v>
      </c>
      <c r="AF489">
        <f t="shared" si="191"/>
        <v>0</v>
      </c>
      <c r="AG489">
        <f t="shared" si="192"/>
        <v>0</v>
      </c>
      <c r="AH489">
        <f t="shared" si="193"/>
        <v>0</v>
      </c>
      <c r="AI489">
        <f t="shared" si="194"/>
        <v>0</v>
      </c>
      <c r="AJ489">
        <f t="shared" si="195"/>
        <v>0</v>
      </c>
    </row>
    <row r="490" spans="1:36" x14ac:dyDescent="0.25">
      <c r="A490">
        <f>commits!A490</f>
        <v>80376407</v>
      </c>
      <c r="B490" t="str">
        <f>commits!B490</f>
        <v>Javascript</v>
      </c>
      <c r="C490">
        <f>commits!C490</f>
        <v>1</v>
      </c>
      <c r="D490">
        <f>commits!D490</f>
        <v>4</v>
      </c>
      <c r="E490">
        <f>commits!E490</f>
        <v>5</v>
      </c>
      <c r="F490" t="e">
        <f>VLOOKUP(A490,merges!P:U,5,FALSE)</f>
        <v>#N/A</v>
      </c>
      <c r="G490" t="e">
        <f>VLOOKUP(A490,merges!P:U,6,FALSE)</f>
        <v>#N/A</v>
      </c>
      <c r="H490" t="e">
        <f t="shared" si="181"/>
        <v>#N/A</v>
      </c>
      <c r="I490" t="e">
        <f t="shared" si="182"/>
        <v>#N/A</v>
      </c>
      <c r="J490">
        <f t="shared" si="183"/>
        <v>0</v>
      </c>
      <c r="K490">
        <f t="shared" si="184"/>
        <v>0</v>
      </c>
      <c r="L490">
        <f t="shared" si="185"/>
        <v>0</v>
      </c>
      <c r="M490" t="e">
        <f t="shared" si="196"/>
        <v>#N/A</v>
      </c>
      <c r="N490" t="e">
        <f t="shared" si="197"/>
        <v>#N/A</v>
      </c>
      <c r="O490">
        <f>IF(ISNA(VLOOKUP(A490,desenvolvedores!$U$2:$W$656,2,FALSE)),1,VLOOKUP(A490,desenvolvedores!$U$2:$W$656,2,FALSE))</f>
        <v>1</v>
      </c>
      <c r="P490">
        <f>IF(ISNA(VLOOKUP(A490,desenvolvedores!$U$2:$W$656,3,FALSE)),1,VLOOKUP(A490,desenvolvedores!$U$2:$W$656,3,FALSE))</f>
        <v>1</v>
      </c>
      <c r="Q490">
        <f t="shared" si="179"/>
        <v>999999</v>
      </c>
      <c r="R490" t="e">
        <f t="shared" si="180"/>
        <v>#N/A</v>
      </c>
      <c r="S490">
        <f>IF(ISNA(VLOOKUP(A490,merges!AH:AJ,2,)),0,VLOOKUP(A490,merges!AH:AJ,2,))</f>
        <v>0</v>
      </c>
      <c r="T490">
        <f>IF(ISNA(VLOOKUP(A490,merges!AN:AP,2,FALSE)),0,VLOOKUP(A490,merges!AN:AP,2,FALSE))</f>
        <v>0</v>
      </c>
      <c r="U490">
        <f t="shared" si="186"/>
        <v>0</v>
      </c>
      <c r="V490">
        <f t="shared" si="187"/>
        <v>0</v>
      </c>
      <c r="W490">
        <f t="shared" si="198"/>
        <v>0</v>
      </c>
      <c r="X490">
        <f t="shared" si="188"/>
        <v>0</v>
      </c>
      <c r="Y490" t="e">
        <f>VLOOKUP(A490,issues_tempo!A:E,2,FALSE)</f>
        <v>#N/A</v>
      </c>
      <c r="Z490" t="e">
        <f>VLOOKUP(A490,issues_tempo!A:E,3,FALSE)</f>
        <v>#N/A</v>
      </c>
      <c r="AA490" t="e">
        <f t="shared" si="189"/>
        <v>#N/A</v>
      </c>
      <c r="AB490" t="e">
        <f t="shared" si="190"/>
        <v>#N/A</v>
      </c>
      <c r="AC490" t="e">
        <f>VLOOKUP(A490,issues_tempo!A:E,4,FALSE)</f>
        <v>#N/A</v>
      </c>
      <c r="AD490" t="e">
        <f>VLOOKUP(A490,issues_tempo!A:E,5,FALSE)</f>
        <v>#N/A</v>
      </c>
      <c r="AE490">
        <f t="shared" si="191"/>
        <v>0</v>
      </c>
      <c r="AF490">
        <f t="shared" si="191"/>
        <v>0</v>
      </c>
      <c r="AG490" t="e">
        <f t="shared" si="192"/>
        <v>#N/A</v>
      </c>
      <c r="AH490" t="e">
        <f t="shared" si="193"/>
        <v>#N/A</v>
      </c>
      <c r="AI490" t="e">
        <f t="shared" si="194"/>
        <v>#N/A</v>
      </c>
      <c r="AJ490" t="e">
        <f t="shared" si="195"/>
        <v>#N/A</v>
      </c>
    </row>
    <row r="491" spans="1:36" x14ac:dyDescent="0.25">
      <c r="A491">
        <f>commits!A491</f>
        <v>80384894</v>
      </c>
      <c r="B491" t="str">
        <f>commits!B491</f>
        <v>c#</v>
      </c>
      <c r="C491">
        <f>commits!C491</f>
        <v>3</v>
      </c>
      <c r="D491">
        <f>commits!D491</f>
        <v>23</v>
      </c>
      <c r="E491">
        <f>commits!E491</f>
        <v>26</v>
      </c>
      <c r="F491">
        <f>VLOOKUP(A491,merges!P:U,5,FALSE)</f>
        <v>0</v>
      </c>
      <c r="G491">
        <f>VLOOKUP(A491,merges!P:U,6,FALSE)</f>
        <v>1</v>
      </c>
      <c r="H491">
        <f t="shared" si="181"/>
        <v>1</v>
      </c>
      <c r="I491">
        <f t="shared" si="182"/>
        <v>26</v>
      </c>
      <c r="J491">
        <f t="shared" si="183"/>
        <v>3.8461538461538463</v>
      </c>
      <c r="K491">
        <f t="shared" si="184"/>
        <v>0</v>
      </c>
      <c r="L491">
        <f t="shared" si="185"/>
        <v>4.3478260869565215</v>
      </c>
      <c r="M491" t="e">
        <f t="shared" si="196"/>
        <v>#DIV/0!</v>
      </c>
      <c r="N491">
        <f t="shared" si="197"/>
        <v>23</v>
      </c>
      <c r="O491">
        <f>IF(ISNA(VLOOKUP(A491,desenvolvedores!$U$2:$W$656,2,FALSE)),1,VLOOKUP(A491,desenvolvedores!$U$2:$W$656,2,FALSE))</f>
        <v>1</v>
      </c>
      <c r="P491">
        <f>IF(ISNA(VLOOKUP(A491,desenvolvedores!$U$2:$W$656,3,FALSE)),1,VLOOKUP(A491,desenvolvedores!$U$2:$W$656,3,FALSE))</f>
        <v>2</v>
      </c>
      <c r="Q491">
        <f t="shared" si="179"/>
        <v>999999</v>
      </c>
      <c r="R491">
        <f t="shared" si="180"/>
        <v>7.6666666666666661</v>
      </c>
      <c r="S491">
        <f>IF(ISNA(VLOOKUP(A491,merges!AH:AJ,2,)),0,VLOOKUP(A491,merges!AH:AJ,2,))</f>
        <v>0</v>
      </c>
      <c r="T491">
        <f>IF(ISNA(VLOOKUP(A491,merges!AN:AP,2,FALSE)),0,VLOOKUP(A491,merges!AN:AP,2,FALSE))</f>
        <v>0</v>
      </c>
      <c r="U491">
        <f t="shared" si="186"/>
        <v>0</v>
      </c>
      <c r="V491">
        <f t="shared" si="187"/>
        <v>0</v>
      </c>
      <c r="W491">
        <f t="shared" si="198"/>
        <v>0</v>
      </c>
      <c r="X491">
        <f t="shared" si="188"/>
        <v>0</v>
      </c>
      <c r="Y491" t="e">
        <f>VLOOKUP(A491,issues_tempo!A:E,2,FALSE)</f>
        <v>#N/A</v>
      </c>
      <c r="Z491" t="e">
        <f>VLOOKUP(A491,issues_tempo!A:E,3,FALSE)</f>
        <v>#N/A</v>
      </c>
      <c r="AA491" t="e">
        <f t="shared" si="189"/>
        <v>#N/A</v>
      </c>
      <c r="AB491" t="e">
        <f t="shared" si="190"/>
        <v>#N/A</v>
      </c>
      <c r="AC491" t="e">
        <f>VLOOKUP(A491,issues_tempo!A:E,4,FALSE)</f>
        <v>#N/A</v>
      </c>
      <c r="AD491" t="e">
        <f>VLOOKUP(A491,issues_tempo!A:E,5,FALSE)</f>
        <v>#N/A</v>
      </c>
      <c r="AE491">
        <f t="shared" si="191"/>
        <v>0</v>
      </c>
      <c r="AF491">
        <f t="shared" si="191"/>
        <v>0</v>
      </c>
      <c r="AG491" t="e">
        <f t="shared" si="192"/>
        <v>#N/A</v>
      </c>
      <c r="AH491" t="e">
        <f t="shared" si="193"/>
        <v>#N/A</v>
      </c>
      <c r="AI491" t="e">
        <f t="shared" si="194"/>
        <v>#N/A</v>
      </c>
      <c r="AJ491" t="e">
        <f t="shared" si="195"/>
        <v>#N/A</v>
      </c>
    </row>
    <row r="492" spans="1:36" x14ac:dyDescent="0.25">
      <c r="A492">
        <f>commits!A492</f>
        <v>80599980</v>
      </c>
      <c r="B492" t="str">
        <f>commits!B492</f>
        <v>Javascript</v>
      </c>
      <c r="C492">
        <f>commits!C492</f>
        <v>1</v>
      </c>
      <c r="D492">
        <f>commits!D492</f>
        <v>2</v>
      </c>
      <c r="E492">
        <f>commits!E492</f>
        <v>3</v>
      </c>
      <c r="F492" t="e">
        <f>VLOOKUP(A492,merges!P:U,5,FALSE)</f>
        <v>#N/A</v>
      </c>
      <c r="G492" t="e">
        <f>VLOOKUP(A492,merges!P:U,6,FALSE)</f>
        <v>#N/A</v>
      </c>
      <c r="H492" t="e">
        <f t="shared" si="181"/>
        <v>#N/A</v>
      </c>
      <c r="I492" t="e">
        <f t="shared" si="182"/>
        <v>#N/A</v>
      </c>
      <c r="J492">
        <f t="shared" si="183"/>
        <v>0</v>
      </c>
      <c r="K492">
        <f t="shared" si="184"/>
        <v>0</v>
      </c>
      <c r="L492">
        <f t="shared" si="185"/>
        <v>0</v>
      </c>
      <c r="M492" t="e">
        <f t="shared" si="196"/>
        <v>#N/A</v>
      </c>
      <c r="N492" t="e">
        <f t="shared" si="197"/>
        <v>#N/A</v>
      </c>
      <c r="O492">
        <f>IF(ISNA(VLOOKUP(A492,desenvolvedores!$U$2:$W$656,2,FALSE)),1,VLOOKUP(A492,desenvolvedores!$U$2:$W$656,2,FALSE))</f>
        <v>1</v>
      </c>
      <c r="P492">
        <f>IF(ISNA(VLOOKUP(A492,desenvolvedores!$U$2:$W$656,3,FALSE)),1,VLOOKUP(A492,desenvolvedores!$U$2:$W$656,3,FALSE))</f>
        <v>1</v>
      </c>
      <c r="Q492">
        <f t="shared" si="179"/>
        <v>999999</v>
      </c>
      <c r="R492" t="e">
        <f t="shared" si="180"/>
        <v>#N/A</v>
      </c>
      <c r="S492">
        <f>IF(ISNA(VLOOKUP(A492,merges!AH:AJ,2,)),0,VLOOKUP(A492,merges!AH:AJ,2,))</f>
        <v>0</v>
      </c>
      <c r="T492">
        <f>IF(ISNA(VLOOKUP(A492,merges!AN:AP,2,FALSE)),0,VLOOKUP(A492,merges!AN:AP,2,FALSE))</f>
        <v>0</v>
      </c>
      <c r="U492">
        <f t="shared" si="186"/>
        <v>0</v>
      </c>
      <c r="V492">
        <f t="shared" si="187"/>
        <v>0</v>
      </c>
      <c r="W492">
        <f t="shared" si="198"/>
        <v>0</v>
      </c>
      <c r="X492">
        <f t="shared" si="188"/>
        <v>0</v>
      </c>
      <c r="Y492" t="e">
        <f>VLOOKUP(A492,issues_tempo!A:E,2,FALSE)</f>
        <v>#N/A</v>
      </c>
      <c r="Z492" t="e">
        <f>VLOOKUP(A492,issues_tempo!A:E,3,FALSE)</f>
        <v>#N/A</v>
      </c>
      <c r="AA492" t="e">
        <f t="shared" si="189"/>
        <v>#N/A</v>
      </c>
      <c r="AB492" t="e">
        <f t="shared" si="190"/>
        <v>#N/A</v>
      </c>
      <c r="AC492" t="e">
        <f>VLOOKUP(A492,issues_tempo!A:E,4,FALSE)</f>
        <v>#N/A</v>
      </c>
      <c r="AD492" t="e">
        <f>VLOOKUP(A492,issues_tempo!A:E,5,FALSE)</f>
        <v>#N/A</v>
      </c>
      <c r="AE492">
        <f t="shared" si="191"/>
        <v>0</v>
      </c>
      <c r="AF492">
        <f t="shared" si="191"/>
        <v>0</v>
      </c>
      <c r="AG492" t="e">
        <f t="shared" si="192"/>
        <v>#N/A</v>
      </c>
      <c r="AH492" t="e">
        <f t="shared" si="193"/>
        <v>#N/A</v>
      </c>
      <c r="AI492" t="e">
        <f t="shared" si="194"/>
        <v>#N/A</v>
      </c>
      <c r="AJ492" t="e">
        <f t="shared" si="195"/>
        <v>#N/A</v>
      </c>
    </row>
    <row r="493" spans="1:36" x14ac:dyDescent="0.25">
      <c r="A493">
        <f>commits!A493</f>
        <v>80600548</v>
      </c>
      <c r="B493" t="str">
        <f>commits!B493</f>
        <v>Javascript</v>
      </c>
      <c r="C493">
        <f>commits!C493</f>
        <v>1</v>
      </c>
      <c r="D493">
        <f>commits!D493</f>
        <v>1</v>
      </c>
      <c r="E493">
        <f>commits!E493</f>
        <v>2</v>
      </c>
      <c r="F493" t="e">
        <f>VLOOKUP(A493,merges!P:U,5,FALSE)</f>
        <v>#N/A</v>
      </c>
      <c r="G493" t="e">
        <f>VLOOKUP(A493,merges!P:U,6,FALSE)</f>
        <v>#N/A</v>
      </c>
      <c r="H493" t="e">
        <f t="shared" si="181"/>
        <v>#N/A</v>
      </c>
      <c r="I493" t="e">
        <f t="shared" si="182"/>
        <v>#N/A</v>
      </c>
      <c r="J493">
        <f t="shared" si="183"/>
        <v>0</v>
      </c>
      <c r="K493">
        <f t="shared" si="184"/>
        <v>0</v>
      </c>
      <c r="L493">
        <f t="shared" si="185"/>
        <v>0</v>
      </c>
      <c r="M493" t="e">
        <f t="shared" si="196"/>
        <v>#N/A</v>
      </c>
      <c r="N493" t="e">
        <f t="shared" si="197"/>
        <v>#N/A</v>
      </c>
      <c r="O493">
        <f>IF(ISNA(VLOOKUP(A493,desenvolvedores!$U$2:$W$656,2,FALSE)),1,VLOOKUP(A493,desenvolvedores!$U$2:$W$656,2,FALSE))</f>
        <v>1</v>
      </c>
      <c r="P493">
        <f>IF(ISNA(VLOOKUP(A493,desenvolvedores!$U$2:$W$656,3,FALSE)),1,VLOOKUP(A493,desenvolvedores!$U$2:$W$656,3,FALSE))</f>
        <v>1</v>
      </c>
      <c r="Q493">
        <f t="shared" si="179"/>
        <v>999999</v>
      </c>
      <c r="R493" t="e">
        <f t="shared" si="180"/>
        <v>#N/A</v>
      </c>
      <c r="S493">
        <f>IF(ISNA(VLOOKUP(A493,merges!AH:AJ,2,)),0,VLOOKUP(A493,merges!AH:AJ,2,))</f>
        <v>0</v>
      </c>
      <c r="T493">
        <f>IF(ISNA(VLOOKUP(A493,merges!AN:AP,2,FALSE)),0,VLOOKUP(A493,merges!AN:AP,2,FALSE))</f>
        <v>0</v>
      </c>
      <c r="U493">
        <f t="shared" si="186"/>
        <v>0</v>
      </c>
      <c r="V493">
        <f t="shared" si="187"/>
        <v>0</v>
      </c>
      <c r="W493">
        <f t="shared" si="198"/>
        <v>0</v>
      </c>
      <c r="X493">
        <f t="shared" si="188"/>
        <v>0</v>
      </c>
      <c r="Y493" t="e">
        <f>VLOOKUP(A493,issues_tempo!A:E,2,FALSE)</f>
        <v>#N/A</v>
      </c>
      <c r="Z493" t="e">
        <f>VLOOKUP(A493,issues_tempo!A:E,3,FALSE)</f>
        <v>#N/A</v>
      </c>
      <c r="AA493" t="e">
        <f t="shared" si="189"/>
        <v>#N/A</v>
      </c>
      <c r="AB493" t="e">
        <f t="shared" si="190"/>
        <v>#N/A</v>
      </c>
      <c r="AC493" t="e">
        <f>VLOOKUP(A493,issues_tempo!A:E,4,FALSE)</f>
        <v>#N/A</v>
      </c>
      <c r="AD493" t="e">
        <f>VLOOKUP(A493,issues_tempo!A:E,5,FALSE)</f>
        <v>#N/A</v>
      </c>
      <c r="AE493">
        <f t="shared" si="191"/>
        <v>0</v>
      </c>
      <c r="AF493">
        <f t="shared" si="191"/>
        <v>0</v>
      </c>
      <c r="AG493" t="e">
        <f t="shared" si="192"/>
        <v>#N/A</v>
      </c>
      <c r="AH493" t="e">
        <f t="shared" si="193"/>
        <v>#N/A</v>
      </c>
      <c r="AI493" t="e">
        <f t="shared" si="194"/>
        <v>#N/A</v>
      </c>
      <c r="AJ493" t="e">
        <f t="shared" si="195"/>
        <v>#N/A</v>
      </c>
    </row>
    <row r="494" spans="1:36" x14ac:dyDescent="0.25">
      <c r="A494">
        <f>commits!A494</f>
        <v>80777592</v>
      </c>
      <c r="B494" t="str">
        <f>commits!B494</f>
        <v>java</v>
      </c>
      <c r="C494">
        <f>commits!C494</f>
        <v>73</v>
      </c>
      <c r="D494">
        <f>commits!D494</f>
        <v>143</v>
      </c>
      <c r="E494">
        <f>commits!E494</f>
        <v>216</v>
      </c>
      <c r="F494" t="e">
        <f>VLOOKUP(A494,merges!P:U,5,FALSE)</f>
        <v>#N/A</v>
      </c>
      <c r="G494" t="e">
        <f>VLOOKUP(A494,merges!P:U,6,FALSE)</f>
        <v>#N/A</v>
      </c>
      <c r="H494" t="e">
        <f t="shared" si="181"/>
        <v>#N/A</v>
      </c>
      <c r="I494" t="e">
        <f t="shared" si="182"/>
        <v>#N/A</v>
      </c>
      <c r="J494">
        <f t="shared" si="183"/>
        <v>0</v>
      </c>
      <c r="K494">
        <f t="shared" si="184"/>
        <v>0</v>
      </c>
      <c r="L494">
        <f t="shared" si="185"/>
        <v>0</v>
      </c>
      <c r="M494" t="e">
        <f t="shared" si="196"/>
        <v>#N/A</v>
      </c>
      <c r="N494" t="e">
        <f t="shared" si="197"/>
        <v>#N/A</v>
      </c>
      <c r="O494">
        <f>IF(ISNA(VLOOKUP(A494,desenvolvedores!$U$2:$W$656,2,FALSE)),1,VLOOKUP(A494,desenvolvedores!$U$2:$W$656,2,FALSE))</f>
        <v>4</v>
      </c>
      <c r="P494">
        <f>IF(ISNA(VLOOKUP(A494,desenvolvedores!$U$2:$W$656,3,FALSE)),1,VLOOKUP(A494,desenvolvedores!$U$2:$W$656,3,FALSE))</f>
        <v>2</v>
      </c>
      <c r="Q494">
        <f t="shared" si="179"/>
        <v>999999</v>
      </c>
      <c r="R494" t="e">
        <f t="shared" si="180"/>
        <v>#N/A</v>
      </c>
      <c r="S494">
        <f>IF(ISNA(VLOOKUP(A494,merges!AH:AJ,2,)),0,VLOOKUP(A494,merges!AH:AJ,2,))</f>
        <v>0</v>
      </c>
      <c r="T494">
        <f>IF(ISNA(VLOOKUP(A494,merges!AN:AP,2,FALSE)),0,VLOOKUP(A494,merges!AN:AP,2,FALSE))</f>
        <v>0</v>
      </c>
      <c r="U494">
        <f t="shared" si="186"/>
        <v>0</v>
      </c>
      <c r="V494">
        <f t="shared" si="187"/>
        <v>0</v>
      </c>
      <c r="W494">
        <f t="shared" si="198"/>
        <v>0</v>
      </c>
      <c r="X494">
        <f t="shared" si="188"/>
        <v>0</v>
      </c>
      <c r="Y494">
        <f>VLOOKUP(A494,issues_tempo!A:E,2,FALSE)</f>
        <v>2</v>
      </c>
      <c r="Z494">
        <f>VLOOKUP(A494,issues_tempo!A:E,3,FALSE)</f>
        <v>0</v>
      </c>
      <c r="AA494">
        <f t="shared" si="189"/>
        <v>2</v>
      </c>
      <c r="AB494">
        <f t="shared" si="190"/>
        <v>108</v>
      </c>
      <c r="AC494">
        <f>VLOOKUP(A494,issues_tempo!A:E,4,FALSE)</f>
        <v>0</v>
      </c>
      <c r="AD494">
        <f>VLOOKUP(A494,issues_tempo!A:E,5,FALSE)</f>
        <v>0</v>
      </c>
      <c r="AE494">
        <f t="shared" si="191"/>
        <v>2.7397260273972601</v>
      </c>
      <c r="AF494">
        <f t="shared" si="191"/>
        <v>0</v>
      </c>
      <c r="AG494">
        <f t="shared" si="192"/>
        <v>0</v>
      </c>
      <c r="AH494">
        <f t="shared" si="193"/>
        <v>0</v>
      </c>
      <c r="AI494">
        <f t="shared" si="194"/>
        <v>0</v>
      </c>
      <c r="AJ494">
        <f t="shared" si="195"/>
        <v>0</v>
      </c>
    </row>
    <row r="495" spans="1:36" x14ac:dyDescent="0.25">
      <c r="A495">
        <f>commits!A495</f>
        <v>81348052</v>
      </c>
      <c r="B495" t="str">
        <f>commits!B495</f>
        <v>c#</v>
      </c>
      <c r="C495">
        <f>commits!C495</f>
        <v>20</v>
      </c>
      <c r="D495">
        <f>commits!D495</f>
        <v>162</v>
      </c>
      <c r="E495">
        <f>commits!E495</f>
        <v>182</v>
      </c>
      <c r="F495">
        <f>VLOOKUP(A495,merges!P:U,5,FALSE)</f>
        <v>0</v>
      </c>
      <c r="G495">
        <f>VLOOKUP(A495,merges!P:U,6,FALSE)</f>
        <v>15</v>
      </c>
      <c r="H495">
        <f t="shared" si="181"/>
        <v>15</v>
      </c>
      <c r="I495">
        <f t="shared" si="182"/>
        <v>12.133333333333333</v>
      </c>
      <c r="J495">
        <f t="shared" si="183"/>
        <v>8.2417582417582409</v>
      </c>
      <c r="K495">
        <f t="shared" si="184"/>
        <v>0</v>
      </c>
      <c r="L495">
        <f t="shared" si="185"/>
        <v>9.2592592592592595</v>
      </c>
      <c r="M495" t="e">
        <f t="shared" si="196"/>
        <v>#DIV/0!</v>
      </c>
      <c r="N495">
        <f t="shared" si="197"/>
        <v>10.8</v>
      </c>
      <c r="O495">
        <f>IF(ISNA(VLOOKUP(A495,desenvolvedores!$U$2:$W$656,2,FALSE)),1,VLOOKUP(A495,desenvolvedores!$U$2:$W$656,2,FALSE))</f>
        <v>5</v>
      </c>
      <c r="P495">
        <f>IF(ISNA(VLOOKUP(A495,desenvolvedores!$U$2:$W$656,3,FALSE)),1,VLOOKUP(A495,desenvolvedores!$U$2:$W$656,3,FALSE))</f>
        <v>10</v>
      </c>
      <c r="Q495">
        <f t="shared" si="179"/>
        <v>999999</v>
      </c>
      <c r="R495">
        <f t="shared" si="180"/>
        <v>18.000000000000004</v>
      </c>
      <c r="S495">
        <f>IF(ISNA(VLOOKUP(A495,merges!AH:AJ,2,)),0,VLOOKUP(A495,merges!AH:AJ,2,))</f>
        <v>0</v>
      </c>
      <c r="T495">
        <f>IF(ISNA(VLOOKUP(A495,merges!AN:AP,2,FALSE)),0,VLOOKUP(A495,merges!AN:AP,2,FALSE))</f>
        <v>28</v>
      </c>
      <c r="U495">
        <f t="shared" si="186"/>
        <v>0</v>
      </c>
      <c r="V495">
        <f t="shared" si="187"/>
        <v>1.8666666666666667</v>
      </c>
      <c r="W495">
        <f t="shared" si="198"/>
        <v>0</v>
      </c>
      <c r="X495">
        <f t="shared" si="188"/>
        <v>17.283950617283953</v>
      </c>
      <c r="Y495">
        <f>VLOOKUP(A495,issues_tempo!A:E,2,FALSE)</f>
        <v>3</v>
      </c>
      <c r="Z495">
        <f>VLOOKUP(A495,issues_tempo!A:E,3,FALSE)</f>
        <v>0</v>
      </c>
      <c r="AA495">
        <f t="shared" si="189"/>
        <v>3</v>
      </c>
      <c r="AB495">
        <f t="shared" si="190"/>
        <v>60.666666666666664</v>
      </c>
      <c r="AC495">
        <f>VLOOKUP(A495,issues_tempo!A:E,4,FALSE)</f>
        <v>8</v>
      </c>
      <c r="AD495">
        <f>VLOOKUP(A495,issues_tempo!A:E,5,FALSE)</f>
        <v>0</v>
      </c>
      <c r="AE495">
        <f t="shared" si="191"/>
        <v>15</v>
      </c>
      <c r="AF495">
        <f t="shared" si="191"/>
        <v>0</v>
      </c>
      <c r="AG495">
        <f t="shared" si="192"/>
        <v>2.6666666666666665</v>
      </c>
      <c r="AH495">
        <f t="shared" si="193"/>
        <v>0</v>
      </c>
      <c r="AI495">
        <f t="shared" si="194"/>
        <v>40</v>
      </c>
      <c r="AJ495">
        <f t="shared" si="195"/>
        <v>0</v>
      </c>
    </row>
    <row r="496" spans="1:36" x14ac:dyDescent="0.25">
      <c r="A496">
        <f>commits!A496</f>
        <v>81536550</v>
      </c>
      <c r="B496" t="str">
        <f>commits!B496</f>
        <v>Python</v>
      </c>
      <c r="C496">
        <f>commits!C496</f>
        <v>54</v>
      </c>
      <c r="D496">
        <f>commits!D496</f>
        <v>18</v>
      </c>
      <c r="E496">
        <f>commits!E496</f>
        <v>72</v>
      </c>
      <c r="F496" t="e">
        <f>VLOOKUP(A496,merges!P:U,5,FALSE)</f>
        <v>#N/A</v>
      </c>
      <c r="G496" t="e">
        <f>VLOOKUP(A496,merges!P:U,6,FALSE)</f>
        <v>#N/A</v>
      </c>
      <c r="H496" t="e">
        <f t="shared" si="181"/>
        <v>#N/A</v>
      </c>
      <c r="I496" t="e">
        <f t="shared" si="182"/>
        <v>#N/A</v>
      </c>
      <c r="J496">
        <f t="shared" si="183"/>
        <v>0</v>
      </c>
      <c r="K496">
        <f t="shared" si="184"/>
        <v>0</v>
      </c>
      <c r="L496">
        <f t="shared" si="185"/>
        <v>0</v>
      </c>
      <c r="M496" t="e">
        <f t="shared" si="196"/>
        <v>#N/A</v>
      </c>
      <c r="N496" t="e">
        <f t="shared" si="197"/>
        <v>#N/A</v>
      </c>
      <c r="O496">
        <f>IF(ISNA(VLOOKUP(A496,desenvolvedores!$U$2:$W$656,2,FALSE)),1,VLOOKUP(A496,desenvolvedores!$U$2:$W$656,2,FALSE))</f>
        <v>1</v>
      </c>
      <c r="P496">
        <f>IF(ISNA(VLOOKUP(A496,desenvolvedores!$U$2:$W$656,3,FALSE)),1,VLOOKUP(A496,desenvolvedores!$U$2:$W$656,3,FALSE))</f>
        <v>1</v>
      </c>
      <c r="Q496">
        <f t="shared" si="179"/>
        <v>999999</v>
      </c>
      <c r="R496" t="e">
        <f t="shared" si="180"/>
        <v>#N/A</v>
      </c>
      <c r="S496">
        <f>IF(ISNA(VLOOKUP(A496,merges!AH:AJ,2,)),0,VLOOKUP(A496,merges!AH:AJ,2,))</f>
        <v>0</v>
      </c>
      <c r="T496">
        <f>IF(ISNA(VLOOKUP(A496,merges!AN:AP,2,FALSE)),0,VLOOKUP(A496,merges!AN:AP,2,FALSE))</f>
        <v>0</v>
      </c>
      <c r="U496">
        <f t="shared" si="186"/>
        <v>0</v>
      </c>
      <c r="V496">
        <f t="shared" si="187"/>
        <v>0</v>
      </c>
      <c r="W496">
        <f t="shared" si="198"/>
        <v>0</v>
      </c>
      <c r="X496">
        <f t="shared" si="188"/>
        <v>0</v>
      </c>
      <c r="Y496" t="e">
        <f>VLOOKUP(A496,issues_tempo!A:E,2,FALSE)</f>
        <v>#N/A</v>
      </c>
      <c r="Z496" t="e">
        <f>VLOOKUP(A496,issues_tempo!A:E,3,FALSE)</f>
        <v>#N/A</v>
      </c>
      <c r="AA496" t="e">
        <f t="shared" si="189"/>
        <v>#N/A</v>
      </c>
      <c r="AB496" t="e">
        <f t="shared" si="190"/>
        <v>#N/A</v>
      </c>
      <c r="AC496" t="e">
        <f>VLOOKUP(A496,issues_tempo!A:E,4,FALSE)</f>
        <v>#N/A</v>
      </c>
      <c r="AD496" t="e">
        <f>VLOOKUP(A496,issues_tempo!A:E,5,FALSE)</f>
        <v>#N/A</v>
      </c>
      <c r="AE496">
        <f t="shared" si="191"/>
        <v>0</v>
      </c>
      <c r="AF496">
        <f t="shared" si="191"/>
        <v>0</v>
      </c>
      <c r="AG496" t="e">
        <f t="shared" si="192"/>
        <v>#N/A</v>
      </c>
      <c r="AH496" t="e">
        <f t="shared" si="193"/>
        <v>#N/A</v>
      </c>
      <c r="AI496" t="e">
        <f t="shared" si="194"/>
        <v>#N/A</v>
      </c>
      <c r="AJ496" t="e">
        <f t="shared" si="195"/>
        <v>#N/A</v>
      </c>
    </row>
    <row r="497" spans="1:36" x14ac:dyDescent="0.25">
      <c r="A497">
        <f>commits!A497</f>
        <v>81563476</v>
      </c>
      <c r="B497" t="str">
        <f>commits!B497</f>
        <v>Javascript</v>
      </c>
      <c r="C497">
        <f>commits!C497</f>
        <v>1</v>
      </c>
      <c r="D497">
        <f>commits!D497</f>
        <v>3</v>
      </c>
      <c r="E497">
        <f>commits!E497</f>
        <v>4</v>
      </c>
      <c r="F497" t="e">
        <f>VLOOKUP(A497,merges!P:U,5,FALSE)</f>
        <v>#N/A</v>
      </c>
      <c r="G497" t="e">
        <f>VLOOKUP(A497,merges!P:U,6,FALSE)</f>
        <v>#N/A</v>
      </c>
      <c r="H497" t="e">
        <f t="shared" si="181"/>
        <v>#N/A</v>
      </c>
      <c r="I497" t="e">
        <f t="shared" si="182"/>
        <v>#N/A</v>
      </c>
      <c r="J497">
        <f t="shared" si="183"/>
        <v>0</v>
      </c>
      <c r="K497">
        <f t="shared" si="184"/>
        <v>0</v>
      </c>
      <c r="L497">
        <f t="shared" si="185"/>
        <v>0</v>
      </c>
      <c r="M497" t="e">
        <f t="shared" si="196"/>
        <v>#N/A</v>
      </c>
      <c r="N497" t="e">
        <f t="shared" si="197"/>
        <v>#N/A</v>
      </c>
      <c r="O497">
        <f>IF(ISNA(VLOOKUP(A497,desenvolvedores!$U$2:$W$656,2,FALSE)),1,VLOOKUP(A497,desenvolvedores!$U$2:$W$656,2,FALSE))</f>
        <v>1</v>
      </c>
      <c r="P497">
        <f>IF(ISNA(VLOOKUP(A497,desenvolvedores!$U$2:$W$656,3,FALSE)),1,VLOOKUP(A497,desenvolvedores!$U$2:$W$656,3,FALSE))</f>
        <v>2</v>
      </c>
      <c r="Q497">
        <f t="shared" si="179"/>
        <v>999999</v>
      </c>
      <c r="R497" t="e">
        <f t="shared" si="180"/>
        <v>#N/A</v>
      </c>
      <c r="S497">
        <f>IF(ISNA(VLOOKUP(A497,merges!AH:AJ,2,)),0,VLOOKUP(A497,merges!AH:AJ,2,))</f>
        <v>0</v>
      </c>
      <c r="T497">
        <f>IF(ISNA(VLOOKUP(A497,merges!AN:AP,2,FALSE)),0,VLOOKUP(A497,merges!AN:AP,2,FALSE))</f>
        <v>0</v>
      </c>
      <c r="U497">
        <f t="shared" si="186"/>
        <v>0</v>
      </c>
      <c r="V497">
        <f t="shared" si="187"/>
        <v>0</v>
      </c>
      <c r="W497">
        <f t="shared" si="198"/>
        <v>0</v>
      </c>
      <c r="X497">
        <f t="shared" si="188"/>
        <v>0</v>
      </c>
      <c r="Y497" t="e">
        <f>VLOOKUP(A497,issues_tempo!A:E,2,FALSE)</f>
        <v>#N/A</v>
      </c>
      <c r="Z497" t="e">
        <f>VLOOKUP(A497,issues_tempo!A:E,3,FALSE)</f>
        <v>#N/A</v>
      </c>
      <c r="AA497" t="e">
        <f t="shared" si="189"/>
        <v>#N/A</v>
      </c>
      <c r="AB497" t="e">
        <f t="shared" si="190"/>
        <v>#N/A</v>
      </c>
      <c r="AC497" t="e">
        <f>VLOOKUP(A497,issues_tempo!A:E,4,FALSE)</f>
        <v>#N/A</v>
      </c>
      <c r="AD497" t="e">
        <f>VLOOKUP(A497,issues_tempo!A:E,5,FALSE)</f>
        <v>#N/A</v>
      </c>
      <c r="AE497">
        <f t="shared" si="191"/>
        <v>0</v>
      </c>
      <c r="AF497">
        <f t="shared" si="191"/>
        <v>0</v>
      </c>
      <c r="AG497" t="e">
        <f t="shared" si="192"/>
        <v>#N/A</v>
      </c>
      <c r="AH497" t="e">
        <f t="shared" si="193"/>
        <v>#N/A</v>
      </c>
      <c r="AI497" t="e">
        <f t="shared" si="194"/>
        <v>#N/A</v>
      </c>
      <c r="AJ497" t="e">
        <f t="shared" si="195"/>
        <v>#N/A</v>
      </c>
    </row>
    <row r="498" spans="1:36" x14ac:dyDescent="0.25">
      <c r="A498">
        <f>commits!A498</f>
        <v>81680561</v>
      </c>
      <c r="B498" t="str">
        <f>commits!B498</f>
        <v>c#</v>
      </c>
      <c r="C498">
        <f>commits!C498</f>
        <v>5</v>
      </c>
      <c r="D498">
        <f>commits!D498</f>
        <v>6</v>
      </c>
      <c r="E498">
        <f>commits!E498</f>
        <v>11</v>
      </c>
      <c r="F498" t="e">
        <f>VLOOKUP(A498,merges!P:U,5,FALSE)</f>
        <v>#N/A</v>
      </c>
      <c r="G498" t="e">
        <f>VLOOKUP(A498,merges!P:U,6,FALSE)</f>
        <v>#N/A</v>
      </c>
      <c r="H498" t="e">
        <f t="shared" si="181"/>
        <v>#N/A</v>
      </c>
      <c r="I498" t="e">
        <f t="shared" si="182"/>
        <v>#N/A</v>
      </c>
      <c r="J498">
        <f t="shared" si="183"/>
        <v>0</v>
      </c>
      <c r="K498">
        <f t="shared" si="184"/>
        <v>0</v>
      </c>
      <c r="L498">
        <f t="shared" si="185"/>
        <v>0</v>
      </c>
      <c r="M498" t="e">
        <f t="shared" si="196"/>
        <v>#N/A</v>
      </c>
      <c r="N498" t="e">
        <f t="shared" si="197"/>
        <v>#N/A</v>
      </c>
      <c r="O498">
        <f>IF(ISNA(VLOOKUP(A498,desenvolvedores!$U$2:$W$656,2,FALSE)),1,VLOOKUP(A498,desenvolvedores!$U$2:$W$656,2,FALSE))</f>
        <v>1</v>
      </c>
      <c r="P498">
        <f>IF(ISNA(VLOOKUP(A498,desenvolvedores!$U$2:$W$656,3,FALSE)),1,VLOOKUP(A498,desenvolvedores!$U$2:$W$656,3,FALSE))</f>
        <v>1</v>
      </c>
      <c r="Q498">
        <f t="shared" si="179"/>
        <v>999999</v>
      </c>
      <c r="R498" t="e">
        <f t="shared" si="180"/>
        <v>#N/A</v>
      </c>
      <c r="S498">
        <f>IF(ISNA(VLOOKUP(A498,merges!AH:AJ,2,)),0,VLOOKUP(A498,merges!AH:AJ,2,))</f>
        <v>0</v>
      </c>
      <c r="T498">
        <f>IF(ISNA(VLOOKUP(A498,merges!AN:AP,2,FALSE)),0,VLOOKUP(A498,merges!AN:AP,2,FALSE))</f>
        <v>0</v>
      </c>
      <c r="U498">
        <f t="shared" si="186"/>
        <v>0</v>
      </c>
      <c r="V498">
        <f t="shared" si="187"/>
        <v>0</v>
      </c>
      <c r="W498">
        <f t="shared" si="198"/>
        <v>0</v>
      </c>
      <c r="X498">
        <f t="shared" si="188"/>
        <v>0</v>
      </c>
      <c r="Y498" t="e">
        <f>VLOOKUP(A498,issues_tempo!A:E,2,FALSE)</f>
        <v>#N/A</v>
      </c>
      <c r="Z498" t="e">
        <f>VLOOKUP(A498,issues_tempo!A:E,3,FALSE)</f>
        <v>#N/A</v>
      </c>
      <c r="AA498" t="e">
        <f t="shared" si="189"/>
        <v>#N/A</v>
      </c>
      <c r="AB498" t="e">
        <f t="shared" si="190"/>
        <v>#N/A</v>
      </c>
      <c r="AC498" t="e">
        <f>VLOOKUP(A498,issues_tempo!A:E,4,FALSE)</f>
        <v>#N/A</v>
      </c>
      <c r="AD498" t="e">
        <f>VLOOKUP(A498,issues_tempo!A:E,5,FALSE)</f>
        <v>#N/A</v>
      </c>
      <c r="AE498">
        <f t="shared" si="191"/>
        <v>0</v>
      </c>
      <c r="AF498">
        <f t="shared" si="191"/>
        <v>0</v>
      </c>
      <c r="AG498" t="e">
        <f t="shared" si="192"/>
        <v>#N/A</v>
      </c>
      <c r="AH498" t="e">
        <f t="shared" si="193"/>
        <v>#N/A</v>
      </c>
      <c r="AI498" t="e">
        <f t="shared" si="194"/>
        <v>#N/A</v>
      </c>
      <c r="AJ498" t="e">
        <f t="shared" si="195"/>
        <v>#N/A</v>
      </c>
    </row>
    <row r="499" spans="1:36" x14ac:dyDescent="0.25">
      <c r="A499">
        <f>commits!A499</f>
        <v>81737257</v>
      </c>
      <c r="B499" t="str">
        <f>commits!B499</f>
        <v>Ruby</v>
      </c>
      <c r="C499">
        <f>commits!C499</f>
        <v>37</v>
      </c>
      <c r="D499">
        <f>commits!D499</f>
        <v>53</v>
      </c>
      <c r="E499">
        <f>commits!E499</f>
        <v>90</v>
      </c>
      <c r="F499">
        <f>VLOOKUP(A499,merges!P:U,5,FALSE)</f>
        <v>0</v>
      </c>
      <c r="G499">
        <f>VLOOKUP(A499,merges!P:U,6,FALSE)</f>
        <v>1</v>
      </c>
      <c r="H499">
        <f t="shared" si="181"/>
        <v>1</v>
      </c>
      <c r="I499">
        <f t="shared" si="182"/>
        <v>90</v>
      </c>
      <c r="J499">
        <f t="shared" si="183"/>
        <v>1.1111111111111112</v>
      </c>
      <c r="K499">
        <f t="shared" si="184"/>
        <v>0</v>
      </c>
      <c r="L499">
        <f t="shared" si="185"/>
        <v>1.8867924528301887</v>
      </c>
      <c r="M499" t="e">
        <f t="shared" si="196"/>
        <v>#DIV/0!</v>
      </c>
      <c r="N499">
        <f t="shared" si="197"/>
        <v>53</v>
      </c>
      <c r="O499">
        <f>IF(ISNA(VLOOKUP(A499,desenvolvedores!$U$2:$W$656,2,FALSE)),1,VLOOKUP(A499,desenvolvedores!$U$2:$W$656,2,FALSE))</f>
        <v>3</v>
      </c>
      <c r="P499">
        <f>IF(ISNA(VLOOKUP(A499,desenvolvedores!$U$2:$W$656,3,FALSE)),1,VLOOKUP(A499,desenvolvedores!$U$2:$W$656,3,FALSE))</f>
        <v>2</v>
      </c>
      <c r="Q499">
        <f t="shared" si="179"/>
        <v>999999</v>
      </c>
      <c r="R499">
        <f t="shared" si="180"/>
        <v>17.666666666666664</v>
      </c>
      <c r="S499">
        <f>IF(ISNA(VLOOKUP(A499,merges!AH:AJ,2,)),0,VLOOKUP(A499,merges!AH:AJ,2,))</f>
        <v>0</v>
      </c>
      <c r="T499">
        <f>IF(ISNA(VLOOKUP(A499,merges!AN:AP,2,FALSE)),0,VLOOKUP(A499,merges!AN:AP,2,FALSE))</f>
        <v>0</v>
      </c>
      <c r="U499">
        <f t="shared" si="186"/>
        <v>0</v>
      </c>
      <c r="V499">
        <f t="shared" si="187"/>
        <v>0</v>
      </c>
      <c r="W499">
        <f t="shared" si="198"/>
        <v>0</v>
      </c>
      <c r="X499">
        <f t="shared" si="188"/>
        <v>0</v>
      </c>
      <c r="Y499" t="e">
        <f>VLOOKUP(A499,issues_tempo!A:E,2,FALSE)</f>
        <v>#N/A</v>
      </c>
      <c r="Z499" t="e">
        <f>VLOOKUP(A499,issues_tempo!A:E,3,FALSE)</f>
        <v>#N/A</v>
      </c>
      <c r="AA499" t="e">
        <f t="shared" si="189"/>
        <v>#N/A</v>
      </c>
      <c r="AB499" t="e">
        <f t="shared" si="190"/>
        <v>#N/A</v>
      </c>
      <c r="AC499" t="e">
        <f>VLOOKUP(A499,issues_tempo!A:E,4,FALSE)</f>
        <v>#N/A</v>
      </c>
      <c r="AD499" t="e">
        <f>VLOOKUP(A499,issues_tempo!A:E,5,FALSE)</f>
        <v>#N/A</v>
      </c>
      <c r="AE499">
        <f t="shared" si="191"/>
        <v>0</v>
      </c>
      <c r="AF499">
        <f t="shared" si="191"/>
        <v>0</v>
      </c>
      <c r="AG499" t="e">
        <f t="shared" si="192"/>
        <v>#N/A</v>
      </c>
      <c r="AH499" t="e">
        <f t="shared" si="193"/>
        <v>#N/A</v>
      </c>
      <c r="AI499" t="e">
        <f t="shared" si="194"/>
        <v>#N/A</v>
      </c>
      <c r="AJ499" t="e">
        <f t="shared" si="195"/>
        <v>#N/A</v>
      </c>
    </row>
    <row r="500" spans="1:36" x14ac:dyDescent="0.25">
      <c r="A500">
        <f>commits!A500</f>
        <v>82263853</v>
      </c>
      <c r="B500" t="str">
        <f>commits!B500</f>
        <v>Javascript</v>
      </c>
      <c r="C500">
        <f>commits!C500</f>
        <v>10</v>
      </c>
      <c r="D500">
        <f>commits!D500</f>
        <v>37</v>
      </c>
      <c r="E500">
        <f>commits!E500</f>
        <v>47</v>
      </c>
      <c r="F500" t="e">
        <f>VLOOKUP(A500,merges!P:U,5,FALSE)</f>
        <v>#N/A</v>
      </c>
      <c r="G500" t="e">
        <f>VLOOKUP(A500,merges!P:U,6,FALSE)</f>
        <v>#N/A</v>
      </c>
      <c r="H500" t="e">
        <f t="shared" si="181"/>
        <v>#N/A</v>
      </c>
      <c r="I500" t="e">
        <f t="shared" si="182"/>
        <v>#N/A</v>
      </c>
      <c r="J500">
        <f t="shared" si="183"/>
        <v>0</v>
      </c>
      <c r="K500">
        <f t="shared" si="184"/>
        <v>0</v>
      </c>
      <c r="L500">
        <f t="shared" si="185"/>
        <v>0</v>
      </c>
      <c r="M500" t="e">
        <f t="shared" si="196"/>
        <v>#N/A</v>
      </c>
      <c r="N500" t="e">
        <f t="shared" si="197"/>
        <v>#N/A</v>
      </c>
      <c r="O500">
        <f>IF(ISNA(VLOOKUP(A500,desenvolvedores!$U$2:$W$656,2,FALSE)),1,VLOOKUP(A500,desenvolvedores!$U$2:$W$656,2,FALSE))</f>
        <v>1</v>
      </c>
      <c r="P500">
        <f>IF(ISNA(VLOOKUP(A500,desenvolvedores!$U$2:$W$656,3,FALSE)),1,VLOOKUP(A500,desenvolvedores!$U$2:$W$656,3,FALSE))</f>
        <v>1</v>
      </c>
      <c r="Q500">
        <f t="shared" si="179"/>
        <v>999999</v>
      </c>
      <c r="R500" t="e">
        <f t="shared" si="180"/>
        <v>#N/A</v>
      </c>
      <c r="S500">
        <f>IF(ISNA(VLOOKUP(A500,merges!AH:AJ,2,)),0,VLOOKUP(A500,merges!AH:AJ,2,))</f>
        <v>0</v>
      </c>
      <c r="T500">
        <f>IF(ISNA(VLOOKUP(A500,merges!AN:AP,2,FALSE)),0,VLOOKUP(A500,merges!AN:AP,2,FALSE))</f>
        <v>0</v>
      </c>
      <c r="U500">
        <f t="shared" si="186"/>
        <v>0</v>
      </c>
      <c r="V500">
        <f t="shared" si="187"/>
        <v>0</v>
      </c>
      <c r="W500">
        <f t="shared" si="198"/>
        <v>0</v>
      </c>
      <c r="X500">
        <f t="shared" si="188"/>
        <v>0</v>
      </c>
      <c r="Y500" t="e">
        <f>VLOOKUP(A500,issues_tempo!A:E,2,FALSE)</f>
        <v>#N/A</v>
      </c>
      <c r="Z500" t="e">
        <f>VLOOKUP(A500,issues_tempo!A:E,3,FALSE)</f>
        <v>#N/A</v>
      </c>
      <c r="AA500" t="e">
        <f t="shared" si="189"/>
        <v>#N/A</v>
      </c>
      <c r="AB500" t="e">
        <f t="shared" si="190"/>
        <v>#N/A</v>
      </c>
      <c r="AC500" t="e">
        <f>VLOOKUP(A500,issues_tempo!A:E,4,FALSE)</f>
        <v>#N/A</v>
      </c>
      <c r="AD500" t="e">
        <f>VLOOKUP(A500,issues_tempo!A:E,5,FALSE)</f>
        <v>#N/A</v>
      </c>
      <c r="AE500">
        <f t="shared" si="191"/>
        <v>0</v>
      </c>
      <c r="AF500">
        <f t="shared" si="191"/>
        <v>0</v>
      </c>
      <c r="AG500" t="e">
        <f t="shared" si="192"/>
        <v>#N/A</v>
      </c>
      <c r="AH500" t="e">
        <f t="shared" si="193"/>
        <v>#N/A</v>
      </c>
      <c r="AI500" t="e">
        <f t="shared" si="194"/>
        <v>#N/A</v>
      </c>
      <c r="AJ500" t="e">
        <f t="shared" si="195"/>
        <v>#N/A</v>
      </c>
    </row>
    <row r="501" spans="1:36" x14ac:dyDescent="0.25">
      <c r="A501">
        <f>commits!A501</f>
        <v>82497836</v>
      </c>
      <c r="B501" t="str">
        <f>commits!B501</f>
        <v>c#</v>
      </c>
      <c r="C501">
        <f>commits!C501</f>
        <v>5</v>
      </c>
      <c r="D501">
        <f>commits!D501</f>
        <v>3</v>
      </c>
      <c r="E501">
        <f>commits!E501</f>
        <v>8</v>
      </c>
      <c r="F501" t="e">
        <f>VLOOKUP(A501,merges!P:U,5,FALSE)</f>
        <v>#N/A</v>
      </c>
      <c r="G501" t="e">
        <f>VLOOKUP(A501,merges!P:U,6,FALSE)</f>
        <v>#N/A</v>
      </c>
      <c r="H501" t="e">
        <f t="shared" si="181"/>
        <v>#N/A</v>
      </c>
      <c r="I501" t="e">
        <f t="shared" si="182"/>
        <v>#N/A</v>
      </c>
      <c r="J501">
        <f t="shared" si="183"/>
        <v>0</v>
      </c>
      <c r="K501">
        <f t="shared" si="184"/>
        <v>0</v>
      </c>
      <c r="L501">
        <f t="shared" si="185"/>
        <v>0</v>
      </c>
      <c r="M501" t="e">
        <f t="shared" si="196"/>
        <v>#N/A</v>
      </c>
      <c r="N501" t="e">
        <f t="shared" si="197"/>
        <v>#N/A</v>
      </c>
      <c r="O501">
        <f>IF(ISNA(VLOOKUP(A501,desenvolvedores!$U$2:$W$656,2,FALSE)),1,VLOOKUP(A501,desenvolvedores!$U$2:$W$656,2,FALSE))</f>
        <v>2</v>
      </c>
      <c r="P501">
        <f>IF(ISNA(VLOOKUP(A501,desenvolvedores!$U$2:$W$656,3,FALSE)),1,VLOOKUP(A501,desenvolvedores!$U$2:$W$656,3,FALSE))</f>
        <v>2</v>
      </c>
      <c r="Q501">
        <f t="shared" si="179"/>
        <v>999999</v>
      </c>
      <c r="R501" t="e">
        <f t="shared" si="180"/>
        <v>#N/A</v>
      </c>
      <c r="S501">
        <f>IF(ISNA(VLOOKUP(A501,merges!AH:AJ,2,)),0,VLOOKUP(A501,merges!AH:AJ,2,))</f>
        <v>0</v>
      </c>
      <c r="T501">
        <f>IF(ISNA(VLOOKUP(A501,merges!AN:AP,2,FALSE)),0,VLOOKUP(A501,merges!AN:AP,2,FALSE))</f>
        <v>0</v>
      </c>
      <c r="U501">
        <f t="shared" si="186"/>
        <v>0</v>
      </c>
      <c r="V501">
        <f t="shared" si="187"/>
        <v>0</v>
      </c>
      <c r="W501">
        <f t="shared" si="198"/>
        <v>0</v>
      </c>
      <c r="X501">
        <f t="shared" si="188"/>
        <v>0</v>
      </c>
      <c r="Y501" t="e">
        <f>VLOOKUP(A501,issues_tempo!A:E,2,FALSE)</f>
        <v>#N/A</v>
      </c>
      <c r="Z501" t="e">
        <f>VLOOKUP(A501,issues_tempo!A:E,3,FALSE)</f>
        <v>#N/A</v>
      </c>
      <c r="AA501" t="e">
        <f t="shared" si="189"/>
        <v>#N/A</v>
      </c>
      <c r="AB501" t="e">
        <f t="shared" si="190"/>
        <v>#N/A</v>
      </c>
      <c r="AC501" t="e">
        <f>VLOOKUP(A501,issues_tempo!A:E,4,FALSE)</f>
        <v>#N/A</v>
      </c>
      <c r="AD501" t="e">
        <f>VLOOKUP(A501,issues_tempo!A:E,5,FALSE)</f>
        <v>#N/A</v>
      </c>
      <c r="AE501">
        <f t="shared" si="191"/>
        <v>0</v>
      </c>
      <c r="AF501">
        <f t="shared" si="191"/>
        <v>0</v>
      </c>
      <c r="AG501" t="e">
        <f t="shared" si="192"/>
        <v>#N/A</v>
      </c>
      <c r="AH501" t="e">
        <f t="shared" si="193"/>
        <v>#N/A</v>
      </c>
      <c r="AI501" t="e">
        <f t="shared" si="194"/>
        <v>#N/A</v>
      </c>
      <c r="AJ501" t="e">
        <f t="shared" si="195"/>
        <v>#N/A</v>
      </c>
    </row>
    <row r="502" spans="1:36" x14ac:dyDescent="0.25">
      <c r="A502">
        <f>commits!A502</f>
        <v>83024706</v>
      </c>
      <c r="B502" t="str">
        <f>commits!B502</f>
        <v>Javascript</v>
      </c>
      <c r="C502">
        <f>commits!C502</f>
        <v>18</v>
      </c>
      <c r="D502">
        <f>commits!D502</f>
        <v>111</v>
      </c>
      <c r="E502">
        <f>commits!E502</f>
        <v>129</v>
      </c>
      <c r="F502">
        <f>VLOOKUP(A502,merges!P:U,5,FALSE)</f>
        <v>0</v>
      </c>
      <c r="G502">
        <f>VLOOKUP(A502,merges!P:U,6,FALSE)</f>
        <v>22</v>
      </c>
      <c r="H502">
        <f t="shared" si="181"/>
        <v>22</v>
      </c>
      <c r="I502">
        <f t="shared" si="182"/>
        <v>5.8636363636363633</v>
      </c>
      <c r="J502">
        <f t="shared" si="183"/>
        <v>17.054263565891471</v>
      </c>
      <c r="K502">
        <f t="shared" si="184"/>
        <v>0</v>
      </c>
      <c r="L502">
        <f t="shared" si="185"/>
        <v>19.81981981981982</v>
      </c>
      <c r="M502" t="e">
        <f t="shared" si="196"/>
        <v>#DIV/0!</v>
      </c>
      <c r="N502">
        <f t="shared" si="197"/>
        <v>5.0454545454545459</v>
      </c>
      <c r="O502">
        <f>IF(ISNA(VLOOKUP(A502,desenvolvedores!$U$2:$W$656,2,FALSE)),1,VLOOKUP(A502,desenvolvedores!$U$2:$W$656,2,FALSE))</f>
        <v>3</v>
      </c>
      <c r="P502">
        <f>IF(ISNA(VLOOKUP(A502,desenvolvedores!$U$2:$W$656,3,FALSE)),1,VLOOKUP(A502,desenvolvedores!$U$2:$W$656,3,FALSE))</f>
        <v>4</v>
      </c>
      <c r="Q502">
        <f t="shared" si="179"/>
        <v>999999</v>
      </c>
      <c r="R502">
        <f t="shared" si="180"/>
        <v>3.3636363636363638</v>
      </c>
      <c r="S502">
        <f>IF(ISNA(VLOOKUP(A502,merges!AH:AJ,2,)),0,VLOOKUP(A502,merges!AH:AJ,2,))</f>
        <v>0</v>
      </c>
      <c r="T502">
        <f>IF(ISNA(VLOOKUP(A502,merges!AN:AP,2,FALSE)),0,VLOOKUP(A502,merges!AN:AP,2,FALSE))</f>
        <v>109</v>
      </c>
      <c r="U502">
        <f t="shared" si="186"/>
        <v>0</v>
      </c>
      <c r="V502">
        <f t="shared" si="187"/>
        <v>4.9545454545454541</v>
      </c>
      <c r="W502">
        <f t="shared" si="198"/>
        <v>0</v>
      </c>
      <c r="X502">
        <f t="shared" si="188"/>
        <v>98.198198198198185</v>
      </c>
      <c r="Y502" t="e">
        <f>VLOOKUP(A502,issues_tempo!A:E,2,FALSE)</f>
        <v>#N/A</v>
      </c>
      <c r="Z502" t="e">
        <f>VLOOKUP(A502,issues_tempo!A:E,3,FALSE)</f>
        <v>#N/A</v>
      </c>
      <c r="AA502" t="e">
        <f t="shared" si="189"/>
        <v>#N/A</v>
      </c>
      <c r="AB502" t="e">
        <f t="shared" si="190"/>
        <v>#N/A</v>
      </c>
      <c r="AC502" t="e">
        <f>VLOOKUP(A502,issues_tempo!A:E,4,FALSE)</f>
        <v>#N/A</v>
      </c>
      <c r="AD502" t="e">
        <f>VLOOKUP(A502,issues_tempo!A:E,5,FALSE)</f>
        <v>#N/A</v>
      </c>
      <c r="AE502">
        <f t="shared" si="191"/>
        <v>0</v>
      </c>
      <c r="AF502">
        <f t="shared" si="191"/>
        <v>0</v>
      </c>
      <c r="AG502" t="e">
        <f t="shared" si="192"/>
        <v>#N/A</v>
      </c>
      <c r="AH502" t="e">
        <f t="shared" si="193"/>
        <v>#N/A</v>
      </c>
      <c r="AI502" t="e">
        <f t="shared" si="194"/>
        <v>#N/A</v>
      </c>
      <c r="AJ502" t="e">
        <f t="shared" si="195"/>
        <v>#N/A</v>
      </c>
    </row>
    <row r="503" spans="1:36" x14ac:dyDescent="0.25">
      <c r="A503">
        <f>commits!A503</f>
        <v>83231357</v>
      </c>
      <c r="B503" t="str">
        <f>commits!B503</f>
        <v>java</v>
      </c>
      <c r="C503">
        <f>commits!C503</f>
        <v>1</v>
      </c>
      <c r="D503">
        <f>commits!D503</f>
        <v>2</v>
      </c>
      <c r="E503">
        <f>commits!E503</f>
        <v>3</v>
      </c>
      <c r="F503" t="e">
        <f>VLOOKUP(A503,merges!P:U,5,FALSE)</f>
        <v>#N/A</v>
      </c>
      <c r="G503" t="e">
        <f>VLOOKUP(A503,merges!P:U,6,FALSE)</f>
        <v>#N/A</v>
      </c>
      <c r="H503" t="e">
        <f t="shared" si="181"/>
        <v>#N/A</v>
      </c>
      <c r="I503" t="e">
        <f t="shared" si="182"/>
        <v>#N/A</v>
      </c>
      <c r="J503">
        <f t="shared" si="183"/>
        <v>0</v>
      </c>
      <c r="K503">
        <f t="shared" si="184"/>
        <v>0</v>
      </c>
      <c r="L503">
        <f t="shared" si="185"/>
        <v>0</v>
      </c>
      <c r="M503" t="e">
        <f t="shared" si="196"/>
        <v>#N/A</v>
      </c>
      <c r="N503" t="e">
        <f t="shared" si="197"/>
        <v>#N/A</v>
      </c>
      <c r="O503">
        <f>IF(ISNA(VLOOKUP(A503,desenvolvedores!$U$2:$W$656,2,FALSE)),1,VLOOKUP(A503,desenvolvedores!$U$2:$W$656,2,FALSE))</f>
        <v>1</v>
      </c>
      <c r="P503">
        <f>IF(ISNA(VLOOKUP(A503,desenvolvedores!$U$2:$W$656,3,FALSE)),1,VLOOKUP(A503,desenvolvedores!$U$2:$W$656,3,FALSE))</f>
        <v>1</v>
      </c>
      <c r="Q503">
        <f t="shared" si="179"/>
        <v>999999</v>
      </c>
      <c r="R503" t="e">
        <f t="shared" si="180"/>
        <v>#N/A</v>
      </c>
      <c r="S503">
        <f>IF(ISNA(VLOOKUP(A503,merges!AH:AJ,2,)),0,VLOOKUP(A503,merges!AH:AJ,2,))</f>
        <v>0</v>
      </c>
      <c r="T503">
        <f>IF(ISNA(VLOOKUP(A503,merges!AN:AP,2,FALSE)),0,VLOOKUP(A503,merges!AN:AP,2,FALSE))</f>
        <v>0</v>
      </c>
      <c r="U503">
        <f t="shared" si="186"/>
        <v>0</v>
      </c>
      <c r="V503">
        <f t="shared" si="187"/>
        <v>0</v>
      </c>
      <c r="W503">
        <f t="shared" si="198"/>
        <v>0</v>
      </c>
      <c r="X503">
        <f t="shared" si="188"/>
        <v>0</v>
      </c>
      <c r="Y503" t="e">
        <f>VLOOKUP(A503,issues_tempo!A:E,2,FALSE)</f>
        <v>#N/A</v>
      </c>
      <c r="Z503" t="e">
        <f>VLOOKUP(A503,issues_tempo!A:E,3,FALSE)</f>
        <v>#N/A</v>
      </c>
      <c r="AA503" t="e">
        <f t="shared" si="189"/>
        <v>#N/A</v>
      </c>
      <c r="AB503" t="e">
        <f t="shared" si="190"/>
        <v>#N/A</v>
      </c>
      <c r="AC503" t="e">
        <f>VLOOKUP(A503,issues_tempo!A:E,4,FALSE)</f>
        <v>#N/A</v>
      </c>
      <c r="AD503" t="e">
        <f>VLOOKUP(A503,issues_tempo!A:E,5,FALSE)</f>
        <v>#N/A</v>
      </c>
      <c r="AE503">
        <f t="shared" si="191"/>
        <v>0</v>
      </c>
      <c r="AF503">
        <f t="shared" si="191"/>
        <v>0</v>
      </c>
      <c r="AG503" t="e">
        <f t="shared" si="192"/>
        <v>#N/A</v>
      </c>
      <c r="AH503" t="e">
        <f t="shared" si="193"/>
        <v>#N/A</v>
      </c>
      <c r="AI503" t="e">
        <f t="shared" si="194"/>
        <v>#N/A</v>
      </c>
      <c r="AJ503" t="e">
        <f t="shared" si="195"/>
        <v>#N/A</v>
      </c>
    </row>
    <row r="504" spans="1:36" x14ac:dyDescent="0.25">
      <c r="A504">
        <f>commits!A504</f>
        <v>83249279</v>
      </c>
      <c r="B504" t="str">
        <f>commits!B504</f>
        <v>Python</v>
      </c>
      <c r="C504">
        <f>commits!C504</f>
        <v>2</v>
      </c>
      <c r="D504">
        <f>commits!D504</f>
        <v>11</v>
      </c>
      <c r="E504">
        <f>commits!E504</f>
        <v>13</v>
      </c>
      <c r="F504" t="e">
        <f>VLOOKUP(A504,merges!P:U,5,FALSE)</f>
        <v>#N/A</v>
      </c>
      <c r="G504" t="e">
        <f>VLOOKUP(A504,merges!P:U,6,FALSE)</f>
        <v>#N/A</v>
      </c>
      <c r="H504" t="e">
        <f t="shared" si="181"/>
        <v>#N/A</v>
      </c>
      <c r="I504" t="e">
        <f t="shared" si="182"/>
        <v>#N/A</v>
      </c>
      <c r="J504">
        <f t="shared" si="183"/>
        <v>0</v>
      </c>
      <c r="K504">
        <f t="shared" si="184"/>
        <v>0</v>
      </c>
      <c r="L504">
        <f t="shared" si="185"/>
        <v>0</v>
      </c>
      <c r="M504" t="e">
        <f t="shared" si="196"/>
        <v>#N/A</v>
      </c>
      <c r="N504" t="e">
        <f t="shared" si="197"/>
        <v>#N/A</v>
      </c>
      <c r="O504">
        <f>IF(ISNA(VLOOKUP(A504,desenvolvedores!$U$2:$W$656,2,FALSE)),1,VLOOKUP(A504,desenvolvedores!$U$2:$W$656,2,FALSE))</f>
        <v>1</v>
      </c>
      <c r="P504">
        <f>IF(ISNA(VLOOKUP(A504,desenvolvedores!$U$2:$W$656,3,FALSE)),1,VLOOKUP(A504,desenvolvedores!$U$2:$W$656,3,FALSE))</f>
        <v>1</v>
      </c>
      <c r="Q504">
        <f t="shared" si="179"/>
        <v>999999</v>
      </c>
      <c r="R504" t="e">
        <f t="shared" si="180"/>
        <v>#N/A</v>
      </c>
      <c r="S504">
        <f>IF(ISNA(VLOOKUP(A504,merges!AH:AJ,2,)),0,VLOOKUP(A504,merges!AH:AJ,2,))</f>
        <v>0</v>
      </c>
      <c r="T504">
        <f>IF(ISNA(VLOOKUP(A504,merges!AN:AP,2,FALSE)),0,VLOOKUP(A504,merges!AN:AP,2,FALSE))</f>
        <v>0</v>
      </c>
      <c r="U504">
        <f t="shared" si="186"/>
        <v>0</v>
      </c>
      <c r="V504">
        <f t="shared" si="187"/>
        <v>0</v>
      </c>
      <c r="W504">
        <f t="shared" si="198"/>
        <v>0</v>
      </c>
      <c r="X504">
        <f t="shared" si="188"/>
        <v>0</v>
      </c>
      <c r="Y504" t="e">
        <f>VLOOKUP(A504,issues_tempo!A:E,2,FALSE)</f>
        <v>#N/A</v>
      </c>
      <c r="Z504" t="e">
        <f>VLOOKUP(A504,issues_tempo!A:E,3,FALSE)</f>
        <v>#N/A</v>
      </c>
      <c r="AA504" t="e">
        <f t="shared" si="189"/>
        <v>#N/A</v>
      </c>
      <c r="AB504" t="e">
        <f t="shared" si="190"/>
        <v>#N/A</v>
      </c>
      <c r="AC504" t="e">
        <f>VLOOKUP(A504,issues_tempo!A:E,4,FALSE)</f>
        <v>#N/A</v>
      </c>
      <c r="AD504" t="e">
        <f>VLOOKUP(A504,issues_tempo!A:E,5,FALSE)</f>
        <v>#N/A</v>
      </c>
      <c r="AE504">
        <f t="shared" si="191"/>
        <v>0</v>
      </c>
      <c r="AF504">
        <f t="shared" si="191"/>
        <v>0</v>
      </c>
      <c r="AG504" t="e">
        <f t="shared" si="192"/>
        <v>#N/A</v>
      </c>
      <c r="AH504" t="e">
        <f t="shared" si="193"/>
        <v>#N/A</v>
      </c>
      <c r="AI504" t="e">
        <f t="shared" si="194"/>
        <v>#N/A</v>
      </c>
      <c r="AJ504" t="e">
        <f t="shared" si="195"/>
        <v>#N/A</v>
      </c>
    </row>
    <row r="505" spans="1:36" x14ac:dyDescent="0.25">
      <c r="A505">
        <f>commits!A505</f>
        <v>83548530</v>
      </c>
      <c r="B505" t="str">
        <f>commits!B505</f>
        <v>Python</v>
      </c>
      <c r="C505">
        <f>commits!C505</f>
        <v>1</v>
      </c>
      <c r="D505">
        <f>commits!D505</f>
        <v>3</v>
      </c>
      <c r="E505">
        <f>commits!E505</f>
        <v>4</v>
      </c>
      <c r="F505" t="e">
        <f>VLOOKUP(A505,merges!P:U,5,FALSE)</f>
        <v>#N/A</v>
      </c>
      <c r="G505" t="e">
        <f>VLOOKUP(A505,merges!P:U,6,FALSE)</f>
        <v>#N/A</v>
      </c>
      <c r="H505" t="e">
        <f t="shared" si="181"/>
        <v>#N/A</v>
      </c>
      <c r="I505" t="e">
        <f t="shared" si="182"/>
        <v>#N/A</v>
      </c>
      <c r="J505">
        <f t="shared" si="183"/>
        <v>0</v>
      </c>
      <c r="K505">
        <f t="shared" si="184"/>
        <v>0</v>
      </c>
      <c r="L505">
        <f t="shared" si="185"/>
        <v>0</v>
      </c>
      <c r="M505" t="e">
        <f t="shared" si="196"/>
        <v>#N/A</v>
      </c>
      <c r="N505" t="e">
        <f t="shared" si="197"/>
        <v>#N/A</v>
      </c>
      <c r="O505">
        <f>IF(ISNA(VLOOKUP(A505,desenvolvedores!$U$2:$W$656,2,FALSE)),1,VLOOKUP(A505,desenvolvedores!$U$2:$W$656,2,FALSE))</f>
        <v>1</v>
      </c>
      <c r="P505">
        <f>IF(ISNA(VLOOKUP(A505,desenvolvedores!$U$2:$W$656,3,FALSE)),1,VLOOKUP(A505,desenvolvedores!$U$2:$W$656,3,FALSE))</f>
        <v>1</v>
      </c>
      <c r="Q505">
        <f t="shared" si="179"/>
        <v>999999</v>
      </c>
      <c r="R505" t="e">
        <f t="shared" si="180"/>
        <v>#N/A</v>
      </c>
      <c r="S505">
        <f>IF(ISNA(VLOOKUP(A505,merges!AH:AJ,2,)),0,VLOOKUP(A505,merges!AH:AJ,2,))</f>
        <v>0</v>
      </c>
      <c r="T505">
        <f>IF(ISNA(VLOOKUP(A505,merges!AN:AP,2,FALSE)),0,VLOOKUP(A505,merges!AN:AP,2,FALSE))</f>
        <v>0</v>
      </c>
      <c r="U505">
        <f t="shared" si="186"/>
        <v>0</v>
      </c>
      <c r="V505">
        <f t="shared" si="187"/>
        <v>0</v>
      </c>
      <c r="W505">
        <f t="shared" si="198"/>
        <v>0</v>
      </c>
      <c r="X505">
        <f t="shared" si="188"/>
        <v>0</v>
      </c>
      <c r="Y505" t="e">
        <f>VLOOKUP(A505,issues_tempo!A:E,2,FALSE)</f>
        <v>#N/A</v>
      </c>
      <c r="Z505" t="e">
        <f>VLOOKUP(A505,issues_tempo!A:E,3,FALSE)</f>
        <v>#N/A</v>
      </c>
      <c r="AA505" t="e">
        <f t="shared" si="189"/>
        <v>#N/A</v>
      </c>
      <c r="AB505" t="e">
        <f t="shared" si="190"/>
        <v>#N/A</v>
      </c>
      <c r="AC505" t="e">
        <f>VLOOKUP(A505,issues_tempo!A:E,4,FALSE)</f>
        <v>#N/A</v>
      </c>
      <c r="AD505" t="e">
        <f>VLOOKUP(A505,issues_tempo!A:E,5,FALSE)</f>
        <v>#N/A</v>
      </c>
      <c r="AE505">
        <f t="shared" si="191"/>
        <v>0</v>
      </c>
      <c r="AF505">
        <f t="shared" si="191"/>
        <v>0</v>
      </c>
      <c r="AG505" t="e">
        <f t="shared" si="192"/>
        <v>#N/A</v>
      </c>
      <c r="AH505" t="e">
        <f t="shared" si="193"/>
        <v>#N/A</v>
      </c>
      <c r="AI505" t="e">
        <f t="shared" si="194"/>
        <v>#N/A</v>
      </c>
      <c r="AJ505" t="e">
        <f t="shared" si="195"/>
        <v>#N/A</v>
      </c>
    </row>
    <row r="506" spans="1:36" x14ac:dyDescent="0.25">
      <c r="A506">
        <f>commits!A506</f>
        <v>84068379</v>
      </c>
      <c r="B506" t="str">
        <f>commits!B506</f>
        <v>Javascript</v>
      </c>
      <c r="C506">
        <f>commits!C506</f>
        <v>8</v>
      </c>
      <c r="D506">
        <f>commits!D506</f>
        <v>12</v>
      </c>
      <c r="E506">
        <f>commits!E506</f>
        <v>20</v>
      </c>
      <c r="F506">
        <f>VLOOKUP(A506,merges!P:U,5,FALSE)</f>
        <v>0</v>
      </c>
      <c r="G506">
        <f>VLOOKUP(A506,merges!P:U,6,FALSE)</f>
        <v>1</v>
      </c>
      <c r="H506">
        <f t="shared" si="181"/>
        <v>1</v>
      </c>
      <c r="I506">
        <f t="shared" si="182"/>
        <v>20</v>
      </c>
      <c r="J506">
        <f t="shared" si="183"/>
        <v>5</v>
      </c>
      <c r="K506">
        <f t="shared" si="184"/>
        <v>0</v>
      </c>
      <c r="L506">
        <f t="shared" si="185"/>
        <v>8.3333333333333339</v>
      </c>
      <c r="M506" t="e">
        <f t="shared" si="196"/>
        <v>#DIV/0!</v>
      </c>
      <c r="N506">
        <f t="shared" si="197"/>
        <v>12</v>
      </c>
      <c r="O506">
        <f>IF(ISNA(VLOOKUP(A506,desenvolvedores!$U$2:$W$656,2,FALSE)),1,VLOOKUP(A506,desenvolvedores!$U$2:$W$656,2,FALSE))</f>
        <v>2</v>
      </c>
      <c r="P506">
        <f>IF(ISNA(VLOOKUP(A506,desenvolvedores!$U$2:$W$656,3,FALSE)),1,VLOOKUP(A506,desenvolvedores!$U$2:$W$656,3,FALSE))</f>
        <v>1</v>
      </c>
      <c r="Q506">
        <f t="shared" si="179"/>
        <v>999999</v>
      </c>
      <c r="R506">
        <f t="shared" si="180"/>
        <v>2</v>
      </c>
      <c r="S506">
        <f>IF(ISNA(VLOOKUP(A506,merges!AH:AJ,2,)),0,VLOOKUP(A506,merges!AH:AJ,2,))</f>
        <v>0</v>
      </c>
      <c r="T506">
        <f>IF(ISNA(VLOOKUP(A506,merges!AN:AP,2,FALSE)),0,VLOOKUP(A506,merges!AN:AP,2,FALSE))</f>
        <v>0</v>
      </c>
      <c r="U506">
        <f t="shared" si="186"/>
        <v>0</v>
      </c>
      <c r="V506">
        <f t="shared" si="187"/>
        <v>0</v>
      </c>
      <c r="W506">
        <f t="shared" si="198"/>
        <v>0</v>
      </c>
      <c r="X506">
        <f t="shared" si="188"/>
        <v>0</v>
      </c>
      <c r="Y506" t="e">
        <f>VLOOKUP(A506,issues_tempo!A:E,2,FALSE)</f>
        <v>#N/A</v>
      </c>
      <c r="Z506" t="e">
        <f>VLOOKUP(A506,issues_tempo!A:E,3,FALSE)</f>
        <v>#N/A</v>
      </c>
      <c r="AA506" t="e">
        <f t="shared" si="189"/>
        <v>#N/A</v>
      </c>
      <c r="AB506" t="e">
        <f t="shared" si="190"/>
        <v>#N/A</v>
      </c>
      <c r="AC506" t="e">
        <f>VLOOKUP(A506,issues_tempo!A:E,4,FALSE)</f>
        <v>#N/A</v>
      </c>
      <c r="AD506" t="e">
        <f>VLOOKUP(A506,issues_tempo!A:E,5,FALSE)</f>
        <v>#N/A</v>
      </c>
      <c r="AE506">
        <f t="shared" si="191"/>
        <v>0</v>
      </c>
      <c r="AF506">
        <f t="shared" si="191"/>
        <v>0</v>
      </c>
      <c r="AG506" t="e">
        <f t="shared" si="192"/>
        <v>#N/A</v>
      </c>
      <c r="AH506" t="e">
        <f t="shared" si="193"/>
        <v>#N/A</v>
      </c>
      <c r="AI506" t="e">
        <f t="shared" si="194"/>
        <v>#N/A</v>
      </c>
      <c r="AJ506" t="e">
        <f t="shared" si="195"/>
        <v>#N/A</v>
      </c>
    </row>
    <row r="507" spans="1:36" x14ac:dyDescent="0.25">
      <c r="A507">
        <f>commits!A507</f>
        <v>84251157</v>
      </c>
      <c r="B507" t="str">
        <f>commits!B507</f>
        <v>Javascript</v>
      </c>
      <c r="C507">
        <f>commits!C507</f>
        <v>1</v>
      </c>
      <c r="D507">
        <f>commits!D507</f>
        <v>1</v>
      </c>
      <c r="E507">
        <f>commits!E507</f>
        <v>2</v>
      </c>
      <c r="F507" t="e">
        <f>VLOOKUP(A507,merges!P:U,5,FALSE)</f>
        <v>#N/A</v>
      </c>
      <c r="G507" t="e">
        <f>VLOOKUP(A507,merges!P:U,6,FALSE)</f>
        <v>#N/A</v>
      </c>
      <c r="H507" t="e">
        <f t="shared" si="181"/>
        <v>#N/A</v>
      </c>
      <c r="I507" t="e">
        <f t="shared" si="182"/>
        <v>#N/A</v>
      </c>
      <c r="J507">
        <f t="shared" si="183"/>
        <v>0</v>
      </c>
      <c r="K507">
        <f t="shared" si="184"/>
        <v>0</v>
      </c>
      <c r="L507">
        <f t="shared" si="185"/>
        <v>0</v>
      </c>
      <c r="M507" t="e">
        <f t="shared" si="196"/>
        <v>#N/A</v>
      </c>
      <c r="N507" t="e">
        <f t="shared" si="197"/>
        <v>#N/A</v>
      </c>
      <c r="O507">
        <f>IF(ISNA(VLOOKUP(A507,desenvolvedores!$U$2:$W$656,2,FALSE)),1,VLOOKUP(A507,desenvolvedores!$U$2:$W$656,2,FALSE))</f>
        <v>1</v>
      </c>
      <c r="P507">
        <f>IF(ISNA(VLOOKUP(A507,desenvolvedores!$U$2:$W$656,3,FALSE)),1,VLOOKUP(A507,desenvolvedores!$U$2:$W$656,3,FALSE))</f>
        <v>1</v>
      </c>
      <c r="Q507">
        <f t="shared" si="179"/>
        <v>999999</v>
      </c>
      <c r="R507" t="e">
        <f t="shared" si="180"/>
        <v>#N/A</v>
      </c>
      <c r="S507">
        <f>IF(ISNA(VLOOKUP(A507,merges!AH:AJ,2,)),0,VLOOKUP(A507,merges!AH:AJ,2,))</f>
        <v>0</v>
      </c>
      <c r="T507">
        <f>IF(ISNA(VLOOKUP(A507,merges!AN:AP,2,FALSE)),0,VLOOKUP(A507,merges!AN:AP,2,FALSE))</f>
        <v>0</v>
      </c>
      <c r="U507">
        <f t="shared" si="186"/>
        <v>0</v>
      </c>
      <c r="V507">
        <f t="shared" si="187"/>
        <v>0</v>
      </c>
      <c r="W507">
        <f t="shared" si="198"/>
        <v>0</v>
      </c>
      <c r="X507">
        <f t="shared" si="188"/>
        <v>0</v>
      </c>
      <c r="Y507" t="e">
        <f>VLOOKUP(A507,issues_tempo!A:E,2,FALSE)</f>
        <v>#N/A</v>
      </c>
      <c r="Z507" t="e">
        <f>VLOOKUP(A507,issues_tempo!A:E,3,FALSE)</f>
        <v>#N/A</v>
      </c>
      <c r="AA507" t="e">
        <f t="shared" si="189"/>
        <v>#N/A</v>
      </c>
      <c r="AB507" t="e">
        <f t="shared" si="190"/>
        <v>#N/A</v>
      </c>
      <c r="AC507" t="e">
        <f>VLOOKUP(A507,issues_tempo!A:E,4,FALSE)</f>
        <v>#N/A</v>
      </c>
      <c r="AD507" t="e">
        <f>VLOOKUP(A507,issues_tempo!A:E,5,FALSE)</f>
        <v>#N/A</v>
      </c>
      <c r="AE507">
        <f t="shared" si="191"/>
        <v>0</v>
      </c>
      <c r="AF507">
        <f t="shared" si="191"/>
        <v>0</v>
      </c>
      <c r="AG507" t="e">
        <f t="shared" si="192"/>
        <v>#N/A</v>
      </c>
      <c r="AH507" t="e">
        <f t="shared" si="193"/>
        <v>#N/A</v>
      </c>
      <c r="AI507" t="e">
        <f t="shared" si="194"/>
        <v>#N/A</v>
      </c>
      <c r="AJ507" t="e">
        <f t="shared" si="195"/>
        <v>#N/A</v>
      </c>
    </row>
    <row r="508" spans="1:36" x14ac:dyDescent="0.25">
      <c r="A508">
        <f>commits!A508</f>
        <v>84507987</v>
      </c>
      <c r="B508" t="str">
        <f>commits!B508</f>
        <v>Python</v>
      </c>
      <c r="C508">
        <f>commits!C508</f>
        <v>248</v>
      </c>
      <c r="D508">
        <f>commits!D508</f>
        <v>722</v>
      </c>
      <c r="E508">
        <f>commits!E508</f>
        <v>970</v>
      </c>
      <c r="F508">
        <f>VLOOKUP(A508,merges!P:U,5,FALSE)</f>
        <v>59</v>
      </c>
      <c r="G508">
        <f>VLOOKUP(A508,merges!P:U,6,FALSE)</f>
        <v>240</v>
      </c>
      <c r="H508">
        <f t="shared" si="181"/>
        <v>299</v>
      </c>
      <c r="I508">
        <f t="shared" si="182"/>
        <v>3.2441471571906355</v>
      </c>
      <c r="J508">
        <f t="shared" si="183"/>
        <v>30.824742268041238</v>
      </c>
      <c r="K508">
        <f t="shared" si="184"/>
        <v>23.79032258064516</v>
      </c>
      <c r="L508">
        <f t="shared" si="185"/>
        <v>33.2409972299169</v>
      </c>
      <c r="M508">
        <f>IF(F508&gt;0,C508/F508,999999)</f>
        <v>4.2033898305084749</v>
      </c>
      <c r="N508">
        <f>IF(G508&gt;0,D508/G508,999999)</f>
        <v>3.0083333333333333</v>
      </c>
      <c r="O508">
        <f>IF(ISNA(VLOOKUP(A508,desenvolvedores!$U$2:$W$656,2,FALSE)),1,VLOOKUP(A508,desenvolvedores!$U$2:$W$656,2,FALSE))</f>
        <v>1</v>
      </c>
      <c r="P508">
        <f>IF(ISNA(VLOOKUP(A508,desenvolvedores!$U$2:$W$656,3,FALSE)),1,VLOOKUP(A508,desenvolvedores!$U$2:$W$656,3,FALSE))</f>
        <v>1</v>
      </c>
      <c r="Q508">
        <f t="shared" si="179"/>
        <v>0.70056497175141241</v>
      </c>
      <c r="R508">
        <f t="shared" si="180"/>
        <v>0.50138888888888888</v>
      </c>
      <c r="S508">
        <f>IF(ISNA(VLOOKUP(A508,merges!AH:AJ,2,)),0,VLOOKUP(A508,merges!AH:AJ,2,))</f>
        <v>553</v>
      </c>
      <c r="T508">
        <f>IF(ISNA(VLOOKUP(A508,merges!AN:AP,2,FALSE)),0,VLOOKUP(A508,merges!AN:AP,2,FALSE))</f>
        <v>2615</v>
      </c>
      <c r="U508">
        <f t="shared" si="186"/>
        <v>9.3728813559322042</v>
      </c>
      <c r="V508">
        <f t="shared" si="187"/>
        <v>10.895833333333334</v>
      </c>
      <c r="W508">
        <f t="shared" si="198"/>
        <v>222.98387096774195</v>
      </c>
      <c r="X508">
        <f t="shared" si="188"/>
        <v>362.18836565096956</v>
      </c>
      <c r="Y508">
        <f>IF(ISNA(VLOOKUP(A508,issues_tempo!A:E,2,FALSE)),0,VLOOKUP(A508,issues_tempo!A:E,2,FALSE))</f>
        <v>0</v>
      </c>
      <c r="Z508">
        <f>IF(ISNA(VLOOKUP(A508,issues_tempo!A:E,3,FALSE)),0,VLOOKUP(A508,issues_tempo!A:E,3,FALSE))</f>
        <v>0</v>
      </c>
      <c r="AA508">
        <f t="shared" si="189"/>
        <v>0</v>
      </c>
      <c r="AB508" t="e">
        <f t="shared" si="190"/>
        <v>#DIV/0!</v>
      </c>
      <c r="AC508" t="e">
        <f>VLOOKUP(A508,issues_tempo!A:E,4,FALSE)</f>
        <v>#N/A</v>
      </c>
      <c r="AD508" t="e">
        <f>VLOOKUP(A508,issues_tempo!A:E,5,FALSE)</f>
        <v>#N/A</v>
      </c>
      <c r="AE508">
        <f t="shared" si="191"/>
        <v>0</v>
      </c>
      <c r="AF508">
        <f t="shared" si="191"/>
        <v>0</v>
      </c>
      <c r="AG508">
        <f t="shared" si="192"/>
        <v>0</v>
      </c>
      <c r="AH508">
        <f t="shared" si="193"/>
        <v>0</v>
      </c>
      <c r="AI508">
        <f t="shared" si="194"/>
        <v>0</v>
      </c>
      <c r="AJ508">
        <f t="shared" si="195"/>
        <v>0</v>
      </c>
    </row>
    <row r="509" spans="1:36" x14ac:dyDescent="0.25">
      <c r="A509">
        <f>commits!A509</f>
        <v>85057381</v>
      </c>
      <c r="B509" t="str">
        <f>commits!B509</f>
        <v>java</v>
      </c>
      <c r="C509">
        <f>commits!C509</f>
        <v>189</v>
      </c>
      <c r="D509">
        <f>commits!D509</f>
        <v>33</v>
      </c>
      <c r="E509">
        <f>commits!E509</f>
        <v>222</v>
      </c>
      <c r="F509">
        <f>VLOOKUP(A509,merges!P:U,5,FALSE)</f>
        <v>1</v>
      </c>
      <c r="G509">
        <f>VLOOKUP(A509,merges!P:U,6,FALSE)</f>
        <v>0</v>
      </c>
      <c r="H509">
        <f t="shared" si="181"/>
        <v>1</v>
      </c>
      <c r="I509">
        <f t="shared" si="182"/>
        <v>222</v>
      </c>
      <c r="J509">
        <f t="shared" si="183"/>
        <v>0.45045045045045046</v>
      </c>
      <c r="K509">
        <f t="shared" si="184"/>
        <v>0.52910052910052907</v>
      </c>
      <c r="L509">
        <f t="shared" si="185"/>
        <v>0</v>
      </c>
      <c r="M509">
        <f t="shared" si="196"/>
        <v>189</v>
      </c>
      <c r="N509" t="e">
        <f t="shared" si="197"/>
        <v>#DIV/0!</v>
      </c>
      <c r="O509">
        <f>IF(ISNA(VLOOKUP(A509,desenvolvedores!$U$2:$W$656,2,FALSE)),1,VLOOKUP(A509,desenvolvedores!$U$2:$W$656,2,FALSE))</f>
        <v>5</v>
      </c>
      <c r="P509">
        <f>IF(ISNA(VLOOKUP(A509,desenvolvedores!$U$2:$W$656,3,FALSE)),1,VLOOKUP(A509,desenvolvedores!$U$2:$W$656,3,FALSE))</f>
        <v>1</v>
      </c>
      <c r="Q509">
        <f t="shared" si="179"/>
        <v>157.5</v>
      </c>
      <c r="R509">
        <f t="shared" si="180"/>
        <v>999999</v>
      </c>
      <c r="S509">
        <f>IF(ISNA(VLOOKUP(A509,merges!AH:AJ,2,)),0,VLOOKUP(A509,merges!AH:AJ,2,))</f>
        <v>0</v>
      </c>
      <c r="T509">
        <f>IF(ISNA(VLOOKUP(A509,merges!AN:AP,2,FALSE)),0,VLOOKUP(A509,merges!AN:AP,2,FALSE))</f>
        <v>0</v>
      </c>
      <c r="U509">
        <f t="shared" si="186"/>
        <v>0</v>
      </c>
      <c r="V509">
        <f t="shared" si="187"/>
        <v>0</v>
      </c>
      <c r="W509">
        <f t="shared" si="198"/>
        <v>0</v>
      </c>
      <c r="X509">
        <f t="shared" si="188"/>
        <v>0</v>
      </c>
      <c r="Y509">
        <f>VLOOKUP(A509,issues_tempo!A:E,2,FALSE)</f>
        <v>4</v>
      </c>
      <c r="Z509">
        <f>VLOOKUP(A509,issues_tempo!A:E,3,FALSE)</f>
        <v>0</v>
      </c>
      <c r="AA509">
        <f t="shared" si="189"/>
        <v>4</v>
      </c>
      <c r="AB509">
        <f t="shared" si="190"/>
        <v>55.5</v>
      </c>
      <c r="AC509">
        <f>VLOOKUP(A509,issues_tempo!A:E,4,FALSE)</f>
        <v>4</v>
      </c>
      <c r="AD509">
        <f>VLOOKUP(A509,issues_tempo!A:E,5,FALSE)</f>
        <v>0</v>
      </c>
      <c r="AE509">
        <f t="shared" si="191"/>
        <v>2.1164021164021163</v>
      </c>
      <c r="AF509">
        <f t="shared" si="191"/>
        <v>0</v>
      </c>
      <c r="AG509">
        <f t="shared" si="192"/>
        <v>1</v>
      </c>
      <c r="AH509">
        <f t="shared" si="193"/>
        <v>0</v>
      </c>
      <c r="AI509">
        <f t="shared" si="194"/>
        <v>2.1164021164021163</v>
      </c>
      <c r="AJ509">
        <f t="shared" si="195"/>
        <v>0</v>
      </c>
    </row>
    <row r="510" spans="1:36" x14ac:dyDescent="0.25">
      <c r="A510">
        <f>commits!A510</f>
        <v>85526838</v>
      </c>
      <c r="B510" t="str">
        <f>commits!B510</f>
        <v>java</v>
      </c>
      <c r="C510">
        <f>commits!C510</f>
        <v>1</v>
      </c>
      <c r="D510">
        <f>commits!D510</f>
        <v>4</v>
      </c>
      <c r="E510">
        <f>commits!E510</f>
        <v>5</v>
      </c>
      <c r="F510" t="e">
        <f>VLOOKUP(A510,merges!P:U,5,FALSE)</f>
        <v>#N/A</v>
      </c>
      <c r="G510" t="e">
        <f>VLOOKUP(A510,merges!P:U,6,FALSE)</f>
        <v>#N/A</v>
      </c>
      <c r="H510" t="e">
        <f t="shared" si="181"/>
        <v>#N/A</v>
      </c>
      <c r="I510" t="e">
        <f t="shared" si="182"/>
        <v>#N/A</v>
      </c>
      <c r="J510">
        <f t="shared" si="183"/>
        <v>0</v>
      </c>
      <c r="K510">
        <f t="shared" si="184"/>
        <v>0</v>
      </c>
      <c r="L510">
        <f t="shared" si="185"/>
        <v>0</v>
      </c>
      <c r="M510" t="e">
        <f t="shared" si="196"/>
        <v>#N/A</v>
      </c>
      <c r="N510" t="e">
        <f t="shared" si="197"/>
        <v>#N/A</v>
      </c>
      <c r="O510">
        <f>IF(ISNA(VLOOKUP(A510,desenvolvedores!$U$2:$W$656,2,FALSE)),1,VLOOKUP(A510,desenvolvedores!$U$2:$W$656,2,FALSE))</f>
        <v>1</v>
      </c>
      <c r="P510">
        <f>IF(ISNA(VLOOKUP(A510,desenvolvedores!$U$2:$W$656,3,FALSE)),1,VLOOKUP(A510,desenvolvedores!$U$2:$W$656,3,FALSE))</f>
        <v>2</v>
      </c>
      <c r="Q510">
        <f t="shared" si="179"/>
        <v>999999</v>
      </c>
      <c r="R510" t="e">
        <f t="shared" si="180"/>
        <v>#N/A</v>
      </c>
      <c r="S510">
        <f>IF(ISNA(VLOOKUP(A510,merges!AH:AJ,2,)),0,VLOOKUP(A510,merges!AH:AJ,2,))</f>
        <v>0</v>
      </c>
      <c r="T510">
        <f>IF(ISNA(VLOOKUP(A510,merges!AN:AP,2,FALSE)),0,VLOOKUP(A510,merges!AN:AP,2,FALSE))</f>
        <v>0</v>
      </c>
      <c r="U510">
        <f t="shared" si="186"/>
        <v>0</v>
      </c>
      <c r="V510">
        <f t="shared" si="187"/>
        <v>0</v>
      </c>
      <c r="W510">
        <f t="shared" si="198"/>
        <v>0</v>
      </c>
      <c r="X510">
        <f t="shared" si="188"/>
        <v>0</v>
      </c>
      <c r="Y510" t="e">
        <f>VLOOKUP(A510,issues_tempo!A:E,2,FALSE)</f>
        <v>#N/A</v>
      </c>
      <c r="Z510" t="e">
        <f>VLOOKUP(A510,issues_tempo!A:E,3,FALSE)</f>
        <v>#N/A</v>
      </c>
      <c r="AA510" t="e">
        <f t="shared" si="189"/>
        <v>#N/A</v>
      </c>
      <c r="AB510" t="e">
        <f t="shared" si="190"/>
        <v>#N/A</v>
      </c>
      <c r="AC510" t="e">
        <f>VLOOKUP(A510,issues_tempo!A:E,4,FALSE)</f>
        <v>#N/A</v>
      </c>
      <c r="AD510" t="e">
        <f>VLOOKUP(A510,issues_tempo!A:E,5,FALSE)</f>
        <v>#N/A</v>
      </c>
      <c r="AE510">
        <f t="shared" si="191"/>
        <v>0</v>
      </c>
      <c r="AF510">
        <f t="shared" si="191"/>
        <v>0</v>
      </c>
      <c r="AG510" t="e">
        <f t="shared" si="192"/>
        <v>#N/A</v>
      </c>
      <c r="AH510" t="e">
        <f t="shared" si="193"/>
        <v>#N/A</v>
      </c>
      <c r="AI510" t="e">
        <f t="shared" si="194"/>
        <v>#N/A</v>
      </c>
      <c r="AJ510" t="e">
        <f t="shared" si="195"/>
        <v>#N/A</v>
      </c>
    </row>
    <row r="511" spans="1:36" x14ac:dyDescent="0.25">
      <c r="A511">
        <f>commits!A511</f>
        <v>85694124</v>
      </c>
      <c r="B511" t="str">
        <f>commits!B511</f>
        <v>Javascript</v>
      </c>
      <c r="C511">
        <f>commits!C511</f>
        <v>1</v>
      </c>
      <c r="D511">
        <f>commits!D511</f>
        <v>1</v>
      </c>
      <c r="E511">
        <f>commits!E511</f>
        <v>2</v>
      </c>
      <c r="F511" t="e">
        <f>VLOOKUP(A511,merges!P:U,5,FALSE)</f>
        <v>#N/A</v>
      </c>
      <c r="G511" t="e">
        <f>VLOOKUP(A511,merges!P:U,6,FALSE)</f>
        <v>#N/A</v>
      </c>
      <c r="H511" t="e">
        <f t="shared" si="181"/>
        <v>#N/A</v>
      </c>
      <c r="I511" t="e">
        <f t="shared" si="182"/>
        <v>#N/A</v>
      </c>
      <c r="J511">
        <f t="shared" si="183"/>
        <v>0</v>
      </c>
      <c r="K511">
        <f t="shared" si="184"/>
        <v>0</v>
      </c>
      <c r="L511">
        <f t="shared" si="185"/>
        <v>0</v>
      </c>
      <c r="M511" t="e">
        <f t="shared" si="196"/>
        <v>#N/A</v>
      </c>
      <c r="N511" t="e">
        <f t="shared" si="197"/>
        <v>#N/A</v>
      </c>
      <c r="O511">
        <f>IF(ISNA(VLOOKUP(A511,desenvolvedores!$U$2:$W$656,2,FALSE)),1,VLOOKUP(A511,desenvolvedores!$U$2:$W$656,2,FALSE))</f>
        <v>1</v>
      </c>
      <c r="P511">
        <f>IF(ISNA(VLOOKUP(A511,desenvolvedores!$U$2:$W$656,3,FALSE)),1,VLOOKUP(A511,desenvolvedores!$U$2:$W$656,3,FALSE))</f>
        <v>1</v>
      </c>
      <c r="Q511">
        <f t="shared" si="179"/>
        <v>999999</v>
      </c>
      <c r="R511" t="e">
        <f t="shared" si="180"/>
        <v>#N/A</v>
      </c>
      <c r="S511">
        <f>IF(ISNA(VLOOKUP(A511,merges!AH:AJ,2,)),0,VLOOKUP(A511,merges!AH:AJ,2,))</f>
        <v>0</v>
      </c>
      <c r="T511">
        <f>IF(ISNA(VLOOKUP(A511,merges!AN:AP,2,FALSE)),0,VLOOKUP(A511,merges!AN:AP,2,FALSE))</f>
        <v>0</v>
      </c>
      <c r="U511">
        <f t="shared" si="186"/>
        <v>0</v>
      </c>
      <c r="V511">
        <f t="shared" si="187"/>
        <v>0</v>
      </c>
      <c r="W511">
        <f t="shared" si="198"/>
        <v>0</v>
      </c>
      <c r="X511">
        <f t="shared" si="188"/>
        <v>0</v>
      </c>
      <c r="Y511" t="e">
        <f>VLOOKUP(A511,issues_tempo!A:E,2,FALSE)</f>
        <v>#N/A</v>
      </c>
      <c r="Z511" t="e">
        <f>VLOOKUP(A511,issues_tempo!A:E,3,FALSE)</f>
        <v>#N/A</v>
      </c>
      <c r="AA511" t="e">
        <f t="shared" si="189"/>
        <v>#N/A</v>
      </c>
      <c r="AB511" t="e">
        <f t="shared" si="190"/>
        <v>#N/A</v>
      </c>
      <c r="AC511" t="e">
        <f>VLOOKUP(A511,issues_tempo!A:E,4,FALSE)</f>
        <v>#N/A</v>
      </c>
      <c r="AD511" t="e">
        <f>VLOOKUP(A511,issues_tempo!A:E,5,FALSE)</f>
        <v>#N/A</v>
      </c>
      <c r="AE511">
        <f t="shared" si="191"/>
        <v>0</v>
      </c>
      <c r="AF511">
        <f t="shared" si="191"/>
        <v>0</v>
      </c>
      <c r="AG511" t="e">
        <f t="shared" si="192"/>
        <v>#N/A</v>
      </c>
      <c r="AH511" t="e">
        <f t="shared" si="193"/>
        <v>#N/A</v>
      </c>
      <c r="AI511" t="e">
        <f t="shared" si="194"/>
        <v>#N/A</v>
      </c>
      <c r="AJ511" t="e">
        <f t="shared" si="195"/>
        <v>#N/A</v>
      </c>
    </row>
    <row r="512" spans="1:36" x14ac:dyDescent="0.25">
      <c r="A512">
        <f>commits!A512</f>
        <v>85698070</v>
      </c>
      <c r="B512" t="str">
        <f>commits!B512</f>
        <v>java</v>
      </c>
      <c r="C512">
        <f>commits!C512</f>
        <v>3</v>
      </c>
      <c r="D512">
        <f>commits!D512</f>
        <v>5</v>
      </c>
      <c r="E512">
        <f>commits!E512</f>
        <v>8</v>
      </c>
      <c r="F512" t="e">
        <f>VLOOKUP(A512,merges!P:U,5,FALSE)</f>
        <v>#N/A</v>
      </c>
      <c r="G512" t="e">
        <f>VLOOKUP(A512,merges!P:U,6,FALSE)</f>
        <v>#N/A</v>
      </c>
      <c r="H512" t="e">
        <f t="shared" si="181"/>
        <v>#N/A</v>
      </c>
      <c r="I512" t="e">
        <f t="shared" si="182"/>
        <v>#N/A</v>
      </c>
      <c r="J512">
        <f t="shared" si="183"/>
        <v>0</v>
      </c>
      <c r="K512">
        <f t="shared" si="184"/>
        <v>0</v>
      </c>
      <c r="L512">
        <f t="shared" si="185"/>
        <v>0</v>
      </c>
      <c r="M512" t="e">
        <f t="shared" si="196"/>
        <v>#N/A</v>
      </c>
      <c r="N512" t="e">
        <f t="shared" si="197"/>
        <v>#N/A</v>
      </c>
      <c r="O512">
        <f>IF(ISNA(VLOOKUP(A512,desenvolvedores!$U$2:$W$656,2,FALSE)),1,VLOOKUP(A512,desenvolvedores!$U$2:$W$656,2,FALSE))</f>
        <v>1</v>
      </c>
      <c r="P512">
        <f>IF(ISNA(VLOOKUP(A512,desenvolvedores!$U$2:$W$656,3,FALSE)),1,VLOOKUP(A512,desenvolvedores!$U$2:$W$656,3,FALSE))</f>
        <v>1</v>
      </c>
      <c r="Q512">
        <f t="shared" si="179"/>
        <v>999999</v>
      </c>
      <c r="R512" t="e">
        <f t="shared" si="180"/>
        <v>#N/A</v>
      </c>
      <c r="S512">
        <f>IF(ISNA(VLOOKUP(A512,merges!AH:AJ,2,)),0,VLOOKUP(A512,merges!AH:AJ,2,))</f>
        <v>0</v>
      </c>
      <c r="T512">
        <f>IF(ISNA(VLOOKUP(A512,merges!AN:AP,2,FALSE)),0,VLOOKUP(A512,merges!AN:AP,2,FALSE))</f>
        <v>0</v>
      </c>
      <c r="U512">
        <f t="shared" si="186"/>
        <v>0</v>
      </c>
      <c r="V512">
        <f t="shared" si="187"/>
        <v>0</v>
      </c>
      <c r="W512">
        <f t="shared" si="198"/>
        <v>0</v>
      </c>
      <c r="X512">
        <f t="shared" si="188"/>
        <v>0</v>
      </c>
      <c r="Y512" t="e">
        <f>VLOOKUP(A512,issues_tempo!A:E,2,FALSE)</f>
        <v>#N/A</v>
      </c>
      <c r="Z512" t="e">
        <f>VLOOKUP(A512,issues_tempo!A:E,3,FALSE)</f>
        <v>#N/A</v>
      </c>
      <c r="AA512" t="e">
        <f t="shared" si="189"/>
        <v>#N/A</v>
      </c>
      <c r="AB512" t="e">
        <f t="shared" si="190"/>
        <v>#N/A</v>
      </c>
      <c r="AC512" t="e">
        <f>VLOOKUP(A512,issues_tempo!A:E,4,FALSE)</f>
        <v>#N/A</v>
      </c>
      <c r="AD512" t="e">
        <f>VLOOKUP(A512,issues_tempo!A:E,5,FALSE)</f>
        <v>#N/A</v>
      </c>
      <c r="AE512">
        <f t="shared" si="191"/>
        <v>0</v>
      </c>
      <c r="AF512">
        <f t="shared" si="191"/>
        <v>0</v>
      </c>
      <c r="AG512" t="e">
        <f t="shared" si="192"/>
        <v>#N/A</v>
      </c>
      <c r="AH512" t="e">
        <f t="shared" si="193"/>
        <v>#N/A</v>
      </c>
      <c r="AI512" t="e">
        <f t="shared" si="194"/>
        <v>#N/A</v>
      </c>
      <c r="AJ512" t="e">
        <f t="shared" si="195"/>
        <v>#N/A</v>
      </c>
    </row>
    <row r="513" spans="1:36" x14ac:dyDescent="0.25">
      <c r="A513">
        <f>commits!A513</f>
        <v>85946862</v>
      </c>
      <c r="B513" t="str">
        <f>commits!B513</f>
        <v>Javascript</v>
      </c>
      <c r="C513">
        <f>commits!C513</f>
        <v>1</v>
      </c>
      <c r="D513">
        <f>commits!D513</f>
        <v>1</v>
      </c>
      <c r="E513">
        <f>commits!E513</f>
        <v>2</v>
      </c>
      <c r="F513" t="e">
        <f>VLOOKUP(A513,merges!P:U,5,FALSE)</f>
        <v>#N/A</v>
      </c>
      <c r="G513" t="e">
        <f>VLOOKUP(A513,merges!P:U,6,FALSE)</f>
        <v>#N/A</v>
      </c>
      <c r="H513" t="e">
        <f t="shared" si="181"/>
        <v>#N/A</v>
      </c>
      <c r="I513" t="e">
        <f t="shared" si="182"/>
        <v>#N/A</v>
      </c>
      <c r="J513">
        <f t="shared" si="183"/>
        <v>0</v>
      </c>
      <c r="K513">
        <f t="shared" si="184"/>
        <v>0</v>
      </c>
      <c r="L513">
        <f t="shared" si="185"/>
        <v>0</v>
      </c>
      <c r="M513" t="e">
        <f t="shared" si="196"/>
        <v>#N/A</v>
      </c>
      <c r="N513" t="e">
        <f t="shared" si="197"/>
        <v>#N/A</v>
      </c>
      <c r="O513">
        <f>IF(ISNA(VLOOKUP(A513,desenvolvedores!$U$2:$W$656,2,FALSE)),1,VLOOKUP(A513,desenvolvedores!$U$2:$W$656,2,FALSE))</f>
        <v>1</v>
      </c>
      <c r="P513">
        <f>IF(ISNA(VLOOKUP(A513,desenvolvedores!$U$2:$W$656,3,FALSE)),1,VLOOKUP(A513,desenvolvedores!$U$2:$W$656,3,FALSE))</f>
        <v>1</v>
      </c>
      <c r="Q513">
        <f t="shared" si="179"/>
        <v>999999</v>
      </c>
      <c r="R513" t="e">
        <f t="shared" si="180"/>
        <v>#N/A</v>
      </c>
      <c r="S513">
        <f>IF(ISNA(VLOOKUP(A513,merges!AH:AJ,2,)),0,VLOOKUP(A513,merges!AH:AJ,2,))</f>
        <v>0</v>
      </c>
      <c r="T513">
        <f>IF(ISNA(VLOOKUP(A513,merges!AN:AP,2,FALSE)),0,VLOOKUP(A513,merges!AN:AP,2,FALSE))</f>
        <v>0</v>
      </c>
      <c r="U513">
        <f t="shared" si="186"/>
        <v>0</v>
      </c>
      <c r="V513">
        <f t="shared" si="187"/>
        <v>0</v>
      </c>
      <c r="W513">
        <f t="shared" si="198"/>
        <v>0</v>
      </c>
      <c r="X513">
        <f t="shared" si="188"/>
        <v>0</v>
      </c>
      <c r="Y513" t="e">
        <f>VLOOKUP(A513,issues_tempo!A:E,2,FALSE)</f>
        <v>#N/A</v>
      </c>
      <c r="Z513" t="e">
        <f>VLOOKUP(A513,issues_tempo!A:E,3,FALSE)</f>
        <v>#N/A</v>
      </c>
      <c r="AA513" t="e">
        <f t="shared" si="189"/>
        <v>#N/A</v>
      </c>
      <c r="AB513" t="e">
        <f t="shared" si="190"/>
        <v>#N/A</v>
      </c>
      <c r="AC513" t="e">
        <f>VLOOKUP(A513,issues_tempo!A:E,4,FALSE)</f>
        <v>#N/A</v>
      </c>
      <c r="AD513" t="e">
        <f>VLOOKUP(A513,issues_tempo!A:E,5,FALSE)</f>
        <v>#N/A</v>
      </c>
      <c r="AE513">
        <f t="shared" si="191"/>
        <v>0</v>
      </c>
      <c r="AF513">
        <f t="shared" si="191"/>
        <v>0</v>
      </c>
      <c r="AG513" t="e">
        <f t="shared" si="192"/>
        <v>#N/A</v>
      </c>
      <c r="AH513" t="e">
        <f t="shared" si="193"/>
        <v>#N/A</v>
      </c>
      <c r="AI513" t="e">
        <f t="shared" si="194"/>
        <v>#N/A</v>
      </c>
      <c r="AJ513" t="e">
        <f t="shared" si="195"/>
        <v>#N/A</v>
      </c>
    </row>
    <row r="514" spans="1:36" x14ac:dyDescent="0.25">
      <c r="A514">
        <f>commits!A514</f>
        <v>86124349</v>
      </c>
      <c r="B514" t="str">
        <f>commits!B514</f>
        <v>Python</v>
      </c>
      <c r="C514">
        <f>commits!C514</f>
        <v>248</v>
      </c>
      <c r="D514">
        <f>commits!D514</f>
        <v>752</v>
      </c>
      <c r="E514">
        <f>commits!E514</f>
        <v>1000</v>
      </c>
      <c r="F514">
        <f>VLOOKUP(A514,merges!P:U,5,FALSE)</f>
        <v>59</v>
      </c>
      <c r="G514">
        <f>VLOOKUP(A514,merges!P:U,6,FALSE)</f>
        <v>249</v>
      </c>
      <c r="H514">
        <f t="shared" si="181"/>
        <v>308</v>
      </c>
      <c r="I514">
        <f t="shared" si="182"/>
        <v>3.2467532467532467</v>
      </c>
      <c r="J514">
        <f t="shared" si="183"/>
        <v>30.8</v>
      </c>
      <c r="K514">
        <f t="shared" si="184"/>
        <v>23.79032258064516</v>
      </c>
      <c r="L514">
        <f t="shared" si="185"/>
        <v>33.111702127659576</v>
      </c>
      <c r="M514">
        <f t="shared" ref="M514:M515" si="201">IF(F514&gt;0,C514/F514,999999)</f>
        <v>4.2033898305084749</v>
      </c>
      <c r="N514">
        <f t="shared" ref="N514:N515" si="202">IF(G514&gt;0,D514/G514,999999)</f>
        <v>3.0200803212851404</v>
      </c>
      <c r="O514">
        <f>IF(ISNA(VLOOKUP(A514,desenvolvedores!$U$2:$W$656,2,FALSE)),1,VLOOKUP(A514,desenvolvedores!$U$2:$W$656,2,FALSE))</f>
        <v>9</v>
      </c>
      <c r="P514">
        <f>IF(ISNA(VLOOKUP(A514,desenvolvedores!$U$2:$W$656,3,FALSE)),1,VLOOKUP(A514,desenvolvedores!$U$2:$W$656,3,FALSE))</f>
        <v>10</v>
      </c>
      <c r="Q514">
        <f t="shared" ref="Q514:Q577" si="203">IF(ISERROR((C514/F514)*(O514/($O$2+$P$2))),999999,(C514/F514)*(O514/($O$2+$P$2)))</f>
        <v>6.3050847457627128</v>
      </c>
      <c r="R514">
        <f t="shared" ref="R514:R577" si="204">IF(ISERR((D514/G514)*(P514/($O$2+$P$2))),999999,(D514/G514)*(P514/($O$2+$P$2)))</f>
        <v>5.0334672021419005</v>
      </c>
      <c r="S514">
        <f>IF(ISNA(VLOOKUP(A514,merges!AH:AJ,2,)),0,VLOOKUP(A514,merges!AH:AJ,2,))</f>
        <v>384</v>
      </c>
      <c r="T514">
        <f>IF(ISNA(VLOOKUP(A514,merges!AN:AP,2,FALSE)),0,VLOOKUP(A514,merges!AN:AP,2,FALSE))</f>
        <v>1261</v>
      </c>
      <c r="U514">
        <f t="shared" si="186"/>
        <v>6.5084745762711869</v>
      </c>
      <c r="V514">
        <f t="shared" si="187"/>
        <v>5.0642570281124497</v>
      </c>
      <c r="W514">
        <f t="shared" si="198"/>
        <v>154.83870967741936</v>
      </c>
      <c r="X514">
        <f t="shared" si="188"/>
        <v>167.68617021276597</v>
      </c>
      <c r="Y514">
        <f>IF(ISNA(VLOOKUP(A514,issues_tempo!A:E,2,FALSE)),0,VLOOKUP(A514,issues_tempo!A:E,2,FALSE))</f>
        <v>0</v>
      </c>
      <c r="Z514">
        <f>IF(ISNA(VLOOKUP(A514,issues_tempo!A:E,3,FALSE)),0,VLOOKUP(A514,issues_tempo!A:E,3,FALSE))</f>
        <v>0</v>
      </c>
      <c r="AA514">
        <f t="shared" si="189"/>
        <v>0</v>
      </c>
      <c r="AB514" t="e">
        <f t="shared" si="190"/>
        <v>#DIV/0!</v>
      </c>
      <c r="AC514" t="e">
        <f>VLOOKUP(A514,issues_tempo!A:E,4,FALSE)</f>
        <v>#N/A</v>
      </c>
      <c r="AD514" t="e">
        <f>VLOOKUP(A514,issues_tempo!A:E,5,FALSE)</f>
        <v>#N/A</v>
      </c>
      <c r="AE514">
        <f t="shared" si="191"/>
        <v>0</v>
      </c>
      <c r="AF514">
        <f t="shared" si="191"/>
        <v>0</v>
      </c>
      <c r="AG514">
        <f t="shared" si="192"/>
        <v>0</v>
      </c>
      <c r="AH514">
        <f t="shared" si="193"/>
        <v>0</v>
      </c>
      <c r="AI514">
        <f t="shared" si="194"/>
        <v>0</v>
      </c>
      <c r="AJ514">
        <f t="shared" si="195"/>
        <v>0</v>
      </c>
    </row>
    <row r="515" spans="1:36" x14ac:dyDescent="0.25">
      <c r="A515">
        <f>commits!A515</f>
        <v>86282367</v>
      </c>
      <c r="B515" t="str">
        <f>commits!B515</f>
        <v>PHP</v>
      </c>
      <c r="C515">
        <f>commits!C515</f>
        <v>1885</v>
      </c>
      <c r="D515">
        <f>commits!D515</f>
        <v>186</v>
      </c>
      <c r="E515">
        <f>commits!E515</f>
        <v>2071</v>
      </c>
      <c r="F515">
        <f>VLOOKUP(A515,merges!P:U,5,FALSE)</f>
        <v>331</v>
      </c>
      <c r="G515">
        <f>VLOOKUP(A515,merges!P:U,6,FALSE)</f>
        <v>11</v>
      </c>
      <c r="H515">
        <f t="shared" ref="H515:H578" si="205">F515+G515</f>
        <v>342</v>
      </c>
      <c r="I515">
        <f t="shared" ref="I515:I578" si="206">E515/H515</f>
        <v>6.0555555555555554</v>
      </c>
      <c r="J515">
        <f t="shared" ref="J515:J578" si="207">IF(ISNA(H515),0,IF(E515&gt;0,(H515*100)/E515,0))</f>
        <v>16.513761467889907</v>
      </c>
      <c r="K515">
        <f t="shared" ref="K515:K578" si="208">IF(ISNA(F515),0,IF(C515&gt;0,(F515*100)/C515,0))</f>
        <v>17.559681697612731</v>
      </c>
      <c r="L515">
        <f t="shared" ref="L515:L578" si="209">IF(ISNA(F515),0,IF(D515&gt;0,(G515*100)/D515,0))</f>
        <v>5.913978494623656</v>
      </c>
      <c r="M515">
        <f t="shared" si="201"/>
        <v>5.6948640483383688</v>
      </c>
      <c r="N515">
        <f t="shared" si="202"/>
        <v>16.90909090909091</v>
      </c>
      <c r="O515">
        <f>IF(ISNA(VLOOKUP(A515,desenvolvedores!$U$2:$W$656,2,FALSE)),1,VLOOKUP(A515,desenvolvedores!$U$2:$W$656,2,FALSE))</f>
        <v>33</v>
      </c>
      <c r="P515">
        <f>IF(ISNA(VLOOKUP(A515,desenvolvedores!$U$2:$W$656,3,FALSE)),1,VLOOKUP(A515,desenvolvedores!$U$2:$W$656,3,FALSE))</f>
        <v>15</v>
      </c>
      <c r="Q515">
        <f t="shared" si="203"/>
        <v>31.321752265861029</v>
      </c>
      <c r="R515">
        <f t="shared" si="204"/>
        <v>42.272727272727273</v>
      </c>
      <c r="S515">
        <f>IF(ISNA(VLOOKUP(A515,merges!AH:AJ,2,)),0,VLOOKUP(A515,merges!AH:AJ,2,))</f>
        <v>88</v>
      </c>
      <c r="T515">
        <f>IF(ISNA(VLOOKUP(A515,merges!AN:AP,2,FALSE)),0,VLOOKUP(A515,merges!AN:AP,2,FALSE))</f>
        <v>2</v>
      </c>
      <c r="U515">
        <f t="shared" ref="U515:U578" si="210">IF(ISNA(F515),0,IF(F515&gt;0,S515/F515,0))</f>
        <v>0.26586102719033233</v>
      </c>
      <c r="V515">
        <f t="shared" ref="V515:V578" si="211">IF(ISNA(G515),0,IF(G515&gt;0,T515/G515,0))</f>
        <v>0.18181818181818182</v>
      </c>
      <c r="W515">
        <f t="shared" si="198"/>
        <v>4.6684350132625996</v>
      </c>
      <c r="X515">
        <f t="shared" ref="X515:X578" si="212">V515*L515</f>
        <v>1.075268817204301</v>
      </c>
      <c r="Y515">
        <f>IF(ISNA(VLOOKUP(A515,issues_tempo!A:E,2,FALSE)),0,VLOOKUP(A515,issues_tempo!A:E,2,FALSE))</f>
        <v>11</v>
      </c>
      <c r="Z515">
        <f>IF(ISNA(VLOOKUP(A515,issues_tempo!A:E,3,FALSE)),0,VLOOKUP(A515,issues_tempo!A:E,3,FALSE))</f>
        <v>66</v>
      </c>
      <c r="AA515">
        <f t="shared" ref="AA515:AA578" si="213">Y515+Z515</f>
        <v>77</v>
      </c>
      <c r="AB515">
        <f t="shared" ref="AB515:AB578" si="214">E515/AA515</f>
        <v>26.896103896103895</v>
      </c>
      <c r="AC515">
        <f>VLOOKUP(A515,issues_tempo!A:E,4,FALSE)</f>
        <v>8</v>
      </c>
      <c r="AD515">
        <f>VLOOKUP(A515,issues_tempo!A:E,5,FALSE)</f>
        <v>21</v>
      </c>
      <c r="AE515">
        <f t="shared" ref="AE515:AF578" si="215">IF(ISNA(Y515),0,IF(C515&gt;0,(Y515*100)/C515,0))</f>
        <v>0.58355437665782495</v>
      </c>
      <c r="AF515">
        <f t="shared" si="215"/>
        <v>35.483870967741936</v>
      </c>
      <c r="AG515">
        <f t="shared" ref="AG515:AG578" si="216">IF(Y515&gt;0,AC515/Y515,0)</f>
        <v>0.72727272727272729</v>
      </c>
      <c r="AH515">
        <f t="shared" ref="AH515:AH578" si="217">IF(Z515&gt;0,AD515/Z515,0)</f>
        <v>0.31818181818181818</v>
      </c>
      <c r="AI515">
        <f t="shared" ref="AI515:AI578" si="218">AG515*AE515</f>
        <v>0.4244031830238727</v>
      </c>
      <c r="AJ515">
        <f t="shared" ref="AJ515:AJ578" si="219">AH515*AF515</f>
        <v>11.290322580645162</v>
      </c>
    </row>
    <row r="516" spans="1:36" x14ac:dyDescent="0.25">
      <c r="A516">
        <f>commits!A516</f>
        <v>86769001</v>
      </c>
      <c r="B516" t="str">
        <f>commits!B516</f>
        <v>c#</v>
      </c>
      <c r="C516">
        <f>commits!C516</f>
        <v>27</v>
      </c>
      <c r="D516">
        <f>commits!D516</f>
        <v>72</v>
      </c>
      <c r="E516">
        <f>commits!E516</f>
        <v>99</v>
      </c>
      <c r="F516">
        <f>VLOOKUP(A516,merges!P:U,5,FALSE)</f>
        <v>1</v>
      </c>
      <c r="G516">
        <f>VLOOKUP(A516,merges!P:U,6,FALSE)</f>
        <v>0</v>
      </c>
      <c r="H516">
        <f t="shared" si="205"/>
        <v>1</v>
      </c>
      <c r="I516">
        <f t="shared" si="206"/>
        <v>99</v>
      </c>
      <c r="J516">
        <f t="shared" si="207"/>
        <v>1.0101010101010102</v>
      </c>
      <c r="K516">
        <f t="shared" si="208"/>
        <v>3.7037037037037037</v>
      </c>
      <c r="L516">
        <f t="shared" si="209"/>
        <v>0</v>
      </c>
      <c r="M516">
        <f t="shared" ref="M516:M578" si="220">C516/F516</f>
        <v>27</v>
      </c>
      <c r="N516" t="e">
        <f t="shared" ref="N516:N578" si="221">D516/G516</f>
        <v>#DIV/0!</v>
      </c>
      <c r="O516">
        <f>IF(ISNA(VLOOKUP(A516,desenvolvedores!$U$2:$W$656,2,FALSE)),1,VLOOKUP(A516,desenvolvedores!$U$2:$W$656,2,FALSE))</f>
        <v>4</v>
      </c>
      <c r="P516">
        <f>IF(ISNA(VLOOKUP(A516,desenvolvedores!$U$2:$W$656,3,FALSE)),1,VLOOKUP(A516,desenvolvedores!$U$2:$W$656,3,FALSE))</f>
        <v>2</v>
      </c>
      <c r="Q516">
        <f t="shared" si="203"/>
        <v>18</v>
      </c>
      <c r="R516">
        <f t="shared" si="204"/>
        <v>999999</v>
      </c>
      <c r="S516">
        <f>IF(ISNA(VLOOKUP(A516,merges!AH:AJ,2,)),0,VLOOKUP(A516,merges!AH:AJ,2,))</f>
        <v>0</v>
      </c>
      <c r="T516">
        <f>IF(ISNA(VLOOKUP(A516,merges!AN:AP,2,FALSE)),0,VLOOKUP(A516,merges!AN:AP,2,FALSE))</f>
        <v>0</v>
      </c>
      <c r="U516">
        <f t="shared" si="210"/>
        <v>0</v>
      </c>
      <c r="V516">
        <f t="shared" si="211"/>
        <v>0</v>
      </c>
      <c r="W516">
        <f t="shared" ref="W516:W579" si="222">U516*K516</f>
        <v>0</v>
      </c>
      <c r="X516">
        <f t="shared" si="212"/>
        <v>0</v>
      </c>
      <c r="Y516" t="e">
        <f>VLOOKUP(A516,issues_tempo!A:E,2,FALSE)</f>
        <v>#N/A</v>
      </c>
      <c r="Z516" t="e">
        <f>VLOOKUP(A516,issues_tempo!A:E,3,FALSE)</f>
        <v>#N/A</v>
      </c>
      <c r="AA516" t="e">
        <f t="shared" si="213"/>
        <v>#N/A</v>
      </c>
      <c r="AB516" t="e">
        <f t="shared" si="214"/>
        <v>#N/A</v>
      </c>
      <c r="AC516" t="e">
        <f>VLOOKUP(A516,issues_tempo!A:E,4,FALSE)</f>
        <v>#N/A</v>
      </c>
      <c r="AD516" t="e">
        <f>VLOOKUP(A516,issues_tempo!A:E,5,FALSE)</f>
        <v>#N/A</v>
      </c>
      <c r="AE516">
        <f t="shared" si="215"/>
        <v>0</v>
      </c>
      <c r="AF516">
        <f t="shared" si="215"/>
        <v>0</v>
      </c>
      <c r="AG516" t="e">
        <f t="shared" si="216"/>
        <v>#N/A</v>
      </c>
      <c r="AH516" t="e">
        <f t="shared" si="217"/>
        <v>#N/A</v>
      </c>
      <c r="AI516" t="e">
        <f t="shared" si="218"/>
        <v>#N/A</v>
      </c>
      <c r="AJ516" t="e">
        <f t="shared" si="219"/>
        <v>#N/A</v>
      </c>
    </row>
    <row r="517" spans="1:36" x14ac:dyDescent="0.25">
      <c r="A517">
        <f>commits!A517</f>
        <v>86883390</v>
      </c>
      <c r="B517" t="str">
        <f>commits!B517</f>
        <v>Ruby</v>
      </c>
      <c r="C517">
        <f>commits!C517</f>
        <v>26</v>
      </c>
      <c r="D517">
        <f>commits!D517</f>
        <v>25</v>
      </c>
      <c r="E517">
        <f>commits!E517</f>
        <v>51</v>
      </c>
      <c r="F517" t="e">
        <f>VLOOKUP(A517,merges!P:U,5,FALSE)</f>
        <v>#N/A</v>
      </c>
      <c r="G517" t="e">
        <f>VLOOKUP(A517,merges!P:U,6,FALSE)</f>
        <v>#N/A</v>
      </c>
      <c r="H517" t="e">
        <f t="shared" si="205"/>
        <v>#N/A</v>
      </c>
      <c r="I517" t="e">
        <f t="shared" si="206"/>
        <v>#N/A</v>
      </c>
      <c r="J517">
        <f t="shared" si="207"/>
        <v>0</v>
      </c>
      <c r="K517">
        <f t="shared" si="208"/>
        <v>0</v>
      </c>
      <c r="L517">
        <f t="shared" si="209"/>
        <v>0</v>
      </c>
      <c r="M517" t="e">
        <f t="shared" si="220"/>
        <v>#N/A</v>
      </c>
      <c r="N517" t="e">
        <f t="shared" si="221"/>
        <v>#N/A</v>
      </c>
      <c r="O517">
        <f>IF(ISNA(VLOOKUP(A517,desenvolvedores!$U$2:$W$656,2,FALSE)),1,VLOOKUP(A517,desenvolvedores!$U$2:$W$656,2,FALSE))</f>
        <v>1</v>
      </c>
      <c r="P517">
        <f>IF(ISNA(VLOOKUP(A517,desenvolvedores!$U$2:$W$656,3,FALSE)),1,VLOOKUP(A517,desenvolvedores!$U$2:$W$656,3,FALSE))</f>
        <v>1</v>
      </c>
      <c r="Q517">
        <f t="shared" si="203"/>
        <v>999999</v>
      </c>
      <c r="R517" t="e">
        <f t="shared" si="204"/>
        <v>#N/A</v>
      </c>
      <c r="S517">
        <f>IF(ISNA(VLOOKUP(A517,merges!AH:AJ,2,)),0,VLOOKUP(A517,merges!AH:AJ,2,))</f>
        <v>0</v>
      </c>
      <c r="T517">
        <f>IF(ISNA(VLOOKUP(A517,merges!AN:AP,2,FALSE)),0,VLOOKUP(A517,merges!AN:AP,2,FALSE))</f>
        <v>0</v>
      </c>
      <c r="U517">
        <f t="shared" si="210"/>
        <v>0</v>
      </c>
      <c r="V517">
        <f t="shared" si="211"/>
        <v>0</v>
      </c>
      <c r="W517">
        <f t="shared" si="222"/>
        <v>0</v>
      </c>
      <c r="X517">
        <f t="shared" si="212"/>
        <v>0</v>
      </c>
      <c r="Y517" t="e">
        <f>VLOOKUP(A517,issues_tempo!A:E,2,FALSE)</f>
        <v>#N/A</v>
      </c>
      <c r="Z517" t="e">
        <f>VLOOKUP(A517,issues_tempo!A:E,3,FALSE)</f>
        <v>#N/A</v>
      </c>
      <c r="AA517" t="e">
        <f t="shared" si="213"/>
        <v>#N/A</v>
      </c>
      <c r="AB517" t="e">
        <f t="shared" si="214"/>
        <v>#N/A</v>
      </c>
      <c r="AC517" t="e">
        <f>VLOOKUP(A517,issues_tempo!A:E,4,FALSE)</f>
        <v>#N/A</v>
      </c>
      <c r="AD517" t="e">
        <f>VLOOKUP(A517,issues_tempo!A:E,5,FALSE)</f>
        <v>#N/A</v>
      </c>
      <c r="AE517">
        <f t="shared" si="215"/>
        <v>0</v>
      </c>
      <c r="AF517">
        <f t="shared" si="215"/>
        <v>0</v>
      </c>
      <c r="AG517" t="e">
        <f t="shared" si="216"/>
        <v>#N/A</v>
      </c>
      <c r="AH517" t="e">
        <f t="shared" si="217"/>
        <v>#N/A</v>
      </c>
      <c r="AI517" t="e">
        <f t="shared" si="218"/>
        <v>#N/A</v>
      </c>
      <c r="AJ517" t="e">
        <f t="shared" si="219"/>
        <v>#N/A</v>
      </c>
    </row>
    <row r="518" spans="1:36" x14ac:dyDescent="0.25">
      <c r="A518">
        <f>commits!A518</f>
        <v>86929078</v>
      </c>
      <c r="B518" t="str">
        <f>commits!B518</f>
        <v>Javascript</v>
      </c>
      <c r="C518">
        <f>commits!C518</f>
        <v>1</v>
      </c>
      <c r="D518">
        <f>commits!D518</f>
        <v>1</v>
      </c>
      <c r="E518">
        <f>commits!E518</f>
        <v>2</v>
      </c>
      <c r="F518" t="e">
        <f>VLOOKUP(A518,merges!P:U,5,FALSE)</f>
        <v>#N/A</v>
      </c>
      <c r="G518" t="e">
        <f>VLOOKUP(A518,merges!P:U,6,FALSE)</f>
        <v>#N/A</v>
      </c>
      <c r="H518" t="e">
        <f t="shared" si="205"/>
        <v>#N/A</v>
      </c>
      <c r="I518" t="e">
        <f t="shared" si="206"/>
        <v>#N/A</v>
      </c>
      <c r="J518">
        <f t="shared" si="207"/>
        <v>0</v>
      </c>
      <c r="K518">
        <f t="shared" si="208"/>
        <v>0</v>
      </c>
      <c r="L518">
        <f t="shared" si="209"/>
        <v>0</v>
      </c>
      <c r="M518" t="e">
        <f t="shared" si="220"/>
        <v>#N/A</v>
      </c>
      <c r="N518" t="e">
        <f t="shared" si="221"/>
        <v>#N/A</v>
      </c>
      <c r="O518">
        <f>IF(ISNA(VLOOKUP(A518,desenvolvedores!$U$2:$W$656,2,FALSE)),1,VLOOKUP(A518,desenvolvedores!$U$2:$W$656,2,FALSE))</f>
        <v>1</v>
      </c>
      <c r="P518">
        <f>IF(ISNA(VLOOKUP(A518,desenvolvedores!$U$2:$W$656,3,FALSE)),1,VLOOKUP(A518,desenvolvedores!$U$2:$W$656,3,FALSE))</f>
        <v>1</v>
      </c>
      <c r="Q518">
        <f t="shared" si="203"/>
        <v>999999</v>
      </c>
      <c r="R518" t="e">
        <f t="shared" si="204"/>
        <v>#N/A</v>
      </c>
      <c r="S518">
        <f>IF(ISNA(VLOOKUP(A518,merges!AH:AJ,2,)),0,VLOOKUP(A518,merges!AH:AJ,2,))</f>
        <v>0</v>
      </c>
      <c r="T518">
        <f>IF(ISNA(VLOOKUP(A518,merges!AN:AP,2,FALSE)),0,VLOOKUP(A518,merges!AN:AP,2,FALSE))</f>
        <v>0</v>
      </c>
      <c r="U518">
        <f t="shared" si="210"/>
        <v>0</v>
      </c>
      <c r="V518">
        <f t="shared" si="211"/>
        <v>0</v>
      </c>
      <c r="W518">
        <f t="shared" si="222"/>
        <v>0</v>
      </c>
      <c r="X518">
        <f t="shared" si="212"/>
        <v>0</v>
      </c>
      <c r="Y518" t="e">
        <f>VLOOKUP(A518,issues_tempo!A:E,2,FALSE)</f>
        <v>#N/A</v>
      </c>
      <c r="Z518" t="e">
        <f>VLOOKUP(A518,issues_tempo!A:E,3,FALSE)</f>
        <v>#N/A</v>
      </c>
      <c r="AA518" t="e">
        <f t="shared" si="213"/>
        <v>#N/A</v>
      </c>
      <c r="AB518" t="e">
        <f t="shared" si="214"/>
        <v>#N/A</v>
      </c>
      <c r="AC518" t="e">
        <f>VLOOKUP(A518,issues_tempo!A:E,4,FALSE)</f>
        <v>#N/A</v>
      </c>
      <c r="AD518" t="e">
        <f>VLOOKUP(A518,issues_tempo!A:E,5,FALSE)</f>
        <v>#N/A</v>
      </c>
      <c r="AE518">
        <f t="shared" si="215"/>
        <v>0</v>
      </c>
      <c r="AF518">
        <f t="shared" si="215"/>
        <v>0</v>
      </c>
      <c r="AG518" t="e">
        <f t="shared" si="216"/>
        <v>#N/A</v>
      </c>
      <c r="AH518" t="e">
        <f t="shared" si="217"/>
        <v>#N/A</v>
      </c>
      <c r="AI518" t="e">
        <f t="shared" si="218"/>
        <v>#N/A</v>
      </c>
      <c r="AJ518" t="e">
        <f t="shared" si="219"/>
        <v>#N/A</v>
      </c>
    </row>
    <row r="519" spans="1:36" x14ac:dyDescent="0.25">
      <c r="A519">
        <f>commits!A519</f>
        <v>87059851</v>
      </c>
      <c r="B519" t="str">
        <f>commits!B519</f>
        <v>Ruby</v>
      </c>
      <c r="C519">
        <f>commits!C519</f>
        <v>6</v>
      </c>
      <c r="D519">
        <f>commits!D519</f>
        <v>37</v>
      </c>
      <c r="E519">
        <f>commits!E519</f>
        <v>43</v>
      </c>
      <c r="F519">
        <f>VLOOKUP(A519,merges!P:U,5,FALSE)</f>
        <v>0</v>
      </c>
      <c r="G519">
        <f>VLOOKUP(A519,merges!P:U,6,FALSE)</f>
        <v>5</v>
      </c>
      <c r="H519">
        <f t="shared" si="205"/>
        <v>5</v>
      </c>
      <c r="I519">
        <f t="shared" si="206"/>
        <v>8.6</v>
      </c>
      <c r="J519">
        <f t="shared" si="207"/>
        <v>11.627906976744185</v>
      </c>
      <c r="K519">
        <f t="shared" si="208"/>
        <v>0</v>
      </c>
      <c r="L519">
        <f t="shared" si="209"/>
        <v>13.513513513513514</v>
      </c>
      <c r="M519" t="e">
        <f t="shared" si="220"/>
        <v>#DIV/0!</v>
      </c>
      <c r="N519">
        <f t="shared" si="221"/>
        <v>7.4</v>
      </c>
      <c r="O519">
        <f>IF(ISNA(VLOOKUP(A519,desenvolvedores!$U$2:$W$656,2,FALSE)),1,VLOOKUP(A519,desenvolvedores!$U$2:$W$656,2,FALSE))</f>
        <v>1</v>
      </c>
      <c r="P519">
        <f>IF(ISNA(VLOOKUP(A519,desenvolvedores!$U$2:$W$656,3,FALSE)),1,VLOOKUP(A519,desenvolvedores!$U$2:$W$656,3,FALSE))</f>
        <v>2</v>
      </c>
      <c r="Q519">
        <f t="shared" si="203"/>
        <v>999999</v>
      </c>
      <c r="R519">
        <f t="shared" si="204"/>
        <v>2.4666666666666668</v>
      </c>
      <c r="S519">
        <f>IF(ISNA(VLOOKUP(A519,merges!AH:AJ,2,)),0,VLOOKUP(A519,merges!AH:AJ,2,))</f>
        <v>0</v>
      </c>
      <c r="T519">
        <f>IF(ISNA(VLOOKUP(A519,merges!AN:AP,2,FALSE)),0,VLOOKUP(A519,merges!AN:AP,2,FALSE))</f>
        <v>0</v>
      </c>
      <c r="U519">
        <f t="shared" si="210"/>
        <v>0</v>
      </c>
      <c r="V519">
        <f t="shared" si="211"/>
        <v>0</v>
      </c>
      <c r="W519">
        <f t="shared" si="222"/>
        <v>0</v>
      </c>
      <c r="X519">
        <f t="shared" si="212"/>
        <v>0</v>
      </c>
      <c r="Y519" t="e">
        <f>VLOOKUP(A519,issues_tempo!A:E,2,FALSE)</f>
        <v>#N/A</v>
      </c>
      <c r="Z519" t="e">
        <f>VLOOKUP(A519,issues_tempo!A:E,3,FALSE)</f>
        <v>#N/A</v>
      </c>
      <c r="AA519" t="e">
        <f t="shared" si="213"/>
        <v>#N/A</v>
      </c>
      <c r="AB519" t="e">
        <f t="shared" si="214"/>
        <v>#N/A</v>
      </c>
      <c r="AC519" t="e">
        <f>VLOOKUP(A519,issues_tempo!A:E,4,FALSE)</f>
        <v>#N/A</v>
      </c>
      <c r="AD519" t="e">
        <f>VLOOKUP(A519,issues_tempo!A:E,5,FALSE)</f>
        <v>#N/A</v>
      </c>
      <c r="AE519">
        <f t="shared" si="215"/>
        <v>0</v>
      </c>
      <c r="AF519">
        <f t="shared" si="215"/>
        <v>0</v>
      </c>
      <c r="AG519" t="e">
        <f t="shared" si="216"/>
        <v>#N/A</v>
      </c>
      <c r="AH519" t="e">
        <f t="shared" si="217"/>
        <v>#N/A</v>
      </c>
      <c r="AI519" t="e">
        <f t="shared" si="218"/>
        <v>#N/A</v>
      </c>
      <c r="AJ519" t="e">
        <f t="shared" si="219"/>
        <v>#N/A</v>
      </c>
    </row>
    <row r="520" spans="1:36" x14ac:dyDescent="0.25">
      <c r="A520">
        <f>commits!A520</f>
        <v>87159117</v>
      </c>
      <c r="B520" t="str">
        <f>commits!B520</f>
        <v>Javascript</v>
      </c>
      <c r="C520">
        <f>commits!C520</f>
        <v>18</v>
      </c>
      <c r="D520">
        <f>commits!D520</f>
        <v>150</v>
      </c>
      <c r="E520">
        <f>commits!E520</f>
        <v>168</v>
      </c>
      <c r="F520">
        <f>VLOOKUP(A520,merges!P:U,5,FALSE)</f>
        <v>0</v>
      </c>
      <c r="G520">
        <f>VLOOKUP(A520,merges!P:U,6,FALSE)</f>
        <v>24</v>
      </c>
      <c r="H520">
        <f t="shared" si="205"/>
        <v>24</v>
      </c>
      <c r="I520">
        <f t="shared" si="206"/>
        <v>7</v>
      </c>
      <c r="J520">
        <f t="shared" si="207"/>
        <v>14.285714285714286</v>
      </c>
      <c r="K520">
        <f t="shared" si="208"/>
        <v>0</v>
      </c>
      <c r="L520">
        <f t="shared" si="209"/>
        <v>16</v>
      </c>
      <c r="M520" t="e">
        <f t="shared" si="220"/>
        <v>#DIV/0!</v>
      </c>
      <c r="N520">
        <f t="shared" si="221"/>
        <v>6.25</v>
      </c>
      <c r="O520">
        <f>IF(ISNA(VLOOKUP(A520,desenvolvedores!$U$2:$W$656,2,FALSE)),1,VLOOKUP(A520,desenvolvedores!$U$2:$W$656,2,FALSE))</f>
        <v>3</v>
      </c>
      <c r="P520">
        <f>IF(ISNA(VLOOKUP(A520,desenvolvedores!$U$2:$W$656,3,FALSE)),1,VLOOKUP(A520,desenvolvedores!$U$2:$W$656,3,FALSE))</f>
        <v>5</v>
      </c>
      <c r="Q520">
        <f t="shared" si="203"/>
        <v>999999</v>
      </c>
      <c r="R520">
        <f t="shared" si="204"/>
        <v>5.2083333333333339</v>
      </c>
      <c r="S520">
        <f>IF(ISNA(VLOOKUP(A520,merges!AH:AJ,2,)),0,VLOOKUP(A520,merges!AH:AJ,2,))</f>
        <v>0</v>
      </c>
      <c r="T520">
        <f>IF(ISNA(VLOOKUP(A520,merges!AN:AP,2,FALSE)),0,VLOOKUP(A520,merges!AN:AP,2,FALSE))</f>
        <v>109</v>
      </c>
      <c r="U520">
        <f t="shared" si="210"/>
        <v>0</v>
      </c>
      <c r="V520">
        <f t="shared" si="211"/>
        <v>4.541666666666667</v>
      </c>
      <c r="W520">
        <f t="shared" si="222"/>
        <v>0</v>
      </c>
      <c r="X520">
        <f t="shared" si="212"/>
        <v>72.666666666666671</v>
      </c>
      <c r="Y520" t="e">
        <f>VLOOKUP(A520,issues_tempo!A:E,2,FALSE)</f>
        <v>#N/A</v>
      </c>
      <c r="Z520" t="e">
        <f>VLOOKUP(A520,issues_tempo!A:E,3,FALSE)</f>
        <v>#N/A</v>
      </c>
      <c r="AA520" t="e">
        <f t="shared" si="213"/>
        <v>#N/A</v>
      </c>
      <c r="AB520" t="e">
        <f t="shared" si="214"/>
        <v>#N/A</v>
      </c>
      <c r="AC520" t="e">
        <f>VLOOKUP(A520,issues_tempo!A:E,4,FALSE)</f>
        <v>#N/A</v>
      </c>
      <c r="AD520" t="e">
        <f>VLOOKUP(A520,issues_tempo!A:E,5,FALSE)</f>
        <v>#N/A</v>
      </c>
      <c r="AE520">
        <f t="shared" si="215"/>
        <v>0</v>
      </c>
      <c r="AF520">
        <f t="shared" si="215"/>
        <v>0</v>
      </c>
      <c r="AG520" t="e">
        <f t="shared" si="216"/>
        <v>#N/A</v>
      </c>
      <c r="AH520" t="e">
        <f t="shared" si="217"/>
        <v>#N/A</v>
      </c>
      <c r="AI520" t="e">
        <f t="shared" si="218"/>
        <v>#N/A</v>
      </c>
      <c r="AJ520" t="e">
        <f t="shared" si="219"/>
        <v>#N/A</v>
      </c>
    </row>
    <row r="521" spans="1:36" x14ac:dyDescent="0.25">
      <c r="A521">
        <f>commits!A521</f>
        <v>87207085</v>
      </c>
      <c r="B521" t="str">
        <f>commits!B521</f>
        <v>c#</v>
      </c>
      <c r="C521">
        <f>commits!C521</f>
        <v>18</v>
      </c>
      <c r="D521">
        <f>commits!D521</f>
        <v>12</v>
      </c>
      <c r="E521">
        <f>commits!E521</f>
        <v>30</v>
      </c>
      <c r="F521">
        <f>VLOOKUP(A521,merges!P:U,5,FALSE)</f>
        <v>1</v>
      </c>
      <c r="G521">
        <f>VLOOKUP(A521,merges!P:U,6,FALSE)</f>
        <v>1</v>
      </c>
      <c r="H521">
        <f t="shared" si="205"/>
        <v>2</v>
      </c>
      <c r="I521">
        <f t="shared" si="206"/>
        <v>15</v>
      </c>
      <c r="J521">
        <f t="shared" si="207"/>
        <v>6.666666666666667</v>
      </c>
      <c r="K521">
        <f t="shared" si="208"/>
        <v>5.5555555555555554</v>
      </c>
      <c r="L521">
        <f t="shared" si="209"/>
        <v>8.3333333333333339</v>
      </c>
      <c r="M521">
        <f t="shared" si="220"/>
        <v>18</v>
      </c>
      <c r="N521">
        <f t="shared" si="221"/>
        <v>12</v>
      </c>
      <c r="O521">
        <f>IF(ISNA(VLOOKUP(A521,desenvolvedores!$U$2:$W$656,2,FALSE)),1,VLOOKUP(A521,desenvolvedores!$U$2:$W$656,2,FALSE))</f>
        <v>2</v>
      </c>
      <c r="P521">
        <f>IF(ISNA(VLOOKUP(A521,desenvolvedores!$U$2:$W$656,3,FALSE)),1,VLOOKUP(A521,desenvolvedores!$U$2:$W$656,3,FALSE))</f>
        <v>1</v>
      </c>
      <c r="Q521">
        <f t="shared" si="203"/>
        <v>6</v>
      </c>
      <c r="R521">
        <f t="shared" si="204"/>
        <v>2</v>
      </c>
      <c r="S521">
        <f>IF(ISNA(VLOOKUP(A521,merges!AH:AJ,2,)),0,VLOOKUP(A521,merges!AH:AJ,2,))</f>
        <v>0</v>
      </c>
      <c r="T521">
        <f>IF(ISNA(VLOOKUP(A521,merges!AN:AP,2,FALSE)),0,VLOOKUP(A521,merges!AN:AP,2,FALSE))</f>
        <v>0</v>
      </c>
      <c r="U521">
        <f t="shared" si="210"/>
        <v>0</v>
      </c>
      <c r="V521">
        <f t="shared" si="211"/>
        <v>0</v>
      </c>
      <c r="W521">
        <f t="shared" si="222"/>
        <v>0</v>
      </c>
      <c r="X521">
        <f t="shared" si="212"/>
        <v>0</v>
      </c>
      <c r="Y521">
        <f>VLOOKUP(A521,issues_tempo!A:E,2,FALSE)</f>
        <v>2</v>
      </c>
      <c r="Z521">
        <f>VLOOKUP(A521,issues_tempo!A:E,3,FALSE)</f>
        <v>0</v>
      </c>
      <c r="AA521">
        <f t="shared" si="213"/>
        <v>2</v>
      </c>
      <c r="AB521">
        <f t="shared" si="214"/>
        <v>15</v>
      </c>
      <c r="AC521">
        <f>VLOOKUP(A521,issues_tempo!A:E,4,FALSE)</f>
        <v>61</v>
      </c>
      <c r="AD521">
        <f>VLOOKUP(A521,issues_tempo!A:E,5,FALSE)</f>
        <v>0</v>
      </c>
      <c r="AE521">
        <f t="shared" si="215"/>
        <v>11.111111111111111</v>
      </c>
      <c r="AF521">
        <f t="shared" si="215"/>
        <v>0</v>
      </c>
      <c r="AG521">
        <f t="shared" si="216"/>
        <v>30.5</v>
      </c>
      <c r="AH521">
        <f t="shared" si="217"/>
        <v>0</v>
      </c>
      <c r="AI521">
        <f t="shared" si="218"/>
        <v>338.88888888888886</v>
      </c>
      <c r="AJ521">
        <f t="shared" si="219"/>
        <v>0</v>
      </c>
    </row>
    <row r="522" spans="1:36" x14ac:dyDescent="0.25">
      <c r="A522">
        <f>commits!A522</f>
        <v>87493534</v>
      </c>
      <c r="B522" t="str">
        <f>commits!B522</f>
        <v>Python</v>
      </c>
      <c r="C522">
        <f>commits!C522</f>
        <v>1</v>
      </c>
      <c r="D522">
        <f>commits!D522</f>
        <v>6</v>
      </c>
      <c r="E522">
        <f>commits!E522</f>
        <v>7</v>
      </c>
      <c r="F522" t="e">
        <f>VLOOKUP(A522,merges!P:U,5,FALSE)</f>
        <v>#N/A</v>
      </c>
      <c r="G522" t="e">
        <f>VLOOKUP(A522,merges!P:U,6,FALSE)</f>
        <v>#N/A</v>
      </c>
      <c r="H522" t="e">
        <f t="shared" si="205"/>
        <v>#N/A</v>
      </c>
      <c r="I522" t="e">
        <f t="shared" si="206"/>
        <v>#N/A</v>
      </c>
      <c r="J522">
        <f t="shared" si="207"/>
        <v>0</v>
      </c>
      <c r="K522">
        <f t="shared" si="208"/>
        <v>0</v>
      </c>
      <c r="L522">
        <f t="shared" si="209"/>
        <v>0</v>
      </c>
      <c r="M522" t="e">
        <f t="shared" si="220"/>
        <v>#N/A</v>
      </c>
      <c r="N522" t="e">
        <f t="shared" si="221"/>
        <v>#N/A</v>
      </c>
      <c r="O522">
        <f>IF(ISNA(VLOOKUP(A522,desenvolvedores!$U$2:$W$656,2,FALSE)),1,VLOOKUP(A522,desenvolvedores!$U$2:$W$656,2,FALSE))</f>
        <v>1</v>
      </c>
      <c r="P522">
        <f>IF(ISNA(VLOOKUP(A522,desenvolvedores!$U$2:$W$656,3,FALSE)),1,VLOOKUP(A522,desenvolvedores!$U$2:$W$656,3,FALSE))</f>
        <v>1</v>
      </c>
      <c r="Q522">
        <f t="shared" si="203"/>
        <v>999999</v>
      </c>
      <c r="R522" t="e">
        <f t="shared" si="204"/>
        <v>#N/A</v>
      </c>
      <c r="S522">
        <f>IF(ISNA(VLOOKUP(A522,merges!AH:AJ,2,)),0,VLOOKUP(A522,merges!AH:AJ,2,))</f>
        <v>0</v>
      </c>
      <c r="T522">
        <f>IF(ISNA(VLOOKUP(A522,merges!AN:AP,2,FALSE)),0,VLOOKUP(A522,merges!AN:AP,2,FALSE))</f>
        <v>0</v>
      </c>
      <c r="U522">
        <f t="shared" si="210"/>
        <v>0</v>
      </c>
      <c r="V522">
        <f t="shared" si="211"/>
        <v>0</v>
      </c>
      <c r="W522">
        <f t="shared" si="222"/>
        <v>0</v>
      </c>
      <c r="X522">
        <f t="shared" si="212"/>
        <v>0</v>
      </c>
      <c r="Y522" t="e">
        <f>VLOOKUP(A522,issues_tempo!A:E,2,FALSE)</f>
        <v>#N/A</v>
      </c>
      <c r="Z522" t="e">
        <f>VLOOKUP(A522,issues_tempo!A:E,3,FALSE)</f>
        <v>#N/A</v>
      </c>
      <c r="AA522" t="e">
        <f t="shared" si="213"/>
        <v>#N/A</v>
      </c>
      <c r="AB522" t="e">
        <f t="shared" si="214"/>
        <v>#N/A</v>
      </c>
      <c r="AC522" t="e">
        <f>VLOOKUP(A522,issues_tempo!A:E,4,FALSE)</f>
        <v>#N/A</v>
      </c>
      <c r="AD522" t="e">
        <f>VLOOKUP(A522,issues_tempo!A:E,5,FALSE)</f>
        <v>#N/A</v>
      </c>
      <c r="AE522">
        <f t="shared" si="215"/>
        <v>0</v>
      </c>
      <c r="AF522">
        <f t="shared" si="215"/>
        <v>0</v>
      </c>
      <c r="AG522" t="e">
        <f t="shared" si="216"/>
        <v>#N/A</v>
      </c>
      <c r="AH522" t="e">
        <f t="shared" si="217"/>
        <v>#N/A</v>
      </c>
      <c r="AI522" t="e">
        <f t="shared" si="218"/>
        <v>#N/A</v>
      </c>
      <c r="AJ522" t="e">
        <f t="shared" si="219"/>
        <v>#N/A</v>
      </c>
    </row>
    <row r="523" spans="1:36" x14ac:dyDescent="0.25">
      <c r="A523">
        <f>commits!A523</f>
        <v>87650554</v>
      </c>
      <c r="B523" t="str">
        <f>commits!B523</f>
        <v>JavaScript</v>
      </c>
      <c r="C523">
        <f>commits!C523</f>
        <v>1</v>
      </c>
      <c r="D523">
        <f>commits!D523</f>
        <v>12</v>
      </c>
      <c r="E523">
        <f>commits!E523</f>
        <v>13</v>
      </c>
      <c r="F523" t="e">
        <f>VLOOKUP(A523,merges!P:U,5,FALSE)</f>
        <v>#N/A</v>
      </c>
      <c r="G523" t="e">
        <f>VLOOKUP(A523,merges!P:U,6,FALSE)</f>
        <v>#N/A</v>
      </c>
      <c r="H523" t="e">
        <f t="shared" si="205"/>
        <v>#N/A</v>
      </c>
      <c r="I523" t="e">
        <f t="shared" si="206"/>
        <v>#N/A</v>
      </c>
      <c r="J523">
        <f t="shared" si="207"/>
        <v>0</v>
      </c>
      <c r="K523">
        <f t="shared" si="208"/>
        <v>0</v>
      </c>
      <c r="L523">
        <f t="shared" si="209"/>
        <v>0</v>
      </c>
      <c r="M523" t="e">
        <f t="shared" si="220"/>
        <v>#N/A</v>
      </c>
      <c r="N523" t="e">
        <f t="shared" si="221"/>
        <v>#N/A</v>
      </c>
      <c r="O523">
        <f>IF(ISNA(VLOOKUP(A523,desenvolvedores!$U$2:$W$656,2,FALSE)),1,VLOOKUP(A523,desenvolvedores!$U$2:$W$656,2,FALSE))</f>
        <v>1</v>
      </c>
      <c r="P523">
        <f>IF(ISNA(VLOOKUP(A523,desenvolvedores!$U$2:$W$656,3,FALSE)),1,VLOOKUP(A523,desenvolvedores!$U$2:$W$656,3,FALSE))</f>
        <v>3</v>
      </c>
      <c r="Q523">
        <f t="shared" si="203"/>
        <v>999999</v>
      </c>
      <c r="R523" t="e">
        <f t="shared" si="204"/>
        <v>#N/A</v>
      </c>
      <c r="S523">
        <f>IF(ISNA(VLOOKUP(A523,merges!AH:AJ,2,)),0,VLOOKUP(A523,merges!AH:AJ,2,))</f>
        <v>0</v>
      </c>
      <c r="T523">
        <f>IF(ISNA(VLOOKUP(A523,merges!AN:AP,2,FALSE)),0,VLOOKUP(A523,merges!AN:AP,2,FALSE))</f>
        <v>0</v>
      </c>
      <c r="U523">
        <f t="shared" si="210"/>
        <v>0</v>
      </c>
      <c r="V523">
        <f t="shared" si="211"/>
        <v>0</v>
      </c>
      <c r="W523">
        <f t="shared" si="222"/>
        <v>0</v>
      </c>
      <c r="X523">
        <f t="shared" si="212"/>
        <v>0</v>
      </c>
      <c r="Y523" t="e">
        <f>VLOOKUP(A523,issues_tempo!A:E,2,FALSE)</f>
        <v>#N/A</v>
      </c>
      <c r="Z523" t="e">
        <f>VLOOKUP(A523,issues_tempo!A:E,3,FALSE)</f>
        <v>#N/A</v>
      </c>
      <c r="AA523" t="e">
        <f t="shared" si="213"/>
        <v>#N/A</v>
      </c>
      <c r="AB523" t="e">
        <f t="shared" si="214"/>
        <v>#N/A</v>
      </c>
      <c r="AC523" t="e">
        <f>VLOOKUP(A523,issues_tempo!A:E,4,FALSE)</f>
        <v>#N/A</v>
      </c>
      <c r="AD523" t="e">
        <f>VLOOKUP(A523,issues_tempo!A:E,5,FALSE)</f>
        <v>#N/A</v>
      </c>
      <c r="AE523">
        <f t="shared" si="215"/>
        <v>0</v>
      </c>
      <c r="AF523">
        <f t="shared" si="215"/>
        <v>0</v>
      </c>
      <c r="AG523" t="e">
        <f t="shared" si="216"/>
        <v>#N/A</v>
      </c>
      <c r="AH523" t="e">
        <f t="shared" si="217"/>
        <v>#N/A</v>
      </c>
      <c r="AI523" t="e">
        <f t="shared" si="218"/>
        <v>#N/A</v>
      </c>
      <c r="AJ523" t="e">
        <f t="shared" si="219"/>
        <v>#N/A</v>
      </c>
    </row>
    <row r="524" spans="1:36" x14ac:dyDescent="0.25">
      <c r="A524">
        <f>commits!A524</f>
        <v>88734877</v>
      </c>
      <c r="B524" t="str">
        <f>commits!B524</f>
        <v>c#</v>
      </c>
      <c r="C524">
        <f>commits!C524</f>
        <v>15</v>
      </c>
      <c r="D524">
        <f>commits!D524</f>
        <v>19</v>
      </c>
      <c r="E524">
        <f>commits!E524</f>
        <v>34</v>
      </c>
      <c r="F524">
        <f>VLOOKUP(A524,merges!P:U,5,FALSE)</f>
        <v>2</v>
      </c>
      <c r="G524">
        <f>VLOOKUP(A524,merges!P:U,6,FALSE)</f>
        <v>1</v>
      </c>
      <c r="H524">
        <f t="shared" si="205"/>
        <v>3</v>
      </c>
      <c r="I524">
        <f t="shared" si="206"/>
        <v>11.333333333333334</v>
      </c>
      <c r="J524">
        <f t="shared" si="207"/>
        <v>8.8235294117647065</v>
      </c>
      <c r="K524">
        <f t="shared" si="208"/>
        <v>13.333333333333334</v>
      </c>
      <c r="L524">
        <f t="shared" si="209"/>
        <v>5.2631578947368425</v>
      </c>
      <c r="M524">
        <f t="shared" si="220"/>
        <v>7.5</v>
      </c>
      <c r="N524">
        <f t="shared" si="221"/>
        <v>19</v>
      </c>
      <c r="O524">
        <f>IF(ISNA(VLOOKUP(A524,desenvolvedores!$U$2:$W$656,2,FALSE)),1,VLOOKUP(A524,desenvolvedores!$U$2:$W$656,2,FALSE))</f>
        <v>2</v>
      </c>
      <c r="P524">
        <f>IF(ISNA(VLOOKUP(A524,desenvolvedores!$U$2:$W$656,3,FALSE)),1,VLOOKUP(A524,desenvolvedores!$U$2:$W$656,3,FALSE))</f>
        <v>1</v>
      </c>
      <c r="Q524">
        <f t="shared" si="203"/>
        <v>2.5</v>
      </c>
      <c r="R524">
        <f t="shared" si="204"/>
        <v>3.1666666666666665</v>
      </c>
      <c r="S524">
        <f>IF(ISNA(VLOOKUP(A524,merges!AH:AJ,2,)),0,VLOOKUP(A524,merges!AH:AJ,2,))</f>
        <v>0</v>
      </c>
      <c r="T524">
        <f>IF(ISNA(VLOOKUP(A524,merges!AN:AP,2,FALSE)),0,VLOOKUP(A524,merges!AN:AP,2,FALSE))</f>
        <v>0</v>
      </c>
      <c r="U524">
        <f t="shared" si="210"/>
        <v>0</v>
      </c>
      <c r="V524">
        <f t="shared" si="211"/>
        <v>0</v>
      </c>
      <c r="W524">
        <f t="shared" si="222"/>
        <v>0</v>
      </c>
      <c r="X524">
        <f t="shared" si="212"/>
        <v>0</v>
      </c>
      <c r="Y524" t="e">
        <f>VLOOKUP(A524,issues_tempo!A:E,2,FALSE)</f>
        <v>#N/A</v>
      </c>
      <c r="Z524" t="e">
        <f>VLOOKUP(A524,issues_tempo!A:E,3,FALSE)</f>
        <v>#N/A</v>
      </c>
      <c r="AA524" t="e">
        <f t="shared" si="213"/>
        <v>#N/A</v>
      </c>
      <c r="AB524" t="e">
        <f t="shared" si="214"/>
        <v>#N/A</v>
      </c>
      <c r="AC524" t="e">
        <f>VLOOKUP(A524,issues_tempo!A:E,4,FALSE)</f>
        <v>#N/A</v>
      </c>
      <c r="AD524" t="e">
        <f>VLOOKUP(A524,issues_tempo!A:E,5,FALSE)</f>
        <v>#N/A</v>
      </c>
      <c r="AE524">
        <f t="shared" si="215"/>
        <v>0</v>
      </c>
      <c r="AF524">
        <f t="shared" si="215"/>
        <v>0</v>
      </c>
      <c r="AG524" t="e">
        <f t="shared" si="216"/>
        <v>#N/A</v>
      </c>
      <c r="AH524" t="e">
        <f t="shared" si="217"/>
        <v>#N/A</v>
      </c>
      <c r="AI524" t="e">
        <f t="shared" si="218"/>
        <v>#N/A</v>
      </c>
      <c r="AJ524" t="e">
        <f t="shared" si="219"/>
        <v>#N/A</v>
      </c>
    </row>
    <row r="525" spans="1:36" x14ac:dyDescent="0.25">
      <c r="A525">
        <f>commits!A525</f>
        <v>88914884</v>
      </c>
      <c r="B525" t="str">
        <f>commits!B525</f>
        <v>Javascript</v>
      </c>
      <c r="C525">
        <f>commits!C525</f>
        <v>12</v>
      </c>
      <c r="D525">
        <f>commits!D525</f>
        <v>9</v>
      </c>
      <c r="E525">
        <f>commits!E525</f>
        <v>21</v>
      </c>
      <c r="F525" t="e">
        <f>VLOOKUP(A525,merges!P:U,5,FALSE)</f>
        <v>#N/A</v>
      </c>
      <c r="G525" t="e">
        <f>VLOOKUP(A525,merges!P:U,6,FALSE)</f>
        <v>#N/A</v>
      </c>
      <c r="H525" t="e">
        <f t="shared" si="205"/>
        <v>#N/A</v>
      </c>
      <c r="I525" t="e">
        <f t="shared" si="206"/>
        <v>#N/A</v>
      </c>
      <c r="J525">
        <f t="shared" si="207"/>
        <v>0</v>
      </c>
      <c r="K525">
        <f t="shared" si="208"/>
        <v>0</v>
      </c>
      <c r="L525">
        <f t="shared" si="209"/>
        <v>0</v>
      </c>
      <c r="M525" t="e">
        <f t="shared" si="220"/>
        <v>#N/A</v>
      </c>
      <c r="N525" t="e">
        <f t="shared" si="221"/>
        <v>#N/A</v>
      </c>
      <c r="O525">
        <f>IF(ISNA(VLOOKUP(A525,desenvolvedores!$U$2:$W$656,2,FALSE)),1,VLOOKUP(A525,desenvolvedores!$U$2:$W$656,2,FALSE))</f>
        <v>1</v>
      </c>
      <c r="P525">
        <f>IF(ISNA(VLOOKUP(A525,desenvolvedores!$U$2:$W$656,3,FALSE)),1,VLOOKUP(A525,desenvolvedores!$U$2:$W$656,3,FALSE))</f>
        <v>1</v>
      </c>
      <c r="Q525">
        <f t="shared" si="203"/>
        <v>999999</v>
      </c>
      <c r="R525" t="e">
        <f t="shared" si="204"/>
        <v>#N/A</v>
      </c>
      <c r="S525">
        <f>IF(ISNA(VLOOKUP(A525,merges!AH:AJ,2,)),0,VLOOKUP(A525,merges!AH:AJ,2,))</f>
        <v>0</v>
      </c>
      <c r="T525">
        <f>IF(ISNA(VLOOKUP(A525,merges!AN:AP,2,FALSE)),0,VLOOKUP(A525,merges!AN:AP,2,FALSE))</f>
        <v>0</v>
      </c>
      <c r="U525">
        <f t="shared" si="210"/>
        <v>0</v>
      </c>
      <c r="V525">
        <f t="shared" si="211"/>
        <v>0</v>
      </c>
      <c r="W525">
        <f t="shared" si="222"/>
        <v>0</v>
      </c>
      <c r="X525">
        <f t="shared" si="212"/>
        <v>0</v>
      </c>
      <c r="Y525" t="e">
        <f>VLOOKUP(A525,issues_tempo!A:E,2,FALSE)</f>
        <v>#N/A</v>
      </c>
      <c r="Z525" t="e">
        <f>VLOOKUP(A525,issues_tempo!A:E,3,FALSE)</f>
        <v>#N/A</v>
      </c>
      <c r="AA525" t="e">
        <f t="shared" si="213"/>
        <v>#N/A</v>
      </c>
      <c r="AB525" t="e">
        <f t="shared" si="214"/>
        <v>#N/A</v>
      </c>
      <c r="AC525" t="e">
        <f>VLOOKUP(A525,issues_tempo!A:E,4,FALSE)</f>
        <v>#N/A</v>
      </c>
      <c r="AD525" t="e">
        <f>VLOOKUP(A525,issues_tempo!A:E,5,FALSE)</f>
        <v>#N/A</v>
      </c>
      <c r="AE525">
        <f t="shared" si="215"/>
        <v>0</v>
      </c>
      <c r="AF525">
        <f t="shared" si="215"/>
        <v>0</v>
      </c>
      <c r="AG525" t="e">
        <f t="shared" si="216"/>
        <v>#N/A</v>
      </c>
      <c r="AH525" t="e">
        <f t="shared" si="217"/>
        <v>#N/A</v>
      </c>
      <c r="AI525" t="e">
        <f t="shared" si="218"/>
        <v>#N/A</v>
      </c>
      <c r="AJ525" t="e">
        <f t="shared" si="219"/>
        <v>#N/A</v>
      </c>
    </row>
    <row r="526" spans="1:36" x14ac:dyDescent="0.25">
      <c r="A526">
        <f>commits!A526</f>
        <v>89159302</v>
      </c>
      <c r="B526" t="str">
        <f>commits!B526</f>
        <v>Javascript</v>
      </c>
      <c r="C526">
        <f>commits!C526</f>
        <v>1</v>
      </c>
      <c r="D526">
        <f>commits!D526</f>
        <v>9</v>
      </c>
      <c r="E526">
        <f>commits!E526</f>
        <v>10</v>
      </c>
      <c r="F526" t="e">
        <f>VLOOKUP(A526,merges!P:U,5,FALSE)</f>
        <v>#N/A</v>
      </c>
      <c r="G526" t="e">
        <f>VLOOKUP(A526,merges!P:U,6,FALSE)</f>
        <v>#N/A</v>
      </c>
      <c r="H526" t="e">
        <f t="shared" si="205"/>
        <v>#N/A</v>
      </c>
      <c r="I526" t="e">
        <f t="shared" si="206"/>
        <v>#N/A</v>
      </c>
      <c r="J526">
        <f t="shared" si="207"/>
        <v>0</v>
      </c>
      <c r="K526">
        <f t="shared" si="208"/>
        <v>0</v>
      </c>
      <c r="L526">
        <f t="shared" si="209"/>
        <v>0</v>
      </c>
      <c r="M526" t="e">
        <f t="shared" si="220"/>
        <v>#N/A</v>
      </c>
      <c r="N526" t="e">
        <f t="shared" si="221"/>
        <v>#N/A</v>
      </c>
      <c r="O526">
        <f>IF(ISNA(VLOOKUP(A526,desenvolvedores!$U$2:$W$656,2,FALSE)),1,VLOOKUP(A526,desenvolvedores!$U$2:$W$656,2,FALSE))</f>
        <v>1</v>
      </c>
      <c r="P526">
        <f>IF(ISNA(VLOOKUP(A526,desenvolvedores!$U$2:$W$656,3,FALSE)),1,VLOOKUP(A526,desenvolvedores!$U$2:$W$656,3,FALSE))</f>
        <v>1</v>
      </c>
      <c r="Q526">
        <f t="shared" si="203"/>
        <v>999999</v>
      </c>
      <c r="R526" t="e">
        <f t="shared" si="204"/>
        <v>#N/A</v>
      </c>
      <c r="S526">
        <f>IF(ISNA(VLOOKUP(A526,merges!AH:AJ,2,)),0,VLOOKUP(A526,merges!AH:AJ,2,))</f>
        <v>0</v>
      </c>
      <c r="T526">
        <f>IF(ISNA(VLOOKUP(A526,merges!AN:AP,2,FALSE)),0,VLOOKUP(A526,merges!AN:AP,2,FALSE))</f>
        <v>0</v>
      </c>
      <c r="U526">
        <f t="shared" si="210"/>
        <v>0</v>
      </c>
      <c r="V526">
        <f t="shared" si="211"/>
        <v>0</v>
      </c>
      <c r="W526">
        <f t="shared" si="222"/>
        <v>0</v>
      </c>
      <c r="X526">
        <f t="shared" si="212"/>
        <v>0</v>
      </c>
      <c r="Y526" t="e">
        <f>VLOOKUP(A526,issues_tempo!A:E,2,FALSE)</f>
        <v>#N/A</v>
      </c>
      <c r="Z526" t="e">
        <f>VLOOKUP(A526,issues_tempo!A:E,3,FALSE)</f>
        <v>#N/A</v>
      </c>
      <c r="AA526" t="e">
        <f t="shared" si="213"/>
        <v>#N/A</v>
      </c>
      <c r="AB526" t="e">
        <f t="shared" si="214"/>
        <v>#N/A</v>
      </c>
      <c r="AC526" t="e">
        <f>VLOOKUP(A526,issues_tempo!A:E,4,FALSE)</f>
        <v>#N/A</v>
      </c>
      <c r="AD526" t="e">
        <f>VLOOKUP(A526,issues_tempo!A:E,5,FALSE)</f>
        <v>#N/A</v>
      </c>
      <c r="AE526">
        <f t="shared" si="215"/>
        <v>0</v>
      </c>
      <c r="AF526">
        <f t="shared" si="215"/>
        <v>0</v>
      </c>
      <c r="AG526" t="e">
        <f t="shared" si="216"/>
        <v>#N/A</v>
      </c>
      <c r="AH526" t="e">
        <f t="shared" si="217"/>
        <v>#N/A</v>
      </c>
      <c r="AI526" t="e">
        <f t="shared" si="218"/>
        <v>#N/A</v>
      </c>
      <c r="AJ526" t="e">
        <f t="shared" si="219"/>
        <v>#N/A</v>
      </c>
    </row>
    <row r="527" spans="1:36" x14ac:dyDescent="0.25">
      <c r="A527">
        <f>commits!A527</f>
        <v>89198960</v>
      </c>
      <c r="B527" t="str">
        <f>commits!B527</f>
        <v>java</v>
      </c>
      <c r="C527">
        <f>commits!C527</f>
        <v>61</v>
      </c>
      <c r="D527">
        <f>commits!D527</f>
        <v>12</v>
      </c>
      <c r="E527">
        <f>commits!E527</f>
        <v>73</v>
      </c>
      <c r="F527" t="e">
        <f>VLOOKUP(A527,merges!P:U,5,FALSE)</f>
        <v>#N/A</v>
      </c>
      <c r="G527" t="e">
        <f>VLOOKUP(A527,merges!P:U,6,FALSE)</f>
        <v>#N/A</v>
      </c>
      <c r="H527" t="e">
        <f t="shared" si="205"/>
        <v>#N/A</v>
      </c>
      <c r="I527" t="e">
        <f t="shared" si="206"/>
        <v>#N/A</v>
      </c>
      <c r="J527">
        <f t="shared" si="207"/>
        <v>0</v>
      </c>
      <c r="K527">
        <f t="shared" si="208"/>
        <v>0</v>
      </c>
      <c r="L527">
        <f t="shared" si="209"/>
        <v>0</v>
      </c>
      <c r="M527" t="e">
        <f t="shared" si="220"/>
        <v>#N/A</v>
      </c>
      <c r="N527" t="e">
        <f t="shared" si="221"/>
        <v>#N/A</v>
      </c>
      <c r="O527">
        <f>IF(ISNA(VLOOKUP(A527,desenvolvedores!$U$2:$W$656,2,FALSE)),1,VLOOKUP(A527,desenvolvedores!$U$2:$W$656,2,FALSE))</f>
        <v>3</v>
      </c>
      <c r="P527">
        <f>IF(ISNA(VLOOKUP(A527,desenvolvedores!$U$2:$W$656,3,FALSE)),1,VLOOKUP(A527,desenvolvedores!$U$2:$W$656,3,FALSE))</f>
        <v>2</v>
      </c>
      <c r="Q527">
        <f t="shared" si="203"/>
        <v>999999</v>
      </c>
      <c r="R527" t="e">
        <f t="shared" si="204"/>
        <v>#N/A</v>
      </c>
      <c r="S527">
        <f>IF(ISNA(VLOOKUP(A527,merges!AH:AJ,2,)),0,VLOOKUP(A527,merges!AH:AJ,2,))</f>
        <v>0</v>
      </c>
      <c r="T527">
        <f>IF(ISNA(VLOOKUP(A527,merges!AN:AP,2,FALSE)),0,VLOOKUP(A527,merges!AN:AP,2,FALSE))</f>
        <v>0</v>
      </c>
      <c r="U527">
        <f t="shared" si="210"/>
        <v>0</v>
      </c>
      <c r="V527">
        <f t="shared" si="211"/>
        <v>0</v>
      </c>
      <c r="W527">
        <f t="shared" si="222"/>
        <v>0</v>
      </c>
      <c r="X527">
        <f t="shared" si="212"/>
        <v>0</v>
      </c>
      <c r="Y527" t="e">
        <f>VLOOKUP(A527,issues_tempo!A:E,2,FALSE)</f>
        <v>#N/A</v>
      </c>
      <c r="Z527" t="e">
        <f>VLOOKUP(A527,issues_tempo!A:E,3,FALSE)</f>
        <v>#N/A</v>
      </c>
      <c r="AA527" t="e">
        <f t="shared" si="213"/>
        <v>#N/A</v>
      </c>
      <c r="AB527" t="e">
        <f t="shared" si="214"/>
        <v>#N/A</v>
      </c>
      <c r="AC527" t="e">
        <f>VLOOKUP(A527,issues_tempo!A:E,4,FALSE)</f>
        <v>#N/A</v>
      </c>
      <c r="AD527" t="e">
        <f>VLOOKUP(A527,issues_tempo!A:E,5,FALSE)</f>
        <v>#N/A</v>
      </c>
      <c r="AE527">
        <f t="shared" si="215"/>
        <v>0</v>
      </c>
      <c r="AF527">
        <f t="shared" si="215"/>
        <v>0</v>
      </c>
      <c r="AG527" t="e">
        <f t="shared" si="216"/>
        <v>#N/A</v>
      </c>
      <c r="AH527" t="e">
        <f t="shared" si="217"/>
        <v>#N/A</v>
      </c>
      <c r="AI527" t="e">
        <f t="shared" si="218"/>
        <v>#N/A</v>
      </c>
      <c r="AJ527" t="e">
        <f t="shared" si="219"/>
        <v>#N/A</v>
      </c>
    </row>
    <row r="528" spans="1:36" x14ac:dyDescent="0.25">
      <c r="A528">
        <f>commits!A528</f>
        <v>89386914</v>
      </c>
      <c r="B528" t="str">
        <f>commits!B528</f>
        <v>java</v>
      </c>
      <c r="C528">
        <f>commits!C528</f>
        <v>5258</v>
      </c>
      <c r="D528">
        <f>commits!D528</f>
        <v>2691</v>
      </c>
      <c r="E528">
        <f>commits!E528</f>
        <v>7949</v>
      </c>
      <c r="F528">
        <f>VLOOKUP(A528,merges!P:U,5,FALSE)</f>
        <v>700</v>
      </c>
      <c r="G528">
        <f>VLOOKUP(A528,merges!P:U,6,FALSE)</f>
        <v>419</v>
      </c>
      <c r="H528">
        <f t="shared" si="205"/>
        <v>1119</v>
      </c>
      <c r="I528">
        <f t="shared" si="206"/>
        <v>7.1036639857015196</v>
      </c>
      <c r="J528">
        <f t="shared" si="207"/>
        <v>14.077242420430244</v>
      </c>
      <c r="K528">
        <f t="shared" si="208"/>
        <v>13.313046785850133</v>
      </c>
      <c r="L528">
        <f t="shared" si="209"/>
        <v>15.570419918246005</v>
      </c>
      <c r="M528">
        <f>IF(F528&gt;0,C528/F528,999999)</f>
        <v>7.5114285714285716</v>
      </c>
      <c r="N528">
        <f>IF(G528&gt;0,D528/G528,999999)</f>
        <v>6.4224343675417659</v>
      </c>
      <c r="O528">
        <f>IF(ISNA(VLOOKUP(A528,desenvolvedores!$U$2:$W$656,2,FALSE)),1,VLOOKUP(A528,desenvolvedores!$U$2:$W$656,2,FALSE))</f>
        <v>227</v>
      </c>
      <c r="P528">
        <f>IF(ISNA(VLOOKUP(A528,desenvolvedores!$U$2:$W$656,3,FALSE)),1,VLOOKUP(A528,desenvolvedores!$U$2:$W$656,3,FALSE))</f>
        <v>239</v>
      </c>
      <c r="Q528">
        <f t="shared" si="203"/>
        <v>284.18238095238098</v>
      </c>
      <c r="R528">
        <f t="shared" si="204"/>
        <v>255.82696897374703</v>
      </c>
      <c r="S528">
        <f>IF(ISNA(VLOOKUP(A528,merges!AH:AJ,2,)),0,VLOOKUP(A528,merges!AH:AJ,2,))</f>
        <v>393</v>
      </c>
      <c r="T528">
        <f>IF(ISNA(VLOOKUP(A528,merges!AN:AP,2,FALSE)),0,VLOOKUP(A528,merges!AN:AP,2,FALSE))</f>
        <v>404</v>
      </c>
      <c r="U528">
        <f t="shared" si="210"/>
        <v>0.56142857142857139</v>
      </c>
      <c r="V528">
        <f t="shared" si="211"/>
        <v>0.96420047732696901</v>
      </c>
      <c r="W528">
        <f t="shared" si="222"/>
        <v>7.4743248383415741</v>
      </c>
      <c r="X528">
        <f t="shared" si="212"/>
        <v>15.013006317354144</v>
      </c>
      <c r="Y528">
        <f>IF(ISNA(VLOOKUP(A528,issues_tempo!A:E,2,FALSE)),0,VLOOKUP(A528,issues_tempo!A:E,2,FALSE))</f>
        <v>0</v>
      </c>
      <c r="Z528">
        <f>IF(ISNA(VLOOKUP(A528,issues_tempo!A:E,3,FALSE)),0,VLOOKUP(A528,issues_tempo!A:E,3,FALSE))</f>
        <v>0</v>
      </c>
      <c r="AA528">
        <f t="shared" si="213"/>
        <v>0</v>
      </c>
      <c r="AB528" t="e">
        <f t="shared" si="214"/>
        <v>#DIV/0!</v>
      </c>
      <c r="AC528" t="e">
        <f>VLOOKUP(A528,issues_tempo!A:E,4,FALSE)</f>
        <v>#N/A</v>
      </c>
      <c r="AD528" t="e">
        <f>VLOOKUP(A528,issues_tempo!A:E,5,FALSE)</f>
        <v>#N/A</v>
      </c>
      <c r="AE528">
        <f t="shared" si="215"/>
        <v>0</v>
      </c>
      <c r="AF528">
        <f t="shared" si="215"/>
        <v>0</v>
      </c>
      <c r="AG528">
        <f t="shared" si="216"/>
        <v>0</v>
      </c>
      <c r="AH528">
        <f t="shared" si="217"/>
        <v>0</v>
      </c>
      <c r="AI528">
        <f t="shared" si="218"/>
        <v>0</v>
      </c>
      <c r="AJ528">
        <f t="shared" si="219"/>
        <v>0</v>
      </c>
    </row>
    <row r="529" spans="1:36" x14ac:dyDescent="0.25">
      <c r="A529">
        <f>commits!A529</f>
        <v>89674298</v>
      </c>
      <c r="B529" t="str">
        <f>commits!B529</f>
        <v>c#</v>
      </c>
      <c r="C529">
        <f>commits!C529</f>
        <v>160</v>
      </c>
      <c r="D529">
        <f>commits!D529</f>
        <v>2</v>
      </c>
      <c r="E529">
        <f>commits!E529</f>
        <v>162</v>
      </c>
      <c r="F529">
        <f>VLOOKUP(A529,merges!P:U,5,FALSE)</f>
        <v>14</v>
      </c>
      <c r="G529">
        <f>VLOOKUP(A529,merges!P:U,6,FALSE)</f>
        <v>1</v>
      </c>
      <c r="H529">
        <f t="shared" si="205"/>
        <v>15</v>
      </c>
      <c r="I529">
        <f t="shared" si="206"/>
        <v>10.8</v>
      </c>
      <c r="J529">
        <f t="shared" si="207"/>
        <v>9.2592592592592595</v>
      </c>
      <c r="K529">
        <f t="shared" si="208"/>
        <v>8.75</v>
      </c>
      <c r="L529">
        <f t="shared" si="209"/>
        <v>50</v>
      </c>
      <c r="M529">
        <f t="shared" si="220"/>
        <v>11.428571428571429</v>
      </c>
      <c r="N529">
        <f t="shared" si="221"/>
        <v>2</v>
      </c>
      <c r="O529">
        <f>IF(ISNA(VLOOKUP(A529,desenvolvedores!$U$2:$W$656,2,FALSE)),1,VLOOKUP(A529,desenvolvedores!$U$2:$W$656,2,FALSE))</f>
        <v>3</v>
      </c>
      <c r="P529">
        <f>IF(ISNA(VLOOKUP(A529,desenvolvedores!$U$2:$W$656,3,FALSE)),1,VLOOKUP(A529,desenvolvedores!$U$2:$W$656,3,FALSE))</f>
        <v>1</v>
      </c>
      <c r="Q529">
        <f t="shared" si="203"/>
        <v>5.7142857142857144</v>
      </c>
      <c r="R529">
        <f t="shared" si="204"/>
        <v>0.33333333333333331</v>
      </c>
      <c r="S529">
        <f>IF(ISNA(VLOOKUP(A529,merges!AH:AJ,2,)),0,VLOOKUP(A529,merges!AH:AJ,2,))</f>
        <v>5</v>
      </c>
      <c r="T529">
        <f>IF(ISNA(VLOOKUP(A529,merges!AN:AP,2,FALSE)),0,VLOOKUP(A529,merges!AN:AP,2,FALSE))</f>
        <v>0</v>
      </c>
      <c r="U529">
        <f t="shared" si="210"/>
        <v>0.35714285714285715</v>
      </c>
      <c r="V529">
        <f t="shared" si="211"/>
        <v>0</v>
      </c>
      <c r="W529">
        <f t="shared" si="222"/>
        <v>3.125</v>
      </c>
      <c r="X529">
        <f t="shared" si="212"/>
        <v>0</v>
      </c>
      <c r="Y529" t="e">
        <f>VLOOKUP(A529,issues_tempo!A:E,2,FALSE)</f>
        <v>#N/A</v>
      </c>
      <c r="Z529" t="e">
        <f>VLOOKUP(A529,issues_tempo!A:E,3,FALSE)</f>
        <v>#N/A</v>
      </c>
      <c r="AA529" t="e">
        <f t="shared" si="213"/>
        <v>#N/A</v>
      </c>
      <c r="AB529" t="e">
        <f t="shared" si="214"/>
        <v>#N/A</v>
      </c>
      <c r="AC529" t="e">
        <f>VLOOKUP(A529,issues_tempo!A:E,4,FALSE)</f>
        <v>#N/A</v>
      </c>
      <c r="AD529" t="e">
        <f>VLOOKUP(A529,issues_tempo!A:E,5,FALSE)</f>
        <v>#N/A</v>
      </c>
      <c r="AE529">
        <f t="shared" si="215"/>
        <v>0</v>
      </c>
      <c r="AF529">
        <f t="shared" si="215"/>
        <v>0</v>
      </c>
      <c r="AG529" t="e">
        <f t="shared" si="216"/>
        <v>#N/A</v>
      </c>
      <c r="AH529" t="e">
        <f t="shared" si="217"/>
        <v>#N/A</v>
      </c>
      <c r="AI529" t="e">
        <f t="shared" si="218"/>
        <v>#N/A</v>
      </c>
      <c r="AJ529" t="e">
        <f t="shared" si="219"/>
        <v>#N/A</v>
      </c>
    </row>
    <row r="530" spans="1:36" x14ac:dyDescent="0.25">
      <c r="A530">
        <f>commits!A530</f>
        <v>89725434</v>
      </c>
      <c r="B530" t="str">
        <f>commits!B530</f>
        <v>java</v>
      </c>
      <c r="C530">
        <f>commits!C530</f>
        <v>7</v>
      </c>
      <c r="D530">
        <f>commits!D530</f>
        <v>2</v>
      </c>
      <c r="E530">
        <f>commits!E530</f>
        <v>9</v>
      </c>
      <c r="F530" t="e">
        <f>VLOOKUP(A530,merges!P:U,5,FALSE)</f>
        <v>#N/A</v>
      </c>
      <c r="G530" t="e">
        <f>VLOOKUP(A530,merges!P:U,6,FALSE)</f>
        <v>#N/A</v>
      </c>
      <c r="H530" t="e">
        <f t="shared" si="205"/>
        <v>#N/A</v>
      </c>
      <c r="I530" t="e">
        <f t="shared" si="206"/>
        <v>#N/A</v>
      </c>
      <c r="J530">
        <f t="shared" si="207"/>
        <v>0</v>
      </c>
      <c r="K530">
        <f t="shared" si="208"/>
        <v>0</v>
      </c>
      <c r="L530">
        <f t="shared" si="209"/>
        <v>0</v>
      </c>
      <c r="M530" t="e">
        <f t="shared" si="220"/>
        <v>#N/A</v>
      </c>
      <c r="N530" t="e">
        <f t="shared" si="221"/>
        <v>#N/A</v>
      </c>
      <c r="O530">
        <f>IF(ISNA(VLOOKUP(A530,desenvolvedores!$U$2:$W$656,2,FALSE)),1,VLOOKUP(A530,desenvolvedores!$U$2:$W$656,2,FALSE))</f>
        <v>2</v>
      </c>
      <c r="P530">
        <f>IF(ISNA(VLOOKUP(A530,desenvolvedores!$U$2:$W$656,3,FALSE)),1,VLOOKUP(A530,desenvolvedores!$U$2:$W$656,3,FALSE))</f>
        <v>1</v>
      </c>
      <c r="Q530">
        <f t="shared" si="203"/>
        <v>999999</v>
      </c>
      <c r="R530" t="e">
        <f t="shared" si="204"/>
        <v>#N/A</v>
      </c>
      <c r="S530">
        <f>IF(ISNA(VLOOKUP(A530,merges!AH:AJ,2,)),0,VLOOKUP(A530,merges!AH:AJ,2,))</f>
        <v>0</v>
      </c>
      <c r="T530">
        <f>IF(ISNA(VLOOKUP(A530,merges!AN:AP,2,FALSE)),0,VLOOKUP(A530,merges!AN:AP,2,FALSE))</f>
        <v>0</v>
      </c>
      <c r="U530">
        <f t="shared" si="210"/>
        <v>0</v>
      </c>
      <c r="V530">
        <f t="shared" si="211"/>
        <v>0</v>
      </c>
      <c r="W530">
        <f t="shared" si="222"/>
        <v>0</v>
      </c>
      <c r="X530">
        <f t="shared" si="212"/>
        <v>0</v>
      </c>
      <c r="Y530" t="e">
        <f>VLOOKUP(A530,issues_tempo!A:E,2,FALSE)</f>
        <v>#N/A</v>
      </c>
      <c r="Z530" t="e">
        <f>VLOOKUP(A530,issues_tempo!A:E,3,FALSE)</f>
        <v>#N/A</v>
      </c>
      <c r="AA530" t="e">
        <f t="shared" si="213"/>
        <v>#N/A</v>
      </c>
      <c r="AB530" t="e">
        <f t="shared" si="214"/>
        <v>#N/A</v>
      </c>
      <c r="AC530" t="e">
        <f>VLOOKUP(A530,issues_tempo!A:E,4,FALSE)</f>
        <v>#N/A</v>
      </c>
      <c r="AD530" t="e">
        <f>VLOOKUP(A530,issues_tempo!A:E,5,FALSE)</f>
        <v>#N/A</v>
      </c>
      <c r="AE530">
        <f t="shared" si="215"/>
        <v>0</v>
      </c>
      <c r="AF530">
        <f t="shared" si="215"/>
        <v>0</v>
      </c>
      <c r="AG530" t="e">
        <f t="shared" si="216"/>
        <v>#N/A</v>
      </c>
      <c r="AH530" t="e">
        <f t="shared" si="217"/>
        <v>#N/A</v>
      </c>
      <c r="AI530" t="e">
        <f t="shared" si="218"/>
        <v>#N/A</v>
      </c>
      <c r="AJ530" t="e">
        <f t="shared" si="219"/>
        <v>#N/A</v>
      </c>
    </row>
    <row r="531" spans="1:36" x14ac:dyDescent="0.25">
      <c r="A531">
        <f>commits!A531</f>
        <v>90416853</v>
      </c>
      <c r="B531" t="str">
        <f>commits!B531</f>
        <v>java</v>
      </c>
      <c r="C531">
        <f>commits!C531</f>
        <v>1</v>
      </c>
      <c r="D531">
        <f>commits!D531</f>
        <v>3</v>
      </c>
      <c r="E531">
        <f>commits!E531</f>
        <v>4</v>
      </c>
      <c r="F531">
        <f>VLOOKUP(A531,merges!P:U,5,FALSE)</f>
        <v>0</v>
      </c>
      <c r="G531">
        <f>VLOOKUP(A531,merges!P:U,6,FALSE)</f>
        <v>1</v>
      </c>
      <c r="H531">
        <f t="shared" si="205"/>
        <v>1</v>
      </c>
      <c r="I531">
        <f t="shared" si="206"/>
        <v>4</v>
      </c>
      <c r="J531">
        <f t="shared" si="207"/>
        <v>25</v>
      </c>
      <c r="K531">
        <f t="shared" si="208"/>
        <v>0</v>
      </c>
      <c r="L531">
        <f t="shared" si="209"/>
        <v>33.333333333333336</v>
      </c>
      <c r="M531" t="e">
        <f t="shared" si="220"/>
        <v>#DIV/0!</v>
      </c>
      <c r="N531">
        <f t="shared" si="221"/>
        <v>3</v>
      </c>
      <c r="O531">
        <f>IF(ISNA(VLOOKUP(A531,desenvolvedores!$U$2:$W$656,2,FALSE)),1,VLOOKUP(A531,desenvolvedores!$U$2:$W$656,2,FALSE))</f>
        <v>1</v>
      </c>
      <c r="P531">
        <f>IF(ISNA(VLOOKUP(A531,desenvolvedores!$U$2:$W$656,3,FALSE)),1,VLOOKUP(A531,desenvolvedores!$U$2:$W$656,3,FALSE))</f>
        <v>2</v>
      </c>
      <c r="Q531">
        <f t="shared" si="203"/>
        <v>999999</v>
      </c>
      <c r="R531">
        <f t="shared" si="204"/>
        <v>1</v>
      </c>
      <c r="S531">
        <f>IF(ISNA(VLOOKUP(A531,merges!AH:AJ,2,)),0,VLOOKUP(A531,merges!AH:AJ,2,))</f>
        <v>0</v>
      </c>
      <c r="T531">
        <f>IF(ISNA(VLOOKUP(A531,merges!AN:AP,2,FALSE)),0,VLOOKUP(A531,merges!AN:AP,2,FALSE))</f>
        <v>0</v>
      </c>
      <c r="U531">
        <f t="shared" si="210"/>
        <v>0</v>
      </c>
      <c r="V531">
        <f t="shared" si="211"/>
        <v>0</v>
      </c>
      <c r="W531">
        <f t="shared" si="222"/>
        <v>0</v>
      </c>
      <c r="X531">
        <f t="shared" si="212"/>
        <v>0</v>
      </c>
      <c r="Y531" t="e">
        <f>VLOOKUP(A531,issues_tempo!A:E,2,FALSE)</f>
        <v>#N/A</v>
      </c>
      <c r="Z531" t="e">
        <f>VLOOKUP(A531,issues_tempo!A:E,3,FALSE)</f>
        <v>#N/A</v>
      </c>
      <c r="AA531" t="e">
        <f t="shared" si="213"/>
        <v>#N/A</v>
      </c>
      <c r="AB531" t="e">
        <f t="shared" si="214"/>
        <v>#N/A</v>
      </c>
      <c r="AC531" t="e">
        <f>VLOOKUP(A531,issues_tempo!A:E,4,FALSE)</f>
        <v>#N/A</v>
      </c>
      <c r="AD531" t="e">
        <f>VLOOKUP(A531,issues_tempo!A:E,5,FALSE)</f>
        <v>#N/A</v>
      </c>
      <c r="AE531">
        <f t="shared" si="215"/>
        <v>0</v>
      </c>
      <c r="AF531">
        <f t="shared" si="215"/>
        <v>0</v>
      </c>
      <c r="AG531" t="e">
        <f t="shared" si="216"/>
        <v>#N/A</v>
      </c>
      <c r="AH531" t="e">
        <f t="shared" si="217"/>
        <v>#N/A</v>
      </c>
      <c r="AI531" t="e">
        <f t="shared" si="218"/>
        <v>#N/A</v>
      </c>
      <c r="AJ531" t="e">
        <f t="shared" si="219"/>
        <v>#N/A</v>
      </c>
    </row>
    <row r="532" spans="1:36" x14ac:dyDescent="0.25">
      <c r="A532">
        <f>commits!A532</f>
        <v>90486230</v>
      </c>
      <c r="B532" t="str">
        <f>commits!B532</f>
        <v>java</v>
      </c>
      <c r="C532">
        <f>commits!C532</f>
        <v>1</v>
      </c>
      <c r="D532">
        <f>commits!D532</f>
        <v>1</v>
      </c>
      <c r="E532">
        <f>commits!E532</f>
        <v>2</v>
      </c>
      <c r="F532" t="e">
        <f>VLOOKUP(A532,merges!P:U,5,FALSE)</f>
        <v>#N/A</v>
      </c>
      <c r="G532" t="e">
        <f>VLOOKUP(A532,merges!P:U,6,FALSE)</f>
        <v>#N/A</v>
      </c>
      <c r="H532" t="e">
        <f t="shared" si="205"/>
        <v>#N/A</v>
      </c>
      <c r="I532" t="e">
        <f t="shared" si="206"/>
        <v>#N/A</v>
      </c>
      <c r="J532">
        <f t="shared" si="207"/>
        <v>0</v>
      </c>
      <c r="K532">
        <f t="shared" si="208"/>
        <v>0</v>
      </c>
      <c r="L532">
        <f t="shared" si="209"/>
        <v>0</v>
      </c>
      <c r="M532" t="e">
        <f t="shared" si="220"/>
        <v>#N/A</v>
      </c>
      <c r="N532" t="e">
        <f t="shared" si="221"/>
        <v>#N/A</v>
      </c>
      <c r="O532">
        <f>IF(ISNA(VLOOKUP(A532,desenvolvedores!$U$2:$W$656,2,FALSE)),1,VLOOKUP(A532,desenvolvedores!$U$2:$W$656,2,FALSE))</f>
        <v>1</v>
      </c>
      <c r="P532">
        <f>IF(ISNA(VLOOKUP(A532,desenvolvedores!$U$2:$W$656,3,FALSE)),1,VLOOKUP(A532,desenvolvedores!$U$2:$W$656,3,FALSE))</f>
        <v>1</v>
      </c>
      <c r="Q532">
        <f t="shared" si="203"/>
        <v>999999</v>
      </c>
      <c r="R532" t="e">
        <f t="shared" si="204"/>
        <v>#N/A</v>
      </c>
      <c r="S532">
        <f>IF(ISNA(VLOOKUP(A532,merges!AH:AJ,2,)),0,VLOOKUP(A532,merges!AH:AJ,2,))</f>
        <v>0</v>
      </c>
      <c r="T532">
        <f>IF(ISNA(VLOOKUP(A532,merges!AN:AP,2,FALSE)),0,VLOOKUP(A532,merges!AN:AP,2,FALSE))</f>
        <v>0</v>
      </c>
      <c r="U532">
        <f t="shared" si="210"/>
        <v>0</v>
      </c>
      <c r="V532">
        <f t="shared" si="211"/>
        <v>0</v>
      </c>
      <c r="W532">
        <f t="shared" si="222"/>
        <v>0</v>
      </c>
      <c r="X532">
        <f t="shared" si="212"/>
        <v>0</v>
      </c>
      <c r="Y532" t="e">
        <f>VLOOKUP(A532,issues_tempo!A:E,2,FALSE)</f>
        <v>#N/A</v>
      </c>
      <c r="Z532" t="e">
        <f>VLOOKUP(A532,issues_tempo!A:E,3,FALSE)</f>
        <v>#N/A</v>
      </c>
      <c r="AA532" t="e">
        <f t="shared" si="213"/>
        <v>#N/A</v>
      </c>
      <c r="AB532" t="e">
        <f t="shared" si="214"/>
        <v>#N/A</v>
      </c>
      <c r="AC532" t="e">
        <f>VLOOKUP(A532,issues_tempo!A:E,4,FALSE)</f>
        <v>#N/A</v>
      </c>
      <c r="AD532" t="e">
        <f>VLOOKUP(A532,issues_tempo!A:E,5,FALSE)</f>
        <v>#N/A</v>
      </c>
      <c r="AE532">
        <f t="shared" si="215"/>
        <v>0</v>
      </c>
      <c r="AF532">
        <f t="shared" si="215"/>
        <v>0</v>
      </c>
      <c r="AG532" t="e">
        <f t="shared" si="216"/>
        <v>#N/A</v>
      </c>
      <c r="AH532" t="e">
        <f t="shared" si="217"/>
        <v>#N/A</v>
      </c>
      <c r="AI532" t="e">
        <f t="shared" si="218"/>
        <v>#N/A</v>
      </c>
      <c r="AJ532" t="e">
        <f t="shared" si="219"/>
        <v>#N/A</v>
      </c>
    </row>
    <row r="533" spans="1:36" x14ac:dyDescent="0.25">
      <c r="A533">
        <f>commits!A533</f>
        <v>90629571</v>
      </c>
      <c r="B533" t="str">
        <f>commits!B533</f>
        <v>Javascript</v>
      </c>
      <c r="C533">
        <f>commits!C533</f>
        <v>7</v>
      </c>
      <c r="D533">
        <f>commits!D533</f>
        <v>13</v>
      </c>
      <c r="E533">
        <f>commits!E533</f>
        <v>20</v>
      </c>
      <c r="F533" t="e">
        <f>VLOOKUP(A533,merges!P:U,5,FALSE)</f>
        <v>#N/A</v>
      </c>
      <c r="G533" t="e">
        <f>VLOOKUP(A533,merges!P:U,6,FALSE)</f>
        <v>#N/A</v>
      </c>
      <c r="H533" t="e">
        <f t="shared" si="205"/>
        <v>#N/A</v>
      </c>
      <c r="I533" t="e">
        <f t="shared" si="206"/>
        <v>#N/A</v>
      </c>
      <c r="J533">
        <f t="shared" si="207"/>
        <v>0</v>
      </c>
      <c r="K533">
        <f t="shared" si="208"/>
        <v>0</v>
      </c>
      <c r="L533">
        <f t="shared" si="209"/>
        <v>0</v>
      </c>
      <c r="M533" t="e">
        <f t="shared" si="220"/>
        <v>#N/A</v>
      </c>
      <c r="N533" t="e">
        <f t="shared" si="221"/>
        <v>#N/A</v>
      </c>
      <c r="O533">
        <f>IF(ISNA(VLOOKUP(A533,desenvolvedores!$U$2:$W$656,2,FALSE)),1,VLOOKUP(A533,desenvolvedores!$U$2:$W$656,2,FALSE))</f>
        <v>1</v>
      </c>
      <c r="P533">
        <f>IF(ISNA(VLOOKUP(A533,desenvolvedores!$U$2:$W$656,3,FALSE)),1,VLOOKUP(A533,desenvolvedores!$U$2:$W$656,3,FALSE))</f>
        <v>1</v>
      </c>
      <c r="Q533">
        <f t="shared" si="203"/>
        <v>999999</v>
      </c>
      <c r="R533" t="e">
        <f t="shared" si="204"/>
        <v>#N/A</v>
      </c>
      <c r="S533">
        <f>IF(ISNA(VLOOKUP(A533,merges!AH:AJ,2,)),0,VLOOKUP(A533,merges!AH:AJ,2,))</f>
        <v>0</v>
      </c>
      <c r="T533">
        <f>IF(ISNA(VLOOKUP(A533,merges!AN:AP,2,FALSE)),0,VLOOKUP(A533,merges!AN:AP,2,FALSE))</f>
        <v>0</v>
      </c>
      <c r="U533">
        <f t="shared" si="210"/>
        <v>0</v>
      </c>
      <c r="V533">
        <f t="shared" si="211"/>
        <v>0</v>
      </c>
      <c r="W533">
        <f t="shared" si="222"/>
        <v>0</v>
      </c>
      <c r="X533">
        <f t="shared" si="212"/>
        <v>0</v>
      </c>
      <c r="Y533" t="e">
        <f>VLOOKUP(A533,issues_tempo!A:E,2,FALSE)</f>
        <v>#N/A</v>
      </c>
      <c r="Z533" t="e">
        <f>VLOOKUP(A533,issues_tempo!A:E,3,FALSE)</f>
        <v>#N/A</v>
      </c>
      <c r="AA533" t="e">
        <f t="shared" si="213"/>
        <v>#N/A</v>
      </c>
      <c r="AB533" t="e">
        <f t="shared" si="214"/>
        <v>#N/A</v>
      </c>
      <c r="AC533" t="e">
        <f>VLOOKUP(A533,issues_tempo!A:E,4,FALSE)</f>
        <v>#N/A</v>
      </c>
      <c r="AD533" t="e">
        <f>VLOOKUP(A533,issues_tempo!A:E,5,FALSE)</f>
        <v>#N/A</v>
      </c>
      <c r="AE533">
        <f t="shared" si="215"/>
        <v>0</v>
      </c>
      <c r="AF533">
        <f t="shared" si="215"/>
        <v>0</v>
      </c>
      <c r="AG533" t="e">
        <f t="shared" si="216"/>
        <v>#N/A</v>
      </c>
      <c r="AH533" t="e">
        <f t="shared" si="217"/>
        <v>#N/A</v>
      </c>
      <c r="AI533" t="e">
        <f t="shared" si="218"/>
        <v>#N/A</v>
      </c>
      <c r="AJ533" t="e">
        <f t="shared" si="219"/>
        <v>#N/A</v>
      </c>
    </row>
    <row r="534" spans="1:36" x14ac:dyDescent="0.25">
      <c r="A534">
        <f>commits!A534</f>
        <v>90966364</v>
      </c>
      <c r="B534" t="str">
        <f>commits!B534</f>
        <v>c#</v>
      </c>
      <c r="C534">
        <f>commits!C534</f>
        <v>5</v>
      </c>
      <c r="D534">
        <f>commits!D534</f>
        <v>22</v>
      </c>
      <c r="E534">
        <f>commits!E534</f>
        <v>27</v>
      </c>
      <c r="F534" t="e">
        <f>VLOOKUP(A534,merges!P:U,5,FALSE)</f>
        <v>#N/A</v>
      </c>
      <c r="G534" t="e">
        <f>VLOOKUP(A534,merges!P:U,6,FALSE)</f>
        <v>#N/A</v>
      </c>
      <c r="H534" t="e">
        <f t="shared" si="205"/>
        <v>#N/A</v>
      </c>
      <c r="I534" t="e">
        <f t="shared" si="206"/>
        <v>#N/A</v>
      </c>
      <c r="J534">
        <f t="shared" si="207"/>
        <v>0</v>
      </c>
      <c r="K534">
        <f t="shared" si="208"/>
        <v>0</v>
      </c>
      <c r="L534">
        <f t="shared" si="209"/>
        <v>0</v>
      </c>
      <c r="M534" t="e">
        <f t="shared" si="220"/>
        <v>#N/A</v>
      </c>
      <c r="N534" t="e">
        <f t="shared" si="221"/>
        <v>#N/A</v>
      </c>
      <c r="O534">
        <f>IF(ISNA(VLOOKUP(A534,desenvolvedores!$U$2:$W$656,2,FALSE)),1,VLOOKUP(A534,desenvolvedores!$U$2:$W$656,2,FALSE))</f>
        <v>1</v>
      </c>
      <c r="P534">
        <f>IF(ISNA(VLOOKUP(A534,desenvolvedores!$U$2:$W$656,3,FALSE)),1,VLOOKUP(A534,desenvolvedores!$U$2:$W$656,3,FALSE))</f>
        <v>2</v>
      </c>
      <c r="Q534">
        <f t="shared" si="203"/>
        <v>999999</v>
      </c>
      <c r="R534" t="e">
        <f t="shared" si="204"/>
        <v>#N/A</v>
      </c>
      <c r="S534">
        <f>IF(ISNA(VLOOKUP(A534,merges!AH:AJ,2,)),0,VLOOKUP(A534,merges!AH:AJ,2,))</f>
        <v>0</v>
      </c>
      <c r="T534">
        <f>IF(ISNA(VLOOKUP(A534,merges!AN:AP,2,FALSE)),0,VLOOKUP(A534,merges!AN:AP,2,FALSE))</f>
        <v>0</v>
      </c>
      <c r="U534">
        <f t="shared" si="210"/>
        <v>0</v>
      </c>
      <c r="V534">
        <f t="shared" si="211"/>
        <v>0</v>
      </c>
      <c r="W534">
        <f t="shared" si="222"/>
        <v>0</v>
      </c>
      <c r="X534">
        <f t="shared" si="212"/>
        <v>0</v>
      </c>
      <c r="Y534" t="e">
        <f>VLOOKUP(A534,issues_tempo!A:E,2,FALSE)</f>
        <v>#N/A</v>
      </c>
      <c r="Z534" t="e">
        <f>VLOOKUP(A534,issues_tempo!A:E,3,FALSE)</f>
        <v>#N/A</v>
      </c>
      <c r="AA534" t="e">
        <f t="shared" si="213"/>
        <v>#N/A</v>
      </c>
      <c r="AB534" t="e">
        <f t="shared" si="214"/>
        <v>#N/A</v>
      </c>
      <c r="AC534" t="e">
        <f>VLOOKUP(A534,issues_tempo!A:E,4,FALSE)</f>
        <v>#N/A</v>
      </c>
      <c r="AD534" t="e">
        <f>VLOOKUP(A534,issues_tempo!A:E,5,FALSE)</f>
        <v>#N/A</v>
      </c>
      <c r="AE534">
        <f t="shared" si="215"/>
        <v>0</v>
      </c>
      <c r="AF534">
        <f t="shared" si="215"/>
        <v>0</v>
      </c>
      <c r="AG534" t="e">
        <f t="shared" si="216"/>
        <v>#N/A</v>
      </c>
      <c r="AH534" t="e">
        <f t="shared" si="217"/>
        <v>#N/A</v>
      </c>
      <c r="AI534" t="e">
        <f t="shared" si="218"/>
        <v>#N/A</v>
      </c>
      <c r="AJ534" t="e">
        <f t="shared" si="219"/>
        <v>#N/A</v>
      </c>
    </row>
    <row r="535" spans="1:36" x14ac:dyDescent="0.25">
      <c r="A535">
        <f>commits!A535</f>
        <v>91039030</v>
      </c>
      <c r="B535" t="str">
        <f>commits!B535</f>
        <v>java</v>
      </c>
      <c r="C535">
        <f>commits!C535</f>
        <v>10</v>
      </c>
      <c r="D535">
        <f>commits!D535</f>
        <v>4</v>
      </c>
      <c r="E535">
        <f>commits!E535</f>
        <v>14</v>
      </c>
      <c r="F535">
        <f>VLOOKUP(A535,merges!P:U,5,FALSE)</f>
        <v>1</v>
      </c>
      <c r="G535">
        <f>VLOOKUP(A535,merges!P:U,6,FALSE)</f>
        <v>0</v>
      </c>
      <c r="H535">
        <f t="shared" si="205"/>
        <v>1</v>
      </c>
      <c r="I535">
        <f t="shared" si="206"/>
        <v>14</v>
      </c>
      <c r="J535">
        <f t="shared" si="207"/>
        <v>7.1428571428571432</v>
      </c>
      <c r="K535">
        <f t="shared" si="208"/>
        <v>10</v>
      </c>
      <c r="L535">
        <f t="shared" si="209"/>
        <v>0</v>
      </c>
      <c r="M535">
        <f t="shared" si="220"/>
        <v>10</v>
      </c>
      <c r="N535" t="e">
        <f t="shared" si="221"/>
        <v>#DIV/0!</v>
      </c>
      <c r="O535">
        <f>IF(ISNA(VLOOKUP(A535,desenvolvedores!$U$2:$W$656,2,FALSE)),1,VLOOKUP(A535,desenvolvedores!$U$2:$W$656,2,FALSE))</f>
        <v>2</v>
      </c>
      <c r="P535">
        <f>IF(ISNA(VLOOKUP(A535,desenvolvedores!$U$2:$W$656,3,FALSE)),1,VLOOKUP(A535,desenvolvedores!$U$2:$W$656,3,FALSE))</f>
        <v>2</v>
      </c>
      <c r="Q535">
        <f t="shared" si="203"/>
        <v>3.333333333333333</v>
      </c>
      <c r="R535">
        <f t="shared" si="204"/>
        <v>999999</v>
      </c>
      <c r="S535">
        <f>IF(ISNA(VLOOKUP(A535,merges!AH:AJ,2,)),0,VLOOKUP(A535,merges!AH:AJ,2,))</f>
        <v>11</v>
      </c>
      <c r="T535">
        <f>IF(ISNA(VLOOKUP(A535,merges!AN:AP,2,FALSE)),0,VLOOKUP(A535,merges!AN:AP,2,FALSE))</f>
        <v>0</v>
      </c>
      <c r="U535">
        <f t="shared" si="210"/>
        <v>11</v>
      </c>
      <c r="V535">
        <f t="shared" si="211"/>
        <v>0</v>
      </c>
      <c r="W535">
        <f t="shared" si="222"/>
        <v>110</v>
      </c>
      <c r="X535">
        <f t="shared" si="212"/>
        <v>0</v>
      </c>
      <c r="Y535" t="e">
        <f>VLOOKUP(A535,issues_tempo!A:E,2,FALSE)</f>
        <v>#N/A</v>
      </c>
      <c r="Z535" t="e">
        <f>VLOOKUP(A535,issues_tempo!A:E,3,FALSE)</f>
        <v>#N/A</v>
      </c>
      <c r="AA535" t="e">
        <f t="shared" si="213"/>
        <v>#N/A</v>
      </c>
      <c r="AB535" t="e">
        <f t="shared" si="214"/>
        <v>#N/A</v>
      </c>
      <c r="AC535" t="e">
        <f>VLOOKUP(A535,issues_tempo!A:E,4,FALSE)</f>
        <v>#N/A</v>
      </c>
      <c r="AD535" t="e">
        <f>VLOOKUP(A535,issues_tempo!A:E,5,FALSE)</f>
        <v>#N/A</v>
      </c>
      <c r="AE535">
        <f t="shared" si="215"/>
        <v>0</v>
      </c>
      <c r="AF535">
        <f t="shared" si="215"/>
        <v>0</v>
      </c>
      <c r="AG535" t="e">
        <f t="shared" si="216"/>
        <v>#N/A</v>
      </c>
      <c r="AH535" t="e">
        <f t="shared" si="217"/>
        <v>#N/A</v>
      </c>
      <c r="AI535" t="e">
        <f t="shared" si="218"/>
        <v>#N/A</v>
      </c>
      <c r="AJ535" t="e">
        <f t="shared" si="219"/>
        <v>#N/A</v>
      </c>
    </row>
    <row r="536" spans="1:36" x14ac:dyDescent="0.25">
      <c r="A536">
        <f>commits!A536</f>
        <v>91811507</v>
      </c>
      <c r="B536" t="str">
        <f>commits!B536</f>
        <v>Javascript</v>
      </c>
      <c r="C536">
        <f>commits!C536</f>
        <v>4</v>
      </c>
      <c r="D536">
        <f>commits!D536</f>
        <v>9</v>
      </c>
      <c r="E536">
        <f>commits!E536</f>
        <v>13</v>
      </c>
      <c r="F536" t="e">
        <f>VLOOKUP(A536,merges!P:U,5,FALSE)</f>
        <v>#N/A</v>
      </c>
      <c r="G536" t="e">
        <f>VLOOKUP(A536,merges!P:U,6,FALSE)</f>
        <v>#N/A</v>
      </c>
      <c r="H536" t="e">
        <f t="shared" si="205"/>
        <v>#N/A</v>
      </c>
      <c r="I536" t="e">
        <f t="shared" si="206"/>
        <v>#N/A</v>
      </c>
      <c r="J536">
        <f t="shared" si="207"/>
        <v>0</v>
      </c>
      <c r="K536">
        <f t="shared" si="208"/>
        <v>0</v>
      </c>
      <c r="L536">
        <f t="shared" si="209"/>
        <v>0</v>
      </c>
      <c r="M536" t="e">
        <f t="shared" si="220"/>
        <v>#N/A</v>
      </c>
      <c r="N536" t="e">
        <f t="shared" si="221"/>
        <v>#N/A</v>
      </c>
      <c r="O536">
        <f>IF(ISNA(VLOOKUP(A536,desenvolvedores!$U$2:$W$656,2,FALSE)),1,VLOOKUP(A536,desenvolvedores!$U$2:$W$656,2,FALSE))</f>
        <v>2</v>
      </c>
      <c r="P536">
        <f>IF(ISNA(VLOOKUP(A536,desenvolvedores!$U$2:$W$656,3,FALSE)),1,VLOOKUP(A536,desenvolvedores!$U$2:$W$656,3,FALSE))</f>
        <v>2</v>
      </c>
      <c r="Q536">
        <f t="shared" si="203"/>
        <v>999999</v>
      </c>
      <c r="R536" t="e">
        <f t="shared" si="204"/>
        <v>#N/A</v>
      </c>
      <c r="S536">
        <f>IF(ISNA(VLOOKUP(A536,merges!AH:AJ,2,)),0,VLOOKUP(A536,merges!AH:AJ,2,))</f>
        <v>0</v>
      </c>
      <c r="T536">
        <f>IF(ISNA(VLOOKUP(A536,merges!AN:AP,2,FALSE)),0,VLOOKUP(A536,merges!AN:AP,2,FALSE))</f>
        <v>0</v>
      </c>
      <c r="U536">
        <f t="shared" si="210"/>
        <v>0</v>
      </c>
      <c r="V536">
        <f t="shared" si="211"/>
        <v>0</v>
      </c>
      <c r="W536">
        <f t="shared" si="222"/>
        <v>0</v>
      </c>
      <c r="X536">
        <f t="shared" si="212"/>
        <v>0</v>
      </c>
      <c r="Y536" t="e">
        <f>VLOOKUP(A536,issues_tempo!A:E,2,FALSE)</f>
        <v>#N/A</v>
      </c>
      <c r="Z536" t="e">
        <f>VLOOKUP(A536,issues_tempo!A:E,3,FALSE)</f>
        <v>#N/A</v>
      </c>
      <c r="AA536" t="e">
        <f t="shared" si="213"/>
        <v>#N/A</v>
      </c>
      <c r="AB536" t="e">
        <f t="shared" si="214"/>
        <v>#N/A</v>
      </c>
      <c r="AC536" t="e">
        <f>VLOOKUP(A536,issues_tempo!A:E,4,FALSE)</f>
        <v>#N/A</v>
      </c>
      <c r="AD536" t="e">
        <f>VLOOKUP(A536,issues_tempo!A:E,5,FALSE)</f>
        <v>#N/A</v>
      </c>
      <c r="AE536">
        <f t="shared" si="215"/>
        <v>0</v>
      </c>
      <c r="AF536">
        <f t="shared" si="215"/>
        <v>0</v>
      </c>
      <c r="AG536" t="e">
        <f t="shared" si="216"/>
        <v>#N/A</v>
      </c>
      <c r="AH536" t="e">
        <f t="shared" si="217"/>
        <v>#N/A</v>
      </c>
      <c r="AI536" t="e">
        <f t="shared" si="218"/>
        <v>#N/A</v>
      </c>
      <c r="AJ536" t="e">
        <f t="shared" si="219"/>
        <v>#N/A</v>
      </c>
    </row>
    <row r="537" spans="1:36" x14ac:dyDescent="0.25">
      <c r="A537">
        <f>commits!A537</f>
        <v>91835141</v>
      </c>
      <c r="B537" t="str">
        <f>commits!B537</f>
        <v>Javascript</v>
      </c>
      <c r="C537">
        <f>commits!C537</f>
        <v>1</v>
      </c>
      <c r="D537">
        <f>commits!D537</f>
        <v>1</v>
      </c>
      <c r="E537">
        <f>commits!E537</f>
        <v>2</v>
      </c>
      <c r="F537" t="e">
        <f>VLOOKUP(A537,merges!P:U,5,FALSE)</f>
        <v>#N/A</v>
      </c>
      <c r="G537" t="e">
        <f>VLOOKUP(A537,merges!P:U,6,FALSE)</f>
        <v>#N/A</v>
      </c>
      <c r="H537" t="e">
        <f t="shared" si="205"/>
        <v>#N/A</v>
      </c>
      <c r="I537" t="e">
        <f t="shared" si="206"/>
        <v>#N/A</v>
      </c>
      <c r="J537">
        <f t="shared" si="207"/>
        <v>0</v>
      </c>
      <c r="K537">
        <f t="shared" si="208"/>
        <v>0</v>
      </c>
      <c r="L537">
        <f t="shared" si="209"/>
        <v>0</v>
      </c>
      <c r="M537" t="e">
        <f t="shared" si="220"/>
        <v>#N/A</v>
      </c>
      <c r="N537" t="e">
        <f t="shared" si="221"/>
        <v>#N/A</v>
      </c>
      <c r="O537">
        <f>IF(ISNA(VLOOKUP(A537,desenvolvedores!$U$2:$W$656,2,FALSE)),1,VLOOKUP(A537,desenvolvedores!$U$2:$W$656,2,FALSE))</f>
        <v>1</v>
      </c>
      <c r="P537">
        <f>IF(ISNA(VLOOKUP(A537,desenvolvedores!$U$2:$W$656,3,FALSE)),1,VLOOKUP(A537,desenvolvedores!$U$2:$W$656,3,FALSE))</f>
        <v>1</v>
      </c>
      <c r="Q537">
        <f t="shared" si="203"/>
        <v>999999</v>
      </c>
      <c r="R537" t="e">
        <f t="shared" si="204"/>
        <v>#N/A</v>
      </c>
      <c r="S537">
        <f>IF(ISNA(VLOOKUP(A537,merges!AH:AJ,2,)),0,VLOOKUP(A537,merges!AH:AJ,2,))</f>
        <v>0</v>
      </c>
      <c r="T537">
        <f>IF(ISNA(VLOOKUP(A537,merges!AN:AP,2,FALSE)),0,VLOOKUP(A537,merges!AN:AP,2,FALSE))</f>
        <v>0</v>
      </c>
      <c r="U537">
        <f t="shared" si="210"/>
        <v>0</v>
      </c>
      <c r="V537">
        <f t="shared" si="211"/>
        <v>0</v>
      </c>
      <c r="W537">
        <f t="shared" si="222"/>
        <v>0</v>
      </c>
      <c r="X537">
        <f t="shared" si="212"/>
        <v>0</v>
      </c>
      <c r="Y537" t="e">
        <f>VLOOKUP(A537,issues_tempo!A:E,2,FALSE)</f>
        <v>#N/A</v>
      </c>
      <c r="Z537" t="e">
        <f>VLOOKUP(A537,issues_tempo!A:E,3,FALSE)</f>
        <v>#N/A</v>
      </c>
      <c r="AA537" t="e">
        <f t="shared" si="213"/>
        <v>#N/A</v>
      </c>
      <c r="AB537" t="e">
        <f t="shared" si="214"/>
        <v>#N/A</v>
      </c>
      <c r="AC537" t="e">
        <f>VLOOKUP(A537,issues_tempo!A:E,4,FALSE)</f>
        <v>#N/A</v>
      </c>
      <c r="AD537" t="e">
        <f>VLOOKUP(A537,issues_tempo!A:E,5,FALSE)</f>
        <v>#N/A</v>
      </c>
      <c r="AE537">
        <f t="shared" si="215"/>
        <v>0</v>
      </c>
      <c r="AF537">
        <f t="shared" si="215"/>
        <v>0</v>
      </c>
      <c r="AG537" t="e">
        <f t="shared" si="216"/>
        <v>#N/A</v>
      </c>
      <c r="AH537" t="e">
        <f t="shared" si="217"/>
        <v>#N/A</v>
      </c>
      <c r="AI537" t="e">
        <f t="shared" si="218"/>
        <v>#N/A</v>
      </c>
      <c r="AJ537" t="e">
        <f t="shared" si="219"/>
        <v>#N/A</v>
      </c>
    </row>
    <row r="538" spans="1:36" x14ac:dyDescent="0.25">
      <c r="A538">
        <f>commits!A538</f>
        <v>91971331</v>
      </c>
      <c r="B538" t="str">
        <f>commits!B538</f>
        <v>Javascript</v>
      </c>
      <c r="C538">
        <f>commits!C538</f>
        <v>3</v>
      </c>
      <c r="D538">
        <f>commits!D538</f>
        <v>6</v>
      </c>
      <c r="E538">
        <f>commits!E538</f>
        <v>9</v>
      </c>
      <c r="F538" t="e">
        <f>VLOOKUP(A538,merges!P:U,5,FALSE)</f>
        <v>#N/A</v>
      </c>
      <c r="G538" t="e">
        <f>VLOOKUP(A538,merges!P:U,6,FALSE)</f>
        <v>#N/A</v>
      </c>
      <c r="H538" t="e">
        <f t="shared" si="205"/>
        <v>#N/A</v>
      </c>
      <c r="I538" t="e">
        <f t="shared" si="206"/>
        <v>#N/A</v>
      </c>
      <c r="J538">
        <f t="shared" si="207"/>
        <v>0</v>
      </c>
      <c r="K538">
        <f t="shared" si="208"/>
        <v>0</v>
      </c>
      <c r="L538">
        <f t="shared" si="209"/>
        <v>0</v>
      </c>
      <c r="M538" t="e">
        <f t="shared" si="220"/>
        <v>#N/A</v>
      </c>
      <c r="N538" t="e">
        <f t="shared" si="221"/>
        <v>#N/A</v>
      </c>
      <c r="O538">
        <f>IF(ISNA(VLOOKUP(A538,desenvolvedores!$U$2:$W$656,2,FALSE)),1,VLOOKUP(A538,desenvolvedores!$U$2:$W$656,2,FALSE))</f>
        <v>1</v>
      </c>
      <c r="P538">
        <f>IF(ISNA(VLOOKUP(A538,desenvolvedores!$U$2:$W$656,3,FALSE)),1,VLOOKUP(A538,desenvolvedores!$U$2:$W$656,3,FALSE))</f>
        <v>1</v>
      </c>
      <c r="Q538">
        <f t="shared" si="203"/>
        <v>999999</v>
      </c>
      <c r="R538" t="e">
        <f t="shared" si="204"/>
        <v>#N/A</v>
      </c>
      <c r="S538">
        <f>IF(ISNA(VLOOKUP(A538,merges!AH:AJ,2,)),0,VLOOKUP(A538,merges!AH:AJ,2,))</f>
        <v>0</v>
      </c>
      <c r="T538">
        <f>IF(ISNA(VLOOKUP(A538,merges!AN:AP,2,FALSE)),0,VLOOKUP(A538,merges!AN:AP,2,FALSE))</f>
        <v>0</v>
      </c>
      <c r="U538">
        <f t="shared" si="210"/>
        <v>0</v>
      </c>
      <c r="V538">
        <f t="shared" si="211"/>
        <v>0</v>
      </c>
      <c r="W538">
        <f t="shared" si="222"/>
        <v>0</v>
      </c>
      <c r="X538">
        <f t="shared" si="212"/>
        <v>0</v>
      </c>
      <c r="Y538" t="e">
        <f>VLOOKUP(A538,issues_tempo!A:E,2,FALSE)</f>
        <v>#N/A</v>
      </c>
      <c r="Z538" t="e">
        <f>VLOOKUP(A538,issues_tempo!A:E,3,FALSE)</f>
        <v>#N/A</v>
      </c>
      <c r="AA538" t="e">
        <f t="shared" si="213"/>
        <v>#N/A</v>
      </c>
      <c r="AB538" t="e">
        <f t="shared" si="214"/>
        <v>#N/A</v>
      </c>
      <c r="AC538" t="e">
        <f>VLOOKUP(A538,issues_tempo!A:E,4,FALSE)</f>
        <v>#N/A</v>
      </c>
      <c r="AD538" t="e">
        <f>VLOOKUP(A538,issues_tempo!A:E,5,FALSE)</f>
        <v>#N/A</v>
      </c>
      <c r="AE538">
        <f t="shared" si="215"/>
        <v>0</v>
      </c>
      <c r="AF538">
        <f t="shared" si="215"/>
        <v>0</v>
      </c>
      <c r="AG538" t="e">
        <f t="shared" si="216"/>
        <v>#N/A</v>
      </c>
      <c r="AH538" t="e">
        <f t="shared" si="217"/>
        <v>#N/A</v>
      </c>
      <c r="AI538" t="e">
        <f t="shared" si="218"/>
        <v>#N/A</v>
      </c>
      <c r="AJ538" t="e">
        <f t="shared" si="219"/>
        <v>#N/A</v>
      </c>
    </row>
    <row r="539" spans="1:36" x14ac:dyDescent="0.25">
      <c r="A539">
        <f>commits!A539</f>
        <v>92448707</v>
      </c>
      <c r="B539" t="str">
        <f>commits!B539</f>
        <v>Javascript</v>
      </c>
      <c r="C539">
        <f>commits!C539</f>
        <v>3</v>
      </c>
      <c r="D539">
        <f>commits!D539</f>
        <v>5</v>
      </c>
      <c r="E539">
        <f>commits!E539</f>
        <v>8</v>
      </c>
      <c r="F539" t="e">
        <f>VLOOKUP(A539,merges!P:U,5,FALSE)</f>
        <v>#N/A</v>
      </c>
      <c r="G539" t="e">
        <f>VLOOKUP(A539,merges!P:U,6,FALSE)</f>
        <v>#N/A</v>
      </c>
      <c r="H539" t="e">
        <f t="shared" si="205"/>
        <v>#N/A</v>
      </c>
      <c r="I539" t="e">
        <f t="shared" si="206"/>
        <v>#N/A</v>
      </c>
      <c r="J539">
        <f t="shared" si="207"/>
        <v>0</v>
      </c>
      <c r="K539">
        <f t="shared" si="208"/>
        <v>0</v>
      </c>
      <c r="L539">
        <f t="shared" si="209"/>
        <v>0</v>
      </c>
      <c r="M539" t="e">
        <f t="shared" si="220"/>
        <v>#N/A</v>
      </c>
      <c r="N539" t="e">
        <f t="shared" si="221"/>
        <v>#N/A</v>
      </c>
      <c r="O539">
        <f>IF(ISNA(VLOOKUP(A539,desenvolvedores!$U$2:$W$656,2,FALSE)),1,VLOOKUP(A539,desenvolvedores!$U$2:$W$656,2,FALSE))</f>
        <v>2</v>
      </c>
      <c r="P539">
        <f>IF(ISNA(VLOOKUP(A539,desenvolvedores!$U$2:$W$656,3,FALSE)),1,VLOOKUP(A539,desenvolvedores!$U$2:$W$656,3,FALSE))</f>
        <v>1</v>
      </c>
      <c r="Q539">
        <f t="shared" si="203"/>
        <v>999999</v>
      </c>
      <c r="R539" t="e">
        <f t="shared" si="204"/>
        <v>#N/A</v>
      </c>
      <c r="S539">
        <f>IF(ISNA(VLOOKUP(A539,merges!AH:AJ,2,)),0,VLOOKUP(A539,merges!AH:AJ,2,))</f>
        <v>0</v>
      </c>
      <c r="T539">
        <f>IF(ISNA(VLOOKUP(A539,merges!AN:AP,2,FALSE)),0,VLOOKUP(A539,merges!AN:AP,2,FALSE))</f>
        <v>0</v>
      </c>
      <c r="U539">
        <f t="shared" si="210"/>
        <v>0</v>
      </c>
      <c r="V539">
        <f t="shared" si="211"/>
        <v>0</v>
      </c>
      <c r="W539">
        <f t="shared" si="222"/>
        <v>0</v>
      </c>
      <c r="X539">
        <f t="shared" si="212"/>
        <v>0</v>
      </c>
      <c r="Y539" t="e">
        <f>VLOOKUP(A539,issues_tempo!A:E,2,FALSE)</f>
        <v>#N/A</v>
      </c>
      <c r="Z539" t="e">
        <f>VLOOKUP(A539,issues_tempo!A:E,3,FALSE)</f>
        <v>#N/A</v>
      </c>
      <c r="AA539" t="e">
        <f t="shared" si="213"/>
        <v>#N/A</v>
      </c>
      <c r="AB539" t="e">
        <f t="shared" si="214"/>
        <v>#N/A</v>
      </c>
      <c r="AC539" t="e">
        <f>VLOOKUP(A539,issues_tempo!A:E,4,FALSE)</f>
        <v>#N/A</v>
      </c>
      <c r="AD539" t="e">
        <f>VLOOKUP(A539,issues_tempo!A:E,5,FALSE)</f>
        <v>#N/A</v>
      </c>
      <c r="AE539">
        <f t="shared" si="215"/>
        <v>0</v>
      </c>
      <c r="AF539">
        <f t="shared" si="215"/>
        <v>0</v>
      </c>
      <c r="AG539" t="e">
        <f t="shared" si="216"/>
        <v>#N/A</v>
      </c>
      <c r="AH539" t="e">
        <f t="shared" si="217"/>
        <v>#N/A</v>
      </c>
      <c r="AI539" t="e">
        <f t="shared" si="218"/>
        <v>#N/A</v>
      </c>
      <c r="AJ539" t="e">
        <f t="shared" si="219"/>
        <v>#N/A</v>
      </c>
    </row>
    <row r="540" spans="1:36" x14ac:dyDescent="0.25">
      <c r="A540">
        <f>commits!A540</f>
        <v>92938357</v>
      </c>
      <c r="B540" t="str">
        <f>commits!B540</f>
        <v>java</v>
      </c>
      <c r="C540">
        <f>commits!C540</f>
        <v>5257</v>
      </c>
      <c r="D540">
        <f>commits!D540</f>
        <v>243</v>
      </c>
      <c r="E540">
        <f>commits!E540</f>
        <v>5500</v>
      </c>
      <c r="F540">
        <f>VLOOKUP(A540,merges!P:U,5,FALSE)</f>
        <v>700</v>
      </c>
      <c r="G540">
        <f>VLOOKUP(A540,merges!P:U,6,FALSE)</f>
        <v>18</v>
      </c>
      <c r="H540">
        <f t="shared" si="205"/>
        <v>718</v>
      </c>
      <c r="I540">
        <f t="shared" si="206"/>
        <v>7.6601671309192199</v>
      </c>
      <c r="J540">
        <f t="shared" si="207"/>
        <v>13.054545454545455</v>
      </c>
      <c r="K540">
        <f t="shared" si="208"/>
        <v>13.315579227696405</v>
      </c>
      <c r="L540">
        <f t="shared" si="209"/>
        <v>7.4074074074074074</v>
      </c>
      <c r="M540">
        <f>IF(F540&gt;0,C540/F540,999999)</f>
        <v>7.51</v>
      </c>
      <c r="N540">
        <f>IF(G540&gt;0,D540/G540,999999)</f>
        <v>13.5</v>
      </c>
      <c r="O540">
        <f>IF(ISNA(VLOOKUP(A540,desenvolvedores!$U$2:$W$656,2,FALSE)),1,VLOOKUP(A540,desenvolvedores!$U$2:$W$656,2,FALSE))</f>
        <v>226</v>
      </c>
      <c r="P540">
        <f>IF(ISNA(VLOOKUP(A540,desenvolvedores!$U$2:$W$656,3,FALSE)),1,VLOOKUP(A540,desenvolvedores!$U$2:$W$656,3,FALSE))</f>
        <v>47</v>
      </c>
      <c r="Q540">
        <f t="shared" si="203"/>
        <v>282.87666666666667</v>
      </c>
      <c r="R540">
        <f t="shared" si="204"/>
        <v>105.75</v>
      </c>
      <c r="S540">
        <f>IF(ISNA(VLOOKUP(A540,merges!AH:AJ,2,)),0,VLOOKUP(A540,merges!AH:AJ,2,))</f>
        <v>393</v>
      </c>
      <c r="T540">
        <f>IF(ISNA(VLOOKUP(A540,merges!AN:AP,2,FALSE)),0,VLOOKUP(A540,merges!AN:AP,2,FALSE))</f>
        <v>0</v>
      </c>
      <c r="U540">
        <f t="shared" si="210"/>
        <v>0.56142857142857139</v>
      </c>
      <c r="V540">
        <f t="shared" si="211"/>
        <v>0</v>
      </c>
      <c r="W540">
        <f t="shared" si="222"/>
        <v>7.4757466235495524</v>
      </c>
      <c r="X540">
        <f t="shared" si="212"/>
        <v>0</v>
      </c>
      <c r="Y540">
        <f>IF(ISNA(VLOOKUP(A540,issues_tempo!A:E,2,FALSE)),0,VLOOKUP(A540,issues_tempo!A:E,2,FALSE))</f>
        <v>0</v>
      </c>
      <c r="Z540">
        <f>IF(ISNA(VLOOKUP(A540,issues_tempo!A:E,3,FALSE)),0,VLOOKUP(A540,issues_tempo!A:E,3,FALSE))</f>
        <v>0</v>
      </c>
      <c r="AA540">
        <f t="shared" si="213"/>
        <v>0</v>
      </c>
      <c r="AB540" t="e">
        <f t="shared" si="214"/>
        <v>#DIV/0!</v>
      </c>
      <c r="AC540" t="e">
        <f>VLOOKUP(A540,issues_tempo!A:E,4,FALSE)</f>
        <v>#N/A</v>
      </c>
      <c r="AD540" t="e">
        <f>VLOOKUP(A540,issues_tempo!A:E,5,FALSE)</f>
        <v>#N/A</v>
      </c>
      <c r="AE540">
        <f t="shared" si="215"/>
        <v>0</v>
      </c>
      <c r="AF540">
        <f t="shared" si="215"/>
        <v>0</v>
      </c>
      <c r="AG540">
        <f t="shared" si="216"/>
        <v>0</v>
      </c>
      <c r="AH540">
        <f t="shared" si="217"/>
        <v>0</v>
      </c>
      <c r="AI540">
        <f t="shared" si="218"/>
        <v>0</v>
      </c>
      <c r="AJ540">
        <f t="shared" si="219"/>
        <v>0</v>
      </c>
    </row>
    <row r="541" spans="1:36" x14ac:dyDescent="0.25">
      <c r="A541">
        <f>commits!A541</f>
        <v>93225524</v>
      </c>
      <c r="B541" t="str">
        <f>commits!B541</f>
        <v>Python</v>
      </c>
      <c r="C541">
        <f>commits!C541</f>
        <v>5</v>
      </c>
      <c r="D541">
        <f>commits!D541</f>
        <v>2</v>
      </c>
      <c r="E541">
        <f>commits!E541</f>
        <v>7</v>
      </c>
      <c r="F541" t="e">
        <f>VLOOKUP(A541,merges!P:U,5,FALSE)</f>
        <v>#N/A</v>
      </c>
      <c r="G541" t="e">
        <f>VLOOKUP(A541,merges!P:U,6,FALSE)</f>
        <v>#N/A</v>
      </c>
      <c r="H541" t="e">
        <f t="shared" si="205"/>
        <v>#N/A</v>
      </c>
      <c r="I541" t="e">
        <f t="shared" si="206"/>
        <v>#N/A</v>
      </c>
      <c r="J541">
        <f t="shared" si="207"/>
        <v>0</v>
      </c>
      <c r="K541">
        <f t="shared" si="208"/>
        <v>0</v>
      </c>
      <c r="L541">
        <f t="shared" si="209"/>
        <v>0</v>
      </c>
      <c r="M541" t="e">
        <f t="shared" si="220"/>
        <v>#N/A</v>
      </c>
      <c r="N541" t="e">
        <f t="shared" si="221"/>
        <v>#N/A</v>
      </c>
      <c r="O541">
        <f>IF(ISNA(VLOOKUP(A541,desenvolvedores!$U$2:$W$656,2,FALSE)),1,VLOOKUP(A541,desenvolvedores!$U$2:$W$656,2,FALSE))</f>
        <v>1</v>
      </c>
      <c r="P541">
        <f>IF(ISNA(VLOOKUP(A541,desenvolvedores!$U$2:$W$656,3,FALSE)),1,VLOOKUP(A541,desenvolvedores!$U$2:$W$656,3,FALSE))</f>
        <v>1</v>
      </c>
      <c r="Q541">
        <f t="shared" si="203"/>
        <v>999999</v>
      </c>
      <c r="R541" t="e">
        <f t="shared" si="204"/>
        <v>#N/A</v>
      </c>
      <c r="S541">
        <f>IF(ISNA(VLOOKUP(A541,merges!AH:AJ,2,)),0,VLOOKUP(A541,merges!AH:AJ,2,))</f>
        <v>0</v>
      </c>
      <c r="T541">
        <f>IF(ISNA(VLOOKUP(A541,merges!AN:AP,2,FALSE)),0,VLOOKUP(A541,merges!AN:AP,2,FALSE))</f>
        <v>0</v>
      </c>
      <c r="U541">
        <f t="shared" si="210"/>
        <v>0</v>
      </c>
      <c r="V541">
        <f t="shared" si="211"/>
        <v>0</v>
      </c>
      <c r="W541">
        <f t="shared" si="222"/>
        <v>0</v>
      </c>
      <c r="X541">
        <f t="shared" si="212"/>
        <v>0</v>
      </c>
      <c r="Y541" t="e">
        <f>VLOOKUP(A541,issues_tempo!A:E,2,FALSE)</f>
        <v>#N/A</v>
      </c>
      <c r="Z541" t="e">
        <f>VLOOKUP(A541,issues_tempo!A:E,3,FALSE)</f>
        <v>#N/A</v>
      </c>
      <c r="AA541" t="e">
        <f t="shared" si="213"/>
        <v>#N/A</v>
      </c>
      <c r="AB541" t="e">
        <f t="shared" si="214"/>
        <v>#N/A</v>
      </c>
      <c r="AC541" t="e">
        <f>VLOOKUP(A541,issues_tempo!A:E,4,FALSE)</f>
        <v>#N/A</v>
      </c>
      <c r="AD541" t="e">
        <f>VLOOKUP(A541,issues_tempo!A:E,5,FALSE)</f>
        <v>#N/A</v>
      </c>
      <c r="AE541">
        <f t="shared" si="215"/>
        <v>0</v>
      </c>
      <c r="AF541">
        <f t="shared" si="215"/>
        <v>0</v>
      </c>
      <c r="AG541" t="e">
        <f t="shared" si="216"/>
        <v>#N/A</v>
      </c>
      <c r="AH541" t="e">
        <f t="shared" si="217"/>
        <v>#N/A</v>
      </c>
      <c r="AI541" t="e">
        <f t="shared" si="218"/>
        <v>#N/A</v>
      </c>
      <c r="AJ541" t="e">
        <f t="shared" si="219"/>
        <v>#N/A</v>
      </c>
    </row>
    <row r="542" spans="1:36" x14ac:dyDescent="0.25">
      <c r="A542">
        <f>commits!A542</f>
        <v>93316749</v>
      </c>
      <c r="B542" t="str">
        <f>commits!B542</f>
        <v>java</v>
      </c>
      <c r="C542">
        <f>commits!C542</f>
        <v>3089</v>
      </c>
      <c r="D542">
        <f>commits!D542</f>
        <v>530</v>
      </c>
      <c r="E542">
        <f>commits!E542</f>
        <v>3619</v>
      </c>
      <c r="F542">
        <f>VLOOKUP(A542,merges!P:U,5,FALSE)</f>
        <v>68</v>
      </c>
      <c r="G542">
        <f>VLOOKUP(A542,merges!P:U,6,FALSE)</f>
        <v>3</v>
      </c>
      <c r="H542">
        <f t="shared" si="205"/>
        <v>71</v>
      </c>
      <c r="I542">
        <f t="shared" si="206"/>
        <v>50.971830985915496</v>
      </c>
      <c r="J542">
        <f t="shared" si="207"/>
        <v>1.9618679193147279</v>
      </c>
      <c r="K542">
        <f t="shared" si="208"/>
        <v>2.2013596633214632</v>
      </c>
      <c r="L542">
        <f t="shared" si="209"/>
        <v>0.56603773584905659</v>
      </c>
      <c r="M542">
        <f>IF(F542&gt;0,C542/F542,999999)</f>
        <v>45.426470588235297</v>
      </c>
      <c r="N542">
        <f>IF(G542&gt;0,D542/G542,999999)</f>
        <v>176.66666666666666</v>
      </c>
      <c r="O542">
        <f>IF(ISNA(VLOOKUP(A542,desenvolvedores!$U$2:$W$656,2,FALSE)),1,VLOOKUP(A542,desenvolvedores!$U$2:$W$656,2,FALSE))</f>
        <v>14</v>
      </c>
      <c r="P542">
        <f>IF(ISNA(VLOOKUP(A542,desenvolvedores!$U$2:$W$656,3,FALSE)),1,VLOOKUP(A542,desenvolvedores!$U$2:$W$656,3,FALSE))</f>
        <v>6</v>
      </c>
      <c r="Q542">
        <f t="shared" si="203"/>
        <v>105.9950980392157</v>
      </c>
      <c r="R542">
        <f t="shared" si="204"/>
        <v>176.66666666666666</v>
      </c>
      <c r="S542">
        <f>IF(ISNA(VLOOKUP(A542,merges!AH:AJ,2,)),0,VLOOKUP(A542,merges!AH:AJ,2,))</f>
        <v>11</v>
      </c>
      <c r="T542">
        <f>IF(ISNA(VLOOKUP(A542,merges!AN:AP,2,FALSE)),0,VLOOKUP(A542,merges!AN:AP,2,FALSE))</f>
        <v>0</v>
      </c>
      <c r="U542">
        <f t="shared" si="210"/>
        <v>0.16176470588235295</v>
      </c>
      <c r="V542">
        <f t="shared" si="211"/>
        <v>0</v>
      </c>
      <c r="W542">
        <f t="shared" si="222"/>
        <v>0.35610229847847202</v>
      </c>
      <c r="X542">
        <f t="shared" si="212"/>
        <v>0</v>
      </c>
      <c r="Y542">
        <f>IF(ISNA(VLOOKUP(A542,issues_tempo!A:E,2,FALSE)),0,VLOOKUP(A542,issues_tempo!A:E,2,FALSE))</f>
        <v>8</v>
      </c>
      <c r="Z542">
        <f>IF(ISNA(VLOOKUP(A542,issues_tempo!A:E,3,FALSE)),0,VLOOKUP(A542,issues_tempo!A:E,3,FALSE))</f>
        <v>0</v>
      </c>
      <c r="AA542">
        <f t="shared" si="213"/>
        <v>8</v>
      </c>
      <c r="AB542">
        <f t="shared" si="214"/>
        <v>452.375</v>
      </c>
      <c r="AC542">
        <f>VLOOKUP(A542,issues_tempo!A:E,4,FALSE)</f>
        <v>328</v>
      </c>
      <c r="AD542">
        <f>VLOOKUP(A542,issues_tempo!A:E,5,FALSE)</f>
        <v>0</v>
      </c>
      <c r="AE542">
        <f t="shared" si="215"/>
        <v>0.25898348980252511</v>
      </c>
      <c r="AF542">
        <f t="shared" si="215"/>
        <v>0</v>
      </c>
      <c r="AG542">
        <f t="shared" si="216"/>
        <v>41</v>
      </c>
      <c r="AH542">
        <f t="shared" si="217"/>
        <v>0</v>
      </c>
      <c r="AI542">
        <f t="shared" si="218"/>
        <v>10.618323081903529</v>
      </c>
      <c r="AJ542">
        <f t="shared" si="219"/>
        <v>0</v>
      </c>
    </row>
    <row r="543" spans="1:36" x14ac:dyDescent="0.25">
      <c r="A543">
        <f>commits!A543</f>
        <v>93360808</v>
      </c>
      <c r="B543" t="str">
        <f>commits!B543</f>
        <v>Python</v>
      </c>
      <c r="C543">
        <f>commits!C543</f>
        <v>2</v>
      </c>
      <c r="D543">
        <f>commits!D543</f>
        <v>10</v>
      </c>
      <c r="E543">
        <f>commits!E543</f>
        <v>12</v>
      </c>
      <c r="F543" t="e">
        <f>VLOOKUP(A543,merges!P:U,5,FALSE)</f>
        <v>#N/A</v>
      </c>
      <c r="G543" t="e">
        <f>VLOOKUP(A543,merges!P:U,6,FALSE)</f>
        <v>#N/A</v>
      </c>
      <c r="H543" t="e">
        <f t="shared" si="205"/>
        <v>#N/A</v>
      </c>
      <c r="I543" t="e">
        <f t="shared" si="206"/>
        <v>#N/A</v>
      </c>
      <c r="J543">
        <f t="shared" si="207"/>
        <v>0</v>
      </c>
      <c r="K543">
        <f t="shared" si="208"/>
        <v>0</v>
      </c>
      <c r="L543">
        <f t="shared" si="209"/>
        <v>0</v>
      </c>
      <c r="M543" t="e">
        <f t="shared" si="220"/>
        <v>#N/A</v>
      </c>
      <c r="N543" t="e">
        <f t="shared" si="221"/>
        <v>#N/A</v>
      </c>
      <c r="O543">
        <f>IF(ISNA(VLOOKUP(A543,desenvolvedores!$U$2:$W$656,2,FALSE)),1,VLOOKUP(A543,desenvolvedores!$U$2:$W$656,2,FALSE))</f>
        <v>2</v>
      </c>
      <c r="P543">
        <f>IF(ISNA(VLOOKUP(A543,desenvolvedores!$U$2:$W$656,3,FALSE)),1,VLOOKUP(A543,desenvolvedores!$U$2:$W$656,3,FALSE))</f>
        <v>1</v>
      </c>
      <c r="Q543">
        <f t="shared" si="203"/>
        <v>999999</v>
      </c>
      <c r="R543" t="e">
        <f t="shared" si="204"/>
        <v>#N/A</v>
      </c>
      <c r="S543">
        <f>IF(ISNA(VLOOKUP(A543,merges!AH:AJ,2,)),0,VLOOKUP(A543,merges!AH:AJ,2,))</f>
        <v>0</v>
      </c>
      <c r="T543">
        <f>IF(ISNA(VLOOKUP(A543,merges!AN:AP,2,FALSE)),0,VLOOKUP(A543,merges!AN:AP,2,FALSE))</f>
        <v>0</v>
      </c>
      <c r="U543">
        <f t="shared" si="210"/>
        <v>0</v>
      </c>
      <c r="V543">
        <f t="shared" si="211"/>
        <v>0</v>
      </c>
      <c r="W543">
        <f t="shared" si="222"/>
        <v>0</v>
      </c>
      <c r="X543">
        <f t="shared" si="212"/>
        <v>0</v>
      </c>
      <c r="Y543" t="e">
        <f>VLOOKUP(A543,issues_tempo!A:E,2,FALSE)</f>
        <v>#N/A</v>
      </c>
      <c r="Z543" t="e">
        <f>VLOOKUP(A543,issues_tempo!A:E,3,FALSE)</f>
        <v>#N/A</v>
      </c>
      <c r="AA543" t="e">
        <f t="shared" si="213"/>
        <v>#N/A</v>
      </c>
      <c r="AB543" t="e">
        <f t="shared" si="214"/>
        <v>#N/A</v>
      </c>
      <c r="AC543" t="e">
        <f>VLOOKUP(A543,issues_tempo!A:E,4,FALSE)</f>
        <v>#N/A</v>
      </c>
      <c r="AD543" t="e">
        <f>VLOOKUP(A543,issues_tempo!A:E,5,FALSE)</f>
        <v>#N/A</v>
      </c>
      <c r="AE543">
        <f t="shared" si="215"/>
        <v>0</v>
      </c>
      <c r="AF543">
        <f t="shared" si="215"/>
        <v>0</v>
      </c>
      <c r="AG543" t="e">
        <f t="shared" si="216"/>
        <v>#N/A</v>
      </c>
      <c r="AH543" t="e">
        <f t="shared" si="217"/>
        <v>#N/A</v>
      </c>
      <c r="AI543" t="e">
        <f t="shared" si="218"/>
        <v>#N/A</v>
      </c>
      <c r="AJ543" t="e">
        <f t="shared" si="219"/>
        <v>#N/A</v>
      </c>
    </row>
    <row r="544" spans="1:36" x14ac:dyDescent="0.25">
      <c r="A544">
        <f>commits!A544</f>
        <v>93371536</v>
      </c>
      <c r="B544" t="str">
        <f>commits!B544</f>
        <v>Python</v>
      </c>
      <c r="C544">
        <f>commits!C544</f>
        <v>39</v>
      </c>
      <c r="D544">
        <f>commits!D544</f>
        <v>13</v>
      </c>
      <c r="E544">
        <f>commits!E544</f>
        <v>52</v>
      </c>
      <c r="F544" t="e">
        <f>VLOOKUP(A544,merges!P:U,5,FALSE)</f>
        <v>#N/A</v>
      </c>
      <c r="G544" t="e">
        <f>VLOOKUP(A544,merges!P:U,6,FALSE)</f>
        <v>#N/A</v>
      </c>
      <c r="H544" t="e">
        <f t="shared" si="205"/>
        <v>#N/A</v>
      </c>
      <c r="I544" t="e">
        <f t="shared" si="206"/>
        <v>#N/A</v>
      </c>
      <c r="J544">
        <f t="shared" si="207"/>
        <v>0</v>
      </c>
      <c r="K544">
        <f t="shared" si="208"/>
        <v>0</v>
      </c>
      <c r="L544">
        <f t="shared" si="209"/>
        <v>0</v>
      </c>
      <c r="M544" t="e">
        <f t="shared" si="220"/>
        <v>#N/A</v>
      </c>
      <c r="N544" t="e">
        <f t="shared" si="221"/>
        <v>#N/A</v>
      </c>
      <c r="O544">
        <f>IF(ISNA(VLOOKUP(A544,desenvolvedores!$U$2:$W$656,2,FALSE)),1,VLOOKUP(A544,desenvolvedores!$U$2:$W$656,2,FALSE))</f>
        <v>1</v>
      </c>
      <c r="P544">
        <f>IF(ISNA(VLOOKUP(A544,desenvolvedores!$U$2:$W$656,3,FALSE)),1,VLOOKUP(A544,desenvolvedores!$U$2:$W$656,3,FALSE))</f>
        <v>1</v>
      </c>
      <c r="Q544">
        <f t="shared" si="203"/>
        <v>999999</v>
      </c>
      <c r="R544" t="e">
        <f t="shared" si="204"/>
        <v>#N/A</v>
      </c>
      <c r="S544">
        <f>IF(ISNA(VLOOKUP(A544,merges!AH:AJ,2,)),0,VLOOKUP(A544,merges!AH:AJ,2,))</f>
        <v>0</v>
      </c>
      <c r="T544">
        <f>IF(ISNA(VLOOKUP(A544,merges!AN:AP,2,FALSE)),0,VLOOKUP(A544,merges!AN:AP,2,FALSE))</f>
        <v>0</v>
      </c>
      <c r="U544">
        <f t="shared" si="210"/>
        <v>0</v>
      </c>
      <c r="V544">
        <f t="shared" si="211"/>
        <v>0</v>
      </c>
      <c r="W544">
        <f t="shared" si="222"/>
        <v>0</v>
      </c>
      <c r="X544">
        <f t="shared" si="212"/>
        <v>0</v>
      </c>
      <c r="Y544" t="e">
        <f>VLOOKUP(A544,issues_tempo!A:E,2,FALSE)</f>
        <v>#N/A</v>
      </c>
      <c r="Z544" t="e">
        <f>VLOOKUP(A544,issues_tempo!A:E,3,FALSE)</f>
        <v>#N/A</v>
      </c>
      <c r="AA544" t="e">
        <f t="shared" si="213"/>
        <v>#N/A</v>
      </c>
      <c r="AB544" t="e">
        <f t="shared" si="214"/>
        <v>#N/A</v>
      </c>
      <c r="AC544" t="e">
        <f>VLOOKUP(A544,issues_tempo!A:E,4,FALSE)</f>
        <v>#N/A</v>
      </c>
      <c r="AD544" t="e">
        <f>VLOOKUP(A544,issues_tempo!A:E,5,FALSE)</f>
        <v>#N/A</v>
      </c>
      <c r="AE544">
        <f t="shared" si="215"/>
        <v>0</v>
      </c>
      <c r="AF544">
        <f t="shared" si="215"/>
        <v>0</v>
      </c>
      <c r="AG544" t="e">
        <f t="shared" si="216"/>
        <v>#N/A</v>
      </c>
      <c r="AH544" t="e">
        <f t="shared" si="217"/>
        <v>#N/A</v>
      </c>
      <c r="AI544" t="e">
        <f t="shared" si="218"/>
        <v>#N/A</v>
      </c>
      <c r="AJ544" t="e">
        <f t="shared" si="219"/>
        <v>#N/A</v>
      </c>
    </row>
    <row r="545" spans="1:36" x14ac:dyDescent="0.25">
      <c r="A545">
        <f>commits!A545</f>
        <v>93964532</v>
      </c>
      <c r="B545" t="str">
        <f>commits!B545</f>
        <v>java</v>
      </c>
      <c r="C545">
        <f>commits!C545</f>
        <v>971</v>
      </c>
      <c r="D545">
        <f>commits!D545</f>
        <v>187</v>
      </c>
      <c r="E545">
        <f>commits!E545</f>
        <v>1158</v>
      </c>
      <c r="F545">
        <f>VLOOKUP(A545,merges!P:U,5,FALSE)</f>
        <v>30</v>
      </c>
      <c r="G545">
        <f>VLOOKUP(A545,merges!P:U,6,FALSE)</f>
        <v>0</v>
      </c>
      <c r="H545">
        <f t="shared" si="205"/>
        <v>30</v>
      </c>
      <c r="I545">
        <f t="shared" si="206"/>
        <v>38.6</v>
      </c>
      <c r="J545">
        <f t="shared" si="207"/>
        <v>2.5906735751295336</v>
      </c>
      <c r="K545">
        <f t="shared" si="208"/>
        <v>3.0895983522142121</v>
      </c>
      <c r="L545">
        <f t="shared" si="209"/>
        <v>0</v>
      </c>
      <c r="M545">
        <f>IF(F545&gt;0,C545/F545,999999)</f>
        <v>32.366666666666667</v>
      </c>
      <c r="N545">
        <f>IF(G545&gt;0,D545/G545,999999)</f>
        <v>999999</v>
      </c>
      <c r="O545">
        <f>IF(ISNA(VLOOKUP(A545,desenvolvedores!$U$2:$W$656,2,FALSE)),1,VLOOKUP(A545,desenvolvedores!$U$2:$W$656,2,FALSE))</f>
        <v>11</v>
      </c>
      <c r="P545">
        <f>IF(ISNA(VLOOKUP(A545,desenvolvedores!$U$2:$W$656,3,FALSE)),1,VLOOKUP(A545,desenvolvedores!$U$2:$W$656,3,FALSE))</f>
        <v>1</v>
      </c>
      <c r="Q545">
        <f t="shared" si="203"/>
        <v>59.338888888888889</v>
      </c>
      <c r="R545">
        <f t="shared" si="204"/>
        <v>999999</v>
      </c>
      <c r="S545">
        <f>IF(ISNA(VLOOKUP(A545,merges!AH:AJ,2,)),0,VLOOKUP(A545,merges!AH:AJ,2,))</f>
        <v>3</v>
      </c>
      <c r="T545">
        <f>IF(ISNA(VLOOKUP(A545,merges!AN:AP,2,FALSE)),0,VLOOKUP(A545,merges!AN:AP,2,FALSE))</f>
        <v>0</v>
      </c>
      <c r="U545">
        <f t="shared" si="210"/>
        <v>0.1</v>
      </c>
      <c r="V545">
        <f t="shared" si="211"/>
        <v>0</v>
      </c>
      <c r="W545">
        <f t="shared" si="222"/>
        <v>0.30895983522142123</v>
      </c>
      <c r="X545">
        <f t="shared" si="212"/>
        <v>0</v>
      </c>
      <c r="Y545">
        <f>IF(ISNA(VLOOKUP(A545,issues_tempo!A:E,2,FALSE)),0,VLOOKUP(A545,issues_tempo!A:E,2,FALSE))</f>
        <v>1</v>
      </c>
      <c r="Z545">
        <f>IF(ISNA(VLOOKUP(A545,issues_tempo!A:E,3,FALSE)),0,VLOOKUP(A545,issues_tempo!A:E,3,FALSE))</f>
        <v>0</v>
      </c>
      <c r="AA545">
        <f t="shared" si="213"/>
        <v>1</v>
      </c>
      <c r="AB545">
        <f t="shared" si="214"/>
        <v>1158</v>
      </c>
      <c r="AC545">
        <f>VLOOKUP(A545,issues_tempo!A:E,4,FALSE)</f>
        <v>9</v>
      </c>
      <c r="AD545">
        <f>VLOOKUP(A545,issues_tempo!A:E,5,FALSE)</f>
        <v>0</v>
      </c>
      <c r="AE545">
        <f t="shared" si="215"/>
        <v>0.10298661174047374</v>
      </c>
      <c r="AF545">
        <f t="shared" si="215"/>
        <v>0</v>
      </c>
      <c r="AG545">
        <f t="shared" si="216"/>
        <v>9</v>
      </c>
      <c r="AH545">
        <f t="shared" si="217"/>
        <v>0</v>
      </c>
      <c r="AI545">
        <f t="shared" si="218"/>
        <v>0.92687950566426369</v>
      </c>
      <c r="AJ545">
        <f t="shared" si="219"/>
        <v>0</v>
      </c>
    </row>
    <row r="546" spans="1:36" x14ac:dyDescent="0.25">
      <c r="A546">
        <f>commits!A546</f>
        <v>94137547</v>
      </c>
      <c r="B546" t="str">
        <f>commits!B546</f>
        <v>java</v>
      </c>
      <c r="C546">
        <f>commits!C546</f>
        <v>2</v>
      </c>
      <c r="D546">
        <f>commits!D546</f>
        <v>16</v>
      </c>
      <c r="E546">
        <f>commits!E546</f>
        <v>18</v>
      </c>
      <c r="F546" t="e">
        <f>VLOOKUP(A546,merges!P:U,5,FALSE)</f>
        <v>#N/A</v>
      </c>
      <c r="G546" t="e">
        <f>VLOOKUP(A546,merges!P:U,6,FALSE)</f>
        <v>#N/A</v>
      </c>
      <c r="H546" t="e">
        <f t="shared" si="205"/>
        <v>#N/A</v>
      </c>
      <c r="I546" t="e">
        <f t="shared" si="206"/>
        <v>#N/A</v>
      </c>
      <c r="J546">
        <f t="shared" si="207"/>
        <v>0</v>
      </c>
      <c r="K546">
        <f t="shared" si="208"/>
        <v>0</v>
      </c>
      <c r="L546">
        <f t="shared" si="209"/>
        <v>0</v>
      </c>
      <c r="M546" t="e">
        <f t="shared" si="220"/>
        <v>#N/A</v>
      </c>
      <c r="N546" t="e">
        <f t="shared" si="221"/>
        <v>#N/A</v>
      </c>
      <c r="O546">
        <f>IF(ISNA(VLOOKUP(A546,desenvolvedores!$U$2:$W$656,2,FALSE)),1,VLOOKUP(A546,desenvolvedores!$U$2:$W$656,2,FALSE))</f>
        <v>1</v>
      </c>
      <c r="P546">
        <f>IF(ISNA(VLOOKUP(A546,desenvolvedores!$U$2:$W$656,3,FALSE)),1,VLOOKUP(A546,desenvolvedores!$U$2:$W$656,3,FALSE))</f>
        <v>1</v>
      </c>
      <c r="Q546">
        <f t="shared" si="203"/>
        <v>999999</v>
      </c>
      <c r="R546" t="e">
        <f t="shared" si="204"/>
        <v>#N/A</v>
      </c>
      <c r="S546">
        <f>IF(ISNA(VLOOKUP(A546,merges!AH:AJ,2,)),0,VLOOKUP(A546,merges!AH:AJ,2,))</f>
        <v>0</v>
      </c>
      <c r="T546">
        <f>IF(ISNA(VLOOKUP(A546,merges!AN:AP,2,FALSE)),0,VLOOKUP(A546,merges!AN:AP,2,FALSE))</f>
        <v>0</v>
      </c>
      <c r="U546">
        <f t="shared" si="210"/>
        <v>0</v>
      </c>
      <c r="V546">
        <f t="shared" si="211"/>
        <v>0</v>
      </c>
      <c r="W546">
        <f t="shared" si="222"/>
        <v>0</v>
      </c>
      <c r="X546">
        <f t="shared" si="212"/>
        <v>0</v>
      </c>
      <c r="Y546" t="e">
        <f>VLOOKUP(A546,issues_tempo!A:E,2,FALSE)</f>
        <v>#N/A</v>
      </c>
      <c r="Z546" t="e">
        <f>VLOOKUP(A546,issues_tempo!A:E,3,FALSE)</f>
        <v>#N/A</v>
      </c>
      <c r="AA546" t="e">
        <f t="shared" si="213"/>
        <v>#N/A</v>
      </c>
      <c r="AB546" t="e">
        <f t="shared" si="214"/>
        <v>#N/A</v>
      </c>
      <c r="AC546" t="e">
        <f>VLOOKUP(A546,issues_tempo!A:E,4,FALSE)</f>
        <v>#N/A</v>
      </c>
      <c r="AD546" t="e">
        <f>VLOOKUP(A546,issues_tempo!A:E,5,FALSE)</f>
        <v>#N/A</v>
      </c>
      <c r="AE546">
        <f t="shared" si="215"/>
        <v>0</v>
      </c>
      <c r="AF546">
        <f t="shared" si="215"/>
        <v>0</v>
      </c>
      <c r="AG546" t="e">
        <f t="shared" si="216"/>
        <v>#N/A</v>
      </c>
      <c r="AH546" t="e">
        <f t="shared" si="217"/>
        <v>#N/A</v>
      </c>
      <c r="AI546" t="e">
        <f t="shared" si="218"/>
        <v>#N/A</v>
      </c>
      <c r="AJ546" t="e">
        <f t="shared" si="219"/>
        <v>#N/A</v>
      </c>
    </row>
    <row r="547" spans="1:36" x14ac:dyDescent="0.25">
      <c r="A547">
        <f>commits!A547</f>
        <v>94167681</v>
      </c>
      <c r="B547" t="str">
        <f>commits!B547</f>
        <v>java</v>
      </c>
      <c r="C547">
        <f>commits!C547</f>
        <v>5257</v>
      </c>
      <c r="D547">
        <f>commits!D547</f>
        <v>323</v>
      </c>
      <c r="E547">
        <f>commits!E547</f>
        <v>5580</v>
      </c>
      <c r="F547">
        <f>VLOOKUP(A547,merges!P:U,5,FALSE)</f>
        <v>700</v>
      </c>
      <c r="G547">
        <f>VLOOKUP(A547,merges!P:U,6,FALSE)</f>
        <v>30</v>
      </c>
      <c r="H547">
        <f t="shared" si="205"/>
        <v>730</v>
      </c>
      <c r="I547">
        <f t="shared" si="206"/>
        <v>7.6438356164383565</v>
      </c>
      <c r="J547">
        <f t="shared" si="207"/>
        <v>13.082437275985663</v>
      </c>
      <c r="K547">
        <f t="shared" si="208"/>
        <v>13.315579227696405</v>
      </c>
      <c r="L547">
        <f t="shared" si="209"/>
        <v>9.2879256965944279</v>
      </c>
      <c r="M547">
        <f>IF(F547&gt;0,C547/F547,999999)</f>
        <v>7.51</v>
      </c>
      <c r="N547">
        <f>IF(G547&gt;0,D547/G547,999999)</f>
        <v>10.766666666666667</v>
      </c>
      <c r="O547">
        <f>IF(ISNA(VLOOKUP(A547,desenvolvedores!$U$2:$W$656,2,FALSE)),1,VLOOKUP(A547,desenvolvedores!$U$2:$W$656,2,FALSE))</f>
        <v>226</v>
      </c>
      <c r="P547">
        <f>IF(ISNA(VLOOKUP(A547,desenvolvedores!$U$2:$W$656,3,FALSE)),1,VLOOKUP(A547,desenvolvedores!$U$2:$W$656,3,FALSE))</f>
        <v>55</v>
      </c>
      <c r="Q547">
        <f t="shared" si="203"/>
        <v>282.87666666666667</v>
      </c>
      <c r="R547">
        <f t="shared" si="204"/>
        <v>98.694444444444443</v>
      </c>
      <c r="S547">
        <f>IF(ISNA(VLOOKUP(A547,merges!AH:AJ,2,)),0,VLOOKUP(A547,merges!AH:AJ,2,))</f>
        <v>393</v>
      </c>
      <c r="T547">
        <f>IF(ISNA(VLOOKUP(A547,merges!AN:AP,2,FALSE)),0,VLOOKUP(A547,merges!AN:AP,2,FALSE))</f>
        <v>0</v>
      </c>
      <c r="U547">
        <f t="shared" si="210"/>
        <v>0.56142857142857139</v>
      </c>
      <c r="V547">
        <f t="shared" si="211"/>
        <v>0</v>
      </c>
      <c r="W547">
        <f t="shared" si="222"/>
        <v>7.4757466235495524</v>
      </c>
      <c r="X547">
        <f t="shared" si="212"/>
        <v>0</v>
      </c>
      <c r="Y547">
        <f>IF(ISNA(VLOOKUP(A547,issues_tempo!A:E,2,FALSE)),0,VLOOKUP(A547,issues_tempo!A:E,2,FALSE))</f>
        <v>0</v>
      </c>
      <c r="Z547">
        <f>IF(ISNA(VLOOKUP(A547,issues_tempo!A:E,3,FALSE)),0,VLOOKUP(A547,issues_tempo!A:E,3,FALSE))</f>
        <v>0</v>
      </c>
      <c r="AA547">
        <f t="shared" si="213"/>
        <v>0</v>
      </c>
      <c r="AB547" t="e">
        <f t="shared" si="214"/>
        <v>#DIV/0!</v>
      </c>
      <c r="AC547" t="e">
        <f>VLOOKUP(A547,issues_tempo!A:E,4,FALSE)</f>
        <v>#N/A</v>
      </c>
      <c r="AD547" t="e">
        <f>VLOOKUP(A547,issues_tempo!A:E,5,FALSE)</f>
        <v>#N/A</v>
      </c>
      <c r="AE547">
        <f t="shared" si="215"/>
        <v>0</v>
      </c>
      <c r="AF547">
        <f t="shared" si="215"/>
        <v>0</v>
      </c>
      <c r="AG547">
        <f t="shared" si="216"/>
        <v>0</v>
      </c>
      <c r="AH547">
        <f t="shared" si="217"/>
        <v>0</v>
      </c>
      <c r="AI547">
        <f t="shared" si="218"/>
        <v>0</v>
      </c>
      <c r="AJ547">
        <f t="shared" si="219"/>
        <v>0</v>
      </c>
    </row>
    <row r="548" spans="1:36" x14ac:dyDescent="0.25">
      <c r="A548">
        <f>commits!A548</f>
        <v>94255856</v>
      </c>
      <c r="B548" t="str">
        <f>commits!B548</f>
        <v>Ruby</v>
      </c>
      <c r="C548">
        <f>commits!C548</f>
        <v>1</v>
      </c>
      <c r="D548">
        <f>commits!D548</f>
        <v>1</v>
      </c>
      <c r="E548">
        <f>commits!E548</f>
        <v>2</v>
      </c>
      <c r="F548" t="e">
        <f>VLOOKUP(A548,merges!P:U,5,FALSE)</f>
        <v>#N/A</v>
      </c>
      <c r="G548" t="e">
        <f>VLOOKUP(A548,merges!P:U,6,FALSE)</f>
        <v>#N/A</v>
      </c>
      <c r="H548" t="e">
        <f t="shared" si="205"/>
        <v>#N/A</v>
      </c>
      <c r="I548" t="e">
        <f t="shared" si="206"/>
        <v>#N/A</v>
      </c>
      <c r="J548">
        <f t="shared" si="207"/>
        <v>0</v>
      </c>
      <c r="K548">
        <f t="shared" si="208"/>
        <v>0</v>
      </c>
      <c r="L548">
        <f t="shared" si="209"/>
        <v>0</v>
      </c>
      <c r="M548" t="e">
        <f t="shared" si="220"/>
        <v>#N/A</v>
      </c>
      <c r="N548" t="e">
        <f t="shared" si="221"/>
        <v>#N/A</v>
      </c>
      <c r="O548">
        <f>IF(ISNA(VLOOKUP(A548,desenvolvedores!$U$2:$W$656,2,FALSE)),1,VLOOKUP(A548,desenvolvedores!$U$2:$W$656,2,FALSE))</f>
        <v>1</v>
      </c>
      <c r="P548">
        <f>IF(ISNA(VLOOKUP(A548,desenvolvedores!$U$2:$W$656,3,FALSE)),1,VLOOKUP(A548,desenvolvedores!$U$2:$W$656,3,FALSE))</f>
        <v>1</v>
      </c>
      <c r="Q548">
        <f t="shared" si="203"/>
        <v>999999</v>
      </c>
      <c r="R548" t="e">
        <f t="shared" si="204"/>
        <v>#N/A</v>
      </c>
      <c r="S548">
        <f>IF(ISNA(VLOOKUP(A548,merges!AH:AJ,2,)),0,VLOOKUP(A548,merges!AH:AJ,2,))</f>
        <v>0</v>
      </c>
      <c r="T548">
        <f>IF(ISNA(VLOOKUP(A548,merges!AN:AP,2,FALSE)),0,VLOOKUP(A548,merges!AN:AP,2,FALSE))</f>
        <v>0</v>
      </c>
      <c r="U548">
        <f t="shared" si="210"/>
        <v>0</v>
      </c>
      <c r="V548">
        <f t="shared" si="211"/>
        <v>0</v>
      </c>
      <c r="W548">
        <f t="shared" si="222"/>
        <v>0</v>
      </c>
      <c r="X548">
        <f t="shared" si="212"/>
        <v>0</v>
      </c>
      <c r="Y548" t="e">
        <f>VLOOKUP(A548,issues_tempo!A:E,2,FALSE)</f>
        <v>#N/A</v>
      </c>
      <c r="Z548" t="e">
        <f>VLOOKUP(A548,issues_tempo!A:E,3,FALSE)</f>
        <v>#N/A</v>
      </c>
      <c r="AA548" t="e">
        <f t="shared" si="213"/>
        <v>#N/A</v>
      </c>
      <c r="AB548" t="e">
        <f t="shared" si="214"/>
        <v>#N/A</v>
      </c>
      <c r="AC548" t="e">
        <f>VLOOKUP(A548,issues_tempo!A:E,4,FALSE)</f>
        <v>#N/A</v>
      </c>
      <c r="AD548" t="e">
        <f>VLOOKUP(A548,issues_tempo!A:E,5,FALSE)</f>
        <v>#N/A</v>
      </c>
      <c r="AE548">
        <f t="shared" si="215"/>
        <v>0</v>
      </c>
      <c r="AF548">
        <f t="shared" si="215"/>
        <v>0</v>
      </c>
      <c r="AG548" t="e">
        <f t="shared" si="216"/>
        <v>#N/A</v>
      </c>
      <c r="AH548" t="e">
        <f t="shared" si="217"/>
        <v>#N/A</v>
      </c>
      <c r="AI548" t="e">
        <f t="shared" si="218"/>
        <v>#N/A</v>
      </c>
      <c r="AJ548" t="e">
        <f t="shared" si="219"/>
        <v>#N/A</v>
      </c>
    </row>
    <row r="549" spans="1:36" x14ac:dyDescent="0.25">
      <c r="A549">
        <f>commits!A549</f>
        <v>94411881</v>
      </c>
      <c r="B549" t="str">
        <f>commits!B549</f>
        <v>JavaScript</v>
      </c>
      <c r="C549">
        <f>commits!C549</f>
        <v>2</v>
      </c>
      <c r="D549">
        <f>commits!D549</f>
        <v>5</v>
      </c>
      <c r="E549">
        <f>commits!E549</f>
        <v>7</v>
      </c>
      <c r="F549" t="e">
        <f>VLOOKUP(A549,merges!P:U,5,FALSE)</f>
        <v>#N/A</v>
      </c>
      <c r="G549" t="e">
        <f>VLOOKUP(A549,merges!P:U,6,FALSE)</f>
        <v>#N/A</v>
      </c>
      <c r="H549" t="e">
        <f t="shared" si="205"/>
        <v>#N/A</v>
      </c>
      <c r="I549" t="e">
        <f t="shared" si="206"/>
        <v>#N/A</v>
      </c>
      <c r="J549">
        <f t="shared" si="207"/>
        <v>0</v>
      </c>
      <c r="K549">
        <f t="shared" si="208"/>
        <v>0</v>
      </c>
      <c r="L549">
        <f t="shared" si="209"/>
        <v>0</v>
      </c>
      <c r="M549" t="e">
        <f t="shared" si="220"/>
        <v>#N/A</v>
      </c>
      <c r="N549" t="e">
        <f t="shared" si="221"/>
        <v>#N/A</v>
      </c>
      <c r="O549">
        <f>IF(ISNA(VLOOKUP(A549,desenvolvedores!$U$2:$W$656,2,FALSE)),1,VLOOKUP(A549,desenvolvedores!$U$2:$W$656,2,FALSE))</f>
        <v>1</v>
      </c>
      <c r="P549">
        <f>IF(ISNA(VLOOKUP(A549,desenvolvedores!$U$2:$W$656,3,FALSE)),1,VLOOKUP(A549,desenvolvedores!$U$2:$W$656,3,FALSE))</f>
        <v>1</v>
      </c>
      <c r="Q549">
        <f t="shared" si="203"/>
        <v>999999</v>
      </c>
      <c r="R549" t="e">
        <f t="shared" si="204"/>
        <v>#N/A</v>
      </c>
      <c r="S549">
        <f>IF(ISNA(VLOOKUP(A549,merges!AH:AJ,2,)),0,VLOOKUP(A549,merges!AH:AJ,2,))</f>
        <v>0</v>
      </c>
      <c r="T549">
        <f>IF(ISNA(VLOOKUP(A549,merges!AN:AP,2,FALSE)),0,VLOOKUP(A549,merges!AN:AP,2,FALSE))</f>
        <v>0</v>
      </c>
      <c r="U549">
        <f t="shared" si="210"/>
        <v>0</v>
      </c>
      <c r="V549">
        <f t="shared" si="211"/>
        <v>0</v>
      </c>
      <c r="W549">
        <f t="shared" si="222"/>
        <v>0</v>
      </c>
      <c r="X549">
        <f t="shared" si="212"/>
        <v>0</v>
      </c>
      <c r="Y549" t="e">
        <f>VLOOKUP(A549,issues_tempo!A:E,2,FALSE)</f>
        <v>#N/A</v>
      </c>
      <c r="Z549" t="e">
        <f>VLOOKUP(A549,issues_tempo!A:E,3,FALSE)</f>
        <v>#N/A</v>
      </c>
      <c r="AA549" t="e">
        <f t="shared" si="213"/>
        <v>#N/A</v>
      </c>
      <c r="AB549" t="e">
        <f t="shared" si="214"/>
        <v>#N/A</v>
      </c>
      <c r="AC549" t="e">
        <f>VLOOKUP(A549,issues_tempo!A:E,4,FALSE)</f>
        <v>#N/A</v>
      </c>
      <c r="AD549" t="e">
        <f>VLOOKUP(A549,issues_tempo!A:E,5,FALSE)</f>
        <v>#N/A</v>
      </c>
      <c r="AE549">
        <f t="shared" si="215"/>
        <v>0</v>
      </c>
      <c r="AF549">
        <f t="shared" si="215"/>
        <v>0</v>
      </c>
      <c r="AG549" t="e">
        <f t="shared" si="216"/>
        <v>#N/A</v>
      </c>
      <c r="AH549" t="e">
        <f t="shared" si="217"/>
        <v>#N/A</v>
      </c>
      <c r="AI549" t="e">
        <f t="shared" si="218"/>
        <v>#N/A</v>
      </c>
      <c r="AJ549" t="e">
        <f t="shared" si="219"/>
        <v>#N/A</v>
      </c>
    </row>
    <row r="550" spans="1:36" x14ac:dyDescent="0.25">
      <c r="A550">
        <f>commits!A550</f>
        <v>94865966</v>
      </c>
      <c r="B550" t="str">
        <f>commits!B550</f>
        <v>c#</v>
      </c>
      <c r="C550">
        <f>commits!C550</f>
        <v>244</v>
      </c>
      <c r="D550">
        <f>commits!D550</f>
        <v>72</v>
      </c>
      <c r="E550">
        <f>commits!E550</f>
        <v>316</v>
      </c>
      <c r="F550">
        <f>VLOOKUP(A550,merges!P:U,5,FALSE)</f>
        <v>23</v>
      </c>
      <c r="G550">
        <f>VLOOKUP(A550,merges!P:U,6,FALSE)</f>
        <v>9</v>
      </c>
      <c r="H550">
        <f t="shared" si="205"/>
        <v>32</v>
      </c>
      <c r="I550">
        <f t="shared" si="206"/>
        <v>9.875</v>
      </c>
      <c r="J550">
        <f t="shared" si="207"/>
        <v>10.126582278481013</v>
      </c>
      <c r="K550">
        <f t="shared" si="208"/>
        <v>9.4262295081967213</v>
      </c>
      <c r="L550">
        <f t="shared" si="209"/>
        <v>12.5</v>
      </c>
      <c r="M550">
        <f t="shared" si="220"/>
        <v>10.608695652173912</v>
      </c>
      <c r="N550">
        <f t="shared" si="221"/>
        <v>8</v>
      </c>
      <c r="O550">
        <f>IF(ISNA(VLOOKUP(A550,desenvolvedores!$U$2:$W$656,2,FALSE)),1,VLOOKUP(A550,desenvolvedores!$U$2:$W$656,2,FALSE))</f>
        <v>8</v>
      </c>
      <c r="P550">
        <f>IF(ISNA(VLOOKUP(A550,desenvolvedores!$U$2:$W$656,3,FALSE)),1,VLOOKUP(A550,desenvolvedores!$U$2:$W$656,3,FALSE))</f>
        <v>5</v>
      </c>
      <c r="Q550">
        <f t="shared" si="203"/>
        <v>14.144927536231883</v>
      </c>
      <c r="R550">
        <f t="shared" si="204"/>
        <v>6.666666666666667</v>
      </c>
      <c r="S550">
        <f>IF(ISNA(VLOOKUP(A550,merges!AH:AJ,2,)),0,VLOOKUP(A550,merges!AH:AJ,2,))</f>
        <v>55</v>
      </c>
      <c r="T550">
        <f>IF(ISNA(VLOOKUP(A550,merges!AN:AP,2,FALSE)),0,VLOOKUP(A550,merges!AN:AP,2,FALSE))</f>
        <v>0</v>
      </c>
      <c r="U550">
        <f t="shared" si="210"/>
        <v>2.3913043478260869</v>
      </c>
      <c r="V550">
        <f t="shared" si="211"/>
        <v>0</v>
      </c>
      <c r="W550">
        <f t="shared" si="222"/>
        <v>22.540983606557376</v>
      </c>
      <c r="X550">
        <f t="shared" si="212"/>
        <v>0</v>
      </c>
      <c r="Y550" t="e">
        <f>VLOOKUP(A550,issues_tempo!A:E,2,FALSE)</f>
        <v>#N/A</v>
      </c>
      <c r="Z550" t="e">
        <f>VLOOKUP(A550,issues_tempo!A:E,3,FALSE)</f>
        <v>#N/A</v>
      </c>
      <c r="AA550" t="e">
        <f t="shared" si="213"/>
        <v>#N/A</v>
      </c>
      <c r="AB550" t="e">
        <f t="shared" si="214"/>
        <v>#N/A</v>
      </c>
      <c r="AC550" t="e">
        <f>VLOOKUP(A550,issues_tempo!A:E,4,FALSE)</f>
        <v>#N/A</v>
      </c>
      <c r="AD550" t="e">
        <f>VLOOKUP(A550,issues_tempo!A:E,5,FALSE)</f>
        <v>#N/A</v>
      </c>
      <c r="AE550">
        <f t="shared" si="215"/>
        <v>0</v>
      </c>
      <c r="AF550">
        <f t="shared" si="215"/>
        <v>0</v>
      </c>
      <c r="AG550" t="e">
        <f t="shared" si="216"/>
        <v>#N/A</v>
      </c>
      <c r="AH550" t="e">
        <f t="shared" si="217"/>
        <v>#N/A</v>
      </c>
      <c r="AI550" t="e">
        <f t="shared" si="218"/>
        <v>#N/A</v>
      </c>
      <c r="AJ550" t="e">
        <f t="shared" si="219"/>
        <v>#N/A</v>
      </c>
    </row>
    <row r="551" spans="1:36" x14ac:dyDescent="0.25">
      <c r="A551">
        <f>commits!A551</f>
        <v>94866083</v>
      </c>
      <c r="B551" t="str">
        <f>commits!B551</f>
        <v>c#</v>
      </c>
      <c r="C551">
        <f>commits!C551</f>
        <v>244</v>
      </c>
      <c r="D551">
        <f>commits!D551</f>
        <v>72</v>
      </c>
      <c r="E551">
        <f>commits!E551</f>
        <v>316</v>
      </c>
      <c r="F551">
        <f>VLOOKUP(A551,merges!P:U,5,FALSE)</f>
        <v>23</v>
      </c>
      <c r="G551">
        <f>VLOOKUP(A551,merges!P:U,6,FALSE)</f>
        <v>9</v>
      </c>
      <c r="H551">
        <f t="shared" si="205"/>
        <v>32</v>
      </c>
      <c r="I551">
        <f t="shared" si="206"/>
        <v>9.875</v>
      </c>
      <c r="J551">
        <f t="shared" si="207"/>
        <v>10.126582278481013</v>
      </c>
      <c r="K551">
        <f t="shared" si="208"/>
        <v>9.4262295081967213</v>
      </c>
      <c r="L551">
        <f t="shared" si="209"/>
        <v>12.5</v>
      </c>
      <c r="M551">
        <f t="shared" si="220"/>
        <v>10.608695652173912</v>
      </c>
      <c r="N551">
        <f t="shared" si="221"/>
        <v>8</v>
      </c>
      <c r="O551">
        <f>IF(ISNA(VLOOKUP(A551,desenvolvedores!$U$2:$W$656,2,FALSE)),1,VLOOKUP(A551,desenvolvedores!$U$2:$W$656,2,FALSE))</f>
        <v>8</v>
      </c>
      <c r="P551">
        <f>IF(ISNA(VLOOKUP(A551,desenvolvedores!$U$2:$W$656,3,FALSE)),1,VLOOKUP(A551,desenvolvedores!$U$2:$W$656,3,FALSE))</f>
        <v>5</v>
      </c>
      <c r="Q551">
        <f t="shared" si="203"/>
        <v>14.144927536231883</v>
      </c>
      <c r="R551">
        <f t="shared" si="204"/>
        <v>6.666666666666667</v>
      </c>
      <c r="S551">
        <f>IF(ISNA(VLOOKUP(A551,merges!AH:AJ,2,)),0,VLOOKUP(A551,merges!AH:AJ,2,))</f>
        <v>55</v>
      </c>
      <c r="T551">
        <f>IF(ISNA(VLOOKUP(A551,merges!AN:AP,2,FALSE)),0,VLOOKUP(A551,merges!AN:AP,2,FALSE))</f>
        <v>0</v>
      </c>
      <c r="U551">
        <f t="shared" si="210"/>
        <v>2.3913043478260869</v>
      </c>
      <c r="V551">
        <f t="shared" si="211"/>
        <v>0</v>
      </c>
      <c r="W551">
        <f t="shared" si="222"/>
        <v>22.540983606557376</v>
      </c>
      <c r="X551">
        <f t="shared" si="212"/>
        <v>0</v>
      </c>
      <c r="Y551" t="e">
        <f>VLOOKUP(A551,issues_tempo!A:E,2,FALSE)</f>
        <v>#N/A</v>
      </c>
      <c r="Z551" t="e">
        <f>VLOOKUP(A551,issues_tempo!A:E,3,FALSE)</f>
        <v>#N/A</v>
      </c>
      <c r="AA551" t="e">
        <f t="shared" si="213"/>
        <v>#N/A</v>
      </c>
      <c r="AB551" t="e">
        <f t="shared" si="214"/>
        <v>#N/A</v>
      </c>
      <c r="AC551" t="e">
        <f>VLOOKUP(A551,issues_tempo!A:E,4,FALSE)</f>
        <v>#N/A</v>
      </c>
      <c r="AD551" t="e">
        <f>VLOOKUP(A551,issues_tempo!A:E,5,FALSE)</f>
        <v>#N/A</v>
      </c>
      <c r="AE551">
        <f t="shared" si="215"/>
        <v>0</v>
      </c>
      <c r="AF551">
        <f t="shared" si="215"/>
        <v>0</v>
      </c>
      <c r="AG551" t="e">
        <f t="shared" si="216"/>
        <v>#N/A</v>
      </c>
      <c r="AH551" t="e">
        <f t="shared" si="217"/>
        <v>#N/A</v>
      </c>
      <c r="AI551" t="e">
        <f t="shared" si="218"/>
        <v>#N/A</v>
      </c>
      <c r="AJ551" t="e">
        <f t="shared" si="219"/>
        <v>#N/A</v>
      </c>
    </row>
    <row r="552" spans="1:36" x14ac:dyDescent="0.25">
      <c r="A552">
        <f>commits!A552</f>
        <v>95210715</v>
      </c>
      <c r="B552" t="str">
        <f>commits!B552</f>
        <v>java</v>
      </c>
      <c r="C552">
        <f>commits!C552</f>
        <v>5257</v>
      </c>
      <c r="D552">
        <f>commits!D552</f>
        <v>385</v>
      </c>
      <c r="E552">
        <f>commits!E552</f>
        <v>5642</v>
      </c>
      <c r="F552">
        <f>VLOOKUP(A552,merges!P:U,5,FALSE)</f>
        <v>699</v>
      </c>
      <c r="G552">
        <f>VLOOKUP(A552,merges!P:U,6,FALSE)</f>
        <v>35</v>
      </c>
      <c r="H552">
        <f t="shared" si="205"/>
        <v>734</v>
      </c>
      <c r="I552">
        <f t="shared" si="206"/>
        <v>7.6866485013623977</v>
      </c>
      <c r="J552">
        <f t="shared" si="207"/>
        <v>13.009571074087203</v>
      </c>
      <c r="K552">
        <f t="shared" si="208"/>
        <v>13.296556971656839</v>
      </c>
      <c r="L552">
        <f t="shared" si="209"/>
        <v>9.0909090909090917</v>
      </c>
      <c r="M552">
        <f>IF(F552&gt;0,C552/F552,999999)</f>
        <v>7.5207439198855504</v>
      </c>
      <c r="N552">
        <f>IF(G552&gt;0,D552/G552,999999)</f>
        <v>11</v>
      </c>
      <c r="O552">
        <f>IF(ISNA(VLOOKUP(A552,desenvolvedores!$U$2:$W$656,2,FALSE)),1,VLOOKUP(A552,desenvolvedores!$U$2:$W$656,2,FALSE))</f>
        <v>226</v>
      </c>
      <c r="P552">
        <f>IF(ISNA(VLOOKUP(A552,desenvolvedores!$U$2:$W$656,3,FALSE)),1,VLOOKUP(A552,desenvolvedores!$U$2:$W$656,3,FALSE))</f>
        <v>60</v>
      </c>
      <c r="Q552">
        <f t="shared" si="203"/>
        <v>283.28135431568904</v>
      </c>
      <c r="R552">
        <f t="shared" si="204"/>
        <v>110</v>
      </c>
      <c r="S552">
        <f>IF(ISNA(VLOOKUP(A552,merges!AH:AJ,2,)),0,VLOOKUP(A552,merges!AH:AJ,2,))</f>
        <v>393</v>
      </c>
      <c r="T552">
        <f>IF(ISNA(VLOOKUP(A552,merges!AN:AP,2,FALSE)),0,VLOOKUP(A552,merges!AN:AP,2,FALSE))</f>
        <v>0</v>
      </c>
      <c r="U552">
        <f t="shared" si="210"/>
        <v>0.5622317596566524</v>
      </c>
      <c r="V552">
        <f t="shared" si="211"/>
        <v>0</v>
      </c>
      <c r="W552">
        <f t="shared" si="222"/>
        <v>7.4757466235495542</v>
      </c>
      <c r="X552">
        <f t="shared" si="212"/>
        <v>0</v>
      </c>
      <c r="Y552">
        <f>IF(ISNA(VLOOKUP(A552,issues_tempo!A:E,2,FALSE)),0,VLOOKUP(A552,issues_tempo!A:E,2,FALSE))</f>
        <v>0</v>
      </c>
      <c r="Z552">
        <f>IF(ISNA(VLOOKUP(A552,issues_tempo!A:E,3,FALSE)),0,VLOOKUP(A552,issues_tempo!A:E,3,FALSE))</f>
        <v>0</v>
      </c>
      <c r="AA552">
        <f t="shared" si="213"/>
        <v>0</v>
      </c>
      <c r="AB552" t="e">
        <f t="shared" si="214"/>
        <v>#DIV/0!</v>
      </c>
      <c r="AC552" t="e">
        <f>VLOOKUP(A552,issues_tempo!A:E,4,FALSE)</f>
        <v>#N/A</v>
      </c>
      <c r="AD552" t="e">
        <f>VLOOKUP(A552,issues_tempo!A:E,5,FALSE)</f>
        <v>#N/A</v>
      </c>
      <c r="AE552">
        <f t="shared" si="215"/>
        <v>0</v>
      </c>
      <c r="AF552">
        <f t="shared" si="215"/>
        <v>0</v>
      </c>
      <c r="AG552">
        <f t="shared" si="216"/>
        <v>0</v>
      </c>
      <c r="AH552">
        <f t="shared" si="217"/>
        <v>0</v>
      </c>
      <c r="AI552">
        <f t="shared" si="218"/>
        <v>0</v>
      </c>
      <c r="AJ552">
        <f t="shared" si="219"/>
        <v>0</v>
      </c>
    </row>
    <row r="553" spans="1:36" x14ac:dyDescent="0.25">
      <c r="A553">
        <f>commits!A553</f>
        <v>95290579</v>
      </c>
      <c r="B553" t="str">
        <f>commits!B553</f>
        <v>PHP</v>
      </c>
      <c r="C553">
        <f>commits!C553</f>
        <v>6</v>
      </c>
      <c r="D553">
        <f>commits!D553</f>
        <v>5</v>
      </c>
      <c r="E553">
        <f>commits!E553</f>
        <v>11</v>
      </c>
      <c r="F553" t="e">
        <f>VLOOKUP(A553,merges!P:U,5,FALSE)</f>
        <v>#N/A</v>
      </c>
      <c r="G553" t="e">
        <f>VLOOKUP(A553,merges!P:U,6,FALSE)</f>
        <v>#N/A</v>
      </c>
      <c r="H553" t="e">
        <f t="shared" si="205"/>
        <v>#N/A</v>
      </c>
      <c r="I553" t="e">
        <f t="shared" si="206"/>
        <v>#N/A</v>
      </c>
      <c r="J553">
        <f t="shared" si="207"/>
        <v>0</v>
      </c>
      <c r="K553">
        <f t="shared" si="208"/>
        <v>0</v>
      </c>
      <c r="L553">
        <f t="shared" si="209"/>
        <v>0</v>
      </c>
      <c r="M553" t="e">
        <f t="shared" si="220"/>
        <v>#N/A</v>
      </c>
      <c r="N553" t="e">
        <f t="shared" si="221"/>
        <v>#N/A</v>
      </c>
      <c r="O553">
        <f>IF(ISNA(VLOOKUP(A553,desenvolvedores!$U$2:$W$656,2,FALSE)),1,VLOOKUP(A553,desenvolvedores!$U$2:$W$656,2,FALSE))</f>
        <v>2</v>
      </c>
      <c r="P553">
        <f>IF(ISNA(VLOOKUP(A553,desenvolvedores!$U$2:$W$656,3,FALSE)),1,VLOOKUP(A553,desenvolvedores!$U$2:$W$656,3,FALSE))</f>
        <v>2</v>
      </c>
      <c r="Q553">
        <f t="shared" si="203"/>
        <v>999999</v>
      </c>
      <c r="R553" t="e">
        <f t="shared" si="204"/>
        <v>#N/A</v>
      </c>
      <c r="S553">
        <f>IF(ISNA(VLOOKUP(A553,merges!AH:AJ,2,)),0,VLOOKUP(A553,merges!AH:AJ,2,))</f>
        <v>0</v>
      </c>
      <c r="T553">
        <f>IF(ISNA(VLOOKUP(A553,merges!AN:AP,2,FALSE)),0,VLOOKUP(A553,merges!AN:AP,2,FALSE))</f>
        <v>0</v>
      </c>
      <c r="U553">
        <f t="shared" si="210"/>
        <v>0</v>
      </c>
      <c r="V553">
        <f t="shared" si="211"/>
        <v>0</v>
      </c>
      <c r="W553">
        <f t="shared" si="222"/>
        <v>0</v>
      </c>
      <c r="X553">
        <f t="shared" si="212"/>
        <v>0</v>
      </c>
      <c r="Y553" t="e">
        <f>VLOOKUP(A553,issues_tempo!A:E,2,FALSE)</f>
        <v>#N/A</v>
      </c>
      <c r="Z553" t="e">
        <f>VLOOKUP(A553,issues_tempo!A:E,3,FALSE)</f>
        <v>#N/A</v>
      </c>
      <c r="AA553" t="e">
        <f t="shared" si="213"/>
        <v>#N/A</v>
      </c>
      <c r="AB553" t="e">
        <f t="shared" si="214"/>
        <v>#N/A</v>
      </c>
      <c r="AC553" t="e">
        <f>VLOOKUP(A553,issues_tempo!A:E,4,FALSE)</f>
        <v>#N/A</v>
      </c>
      <c r="AD553" t="e">
        <f>VLOOKUP(A553,issues_tempo!A:E,5,FALSE)</f>
        <v>#N/A</v>
      </c>
      <c r="AE553">
        <f t="shared" si="215"/>
        <v>0</v>
      </c>
      <c r="AF553">
        <f t="shared" si="215"/>
        <v>0</v>
      </c>
      <c r="AG553" t="e">
        <f t="shared" si="216"/>
        <v>#N/A</v>
      </c>
      <c r="AH553" t="e">
        <f t="shared" si="217"/>
        <v>#N/A</v>
      </c>
      <c r="AI553" t="e">
        <f t="shared" si="218"/>
        <v>#N/A</v>
      </c>
      <c r="AJ553" t="e">
        <f t="shared" si="219"/>
        <v>#N/A</v>
      </c>
    </row>
    <row r="554" spans="1:36" x14ac:dyDescent="0.25">
      <c r="A554">
        <f>commits!A554</f>
        <v>95443579</v>
      </c>
      <c r="B554" t="str">
        <f>commits!B554</f>
        <v>java</v>
      </c>
      <c r="C554">
        <f>commits!C554</f>
        <v>5257</v>
      </c>
      <c r="D554">
        <f>commits!D554</f>
        <v>399</v>
      </c>
      <c r="E554">
        <f>commits!E554</f>
        <v>5656</v>
      </c>
      <c r="F554">
        <f>VLOOKUP(A554,merges!P:U,5,FALSE)</f>
        <v>699</v>
      </c>
      <c r="G554">
        <f>VLOOKUP(A554,merges!P:U,6,FALSE)</f>
        <v>37</v>
      </c>
      <c r="H554">
        <f t="shared" si="205"/>
        <v>736</v>
      </c>
      <c r="I554">
        <f t="shared" si="206"/>
        <v>7.6847826086956523</v>
      </c>
      <c r="J554">
        <f t="shared" si="207"/>
        <v>13.012729844413013</v>
      </c>
      <c r="K554">
        <f t="shared" si="208"/>
        <v>13.296556971656839</v>
      </c>
      <c r="L554">
        <f t="shared" si="209"/>
        <v>9.2731829573934839</v>
      </c>
      <c r="M554">
        <f>IF(F554&gt;0,C554/F554,999999)</f>
        <v>7.5207439198855504</v>
      </c>
      <c r="N554">
        <f>IF(G554&gt;0,D554/G554,999999)</f>
        <v>10.783783783783784</v>
      </c>
      <c r="O554">
        <f>IF(ISNA(VLOOKUP(A554,desenvolvedores!$U$2:$W$656,2,FALSE)),1,VLOOKUP(A554,desenvolvedores!$U$2:$W$656,2,FALSE))</f>
        <v>226</v>
      </c>
      <c r="P554">
        <f>IF(ISNA(VLOOKUP(A554,desenvolvedores!$U$2:$W$656,3,FALSE)),1,VLOOKUP(A554,desenvolvedores!$U$2:$W$656,3,FALSE))</f>
        <v>63</v>
      </c>
      <c r="Q554">
        <f t="shared" si="203"/>
        <v>283.28135431568904</v>
      </c>
      <c r="R554">
        <f t="shared" si="204"/>
        <v>113.22972972972974</v>
      </c>
      <c r="S554">
        <f>IF(ISNA(VLOOKUP(A554,merges!AH:AJ,2,)),0,VLOOKUP(A554,merges!AH:AJ,2,))</f>
        <v>393</v>
      </c>
      <c r="T554">
        <f>IF(ISNA(VLOOKUP(A554,merges!AN:AP,2,FALSE)),0,VLOOKUP(A554,merges!AN:AP,2,FALSE))</f>
        <v>0</v>
      </c>
      <c r="U554">
        <f t="shared" si="210"/>
        <v>0.5622317596566524</v>
      </c>
      <c r="V554">
        <f t="shared" si="211"/>
        <v>0</v>
      </c>
      <c r="W554">
        <f t="shared" si="222"/>
        <v>7.4757466235495542</v>
      </c>
      <c r="X554">
        <f t="shared" si="212"/>
        <v>0</v>
      </c>
      <c r="Y554">
        <f>IF(ISNA(VLOOKUP(A554,issues_tempo!A:E,2,FALSE)),0,VLOOKUP(A554,issues_tempo!A:E,2,FALSE))</f>
        <v>0</v>
      </c>
      <c r="Z554">
        <f>IF(ISNA(VLOOKUP(A554,issues_tempo!A:E,3,FALSE)),0,VLOOKUP(A554,issues_tempo!A:E,3,FALSE))</f>
        <v>0</v>
      </c>
      <c r="AA554">
        <f t="shared" si="213"/>
        <v>0</v>
      </c>
      <c r="AB554" t="e">
        <f t="shared" si="214"/>
        <v>#DIV/0!</v>
      </c>
      <c r="AC554" t="e">
        <f>VLOOKUP(A554,issues_tempo!A:E,4,FALSE)</f>
        <v>#N/A</v>
      </c>
      <c r="AD554" t="e">
        <f>VLOOKUP(A554,issues_tempo!A:E,5,FALSE)</f>
        <v>#N/A</v>
      </c>
      <c r="AE554">
        <f t="shared" si="215"/>
        <v>0</v>
      </c>
      <c r="AF554">
        <f t="shared" si="215"/>
        <v>0</v>
      </c>
      <c r="AG554">
        <f t="shared" si="216"/>
        <v>0</v>
      </c>
      <c r="AH554">
        <f t="shared" si="217"/>
        <v>0</v>
      </c>
      <c r="AI554">
        <f t="shared" si="218"/>
        <v>0</v>
      </c>
      <c r="AJ554">
        <f t="shared" si="219"/>
        <v>0</v>
      </c>
    </row>
    <row r="555" spans="1:36" x14ac:dyDescent="0.25">
      <c r="A555">
        <f>commits!A555</f>
        <v>95837371</v>
      </c>
      <c r="B555" t="str">
        <f>commits!B555</f>
        <v>Ruby</v>
      </c>
      <c r="C555">
        <f>commits!C555</f>
        <v>1</v>
      </c>
      <c r="D555">
        <f>commits!D555</f>
        <v>4</v>
      </c>
      <c r="E555">
        <f>commits!E555</f>
        <v>5</v>
      </c>
      <c r="F555" t="e">
        <f>VLOOKUP(A555,merges!P:U,5,FALSE)</f>
        <v>#N/A</v>
      </c>
      <c r="G555" t="e">
        <f>VLOOKUP(A555,merges!P:U,6,FALSE)</f>
        <v>#N/A</v>
      </c>
      <c r="H555" t="e">
        <f t="shared" si="205"/>
        <v>#N/A</v>
      </c>
      <c r="I555" t="e">
        <f t="shared" si="206"/>
        <v>#N/A</v>
      </c>
      <c r="J555">
        <f t="shared" si="207"/>
        <v>0</v>
      </c>
      <c r="K555">
        <f t="shared" si="208"/>
        <v>0</v>
      </c>
      <c r="L555">
        <f t="shared" si="209"/>
        <v>0</v>
      </c>
      <c r="M555" t="e">
        <f t="shared" si="220"/>
        <v>#N/A</v>
      </c>
      <c r="N555" t="e">
        <f t="shared" si="221"/>
        <v>#N/A</v>
      </c>
      <c r="O555">
        <f>IF(ISNA(VLOOKUP(A555,desenvolvedores!$U$2:$W$656,2,FALSE)),1,VLOOKUP(A555,desenvolvedores!$U$2:$W$656,2,FALSE))</f>
        <v>1</v>
      </c>
      <c r="P555">
        <f>IF(ISNA(VLOOKUP(A555,desenvolvedores!$U$2:$W$656,3,FALSE)),1,VLOOKUP(A555,desenvolvedores!$U$2:$W$656,3,FALSE))</f>
        <v>1</v>
      </c>
      <c r="Q555">
        <f t="shared" si="203"/>
        <v>999999</v>
      </c>
      <c r="R555" t="e">
        <f t="shared" si="204"/>
        <v>#N/A</v>
      </c>
      <c r="S555">
        <f>IF(ISNA(VLOOKUP(A555,merges!AH:AJ,2,)),0,VLOOKUP(A555,merges!AH:AJ,2,))</f>
        <v>0</v>
      </c>
      <c r="T555">
        <f>IF(ISNA(VLOOKUP(A555,merges!AN:AP,2,FALSE)),0,VLOOKUP(A555,merges!AN:AP,2,FALSE))</f>
        <v>0</v>
      </c>
      <c r="U555">
        <f t="shared" si="210"/>
        <v>0</v>
      </c>
      <c r="V555">
        <f t="shared" si="211"/>
        <v>0</v>
      </c>
      <c r="W555">
        <f t="shared" si="222"/>
        <v>0</v>
      </c>
      <c r="X555">
        <f t="shared" si="212"/>
        <v>0</v>
      </c>
      <c r="Y555" t="e">
        <f>VLOOKUP(A555,issues_tempo!A:E,2,FALSE)</f>
        <v>#N/A</v>
      </c>
      <c r="Z555" t="e">
        <f>VLOOKUP(A555,issues_tempo!A:E,3,FALSE)</f>
        <v>#N/A</v>
      </c>
      <c r="AA555" t="e">
        <f t="shared" si="213"/>
        <v>#N/A</v>
      </c>
      <c r="AB555" t="e">
        <f t="shared" si="214"/>
        <v>#N/A</v>
      </c>
      <c r="AC555" t="e">
        <f>VLOOKUP(A555,issues_tempo!A:E,4,FALSE)</f>
        <v>#N/A</v>
      </c>
      <c r="AD555" t="e">
        <f>VLOOKUP(A555,issues_tempo!A:E,5,FALSE)</f>
        <v>#N/A</v>
      </c>
      <c r="AE555">
        <f t="shared" si="215"/>
        <v>0</v>
      </c>
      <c r="AF555">
        <f t="shared" si="215"/>
        <v>0</v>
      </c>
      <c r="AG555" t="e">
        <f t="shared" si="216"/>
        <v>#N/A</v>
      </c>
      <c r="AH555" t="e">
        <f t="shared" si="217"/>
        <v>#N/A</v>
      </c>
      <c r="AI555" t="e">
        <f t="shared" si="218"/>
        <v>#N/A</v>
      </c>
      <c r="AJ555" t="e">
        <f t="shared" si="219"/>
        <v>#N/A</v>
      </c>
    </row>
    <row r="556" spans="1:36" x14ac:dyDescent="0.25">
      <c r="A556">
        <f>commits!A556</f>
        <v>96006312</v>
      </c>
      <c r="B556" t="str">
        <f>commits!B556</f>
        <v>Javascript</v>
      </c>
      <c r="C556">
        <f>commits!C556</f>
        <v>1</v>
      </c>
      <c r="D556">
        <f>commits!D556</f>
        <v>1</v>
      </c>
      <c r="E556">
        <f>commits!E556</f>
        <v>2</v>
      </c>
      <c r="F556" t="e">
        <f>VLOOKUP(A556,merges!P:U,5,FALSE)</f>
        <v>#N/A</v>
      </c>
      <c r="G556" t="e">
        <f>VLOOKUP(A556,merges!P:U,6,FALSE)</f>
        <v>#N/A</v>
      </c>
      <c r="H556" t="e">
        <f t="shared" si="205"/>
        <v>#N/A</v>
      </c>
      <c r="I556" t="e">
        <f t="shared" si="206"/>
        <v>#N/A</v>
      </c>
      <c r="J556">
        <f t="shared" si="207"/>
        <v>0</v>
      </c>
      <c r="K556">
        <f t="shared" si="208"/>
        <v>0</v>
      </c>
      <c r="L556">
        <f t="shared" si="209"/>
        <v>0</v>
      </c>
      <c r="M556" t="e">
        <f t="shared" si="220"/>
        <v>#N/A</v>
      </c>
      <c r="N556" t="e">
        <f t="shared" si="221"/>
        <v>#N/A</v>
      </c>
      <c r="O556">
        <f>IF(ISNA(VLOOKUP(A556,desenvolvedores!$U$2:$W$656,2,FALSE)),1,VLOOKUP(A556,desenvolvedores!$U$2:$W$656,2,FALSE))</f>
        <v>1</v>
      </c>
      <c r="P556">
        <f>IF(ISNA(VLOOKUP(A556,desenvolvedores!$U$2:$W$656,3,FALSE)),1,VLOOKUP(A556,desenvolvedores!$U$2:$W$656,3,FALSE))</f>
        <v>1</v>
      </c>
      <c r="Q556">
        <f t="shared" si="203"/>
        <v>999999</v>
      </c>
      <c r="R556" t="e">
        <f t="shared" si="204"/>
        <v>#N/A</v>
      </c>
      <c r="S556">
        <f>IF(ISNA(VLOOKUP(A556,merges!AH:AJ,2,)),0,VLOOKUP(A556,merges!AH:AJ,2,))</f>
        <v>0</v>
      </c>
      <c r="T556">
        <f>IF(ISNA(VLOOKUP(A556,merges!AN:AP,2,FALSE)),0,VLOOKUP(A556,merges!AN:AP,2,FALSE))</f>
        <v>0</v>
      </c>
      <c r="U556">
        <f t="shared" si="210"/>
        <v>0</v>
      </c>
      <c r="V556">
        <f t="shared" si="211"/>
        <v>0</v>
      </c>
      <c r="W556">
        <f t="shared" si="222"/>
        <v>0</v>
      </c>
      <c r="X556">
        <f t="shared" si="212"/>
        <v>0</v>
      </c>
      <c r="Y556" t="e">
        <f>VLOOKUP(A556,issues_tempo!A:E,2,FALSE)</f>
        <v>#N/A</v>
      </c>
      <c r="Z556" t="e">
        <f>VLOOKUP(A556,issues_tempo!A:E,3,FALSE)</f>
        <v>#N/A</v>
      </c>
      <c r="AA556" t="e">
        <f t="shared" si="213"/>
        <v>#N/A</v>
      </c>
      <c r="AB556" t="e">
        <f t="shared" si="214"/>
        <v>#N/A</v>
      </c>
      <c r="AC556" t="e">
        <f>VLOOKUP(A556,issues_tempo!A:E,4,FALSE)</f>
        <v>#N/A</v>
      </c>
      <c r="AD556" t="e">
        <f>VLOOKUP(A556,issues_tempo!A:E,5,FALSE)</f>
        <v>#N/A</v>
      </c>
      <c r="AE556">
        <f t="shared" si="215"/>
        <v>0</v>
      </c>
      <c r="AF556">
        <f t="shared" si="215"/>
        <v>0</v>
      </c>
      <c r="AG556" t="e">
        <f t="shared" si="216"/>
        <v>#N/A</v>
      </c>
      <c r="AH556" t="e">
        <f t="shared" si="217"/>
        <v>#N/A</v>
      </c>
      <c r="AI556" t="e">
        <f t="shared" si="218"/>
        <v>#N/A</v>
      </c>
      <c r="AJ556" t="e">
        <f t="shared" si="219"/>
        <v>#N/A</v>
      </c>
    </row>
    <row r="557" spans="1:36" x14ac:dyDescent="0.25">
      <c r="A557">
        <f>commits!A557</f>
        <v>96212237</v>
      </c>
      <c r="B557" t="str">
        <f>commits!B557</f>
        <v>Javascript</v>
      </c>
      <c r="C557">
        <f>commits!C557</f>
        <v>27333</v>
      </c>
      <c r="D557">
        <f>commits!D557</f>
        <v>16895</v>
      </c>
      <c r="E557">
        <f>commits!E557</f>
        <v>44228</v>
      </c>
      <c r="F557">
        <f>VLOOKUP(A557,merges!P:U,5,FALSE)</f>
        <v>6623</v>
      </c>
      <c r="G557">
        <f>VLOOKUP(A557,merges!P:U,6,FALSE)</f>
        <v>4193</v>
      </c>
      <c r="H557">
        <f t="shared" si="205"/>
        <v>10816</v>
      </c>
      <c r="I557">
        <f t="shared" si="206"/>
        <v>4.0891272189349115</v>
      </c>
      <c r="J557">
        <f t="shared" si="207"/>
        <v>24.455096319073888</v>
      </c>
      <c r="K557">
        <f t="shared" si="208"/>
        <v>24.230783302235395</v>
      </c>
      <c r="L557">
        <f t="shared" si="209"/>
        <v>24.817993489197988</v>
      </c>
      <c r="M557">
        <f>IF(F557&gt;0,C557/F557,999999)</f>
        <v>4.1269817303336858</v>
      </c>
      <c r="N557">
        <f>IF(G557&gt;0,D557/G557,999999)</f>
        <v>4.0293346052945385</v>
      </c>
      <c r="O557">
        <f>IF(ISNA(VLOOKUP(A557,desenvolvedores!$U$2:$W$656,2,FALSE)),1,VLOOKUP(A557,desenvolvedores!$U$2:$W$656,2,FALSE))</f>
        <v>25</v>
      </c>
      <c r="P557">
        <f>IF(ISNA(VLOOKUP(A557,desenvolvedores!$U$2:$W$656,3,FALSE)),1,VLOOKUP(A557,desenvolvedores!$U$2:$W$656,3,FALSE))</f>
        <v>20</v>
      </c>
      <c r="Q557">
        <f t="shared" si="203"/>
        <v>17.195757209723691</v>
      </c>
      <c r="R557">
        <f t="shared" si="204"/>
        <v>13.431115350981795</v>
      </c>
      <c r="S557">
        <f>IF(ISNA(VLOOKUP(A557,merges!AH:AJ,2,)),0,VLOOKUP(A557,merges!AH:AJ,2,))</f>
        <v>50356</v>
      </c>
      <c r="T557">
        <f>IF(ISNA(VLOOKUP(A557,merges!AN:AP,2,FALSE)),0,VLOOKUP(A557,merges!AN:AP,2,FALSE))</f>
        <v>20828</v>
      </c>
      <c r="U557">
        <f t="shared" si="210"/>
        <v>7.6032009663294575</v>
      </c>
      <c r="V557">
        <f t="shared" si="211"/>
        <v>4.9673264965418555</v>
      </c>
      <c r="W557">
        <f t="shared" si="222"/>
        <v>184.23151501847585</v>
      </c>
      <c r="X557">
        <f t="shared" si="212"/>
        <v>123.27907664989642</v>
      </c>
      <c r="Y557">
        <f>IF(ISNA(VLOOKUP(A557,issues_tempo!A:E,2,FALSE)),0,VLOOKUP(A557,issues_tempo!A:E,2,FALSE))</f>
        <v>0</v>
      </c>
      <c r="Z557">
        <f>IF(ISNA(VLOOKUP(A557,issues_tempo!A:E,3,FALSE)),0,VLOOKUP(A557,issues_tempo!A:E,3,FALSE))</f>
        <v>0</v>
      </c>
      <c r="AA557">
        <f t="shared" si="213"/>
        <v>0</v>
      </c>
      <c r="AB557" t="e">
        <f t="shared" si="214"/>
        <v>#DIV/0!</v>
      </c>
      <c r="AC557" t="e">
        <f>VLOOKUP(A557,issues_tempo!A:E,4,FALSE)</f>
        <v>#N/A</v>
      </c>
      <c r="AD557" t="e">
        <f>VLOOKUP(A557,issues_tempo!A:E,5,FALSE)</f>
        <v>#N/A</v>
      </c>
      <c r="AE557">
        <f t="shared" si="215"/>
        <v>0</v>
      </c>
      <c r="AF557">
        <f t="shared" si="215"/>
        <v>0</v>
      </c>
      <c r="AG557">
        <f t="shared" si="216"/>
        <v>0</v>
      </c>
      <c r="AH557">
        <f t="shared" si="217"/>
        <v>0</v>
      </c>
      <c r="AI557">
        <f t="shared" si="218"/>
        <v>0</v>
      </c>
      <c r="AJ557">
        <f t="shared" si="219"/>
        <v>0</v>
      </c>
    </row>
    <row r="558" spans="1:36" x14ac:dyDescent="0.25">
      <c r="A558">
        <f>commits!A558</f>
        <v>96458638</v>
      </c>
      <c r="B558" t="str">
        <f>commits!B558</f>
        <v>java</v>
      </c>
      <c r="C558">
        <f>commits!C558</f>
        <v>22</v>
      </c>
      <c r="D558">
        <f>commits!D558</f>
        <v>33</v>
      </c>
      <c r="E558">
        <f>commits!E558</f>
        <v>55</v>
      </c>
      <c r="F558" t="e">
        <f>VLOOKUP(A558,merges!P:U,5,FALSE)</f>
        <v>#N/A</v>
      </c>
      <c r="G558" t="e">
        <f>VLOOKUP(A558,merges!P:U,6,FALSE)</f>
        <v>#N/A</v>
      </c>
      <c r="H558" t="e">
        <f t="shared" si="205"/>
        <v>#N/A</v>
      </c>
      <c r="I558" t="e">
        <f t="shared" si="206"/>
        <v>#N/A</v>
      </c>
      <c r="J558">
        <f t="shared" si="207"/>
        <v>0</v>
      </c>
      <c r="K558">
        <f t="shared" si="208"/>
        <v>0</v>
      </c>
      <c r="L558">
        <f t="shared" si="209"/>
        <v>0</v>
      </c>
      <c r="M558" t="e">
        <f t="shared" si="220"/>
        <v>#N/A</v>
      </c>
      <c r="N558" t="e">
        <f t="shared" si="221"/>
        <v>#N/A</v>
      </c>
      <c r="O558">
        <f>IF(ISNA(VLOOKUP(A558,desenvolvedores!$U$2:$W$656,2,FALSE)),1,VLOOKUP(A558,desenvolvedores!$U$2:$W$656,2,FALSE))</f>
        <v>1</v>
      </c>
      <c r="P558">
        <f>IF(ISNA(VLOOKUP(A558,desenvolvedores!$U$2:$W$656,3,FALSE)),1,VLOOKUP(A558,desenvolvedores!$U$2:$W$656,3,FALSE))</f>
        <v>1</v>
      </c>
      <c r="Q558">
        <f t="shared" si="203"/>
        <v>999999</v>
      </c>
      <c r="R558" t="e">
        <f t="shared" si="204"/>
        <v>#N/A</v>
      </c>
      <c r="S558">
        <f>IF(ISNA(VLOOKUP(A558,merges!AH:AJ,2,)),0,VLOOKUP(A558,merges!AH:AJ,2,))</f>
        <v>0</v>
      </c>
      <c r="T558">
        <f>IF(ISNA(VLOOKUP(A558,merges!AN:AP,2,FALSE)),0,VLOOKUP(A558,merges!AN:AP,2,FALSE))</f>
        <v>0</v>
      </c>
      <c r="U558">
        <f t="shared" si="210"/>
        <v>0</v>
      </c>
      <c r="V558">
        <f t="shared" si="211"/>
        <v>0</v>
      </c>
      <c r="W558">
        <f t="shared" si="222"/>
        <v>0</v>
      </c>
      <c r="X558">
        <f t="shared" si="212"/>
        <v>0</v>
      </c>
      <c r="Y558" t="e">
        <f>VLOOKUP(A558,issues_tempo!A:E,2,FALSE)</f>
        <v>#N/A</v>
      </c>
      <c r="Z558" t="e">
        <f>VLOOKUP(A558,issues_tempo!A:E,3,FALSE)</f>
        <v>#N/A</v>
      </c>
      <c r="AA558" t="e">
        <f t="shared" si="213"/>
        <v>#N/A</v>
      </c>
      <c r="AB558" t="e">
        <f t="shared" si="214"/>
        <v>#N/A</v>
      </c>
      <c r="AC558" t="e">
        <f>VLOOKUP(A558,issues_tempo!A:E,4,FALSE)</f>
        <v>#N/A</v>
      </c>
      <c r="AD558" t="e">
        <f>VLOOKUP(A558,issues_tempo!A:E,5,FALSE)</f>
        <v>#N/A</v>
      </c>
      <c r="AE558">
        <f t="shared" si="215"/>
        <v>0</v>
      </c>
      <c r="AF558">
        <f t="shared" si="215"/>
        <v>0</v>
      </c>
      <c r="AG558" t="e">
        <f t="shared" si="216"/>
        <v>#N/A</v>
      </c>
      <c r="AH558" t="e">
        <f t="shared" si="217"/>
        <v>#N/A</v>
      </c>
      <c r="AI558" t="e">
        <f t="shared" si="218"/>
        <v>#N/A</v>
      </c>
      <c r="AJ558" t="e">
        <f t="shared" si="219"/>
        <v>#N/A</v>
      </c>
    </row>
    <row r="559" spans="1:36" x14ac:dyDescent="0.25">
      <c r="A559">
        <f>commits!A559</f>
        <v>96530667</v>
      </c>
      <c r="B559" t="str">
        <f>commits!B559</f>
        <v>c#</v>
      </c>
      <c r="C559">
        <f>commits!C559</f>
        <v>5018</v>
      </c>
      <c r="D559">
        <f>commits!D559</f>
        <v>178</v>
      </c>
      <c r="E559">
        <f>commits!E559</f>
        <v>5196</v>
      </c>
      <c r="F559">
        <f>VLOOKUP(A559,merges!P:U,5,FALSE)</f>
        <v>1006</v>
      </c>
      <c r="G559">
        <f>VLOOKUP(A559,merges!P:U,6,FALSE)</f>
        <v>11</v>
      </c>
      <c r="H559">
        <f t="shared" si="205"/>
        <v>1017</v>
      </c>
      <c r="I559">
        <f t="shared" si="206"/>
        <v>5.109144542772861</v>
      </c>
      <c r="J559">
        <f t="shared" si="207"/>
        <v>19.572748267898383</v>
      </c>
      <c r="K559">
        <f t="shared" si="208"/>
        <v>20.047827819848546</v>
      </c>
      <c r="L559">
        <f t="shared" si="209"/>
        <v>6.1797752808988768</v>
      </c>
      <c r="M559">
        <f t="shared" ref="M559:M560" si="223">IF(F559&gt;0,C559/F559,999999)</f>
        <v>4.9880715705765404</v>
      </c>
      <c r="N559">
        <f t="shared" ref="N559:N560" si="224">IF(G559&gt;0,D559/G559,999999)</f>
        <v>16.181818181818183</v>
      </c>
      <c r="O559">
        <f>IF(ISNA(VLOOKUP(A559,desenvolvedores!$U$2:$W$656,2,FALSE)),1,VLOOKUP(A559,desenvolvedores!$U$2:$W$656,2,FALSE))</f>
        <v>46</v>
      </c>
      <c r="P559">
        <f>IF(ISNA(VLOOKUP(A559,desenvolvedores!$U$2:$W$656,3,FALSE)),1,VLOOKUP(A559,desenvolvedores!$U$2:$W$656,3,FALSE))</f>
        <v>12</v>
      </c>
      <c r="Q559">
        <f t="shared" si="203"/>
        <v>38.241882041086811</v>
      </c>
      <c r="R559">
        <f t="shared" si="204"/>
        <v>32.363636363636367</v>
      </c>
      <c r="S559">
        <f>IF(ISNA(VLOOKUP(A559,merges!AH:AJ,2,)),0,VLOOKUP(A559,merges!AH:AJ,2,))</f>
        <v>3791</v>
      </c>
      <c r="T559">
        <f>IF(ISNA(VLOOKUP(A559,merges!AN:AP,2,FALSE)),0,VLOOKUP(A559,merges!AN:AP,2,FALSE))</f>
        <v>38</v>
      </c>
      <c r="U559">
        <f t="shared" si="210"/>
        <v>3.768389662027833</v>
      </c>
      <c r="V559">
        <f t="shared" si="211"/>
        <v>3.4545454545454546</v>
      </c>
      <c r="W559">
        <f t="shared" si="222"/>
        <v>75.548027102431249</v>
      </c>
      <c r="X559">
        <f t="shared" si="212"/>
        <v>21.348314606741575</v>
      </c>
      <c r="Y559">
        <f>IF(ISNA(VLOOKUP(A559,issues_tempo!A:E,2,FALSE)),0,VLOOKUP(A559,issues_tempo!A:E,2,FALSE))</f>
        <v>5</v>
      </c>
      <c r="Z559">
        <f>IF(ISNA(VLOOKUP(A559,issues_tempo!A:E,3,FALSE)),0,VLOOKUP(A559,issues_tempo!A:E,3,FALSE))</f>
        <v>21</v>
      </c>
      <c r="AA559">
        <f t="shared" si="213"/>
        <v>26</v>
      </c>
      <c r="AB559">
        <f t="shared" si="214"/>
        <v>199.84615384615384</v>
      </c>
      <c r="AC559">
        <f>VLOOKUP(A559,issues_tempo!A:E,4,FALSE)</f>
        <v>9</v>
      </c>
      <c r="AD559">
        <f>VLOOKUP(A559,issues_tempo!A:E,5,FALSE)</f>
        <v>15</v>
      </c>
      <c r="AE559">
        <f t="shared" si="215"/>
        <v>9.9641291351135905E-2</v>
      </c>
      <c r="AF559">
        <f t="shared" si="215"/>
        <v>11.797752808988765</v>
      </c>
      <c r="AG559">
        <f t="shared" si="216"/>
        <v>1.8</v>
      </c>
      <c r="AH559">
        <f t="shared" si="217"/>
        <v>0.7142857142857143</v>
      </c>
      <c r="AI559">
        <f t="shared" si="218"/>
        <v>0.17935432443204463</v>
      </c>
      <c r="AJ559">
        <f t="shared" si="219"/>
        <v>8.4269662921348321</v>
      </c>
    </row>
    <row r="560" spans="1:36" x14ac:dyDescent="0.25">
      <c r="A560">
        <f>commits!A560</f>
        <v>97128753</v>
      </c>
      <c r="B560" t="str">
        <f>commits!B560</f>
        <v>java</v>
      </c>
      <c r="C560">
        <f>commits!C560</f>
        <v>2039</v>
      </c>
      <c r="D560">
        <f>commits!D560</f>
        <v>405</v>
      </c>
      <c r="E560">
        <f>commits!E560</f>
        <v>2444</v>
      </c>
      <c r="F560">
        <f>VLOOKUP(A560,merges!P:U,5,FALSE)</f>
        <v>652</v>
      </c>
      <c r="G560">
        <f>VLOOKUP(A560,merges!P:U,6,FALSE)</f>
        <v>85</v>
      </c>
      <c r="H560">
        <f t="shared" si="205"/>
        <v>737</v>
      </c>
      <c r="I560">
        <f t="shared" si="206"/>
        <v>3.316146540027137</v>
      </c>
      <c r="J560">
        <f t="shared" si="207"/>
        <v>30.155482815057283</v>
      </c>
      <c r="K560">
        <f t="shared" si="208"/>
        <v>31.976459048553213</v>
      </c>
      <c r="L560">
        <f t="shared" si="209"/>
        <v>20.987654320987655</v>
      </c>
      <c r="M560">
        <f t="shared" si="223"/>
        <v>3.1273006134969323</v>
      </c>
      <c r="N560">
        <f t="shared" si="224"/>
        <v>4.7647058823529411</v>
      </c>
      <c r="O560">
        <f>IF(ISNA(VLOOKUP(A560,desenvolvedores!$U$2:$W$656,2,FALSE)),1,VLOOKUP(A560,desenvolvedores!$U$2:$W$656,2,FALSE))</f>
        <v>41</v>
      </c>
      <c r="P560">
        <f>IF(ISNA(VLOOKUP(A560,desenvolvedores!$U$2:$W$656,3,FALSE)),1,VLOOKUP(A560,desenvolvedores!$U$2:$W$656,3,FALSE))</f>
        <v>20</v>
      </c>
      <c r="Q560">
        <f t="shared" si="203"/>
        <v>21.369887525562369</v>
      </c>
      <c r="R560">
        <f t="shared" si="204"/>
        <v>15.882352941176471</v>
      </c>
      <c r="S560">
        <f>IF(ISNA(VLOOKUP(A560,merges!AH:AJ,2,)),0,VLOOKUP(A560,merges!AH:AJ,2,))</f>
        <v>6676</v>
      </c>
      <c r="T560">
        <f>IF(ISNA(VLOOKUP(A560,merges!AN:AP,2,FALSE)),0,VLOOKUP(A560,merges!AN:AP,2,FALSE))</f>
        <v>31</v>
      </c>
      <c r="U560">
        <f t="shared" si="210"/>
        <v>10.239263803680982</v>
      </c>
      <c r="V560">
        <f t="shared" si="211"/>
        <v>0.36470588235294116</v>
      </c>
      <c r="W560">
        <f t="shared" si="222"/>
        <v>327.41539970573814</v>
      </c>
      <c r="X560">
        <f t="shared" si="212"/>
        <v>7.6543209876543212</v>
      </c>
      <c r="Y560">
        <f>IF(ISNA(VLOOKUP(A560,issues_tempo!A:E,2,FALSE)),0,VLOOKUP(A560,issues_tempo!A:E,2,FALSE))</f>
        <v>0</v>
      </c>
      <c r="Z560">
        <f>IF(ISNA(VLOOKUP(A560,issues_tempo!A:E,3,FALSE)),0,VLOOKUP(A560,issues_tempo!A:E,3,FALSE))</f>
        <v>0</v>
      </c>
      <c r="AA560">
        <f t="shared" si="213"/>
        <v>0</v>
      </c>
      <c r="AB560" t="e">
        <f t="shared" si="214"/>
        <v>#DIV/0!</v>
      </c>
      <c r="AC560" t="e">
        <f>VLOOKUP(A560,issues_tempo!A:E,4,FALSE)</f>
        <v>#N/A</v>
      </c>
      <c r="AD560" t="e">
        <f>VLOOKUP(A560,issues_tempo!A:E,5,FALSE)</f>
        <v>#N/A</v>
      </c>
      <c r="AE560">
        <f t="shared" si="215"/>
        <v>0</v>
      </c>
      <c r="AF560">
        <f t="shared" si="215"/>
        <v>0</v>
      </c>
      <c r="AG560">
        <f t="shared" si="216"/>
        <v>0</v>
      </c>
      <c r="AH560">
        <f t="shared" si="217"/>
        <v>0</v>
      </c>
      <c r="AI560">
        <f t="shared" si="218"/>
        <v>0</v>
      </c>
      <c r="AJ560">
        <f t="shared" si="219"/>
        <v>0</v>
      </c>
    </row>
    <row r="561" spans="1:36" x14ac:dyDescent="0.25">
      <c r="A561">
        <f>commits!A561</f>
        <v>97385961</v>
      </c>
      <c r="B561" t="str">
        <f>commits!B561</f>
        <v>java</v>
      </c>
      <c r="C561">
        <f>commits!C561</f>
        <v>8</v>
      </c>
      <c r="D561">
        <f>commits!D561</f>
        <v>14</v>
      </c>
      <c r="E561">
        <f>commits!E561</f>
        <v>22</v>
      </c>
      <c r="F561">
        <f>VLOOKUP(A561,merges!P:U,5,FALSE)</f>
        <v>0</v>
      </c>
      <c r="G561">
        <f>VLOOKUP(A561,merges!P:U,6,FALSE)</f>
        <v>3</v>
      </c>
      <c r="H561">
        <f t="shared" si="205"/>
        <v>3</v>
      </c>
      <c r="I561">
        <f t="shared" si="206"/>
        <v>7.333333333333333</v>
      </c>
      <c r="J561">
        <f t="shared" si="207"/>
        <v>13.636363636363637</v>
      </c>
      <c r="K561">
        <f t="shared" si="208"/>
        <v>0</v>
      </c>
      <c r="L561">
        <f t="shared" si="209"/>
        <v>21.428571428571427</v>
      </c>
      <c r="M561" t="e">
        <f t="shared" si="220"/>
        <v>#DIV/0!</v>
      </c>
      <c r="N561">
        <f t="shared" si="221"/>
        <v>4.666666666666667</v>
      </c>
      <c r="O561">
        <f>IF(ISNA(VLOOKUP(A561,desenvolvedores!$U$2:$W$656,2,FALSE)),1,VLOOKUP(A561,desenvolvedores!$U$2:$W$656,2,FALSE))</f>
        <v>1</v>
      </c>
      <c r="P561">
        <f>IF(ISNA(VLOOKUP(A561,desenvolvedores!$U$2:$W$656,3,FALSE)),1,VLOOKUP(A561,desenvolvedores!$U$2:$W$656,3,FALSE))</f>
        <v>1</v>
      </c>
      <c r="Q561">
        <f t="shared" si="203"/>
        <v>999999</v>
      </c>
      <c r="R561">
        <f t="shared" si="204"/>
        <v>0.77777777777777779</v>
      </c>
      <c r="S561">
        <f>IF(ISNA(VLOOKUP(A561,merges!AH:AJ,2,)),0,VLOOKUP(A561,merges!AH:AJ,2,))</f>
        <v>0</v>
      </c>
      <c r="T561">
        <f>IF(ISNA(VLOOKUP(A561,merges!AN:AP,2,FALSE)),0,VLOOKUP(A561,merges!AN:AP,2,FALSE))</f>
        <v>1</v>
      </c>
      <c r="U561">
        <f t="shared" si="210"/>
        <v>0</v>
      </c>
      <c r="V561">
        <f t="shared" si="211"/>
        <v>0.33333333333333331</v>
      </c>
      <c r="W561">
        <f t="shared" si="222"/>
        <v>0</v>
      </c>
      <c r="X561">
        <f t="shared" si="212"/>
        <v>7.1428571428571423</v>
      </c>
      <c r="Y561" t="e">
        <f>VLOOKUP(A561,issues_tempo!A:E,2,FALSE)</f>
        <v>#N/A</v>
      </c>
      <c r="Z561" t="e">
        <f>VLOOKUP(A561,issues_tempo!A:E,3,FALSE)</f>
        <v>#N/A</v>
      </c>
      <c r="AA561" t="e">
        <f t="shared" si="213"/>
        <v>#N/A</v>
      </c>
      <c r="AB561" t="e">
        <f t="shared" si="214"/>
        <v>#N/A</v>
      </c>
      <c r="AC561" t="e">
        <f>VLOOKUP(A561,issues_tempo!A:E,4,FALSE)</f>
        <v>#N/A</v>
      </c>
      <c r="AD561" t="e">
        <f>VLOOKUP(A561,issues_tempo!A:E,5,FALSE)</f>
        <v>#N/A</v>
      </c>
      <c r="AE561">
        <f t="shared" si="215"/>
        <v>0</v>
      </c>
      <c r="AF561">
        <f t="shared" si="215"/>
        <v>0</v>
      </c>
      <c r="AG561" t="e">
        <f t="shared" si="216"/>
        <v>#N/A</v>
      </c>
      <c r="AH561" t="e">
        <f t="shared" si="217"/>
        <v>#N/A</v>
      </c>
      <c r="AI561" t="e">
        <f t="shared" si="218"/>
        <v>#N/A</v>
      </c>
      <c r="AJ561" t="e">
        <f t="shared" si="219"/>
        <v>#N/A</v>
      </c>
    </row>
    <row r="562" spans="1:36" x14ac:dyDescent="0.25">
      <c r="A562">
        <f>commits!A562</f>
        <v>97729012</v>
      </c>
      <c r="B562" t="str">
        <f>commits!B562</f>
        <v>Javascript</v>
      </c>
      <c r="C562">
        <f>commits!C562</f>
        <v>3</v>
      </c>
      <c r="D562">
        <f>commits!D562</f>
        <v>10</v>
      </c>
      <c r="E562">
        <f>commits!E562</f>
        <v>13</v>
      </c>
      <c r="F562">
        <f>VLOOKUP(A562,merges!P:U,5,FALSE)</f>
        <v>0</v>
      </c>
      <c r="G562">
        <f>VLOOKUP(A562,merges!P:U,6,FALSE)</f>
        <v>3</v>
      </c>
      <c r="H562">
        <f t="shared" si="205"/>
        <v>3</v>
      </c>
      <c r="I562">
        <f t="shared" si="206"/>
        <v>4.333333333333333</v>
      </c>
      <c r="J562">
        <f t="shared" si="207"/>
        <v>23.076923076923077</v>
      </c>
      <c r="K562">
        <f t="shared" si="208"/>
        <v>0</v>
      </c>
      <c r="L562">
        <f t="shared" si="209"/>
        <v>30</v>
      </c>
      <c r="M562" t="e">
        <f t="shared" si="220"/>
        <v>#DIV/0!</v>
      </c>
      <c r="N562">
        <f t="shared" si="221"/>
        <v>3.3333333333333335</v>
      </c>
      <c r="O562">
        <f>IF(ISNA(VLOOKUP(A562,desenvolvedores!$U$2:$W$656,2,FALSE)),1,VLOOKUP(A562,desenvolvedores!$U$2:$W$656,2,FALSE))</f>
        <v>1</v>
      </c>
      <c r="P562">
        <f>IF(ISNA(VLOOKUP(A562,desenvolvedores!$U$2:$W$656,3,FALSE)),1,VLOOKUP(A562,desenvolvedores!$U$2:$W$656,3,FALSE))</f>
        <v>1</v>
      </c>
      <c r="Q562">
        <f t="shared" si="203"/>
        <v>999999</v>
      </c>
      <c r="R562">
        <f t="shared" si="204"/>
        <v>0.55555555555555558</v>
      </c>
      <c r="S562">
        <f>IF(ISNA(VLOOKUP(A562,merges!AH:AJ,2,)),0,VLOOKUP(A562,merges!AH:AJ,2,))</f>
        <v>0</v>
      </c>
      <c r="T562">
        <f>IF(ISNA(VLOOKUP(A562,merges!AN:AP,2,FALSE)),0,VLOOKUP(A562,merges!AN:AP,2,FALSE))</f>
        <v>2</v>
      </c>
      <c r="U562">
        <f t="shared" si="210"/>
        <v>0</v>
      </c>
      <c r="V562">
        <f t="shared" si="211"/>
        <v>0.66666666666666663</v>
      </c>
      <c r="W562">
        <f t="shared" si="222"/>
        <v>0</v>
      </c>
      <c r="X562">
        <f t="shared" si="212"/>
        <v>20</v>
      </c>
      <c r="Y562" t="e">
        <f>VLOOKUP(A562,issues_tempo!A:E,2,FALSE)</f>
        <v>#N/A</v>
      </c>
      <c r="Z562" t="e">
        <f>VLOOKUP(A562,issues_tempo!A:E,3,FALSE)</f>
        <v>#N/A</v>
      </c>
      <c r="AA562" t="e">
        <f t="shared" si="213"/>
        <v>#N/A</v>
      </c>
      <c r="AB562" t="e">
        <f t="shared" si="214"/>
        <v>#N/A</v>
      </c>
      <c r="AC562" t="e">
        <f>VLOOKUP(A562,issues_tempo!A:E,4,FALSE)</f>
        <v>#N/A</v>
      </c>
      <c r="AD562" t="e">
        <f>VLOOKUP(A562,issues_tempo!A:E,5,FALSE)</f>
        <v>#N/A</v>
      </c>
      <c r="AE562">
        <f t="shared" si="215"/>
        <v>0</v>
      </c>
      <c r="AF562">
        <f t="shared" si="215"/>
        <v>0</v>
      </c>
      <c r="AG562" t="e">
        <f t="shared" si="216"/>
        <v>#N/A</v>
      </c>
      <c r="AH562" t="e">
        <f t="shared" si="217"/>
        <v>#N/A</v>
      </c>
      <c r="AI562" t="e">
        <f t="shared" si="218"/>
        <v>#N/A</v>
      </c>
      <c r="AJ562" t="e">
        <f t="shared" si="219"/>
        <v>#N/A</v>
      </c>
    </row>
    <row r="563" spans="1:36" x14ac:dyDescent="0.25">
      <c r="A563">
        <f>commits!A563</f>
        <v>98208593</v>
      </c>
      <c r="B563" t="str">
        <f>commits!B563</f>
        <v>Python</v>
      </c>
      <c r="C563">
        <f>commits!C563</f>
        <v>57</v>
      </c>
      <c r="D563">
        <f>commits!D563</f>
        <v>118</v>
      </c>
      <c r="E563">
        <f>commits!E563</f>
        <v>175</v>
      </c>
      <c r="F563">
        <f>VLOOKUP(A563,merges!P:U,5,FALSE)</f>
        <v>1</v>
      </c>
      <c r="G563">
        <f>VLOOKUP(A563,merges!P:U,6,FALSE)</f>
        <v>0</v>
      </c>
      <c r="H563">
        <f t="shared" si="205"/>
        <v>1</v>
      </c>
      <c r="I563">
        <f t="shared" si="206"/>
        <v>175</v>
      </c>
      <c r="J563">
        <f t="shared" si="207"/>
        <v>0.5714285714285714</v>
      </c>
      <c r="K563">
        <f t="shared" si="208"/>
        <v>1.7543859649122806</v>
      </c>
      <c r="L563">
        <f t="shared" si="209"/>
        <v>0</v>
      </c>
      <c r="M563">
        <f t="shared" si="220"/>
        <v>57</v>
      </c>
      <c r="N563" t="e">
        <f t="shared" si="221"/>
        <v>#DIV/0!</v>
      </c>
      <c r="O563">
        <f>IF(ISNA(VLOOKUP(A563,desenvolvedores!$U$2:$W$656,2,FALSE)),1,VLOOKUP(A563,desenvolvedores!$U$2:$W$656,2,FALSE))</f>
        <v>1</v>
      </c>
      <c r="P563">
        <f>IF(ISNA(VLOOKUP(A563,desenvolvedores!$U$2:$W$656,3,FALSE)),1,VLOOKUP(A563,desenvolvedores!$U$2:$W$656,3,FALSE))</f>
        <v>2</v>
      </c>
      <c r="Q563">
        <f t="shared" si="203"/>
        <v>9.5</v>
      </c>
      <c r="R563">
        <f t="shared" si="204"/>
        <v>999999</v>
      </c>
      <c r="S563">
        <f>IF(ISNA(VLOOKUP(A563,merges!AH:AJ,2,)),0,VLOOKUP(A563,merges!AH:AJ,2,))</f>
        <v>0</v>
      </c>
      <c r="T563">
        <f>IF(ISNA(VLOOKUP(A563,merges!AN:AP,2,FALSE)),0,VLOOKUP(A563,merges!AN:AP,2,FALSE))</f>
        <v>0</v>
      </c>
      <c r="U563">
        <f t="shared" si="210"/>
        <v>0</v>
      </c>
      <c r="V563">
        <f t="shared" si="211"/>
        <v>0</v>
      </c>
      <c r="W563">
        <f t="shared" si="222"/>
        <v>0</v>
      </c>
      <c r="X563">
        <f t="shared" si="212"/>
        <v>0</v>
      </c>
      <c r="Y563">
        <f>VLOOKUP(A563,issues_tempo!A:E,2,FALSE)</f>
        <v>5</v>
      </c>
      <c r="Z563">
        <f>VLOOKUP(A563,issues_tempo!A:E,3,FALSE)</f>
        <v>0</v>
      </c>
      <c r="AA563">
        <f t="shared" si="213"/>
        <v>5</v>
      </c>
      <c r="AB563">
        <f t="shared" si="214"/>
        <v>35</v>
      </c>
      <c r="AC563">
        <f>VLOOKUP(A563,issues_tempo!A:E,4,FALSE)</f>
        <v>30</v>
      </c>
      <c r="AD563">
        <f>VLOOKUP(A563,issues_tempo!A:E,5,FALSE)</f>
        <v>0</v>
      </c>
      <c r="AE563">
        <f t="shared" si="215"/>
        <v>8.7719298245614041</v>
      </c>
      <c r="AF563">
        <f t="shared" si="215"/>
        <v>0</v>
      </c>
      <c r="AG563">
        <f t="shared" si="216"/>
        <v>6</v>
      </c>
      <c r="AH563">
        <f t="shared" si="217"/>
        <v>0</v>
      </c>
      <c r="AI563">
        <f t="shared" si="218"/>
        <v>52.631578947368425</v>
      </c>
      <c r="AJ563">
        <f t="shared" si="219"/>
        <v>0</v>
      </c>
    </row>
    <row r="564" spans="1:36" x14ac:dyDescent="0.25">
      <c r="A564">
        <f>commits!A564</f>
        <v>98348961</v>
      </c>
      <c r="B564" t="str">
        <f>commits!B564</f>
        <v>java</v>
      </c>
      <c r="C564">
        <f>commits!C564</f>
        <v>1</v>
      </c>
      <c r="D564">
        <f>commits!D564</f>
        <v>7</v>
      </c>
      <c r="E564">
        <f>commits!E564</f>
        <v>8</v>
      </c>
      <c r="F564" t="e">
        <f>VLOOKUP(A564,merges!P:U,5,FALSE)</f>
        <v>#N/A</v>
      </c>
      <c r="G564" t="e">
        <f>VLOOKUP(A564,merges!P:U,6,FALSE)</f>
        <v>#N/A</v>
      </c>
      <c r="H564" t="e">
        <f t="shared" si="205"/>
        <v>#N/A</v>
      </c>
      <c r="I564" t="e">
        <f t="shared" si="206"/>
        <v>#N/A</v>
      </c>
      <c r="J564">
        <f t="shared" si="207"/>
        <v>0</v>
      </c>
      <c r="K564">
        <f t="shared" si="208"/>
        <v>0</v>
      </c>
      <c r="L564">
        <f t="shared" si="209"/>
        <v>0</v>
      </c>
      <c r="M564" t="e">
        <f t="shared" si="220"/>
        <v>#N/A</v>
      </c>
      <c r="N564" t="e">
        <f t="shared" si="221"/>
        <v>#N/A</v>
      </c>
      <c r="O564">
        <f>IF(ISNA(VLOOKUP(A564,desenvolvedores!$U$2:$W$656,2,FALSE)),1,VLOOKUP(A564,desenvolvedores!$U$2:$W$656,2,FALSE))</f>
        <v>1</v>
      </c>
      <c r="P564">
        <f>IF(ISNA(VLOOKUP(A564,desenvolvedores!$U$2:$W$656,3,FALSE)),1,VLOOKUP(A564,desenvolvedores!$U$2:$W$656,3,FALSE))</f>
        <v>1</v>
      </c>
      <c r="Q564">
        <f t="shared" si="203"/>
        <v>999999</v>
      </c>
      <c r="R564" t="e">
        <f t="shared" si="204"/>
        <v>#N/A</v>
      </c>
      <c r="S564">
        <f>IF(ISNA(VLOOKUP(A564,merges!AH:AJ,2,)),0,VLOOKUP(A564,merges!AH:AJ,2,))</f>
        <v>0</v>
      </c>
      <c r="T564">
        <f>IF(ISNA(VLOOKUP(A564,merges!AN:AP,2,FALSE)),0,VLOOKUP(A564,merges!AN:AP,2,FALSE))</f>
        <v>0</v>
      </c>
      <c r="U564">
        <f t="shared" si="210"/>
        <v>0</v>
      </c>
      <c r="V564">
        <f t="shared" si="211"/>
        <v>0</v>
      </c>
      <c r="W564">
        <f t="shared" si="222"/>
        <v>0</v>
      </c>
      <c r="X564">
        <f t="shared" si="212"/>
        <v>0</v>
      </c>
      <c r="Y564" t="e">
        <f>VLOOKUP(A564,issues_tempo!A:E,2,FALSE)</f>
        <v>#N/A</v>
      </c>
      <c r="Z564" t="e">
        <f>VLOOKUP(A564,issues_tempo!A:E,3,FALSE)</f>
        <v>#N/A</v>
      </c>
      <c r="AA564" t="e">
        <f t="shared" si="213"/>
        <v>#N/A</v>
      </c>
      <c r="AB564" t="e">
        <f t="shared" si="214"/>
        <v>#N/A</v>
      </c>
      <c r="AC564" t="e">
        <f>VLOOKUP(A564,issues_tempo!A:E,4,FALSE)</f>
        <v>#N/A</v>
      </c>
      <c r="AD564" t="e">
        <f>VLOOKUP(A564,issues_tempo!A:E,5,FALSE)</f>
        <v>#N/A</v>
      </c>
      <c r="AE564">
        <f t="shared" si="215"/>
        <v>0</v>
      </c>
      <c r="AF564">
        <f t="shared" si="215"/>
        <v>0</v>
      </c>
      <c r="AG564" t="e">
        <f t="shared" si="216"/>
        <v>#N/A</v>
      </c>
      <c r="AH564" t="e">
        <f t="shared" si="217"/>
        <v>#N/A</v>
      </c>
      <c r="AI564" t="e">
        <f t="shared" si="218"/>
        <v>#N/A</v>
      </c>
      <c r="AJ564" t="e">
        <f t="shared" si="219"/>
        <v>#N/A</v>
      </c>
    </row>
    <row r="565" spans="1:36" x14ac:dyDescent="0.25">
      <c r="A565">
        <f>commits!A565</f>
        <v>98375316</v>
      </c>
      <c r="B565" t="str">
        <f>commits!B565</f>
        <v>Python</v>
      </c>
      <c r="C565">
        <f>commits!C565</f>
        <v>40021</v>
      </c>
      <c r="D565">
        <f>commits!D565</f>
        <v>2028</v>
      </c>
      <c r="E565">
        <f>commits!E565</f>
        <v>42049</v>
      </c>
      <c r="F565">
        <f>VLOOKUP(A565,merges!P:U,5,FALSE)</f>
        <v>9582</v>
      </c>
      <c r="G565">
        <f>VLOOKUP(A565,merges!P:U,6,FALSE)</f>
        <v>0</v>
      </c>
      <c r="H565">
        <f t="shared" si="205"/>
        <v>9582</v>
      </c>
      <c r="I565">
        <f t="shared" si="206"/>
        <v>4.3883322897098731</v>
      </c>
      <c r="J565">
        <f t="shared" si="207"/>
        <v>22.787700064210803</v>
      </c>
      <c r="K565">
        <f t="shared" si="208"/>
        <v>23.94243022413233</v>
      </c>
      <c r="L565">
        <f t="shared" si="209"/>
        <v>0</v>
      </c>
      <c r="M565">
        <f t="shared" ref="M565:M566" si="225">IF(F565&gt;0,C565/F565,999999)</f>
        <v>4.1766854518889582</v>
      </c>
      <c r="N565">
        <f t="shared" ref="N565:N566" si="226">IF(G565&gt;0,D565/G565,999999)</f>
        <v>999999</v>
      </c>
      <c r="O565">
        <f>IF(ISNA(VLOOKUP(A565,desenvolvedores!$U$2:$W$656,2,FALSE)),1,VLOOKUP(A565,desenvolvedores!$U$2:$W$656,2,FALSE))</f>
        <v>579</v>
      </c>
      <c r="P565">
        <f>IF(ISNA(VLOOKUP(A565,desenvolvedores!$U$2:$W$656,3,FALSE)),1,VLOOKUP(A565,desenvolvedores!$U$2:$W$656,3,FALSE))</f>
        <v>168</v>
      </c>
      <c r="Q565">
        <f t="shared" si="203"/>
        <v>403.05014610728449</v>
      </c>
      <c r="R565">
        <f t="shared" si="204"/>
        <v>999999</v>
      </c>
      <c r="S565">
        <f>IF(ISNA(VLOOKUP(A565,merges!AH:AJ,2,)),0,VLOOKUP(A565,merges!AH:AJ,2,))</f>
        <v>10567</v>
      </c>
      <c r="T565">
        <f>IF(ISNA(VLOOKUP(A565,merges!AN:AP,2,FALSE)),0,VLOOKUP(A565,merges!AN:AP,2,FALSE))</f>
        <v>0</v>
      </c>
      <c r="U565">
        <f t="shared" si="210"/>
        <v>1.1027969108745566</v>
      </c>
      <c r="V565">
        <f t="shared" si="211"/>
        <v>0</v>
      </c>
      <c r="W565">
        <f t="shared" si="222"/>
        <v>26.403638090002751</v>
      </c>
      <c r="X565">
        <f t="shared" si="212"/>
        <v>0</v>
      </c>
      <c r="Y565">
        <f>IF(ISNA(VLOOKUP(A565,issues_tempo!A:E,2,FALSE)),0,VLOOKUP(A565,issues_tempo!A:E,2,FALSE))</f>
        <v>0</v>
      </c>
      <c r="Z565">
        <f>IF(ISNA(VLOOKUP(A565,issues_tempo!A:E,3,FALSE)),0,VLOOKUP(A565,issues_tempo!A:E,3,FALSE))</f>
        <v>0</v>
      </c>
      <c r="AA565">
        <f t="shared" si="213"/>
        <v>0</v>
      </c>
      <c r="AB565" t="e">
        <f t="shared" si="214"/>
        <v>#DIV/0!</v>
      </c>
      <c r="AC565" t="e">
        <f>VLOOKUP(A565,issues_tempo!A:E,4,FALSE)</f>
        <v>#N/A</v>
      </c>
      <c r="AD565" t="e">
        <f>VLOOKUP(A565,issues_tempo!A:E,5,FALSE)</f>
        <v>#N/A</v>
      </c>
      <c r="AE565">
        <f t="shared" si="215"/>
        <v>0</v>
      </c>
      <c r="AF565">
        <f t="shared" si="215"/>
        <v>0</v>
      </c>
      <c r="AG565">
        <f t="shared" si="216"/>
        <v>0</v>
      </c>
      <c r="AH565">
        <f t="shared" si="217"/>
        <v>0</v>
      </c>
      <c r="AI565">
        <f t="shared" si="218"/>
        <v>0</v>
      </c>
      <c r="AJ565">
        <f t="shared" si="219"/>
        <v>0</v>
      </c>
    </row>
    <row r="566" spans="1:36" x14ac:dyDescent="0.25">
      <c r="A566">
        <f>commits!A566</f>
        <v>98575487</v>
      </c>
      <c r="B566" t="str">
        <f>commits!B566</f>
        <v>Python</v>
      </c>
      <c r="C566">
        <f>commits!C566</f>
        <v>46406</v>
      </c>
      <c r="D566">
        <f>commits!D566</f>
        <v>1400</v>
      </c>
      <c r="E566">
        <f>commits!E566</f>
        <v>47806</v>
      </c>
      <c r="F566">
        <f>VLOOKUP(A566,merges!P:U,5,FALSE)</f>
        <v>9566</v>
      </c>
      <c r="G566">
        <f>VLOOKUP(A566,merges!P:U,6,FALSE)</f>
        <v>397</v>
      </c>
      <c r="H566">
        <f t="shared" si="205"/>
        <v>9963</v>
      </c>
      <c r="I566">
        <f t="shared" si="206"/>
        <v>4.7983539094650203</v>
      </c>
      <c r="J566">
        <f t="shared" si="207"/>
        <v>20.840480274442537</v>
      </c>
      <c r="K566">
        <f t="shared" si="208"/>
        <v>20.613713743912424</v>
      </c>
      <c r="L566">
        <f t="shared" si="209"/>
        <v>28.357142857142858</v>
      </c>
      <c r="M566">
        <f t="shared" si="225"/>
        <v>4.8511394522266356</v>
      </c>
      <c r="N566">
        <f t="shared" si="226"/>
        <v>3.5264483627204029</v>
      </c>
      <c r="O566">
        <f>IF(ISNA(VLOOKUP(A566,desenvolvedores!$U$2:$W$656,2,FALSE)),1,VLOOKUP(A566,desenvolvedores!$U$2:$W$656,2,FALSE))</f>
        <v>616</v>
      </c>
      <c r="P566">
        <f>IF(ISNA(VLOOKUP(A566,desenvolvedores!$U$2:$W$656,3,FALSE)),1,VLOOKUP(A566,desenvolvedores!$U$2:$W$656,3,FALSE))</f>
        <v>142</v>
      </c>
      <c r="Q566">
        <f t="shared" si="203"/>
        <v>498.05031709526793</v>
      </c>
      <c r="R566">
        <f t="shared" si="204"/>
        <v>83.459277917716207</v>
      </c>
      <c r="S566">
        <f>IF(ISNA(VLOOKUP(A566,merges!AH:AJ,2,)),0,VLOOKUP(A566,merges!AH:AJ,2,))</f>
        <v>10567</v>
      </c>
      <c r="T566">
        <f>IF(ISNA(VLOOKUP(A566,merges!AN:AP,2,FALSE)),0,VLOOKUP(A566,merges!AN:AP,2,FALSE))</f>
        <v>0</v>
      </c>
      <c r="U566">
        <f t="shared" si="210"/>
        <v>1.104641438427765</v>
      </c>
      <c r="V566">
        <f t="shared" si="211"/>
        <v>0</v>
      </c>
      <c r="W566">
        <f t="shared" si="222"/>
        <v>22.770762401413609</v>
      </c>
      <c r="X566">
        <f t="shared" si="212"/>
        <v>0</v>
      </c>
      <c r="Y566">
        <f>IF(ISNA(VLOOKUP(A566,issues_tempo!A:E,2,FALSE)),0,VLOOKUP(A566,issues_tempo!A:E,2,FALSE))</f>
        <v>0</v>
      </c>
      <c r="Z566">
        <f>IF(ISNA(VLOOKUP(A566,issues_tempo!A:E,3,FALSE)),0,VLOOKUP(A566,issues_tempo!A:E,3,FALSE))</f>
        <v>0</v>
      </c>
      <c r="AA566">
        <f t="shared" si="213"/>
        <v>0</v>
      </c>
      <c r="AB566" t="e">
        <f t="shared" si="214"/>
        <v>#DIV/0!</v>
      </c>
      <c r="AC566" t="e">
        <f>VLOOKUP(A566,issues_tempo!A:E,4,FALSE)</f>
        <v>#N/A</v>
      </c>
      <c r="AD566" t="e">
        <f>VLOOKUP(A566,issues_tempo!A:E,5,FALSE)</f>
        <v>#N/A</v>
      </c>
      <c r="AE566">
        <f t="shared" si="215"/>
        <v>0</v>
      </c>
      <c r="AF566">
        <f t="shared" si="215"/>
        <v>0</v>
      </c>
      <c r="AG566">
        <f t="shared" si="216"/>
        <v>0</v>
      </c>
      <c r="AH566">
        <f t="shared" si="217"/>
        <v>0</v>
      </c>
      <c r="AI566">
        <f t="shared" si="218"/>
        <v>0</v>
      </c>
      <c r="AJ566">
        <f t="shared" si="219"/>
        <v>0</v>
      </c>
    </row>
    <row r="567" spans="1:36" x14ac:dyDescent="0.25">
      <c r="A567">
        <f>commits!A567</f>
        <v>98974312</v>
      </c>
      <c r="B567" t="str">
        <f>commits!B567</f>
        <v>c#</v>
      </c>
      <c r="C567">
        <f>commits!C567</f>
        <v>1</v>
      </c>
      <c r="D567">
        <f>commits!D567</f>
        <v>19</v>
      </c>
      <c r="E567">
        <f>commits!E567</f>
        <v>20</v>
      </c>
      <c r="F567" t="e">
        <f>VLOOKUP(A567,merges!P:U,5,FALSE)</f>
        <v>#N/A</v>
      </c>
      <c r="G567" t="e">
        <f>VLOOKUP(A567,merges!P:U,6,FALSE)</f>
        <v>#N/A</v>
      </c>
      <c r="H567" t="e">
        <f t="shared" si="205"/>
        <v>#N/A</v>
      </c>
      <c r="I567" t="e">
        <f t="shared" si="206"/>
        <v>#N/A</v>
      </c>
      <c r="J567">
        <f t="shared" si="207"/>
        <v>0</v>
      </c>
      <c r="K567">
        <f t="shared" si="208"/>
        <v>0</v>
      </c>
      <c r="L567">
        <f t="shared" si="209"/>
        <v>0</v>
      </c>
      <c r="M567" t="e">
        <f t="shared" si="220"/>
        <v>#N/A</v>
      </c>
      <c r="N567" t="e">
        <f t="shared" si="221"/>
        <v>#N/A</v>
      </c>
      <c r="O567">
        <f>IF(ISNA(VLOOKUP(A567,desenvolvedores!$U$2:$W$656,2,FALSE)),1,VLOOKUP(A567,desenvolvedores!$U$2:$W$656,2,FALSE))</f>
        <v>1</v>
      </c>
      <c r="P567">
        <f>IF(ISNA(VLOOKUP(A567,desenvolvedores!$U$2:$W$656,3,FALSE)),1,VLOOKUP(A567,desenvolvedores!$U$2:$W$656,3,FALSE))</f>
        <v>3</v>
      </c>
      <c r="Q567">
        <f t="shared" si="203"/>
        <v>999999</v>
      </c>
      <c r="R567" t="e">
        <f t="shared" si="204"/>
        <v>#N/A</v>
      </c>
      <c r="S567">
        <f>IF(ISNA(VLOOKUP(A567,merges!AH:AJ,2,)),0,VLOOKUP(A567,merges!AH:AJ,2,))</f>
        <v>0</v>
      </c>
      <c r="T567">
        <f>IF(ISNA(VLOOKUP(A567,merges!AN:AP,2,FALSE)),0,VLOOKUP(A567,merges!AN:AP,2,FALSE))</f>
        <v>0</v>
      </c>
      <c r="U567">
        <f t="shared" si="210"/>
        <v>0</v>
      </c>
      <c r="V567">
        <f t="shared" si="211"/>
        <v>0</v>
      </c>
      <c r="W567">
        <f t="shared" si="222"/>
        <v>0</v>
      </c>
      <c r="X567">
        <f t="shared" si="212"/>
        <v>0</v>
      </c>
      <c r="Y567" t="e">
        <f>VLOOKUP(A567,issues_tempo!A:E,2,FALSE)</f>
        <v>#N/A</v>
      </c>
      <c r="Z567" t="e">
        <f>VLOOKUP(A567,issues_tempo!A:E,3,FALSE)</f>
        <v>#N/A</v>
      </c>
      <c r="AA567" t="e">
        <f t="shared" si="213"/>
        <v>#N/A</v>
      </c>
      <c r="AB567" t="e">
        <f t="shared" si="214"/>
        <v>#N/A</v>
      </c>
      <c r="AC567" t="e">
        <f>VLOOKUP(A567,issues_tempo!A:E,4,FALSE)</f>
        <v>#N/A</v>
      </c>
      <c r="AD567" t="e">
        <f>VLOOKUP(A567,issues_tempo!A:E,5,FALSE)</f>
        <v>#N/A</v>
      </c>
      <c r="AE567">
        <f t="shared" si="215"/>
        <v>0</v>
      </c>
      <c r="AF567">
        <f t="shared" si="215"/>
        <v>0</v>
      </c>
      <c r="AG567" t="e">
        <f t="shared" si="216"/>
        <v>#N/A</v>
      </c>
      <c r="AH567" t="e">
        <f t="shared" si="217"/>
        <v>#N/A</v>
      </c>
      <c r="AI567" t="e">
        <f t="shared" si="218"/>
        <v>#N/A</v>
      </c>
      <c r="AJ567" t="e">
        <f t="shared" si="219"/>
        <v>#N/A</v>
      </c>
    </row>
    <row r="568" spans="1:36" x14ac:dyDescent="0.25">
      <c r="A568">
        <f>commits!A568</f>
        <v>99538214</v>
      </c>
      <c r="B568" t="str">
        <f>commits!B568</f>
        <v>Ruby</v>
      </c>
      <c r="C568">
        <f>commits!C568</f>
        <v>1</v>
      </c>
      <c r="D568">
        <f>commits!D568</f>
        <v>1</v>
      </c>
      <c r="E568">
        <f>commits!E568</f>
        <v>2</v>
      </c>
      <c r="F568" t="e">
        <f>VLOOKUP(A568,merges!P:U,5,FALSE)</f>
        <v>#N/A</v>
      </c>
      <c r="G568" t="e">
        <f>VLOOKUP(A568,merges!P:U,6,FALSE)</f>
        <v>#N/A</v>
      </c>
      <c r="H568" t="e">
        <f t="shared" si="205"/>
        <v>#N/A</v>
      </c>
      <c r="I568" t="e">
        <f t="shared" si="206"/>
        <v>#N/A</v>
      </c>
      <c r="J568">
        <f t="shared" si="207"/>
        <v>0</v>
      </c>
      <c r="K568">
        <f t="shared" si="208"/>
        <v>0</v>
      </c>
      <c r="L568">
        <f t="shared" si="209"/>
        <v>0</v>
      </c>
      <c r="M568" t="e">
        <f t="shared" si="220"/>
        <v>#N/A</v>
      </c>
      <c r="N568" t="e">
        <f t="shared" si="221"/>
        <v>#N/A</v>
      </c>
      <c r="O568">
        <f>IF(ISNA(VLOOKUP(A568,desenvolvedores!$U$2:$W$656,2,FALSE)),1,VLOOKUP(A568,desenvolvedores!$U$2:$W$656,2,FALSE))</f>
        <v>1</v>
      </c>
      <c r="P568">
        <f>IF(ISNA(VLOOKUP(A568,desenvolvedores!$U$2:$W$656,3,FALSE)),1,VLOOKUP(A568,desenvolvedores!$U$2:$W$656,3,FALSE))</f>
        <v>1</v>
      </c>
      <c r="Q568">
        <f t="shared" si="203"/>
        <v>999999</v>
      </c>
      <c r="R568" t="e">
        <f t="shared" si="204"/>
        <v>#N/A</v>
      </c>
      <c r="S568">
        <f>IF(ISNA(VLOOKUP(A568,merges!AH:AJ,2,)),0,VLOOKUP(A568,merges!AH:AJ,2,))</f>
        <v>0</v>
      </c>
      <c r="T568">
        <f>IF(ISNA(VLOOKUP(A568,merges!AN:AP,2,FALSE)),0,VLOOKUP(A568,merges!AN:AP,2,FALSE))</f>
        <v>0</v>
      </c>
      <c r="U568">
        <f t="shared" si="210"/>
        <v>0</v>
      </c>
      <c r="V568">
        <f t="shared" si="211"/>
        <v>0</v>
      </c>
      <c r="W568">
        <f t="shared" si="222"/>
        <v>0</v>
      </c>
      <c r="X568">
        <f t="shared" si="212"/>
        <v>0</v>
      </c>
      <c r="Y568" t="e">
        <f>VLOOKUP(A568,issues_tempo!A:E,2,FALSE)</f>
        <v>#N/A</v>
      </c>
      <c r="Z568" t="e">
        <f>VLOOKUP(A568,issues_tempo!A:E,3,FALSE)</f>
        <v>#N/A</v>
      </c>
      <c r="AA568" t="e">
        <f t="shared" si="213"/>
        <v>#N/A</v>
      </c>
      <c r="AB568" t="e">
        <f t="shared" si="214"/>
        <v>#N/A</v>
      </c>
      <c r="AC568" t="e">
        <f>VLOOKUP(A568,issues_tempo!A:E,4,FALSE)</f>
        <v>#N/A</v>
      </c>
      <c r="AD568" t="e">
        <f>VLOOKUP(A568,issues_tempo!A:E,5,FALSE)</f>
        <v>#N/A</v>
      </c>
      <c r="AE568">
        <f t="shared" si="215"/>
        <v>0</v>
      </c>
      <c r="AF568">
        <f t="shared" si="215"/>
        <v>0</v>
      </c>
      <c r="AG568" t="e">
        <f t="shared" si="216"/>
        <v>#N/A</v>
      </c>
      <c r="AH568" t="e">
        <f t="shared" si="217"/>
        <v>#N/A</v>
      </c>
      <c r="AI568" t="e">
        <f t="shared" si="218"/>
        <v>#N/A</v>
      </c>
      <c r="AJ568" t="e">
        <f t="shared" si="219"/>
        <v>#N/A</v>
      </c>
    </row>
    <row r="569" spans="1:36" x14ac:dyDescent="0.25">
      <c r="A569">
        <f>commits!A569</f>
        <v>99605395</v>
      </c>
      <c r="B569" t="str">
        <f>commits!B569</f>
        <v>Javascript</v>
      </c>
      <c r="C569">
        <f>commits!C569</f>
        <v>1</v>
      </c>
      <c r="D569">
        <f>commits!D569</f>
        <v>8</v>
      </c>
      <c r="E569">
        <f>commits!E569</f>
        <v>9</v>
      </c>
      <c r="F569" t="e">
        <f>VLOOKUP(A569,merges!P:U,5,FALSE)</f>
        <v>#N/A</v>
      </c>
      <c r="G569" t="e">
        <f>VLOOKUP(A569,merges!P:U,6,FALSE)</f>
        <v>#N/A</v>
      </c>
      <c r="H569" t="e">
        <f t="shared" si="205"/>
        <v>#N/A</v>
      </c>
      <c r="I569" t="e">
        <f t="shared" si="206"/>
        <v>#N/A</v>
      </c>
      <c r="J569">
        <f t="shared" si="207"/>
        <v>0</v>
      </c>
      <c r="K569">
        <f t="shared" si="208"/>
        <v>0</v>
      </c>
      <c r="L569">
        <f t="shared" si="209"/>
        <v>0</v>
      </c>
      <c r="M569" t="e">
        <f t="shared" si="220"/>
        <v>#N/A</v>
      </c>
      <c r="N569" t="e">
        <f t="shared" si="221"/>
        <v>#N/A</v>
      </c>
      <c r="O569">
        <f>IF(ISNA(VLOOKUP(A569,desenvolvedores!$U$2:$W$656,2,FALSE)),1,VLOOKUP(A569,desenvolvedores!$U$2:$W$656,2,FALSE))</f>
        <v>1</v>
      </c>
      <c r="P569">
        <f>IF(ISNA(VLOOKUP(A569,desenvolvedores!$U$2:$W$656,3,FALSE)),1,VLOOKUP(A569,desenvolvedores!$U$2:$W$656,3,FALSE))</f>
        <v>3</v>
      </c>
      <c r="Q569">
        <f t="shared" si="203"/>
        <v>999999</v>
      </c>
      <c r="R569" t="e">
        <f t="shared" si="204"/>
        <v>#N/A</v>
      </c>
      <c r="S569">
        <f>IF(ISNA(VLOOKUP(A569,merges!AH:AJ,2,)),0,VLOOKUP(A569,merges!AH:AJ,2,))</f>
        <v>0</v>
      </c>
      <c r="T569">
        <f>IF(ISNA(VLOOKUP(A569,merges!AN:AP,2,FALSE)),0,VLOOKUP(A569,merges!AN:AP,2,FALSE))</f>
        <v>0</v>
      </c>
      <c r="U569">
        <f t="shared" si="210"/>
        <v>0</v>
      </c>
      <c r="V569">
        <f t="shared" si="211"/>
        <v>0</v>
      </c>
      <c r="W569">
        <f t="shared" si="222"/>
        <v>0</v>
      </c>
      <c r="X569">
        <f t="shared" si="212"/>
        <v>0</v>
      </c>
      <c r="Y569" t="e">
        <f>VLOOKUP(A569,issues_tempo!A:E,2,FALSE)</f>
        <v>#N/A</v>
      </c>
      <c r="Z569" t="e">
        <f>VLOOKUP(A569,issues_tempo!A:E,3,FALSE)</f>
        <v>#N/A</v>
      </c>
      <c r="AA569" t="e">
        <f t="shared" si="213"/>
        <v>#N/A</v>
      </c>
      <c r="AB569" t="e">
        <f t="shared" si="214"/>
        <v>#N/A</v>
      </c>
      <c r="AC569" t="e">
        <f>VLOOKUP(A569,issues_tempo!A:E,4,FALSE)</f>
        <v>#N/A</v>
      </c>
      <c r="AD569" t="e">
        <f>VLOOKUP(A569,issues_tempo!A:E,5,FALSE)</f>
        <v>#N/A</v>
      </c>
      <c r="AE569">
        <f t="shared" si="215"/>
        <v>0</v>
      </c>
      <c r="AF569">
        <f t="shared" si="215"/>
        <v>0</v>
      </c>
      <c r="AG569" t="e">
        <f t="shared" si="216"/>
        <v>#N/A</v>
      </c>
      <c r="AH569" t="e">
        <f t="shared" si="217"/>
        <v>#N/A</v>
      </c>
      <c r="AI569" t="e">
        <f t="shared" si="218"/>
        <v>#N/A</v>
      </c>
      <c r="AJ569" t="e">
        <f t="shared" si="219"/>
        <v>#N/A</v>
      </c>
    </row>
    <row r="570" spans="1:36" x14ac:dyDescent="0.25">
      <c r="A570">
        <f>commits!A570</f>
        <v>99975547</v>
      </c>
      <c r="B570" t="str">
        <f>commits!B570</f>
        <v>Ruby</v>
      </c>
      <c r="C570">
        <f>commits!C570</f>
        <v>1</v>
      </c>
      <c r="D570">
        <f>commits!D570</f>
        <v>131</v>
      </c>
      <c r="E570">
        <f>commits!E570</f>
        <v>132</v>
      </c>
      <c r="F570">
        <f>VLOOKUP(A570,merges!P:U,5,FALSE)</f>
        <v>0</v>
      </c>
      <c r="G570">
        <f>VLOOKUP(A570,merges!P:U,6,FALSE)</f>
        <v>5</v>
      </c>
      <c r="H570">
        <f t="shared" si="205"/>
        <v>5</v>
      </c>
      <c r="I570">
        <f t="shared" si="206"/>
        <v>26.4</v>
      </c>
      <c r="J570">
        <f t="shared" si="207"/>
        <v>3.7878787878787881</v>
      </c>
      <c r="K570">
        <f t="shared" si="208"/>
        <v>0</v>
      </c>
      <c r="L570">
        <f t="shared" si="209"/>
        <v>3.8167938931297711</v>
      </c>
      <c r="M570" t="e">
        <f t="shared" si="220"/>
        <v>#DIV/0!</v>
      </c>
      <c r="N570">
        <f t="shared" si="221"/>
        <v>26.2</v>
      </c>
      <c r="O570">
        <f>IF(ISNA(VLOOKUP(A570,desenvolvedores!$U$2:$W$656,2,FALSE)),1,VLOOKUP(A570,desenvolvedores!$U$2:$W$656,2,FALSE))</f>
        <v>1</v>
      </c>
      <c r="P570">
        <f>IF(ISNA(VLOOKUP(A570,desenvolvedores!$U$2:$W$656,3,FALSE)),1,VLOOKUP(A570,desenvolvedores!$U$2:$W$656,3,FALSE))</f>
        <v>1</v>
      </c>
      <c r="Q570">
        <f t="shared" si="203"/>
        <v>999999</v>
      </c>
      <c r="R570">
        <f t="shared" si="204"/>
        <v>4.3666666666666663</v>
      </c>
      <c r="S570">
        <f>IF(ISNA(VLOOKUP(A570,merges!AH:AJ,2,)),0,VLOOKUP(A570,merges!AH:AJ,2,))</f>
        <v>0</v>
      </c>
      <c r="T570">
        <f>IF(ISNA(VLOOKUP(A570,merges!AN:AP,2,FALSE)),0,VLOOKUP(A570,merges!AN:AP,2,FALSE))</f>
        <v>0</v>
      </c>
      <c r="U570">
        <f t="shared" si="210"/>
        <v>0</v>
      </c>
      <c r="V570">
        <f t="shared" si="211"/>
        <v>0</v>
      </c>
      <c r="W570">
        <f t="shared" si="222"/>
        <v>0</v>
      </c>
      <c r="X570">
        <f t="shared" si="212"/>
        <v>0</v>
      </c>
      <c r="Y570" t="e">
        <f>VLOOKUP(A570,issues_tempo!A:E,2,FALSE)</f>
        <v>#N/A</v>
      </c>
      <c r="Z570" t="e">
        <f>VLOOKUP(A570,issues_tempo!A:E,3,FALSE)</f>
        <v>#N/A</v>
      </c>
      <c r="AA570" t="e">
        <f t="shared" si="213"/>
        <v>#N/A</v>
      </c>
      <c r="AB570" t="e">
        <f t="shared" si="214"/>
        <v>#N/A</v>
      </c>
      <c r="AC570" t="e">
        <f>VLOOKUP(A570,issues_tempo!A:E,4,FALSE)</f>
        <v>#N/A</v>
      </c>
      <c r="AD570" t="e">
        <f>VLOOKUP(A570,issues_tempo!A:E,5,FALSE)</f>
        <v>#N/A</v>
      </c>
      <c r="AE570">
        <f t="shared" si="215"/>
        <v>0</v>
      </c>
      <c r="AF570">
        <f t="shared" si="215"/>
        <v>0</v>
      </c>
      <c r="AG570" t="e">
        <f t="shared" si="216"/>
        <v>#N/A</v>
      </c>
      <c r="AH570" t="e">
        <f t="shared" si="217"/>
        <v>#N/A</v>
      </c>
      <c r="AI570" t="e">
        <f t="shared" si="218"/>
        <v>#N/A</v>
      </c>
      <c r="AJ570" t="e">
        <f t="shared" si="219"/>
        <v>#N/A</v>
      </c>
    </row>
    <row r="571" spans="1:36" x14ac:dyDescent="0.25">
      <c r="A571">
        <f>commits!A571</f>
        <v>100723678</v>
      </c>
      <c r="B571" t="str">
        <f>commits!B571</f>
        <v>Javascript</v>
      </c>
      <c r="C571">
        <f>commits!C571</f>
        <v>1</v>
      </c>
      <c r="D571">
        <f>commits!D571</f>
        <v>8</v>
      </c>
      <c r="E571">
        <f>commits!E571</f>
        <v>9</v>
      </c>
      <c r="F571" t="e">
        <f>VLOOKUP(A571,merges!P:U,5,FALSE)</f>
        <v>#N/A</v>
      </c>
      <c r="G571" t="e">
        <f>VLOOKUP(A571,merges!P:U,6,FALSE)</f>
        <v>#N/A</v>
      </c>
      <c r="H571" t="e">
        <f t="shared" si="205"/>
        <v>#N/A</v>
      </c>
      <c r="I571" t="e">
        <f t="shared" si="206"/>
        <v>#N/A</v>
      </c>
      <c r="J571">
        <f t="shared" si="207"/>
        <v>0</v>
      </c>
      <c r="K571">
        <f t="shared" si="208"/>
        <v>0</v>
      </c>
      <c r="L571">
        <f t="shared" si="209"/>
        <v>0</v>
      </c>
      <c r="M571" t="e">
        <f t="shared" si="220"/>
        <v>#N/A</v>
      </c>
      <c r="N571" t="e">
        <f t="shared" si="221"/>
        <v>#N/A</v>
      </c>
      <c r="O571">
        <f>IF(ISNA(VLOOKUP(A571,desenvolvedores!$U$2:$W$656,2,FALSE)),1,VLOOKUP(A571,desenvolvedores!$U$2:$W$656,2,FALSE))</f>
        <v>1</v>
      </c>
      <c r="P571">
        <f>IF(ISNA(VLOOKUP(A571,desenvolvedores!$U$2:$W$656,3,FALSE)),1,VLOOKUP(A571,desenvolvedores!$U$2:$W$656,3,FALSE))</f>
        <v>1</v>
      </c>
      <c r="Q571">
        <f t="shared" si="203"/>
        <v>999999</v>
      </c>
      <c r="R571" t="e">
        <f t="shared" si="204"/>
        <v>#N/A</v>
      </c>
      <c r="S571">
        <f>IF(ISNA(VLOOKUP(A571,merges!AH:AJ,2,)),0,VLOOKUP(A571,merges!AH:AJ,2,))</f>
        <v>0</v>
      </c>
      <c r="T571">
        <f>IF(ISNA(VLOOKUP(A571,merges!AN:AP,2,FALSE)),0,VLOOKUP(A571,merges!AN:AP,2,FALSE))</f>
        <v>0</v>
      </c>
      <c r="U571">
        <f t="shared" si="210"/>
        <v>0</v>
      </c>
      <c r="V571">
        <f t="shared" si="211"/>
        <v>0</v>
      </c>
      <c r="W571">
        <f t="shared" si="222"/>
        <v>0</v>
      </c>
      <c r="X571">
        <f t="shared" si="212"/>
        <v>0</v>
      </c>
      <c r="Y571" t="e">
        <f>VLOOKUP(A571,issues_tempo!A:E,2,FALSE)</f>
        <v>#N/A</v>
      </c>
      <c r="Z571" t="e">
        <f>VLOOKUP(A571,issues_tempo!A:E,3,FALSE)</f>
        <v>#N/A</v>
      </c>
      <c r="AA571" t="e">
        <f t="shared" si="213"/>
        <v>#N/A</v>
      </c>
      <c r="AB571" t="e">
        <f t="shared" si="214"/>
        <v>#N/A</v>
      </c>
      <c r="AC571" t="e">
        <f>VLOOKUP(A571,issues_tempo!A:E,4,FALSE)</f>
        <v>#N/A</v>
      </c>
      <c r="AD571" t="e">
        <f>VLOOKUP(A571,issues_tempo!A:E,5,FALSE)</f>
        <v>#N/A</v>
      </c>
      <c r="AE571">
        <f t="shared" si="215"/>
        <v>0</v>
      </c>
      <c r="AF571">
        <f t="shared" si="215"/>
        <v>0</v>
      </c>
      <c r="AG571" t="e">
        <f t="shared" si="216"/>
        <v>#N/A</v>
      </c>
      <c r="AH571" t="e">
        <f t="shared" si="217"/>
        <v>#N/A</v>
      </c>
      <c r="AI571" t="e">
        <f t="shared" si="218"/>
        <v>#N/A</v>
      </c>
      <c r="AJ571" t="e">
        <f t="shared" si="219"/>
        <v>#N/A</v>
      </c>
    </row>
    <row r="572" spans="1:36" x14ac:dyDescent="0.25">
      <c r="A572">
        <f>commits!A572</f>
        <v>101262862</v>
      </c>
      <c r="B572" t="str">
        <f>commits!B572</f>
        <v>java</v>
      </c>
      <c r="C572">
        <f>commits!C572</f>
        <v>5255</v>
      </c>
      <c r="D572">
        <f>commits!D572</f>
        <v>741</v>
      </c>
      <c r="E572">
        <f>commits!E572</f>
        <v>5996</v>
      </c>
      <c r="F572">
        <f>VLOOKUP(A572,merges!P:U,5,FALSE)</f>
        <v>698</v>
      </c>
      <c r="G572">
        <f>VLOOKUP(A572,merges!P:U,6,FALSE)</f>
        <v>67</v>
      </c>
      <c r="H572">
        <f t="shared" si="205"/>
        <v>765</v>
      </c>
      <c r="I572">
        <f t="shared" si="206"/>
        <v>7.8379084967320258</v>
      </c>
      <c r="J572">
        <f t="shared" si="207"/>
        <v>12.758505670446965</v>
      </c>
      <c r="K572">
        <f t="shared" si="208"/>
        <v>13.282588011417698</v>
      </c>
      <c r="L572">
        <f t="shared" si="209"/>
        <v>9.0418353576248318</v>
      </c>
      <c r="M572">
        <f t="shared" ref="M572:M573" si="227">IF(F572&gt;0,C572/F572,999999)</f>
        <v>7.5286532951289402</v>
      </c>
      <c r="N572">
        <f t="shared" ref="N572:N573" si="228">IF(G572&gt;0,D572/G572,999999)</f>
        <v>11.059701492537313</v>
      </c>
      <c r="O572">
        <f>IF(ISNA(VLOOKUP(A572,desenvolvedores!$U$2:$W$656,2,FALSE)),1,VLOOKUP(A572,desenvolvedores!$U$2:$W$656,2,FALSE))</f>
        <v>226</v>
      </c>
      <c r="P572">
        <f>IF(ISNA(VLOOKUP(A572,desenvolvedores!$U$2:$W$656,3,FALSE)),1,VLOOKUP(A572,desenvolvedores!$U$2:$W$656,3,FALSE))</f>
        <v>98</v>
      </c>
      <c r="Q572">
        <f t="shared" si="203"/>
        <v>283.57927411652338</v>
      </c>
      <c r="R572">
        <f t="shared" si="204"/>
        <v>180.64179104477608</v>
      </c>
      <c r="S572">
        <f>IF(ISNA(VLOOKUP(A572,merges!AH:AJ,2,)),0,VLOOKUP(A572,merges!AH:AJ,2,))</f>
        <v>393</v>
      </c>
      <c r="T572">
        <f>IF(ISNA(VLOOKUP(A572,merges!AN:AP,2,FALSE)),0,VLOOKUP(A572,merges!AN:AP,2,FALSE))</f>
        <v>1</v>
      </c>
      <c r="U572">
        <f t="shared" si="210"/>
        <v>0.56303724928366761</v>
      </c>
      <c r="V572">
        <f t="shared" si="211"/>
        <v>1.4925373134328358E-2</v>
      </c>
      <c r="W572">
        <f t="shared" si="222"/>
        <v>7.4785918173168406</v>
      </c>
      <c r="X572">
        <f t="shared" si="212"/>
        <v>0.1349527665317139</v>
      </c>
      <c r="Y572">
        <f>IF(ISNA(VLOOKUP(A572,issues_tempo!A:E,2,FALSE)),0,VLOOKUP(A572,issues_tempo!A:E,2,FALSE))</f>
        <v>0</v>
      </c>
      <c r="Z572">
        <f>IF(ISNA(VLOOKUP(A572,issues_tempo!A:E,3,FALSE)),0,VLOOKUP(A572,issues_tempo!A:E,3,FALSE))</f>
        <v>0</v>
      </c>
      <c r="AA572">
        <f t="shared" si="213"/>
        <v>0</v>
      </c>
      <c r="AB572" t="e">
        <f t="shared" si="214"/>
        <v>#DIV/0!</v>
      </c>
      <c r="AC572" t="e">
        <f>VLOOKUP(A572,issues_tempo!A:E,4,FALSE)</f>
        <v>#N/A</v>
      </c>
      <c r="AD572" t="e">
        <f>VLOOKUP(A572,issues_tempo!A:E,5,FALSE)</f>
        <v>#N/A</v>
      </c>
      <c r="AE572">
        <f t="shared" si="215"/>
        <v>0</v>
      </c>
      <c r="AF572">
        <f t="shared" si="215"/>
        <v>0</v>
      </c>
      <c r="AG572">
        <f t="shared" si="216"/>
        <v>0</v>
      </c>
      <c r="AH572">
        <f t="shared" si="217"/>
        <v>0</v>
      </c>
      <c r="AI572">
        <f t="shared" si="218"/>
        <v>0</v>
      </c>
      <c r="AJ572">
        <f t="shared" si="219"/>
        <v>0</v>
      </c>
    </row>
    <row r="573" spans="1:36" x14ac:dyDescent="0.25">
      <c r="A573">
        <f>commits!A573</f>
        <v>101472507</v>
      </c>
      <c r="B573" t="str">
        <f>commits!B573</f>
        <v>java</v>
      </c>
      <c r="C573">
        <f>commits!C573</f>
        <v>5255</v>
      </c>
      <c r="D573">
        <f>commits!D573</f>
        <v>751</v>
      </c>
      <c r="E573">
        <f>commits!E573</f>
        <v>6006</v>
      </c>
      <c r="F573">
        <f>VLOOKUP(A573,merges!P:U,5,FALSE)</f>
        <v>698</v>
      </c>
      <c r="G573">
        <f>VLOOKUP(A573,merges!P:U,6,FALSE)</f>
        <v>67</v>
      </c>
      <c r="H573">
        <f t="shared" si="205"/>
        <v>765</v>
      </c>
      <c r="I573">
        <f t="shared" si="206"/>
        <v>7.8509803921568624</v>
      </c>
      <c r="J573">
        <f t="shared" si="207"/>
        <v>12.737262737262737</v>
      </c>
      <c r="K573">
        <f t="shared" si="208"/>
        <v>13.282588011417698</v>
      </c>
      <c r="L573">
        <f t="shared" si="209"/>
        <v>8.9214380825565911</v>
      </c>
      <c r="M573">
        <f t="shared" si="227"/>
        <v>7.5286532951289402</v>
      </c>
      <c r="N573">
        <f t="shared" si="228"/>
        <v>11.208955223880597</v>
      </c>
      <c r="O573">
        <f>IF(ISNA(VLOOKUP(A573,desenvolvedores!$U$2:$W$656,2,FALSE)),1,VLOOKUP(A573,desenvolvedores!$U$2:$W$656,2,FALSE))</f>
        <v>226</v>
      </c>
      <c r="P573">
        <f>IF(ISNA(VLOOKUP(A573,desenvolvedores!$U$2:$W$656,3,FALSE)),1,VLOOKUP(A573,desenvolvedores!$U$2:$W$656,3,FALSE))</f>
        <v>99</v>
      </c>
      <c r="Q573">
        <f t="shared" si="203"/>
        <v>283.57927411652338</v>
      </c>
      <c r="R573">
        <f t="shared" si="204"/>
        <v>184.94776119402985</v>
      </c>
      <c r="S573">
        <f>IF(ISNA(VLOOKUP(A573,merges!AH:AJ,2,)),0,VLOOKUP(A573,merges!AH:AJ,2,))</f>
        <v>393</v>
      </c>
      <c r="T573">
        <f>IF(ISNA(VLOOKUP(A573,merges!AN:AP,2,FALSE)),0,VLOOKUP(A573,merges!AN:AP,2,FALSE))</f>
        <v>1</v>
      </c>
      <c r="U573">
        <f t="shared" si="210"/>
        <v>0.56303724928366761</v>
      </c>
      <c r="V573">
        <f t="shared" si="211"/>
        <v>1.4925373134328358E-2</v>
      </c>
      <c r="W573">
        <f t="shared" si="222"/>
        <v>7.4785918173168406</v>
      </c>
      <c r="X573">
        <f t="shared" si="212"/>
        <v>0.13315579227696403</v>
      </c>
      <c r="Y573">
        <f>IF(ISNA(VLOOKUP(A573,issues_tempo!A:E,2,FALSE)),0,VLOOKUP(A573,issues_tempo!A:E,2,FALSE))</f>
        <v>0</v>
      </c>
      <c r="Z573">
        <f>IF(ISNA(VLOOKUP(A573,issues_tempo!A:E,3,FALSE)),0,VLOOKUP(A573,issues_tempo!A:E,3,FALSE))</f>
        <v>0</v>
      </c>
      <c r="AA573">
        <f t="shared" si="213"/>
        <v>0</v>
      </c>
      <c r="AB573" t="e">
        <f t="shared" si="214"/>
        <v>#DIV/0!</v>
      </c>
      <c r="AC573" t="e">
        <f>VLOOKUP(A573,issues_tempo!A:E,4,FALSE)</f>
        <v>#N/A</v>
      </c>
      <c r="AD573" t="e">
        <f>VLOOKUP(A573,issues_tempo!A:E,5,FALSE)</f>
        <v>#N/A</v>
      </c>
      <c r="AE573">
        <f t="shared" si="215"/>
        <v>0</v>
      </c>
      <c r="AF573">
        <f t="shared" si="215"/>
        <v>0</v>
      </c>
      <c r="AG573">
        <f t="shared" si="216"/>
        <v>0</v>
      </c>
      <c r="AH573">
        <f t="shared" si="217"/>
        <v>0</v>
      </c>
      <c r="AI573">
        <f t="shared" si="218"/>
        <v>0</v>
      </c>
      <c r="AJ573">
        <f t="shared" si="219"/>
        <v>0</v>
      </c>
    </row>
    <row r="574" spans="1:36" x14ac:dyDescent="0.25">
      <c r="A574">
        <f>commits!A574</f>
        <v>103070502</v>
      </c>
      <c r="B574" t="str">
        <f>commits!B574</f>
        <v>java</v>
      </c>
      <c r="C574">
        <f>commits!C574</f>
        <v>1</v>
      </c>
      <c r="D574">
        <f>commits!D574</f>
        <v>1</v>
      </c>
      <c r="E574">
        <f>commits!E574</f>
        <v>2</v>
      </c>
      <c r="F574" t="e">
        <f>VLOOKUP(A574,merges!P:U,5,FALSE)</f>
        <v>#N/A</v>
      </c>
      <c r="G574" t="e">
        <f>VLOOKUP(A574,merges!P:U,6,FALSE)</f>
        <v>#N/A</v>
      </c>
      <c r="H574" t="e">
        <f t="shared" si="205"/>
        <v>#N/A</v>
      </c>
      <c r="I574" t="e">
        <f t="shared" si="206"/>
        <v>#N/A</v>
      </c>
      <c r="J574">
        <f t="shared" si="207"/>
        <v>0</v>
      </c>
      <c r="K574">
        <f t="shared" si="208"/>
        <v>0</v>
      </c>
      <c r="L574">
        <f t="shared" si="209"/>
        <v>0</v>
      </c>
      <c r="M574" t="e">
        <f t="shared" si="220"/>
        <v>#N/A</v>
      </c>
      <c r="N574" t="e">
        <f t="shared" si="221"/>
        <v>#N/A</v>
      </c>
      <c r="O574">
        <f>IF(ISNA(VLOOKUP(A574,desenvolvedores!$U$2:$W$656,2,FALSE)),1,VLOOKUP(A574,desenvolvedores!$U$2:$W$656,2,FALSE))</f>
        <v>1</v>
      </c>
      <c r="P574">
        <f>IF(ISNA(VLOOKUP(A574,desenvolvedores!$U$2:$W$656,3,FALSE)),1,VLOOKUP(A574,desenvolvedores!$U$2:$W$656,3,FALSE))</f>
        <v>1</v>
      </c>
      <c r="Q574">
        <f t="shared" si="203"/>
        <v>999999</v>
      </c>
      <c r="R574" t="e">
        <f t="shared" si="204"/>
        <v>#N/A</v>
      </c>
      <c r="S574">
        <f>IF(ISNA(VLOOKUP(A574,merges!AH:AJ,2,)),0,VLOOKUP(A574,merges!AH:AJ,2,))</f>
        <v>0</v>
      </c>
      <c r="T574">
        <f>IF(ISNA(VLOOKUP(A574,merges!AN:AP,2,FALSE)),0,VLOOKUP(A574,merges!AN:AP,2,FALSE))</f>
        <v>0</v>
      </c>
      <c r="U574">
        <f t="shared" si="210"/>
        <v>0</v>
      </c>
      <c r="V574">
        <f t="shared" si="211"/>
        <v>0</v>
      </c>
      <c r="W574">
        <f t="shared" si="222"/>
        <v>0</v>
      </c>
      <c r="X574">
        <f t="shared" si="212"/>
        <v>0</v>
      </c>
      <c r="Y574" t="e">
        <f>VLOOKUP(A574,issues_tempo!A:E,2,FALSE)</f>
        <v>#N/A</v>
      </c>
      <c r="Z574" t="e">
        <f>VLOOKUP(A574,issues_tempo!A:E,3,FALSE)</f>
        <v>#N/A</v>
      </c>
      <c r="AA574" t="e">
        <f t="shared" si="213"/>
        <v>#N/A</v>
      </c>
      <c r="AB574" t="e">
        <f t="shared" si="214"/>
        <v>#N/A</v>
      </c>
      <c r="AC574" t="e">
        <f>VLOOKUP(A574,issues_tempo!A:E,4,FALSE)</f>
        <v>#N/A</v>
      </c>
      <c r="AD574" t="e">
        <f>VLOOKUP(A574,issues_tempo!A:E,5,FALSE)</f>
        <v>#N/A</v>
      </c>
      <c r="AE574">
        <f t="shared" si="215"/>
        <v>0</v>
      </c>
      <c r="AF574">
        <f t="shared" si="215"/>
        <v>0</v>
      </c>
      <c r="AG574" t="e">
        <f t="shared" si="216"/>
        <v>#N/A</v>
      </c>
      <c r="AH574" t="e">
        <f t="shared" si="217"/>
        <v>#N/A</v>
      </c>
      <c r="AI574" t="e">
        <f t="shared" si="218"/>
        <v>#N/A</v>
      </c>
      <c r="AJ574" t="e">
        <f t="shared" si="219"/>
        <v>#N/A</v>
      </c>
    </row>
    <row r="575" spans="1:36" x14ac:dyDescent="0.25">
      <c r="A575">
        <f>commits!A575</f>
        <v>103559668</v>
      </c>
      <c r="B575" t="str">
        <f>commits!B575</f>
        <v>Javascript</v>
      </c>
      <c r="C575">
        <f>commits!C575</f>
        <v>1</v>
      </c>
      <c r="D575">
        <f>commits!D575</f>
        <v>15</v>
      </c>
      <c r="E575">
        <f>commits!E575</f>
        <v>16</v>
      </c>
      <c r="F575">
        <f>VLOOKUP(A575,merges!P:U,5,FALSE)</f>
        <v>0</v>
      </c>
      <c r="G575">
        <f>VLOOKUP(A575,merges!P:U,6,FALSE)</f>
        <v>2</v>
      </c>
      <c r="H575">
        <f t="shared" si="205"/>
        <v>2</v>
      </c>
      <c r="I575">
        <f t="shared" si="206"/>
        <v>8</v>
      </c>
      <c r="J575">
        <f t="shared" si="207"/>
        <v>12.5</v>
      </c>
      <c r="K575">
        <f t="shared" si="208"/>
        <v>0</v>
      </c>
      <c r="L575">
        <f t="shared" si="209"/>
        <v>13.333333333333334</v>
      </c>
      <c r="M575" t="e">
        <f t="shared" si="220"/>
        <v>#DIV/0!</v>
      </c>
      <c r="N575">
        <f t="shared" si="221"/>
        <v>7.5</v>
      </c>
      <c r="O575">
        <f>IF(ISNA(VLOOKUP(A575,desenvolvedores!$U$2:$W$656,2,FALSE)),1,VLOOKUP(A575,desenvolvedores!$U$2:$W$656,2,FALSE))</f>
        <v>1</v>
      </c>
      <c r="P575">
        <f>IF(ISNA(VLOOKUP(A575,desenvolvedores!$U$2:$W$656,3,FALSE)),1,VLOOKUP(A575,desenvolvedores!$U$2:$W$656,3,FALSE))</f>
        <v>3</v>
      </c>
      <c r="Q575">
        <f t="shared" si="203"/>
        <v>999999</v>
      </c>
      <c r="R575">
        <f t="shared" si="204"/>
        <v>3.75</v>
      </c>
      <c r="S575">
        <f>IF(ISNA(VLOOKUP(A575,merges!AH:AJ,2,)),0,VLOOKUP(A575,merges!AH:AJ,2,))</f>
        <v>0</v>
      </c>
      <c r="T575">
        <f>IF(ISNA(VLOOKUP(A575,merges!AN:AP,2,FALSE)),0,VLOOKUP(A575,merges!AN:AP,2,FALSE))</f>
        <v>0</v>
      </c>
      <c r="U575">
        <f t="shared" si="210"/>
        <v>0</v>
      </c>
      <c r="V575">
        <f t="shared" si="211"/>
        <v>0</v>
      </c>
      <c r="W575">
        <f t="shared" si="222"/>
        <v>0</v>
      </c>
      <c r="X575">
        <f t="shared" si="212"/>
        <v>0</v>
      </c>
      <c r="Y575" t="e">
        <f>VLOOKUP(A575,issues_tempo!A:E,2,FALSE)</f>
        <v>#N/A</v>
      </c>
      <c r="Z575" t="e">
        <f>VLOOKUP(A575,issues_tempo!A:E,3,FALSE)</f>
        <v>#N/A</v>
      </c>
      <c r="AA575" t="e">
        <f t="shared" si="213"/>
        <v>#N/A</v>
      </c>
      <c r="AB575" t="e">
        <f t="shared" si="214"/>
        <v>#N/A</v>
      </c>
      <c r="AC575" t="e">
        <f>VLOOKUP(A575,issues_tempo!A:E,4,FALSE)</f>
        <v>#N/A</v>
      </c>
      <c r="AD575" t="e">
        <f>VLOOKUP(A575,issues_tempo!A:E,5,FALSE)</f>
        <v>#N/A</v>
      </c>
      <c r="AE575">
        <f t="shared" si="215"/>
        <v>0</v>
      </c>
      <c r="AF575">
        <f t="shared" si="215"/>
        <v>0</v>
      </c>
      <c r="AG575" t="e">
        <f t="shared" si="216"/>
        <v>#N/A</v>
      </c>
      <c r="AH575" t="e">
        <f t="shared" si="217"/>
        <v>#N/A</v>
      </c>
      <c r="AI575" t="e">
        <f t="shared" si="218"/>
        <v>#N/A</v>
      </c>
      <c r="AJ575" t="e">
        <f t="shared" si="219"/>
        <v>#N/A</v>
      </c>
    </row>
    <row r="576" spans="1:36" x14ac:dyDescent="0.25">
      <c r="A576">
        <f>commits!A576</f>
        <v>103650107</v>
      </c>
      <c r="B576" t="str">
        <f>commits!B576</f>
        <v>java</v>
      </c>
      <c r="C576">
        <f>commits!C576</f>
        <v>1</v>
      </c>
      <c r="D576">
        <f>commits!D576</f>
        <v>1</v>
      </c>
      <c r="E576">
        <f>commits!E576</f>
        <v>2</v>
      </c>
      <c r="F576" t="e">
        <f>VLOOKUP(A576,merges!P:U,5,FALSE)</f>
        <v>#N/A</v>
      </c>
      <c r="G576" t="e">
        <f>VLOOKUP(A576,merges!P:U,6,FALSE)</f>
        <v>#N/A</v>
      </c>
      <c r="H576" t="e">
        <f t="shared" si="205"/>
        <v>#N/A</v>
      </c>
      <c r="I576" t="e">
        <f t="shared" si="206"/>
        <v>#N/A</v>
      </c>
      <c r="J576">
        <f t="shared" si="207"/>
        <v>0</v>
      </c>
      <c r="K576">
        <f t="shared" si="208"/>
        <v>0</v>
      </c>
      <c r="L576">
        <f t="shared" si="209"/>
        <v>0</v>
      </c>
      <c r="M576" t="e">
        <f t="shared" si="220"/>
        <v>#N/A</v>
      </c>
      <c r="N576" t="e">
        <f t="shared" si="221"/>
        <v>#N/A</v>
      </c>
      <c r="O576">
        <f>IF(ISNA(VLOOKUP(A576,desenvolvedores!$U$2:$W$656,2,FALSE)),1,VLOOKUP(A576,desenvolvedores!$U$2:$W$656,2,FALSE))</f>
        <v>1</v>
      </c>
      <c r="P576">
        <f>IF(ISNA(VLOOKUP(A576,desenvolvedores!$U$2:$W$656,3,FALSE)),1,VLOOKUP(A576,desenvolvedores!$U$2:$W$656,3,FALSE))</f>
        <v>1</v>
      </c>
      <c r="Q576">
        <f t="shared" si="203"/>
        <v>999999</v>
      </c>
      <c r="R576" t="e">
        <f t="shared" si="204"/>
        <v>#N/A</v>
      </c>
      <c r="S576">
        <f>IF(ISNA(VLOOKUP(A576,merges!AH:AJ,2,)),0,VLOOKUP(A576,merges!AH:AJ,2,))</f>
        <v>0</v>
      </c>
      <c r="T576">
        <f>IF(ISNA(VLOOKUP(A576,merges!AN:AP,2,FALSE)),0,VLOOKUP(A576,merges!AN:AP,2,FALSE))</f>
        <v>0</v>
      </c>
      <c r="U576">
        <f t="shared" si="210"/>
        <v>0</v>
      </c>
      <c r="V576">
        <f t="shared" si="211"/>
        <v>0</v>
      </c>
      <c r="W576">
        <f t="shared" si="222"/>
        <v>0</v>
      </c>
      <c r="X576">
        <f t="shared" si="212"/>
        <v>0</v>
      </c>
      <c r="Y576" t="e">
        <f>VLOOKUP(A576,issues_tempo!A:E,2,FALSE)</f>
        <v>#N/A</v>
      </c>
      <c r="Z576" t="e">
        <f>VLOOKUP(A576,issues_tempo!A:E,3,FALSE)</f>
        <v>#N/A</v>
      </c>
      <c r="AA576" t="e">
        <f t="shared" si="213"/>
        <v>#N/A</v>
      </c>
      <c r="AB576" t="e">
        <f t="shared" si="214"/>
        <v>#N/A</v>
      </c>
      <c r="AC576" t="e">
        <f>VLOOKUP(A576,issues_tempo!A:E,4,FALSE)</f>
        <v>#N/A</v>
      </c>
      <c r="AD576" t="e">
        <f>VLOOKUP(A576,issues_tempo!A:E,5,FALSE)</f>
        <v>#N/A</v>
      </c>
      <c r="AE576">
        <f t="shared" si="215"/>
        <v>0</v>
      </c>
      <c r="AF576">
        <f t="shared" si="215"/>
        <v>0</v>
      </c>
      <c r="AG576" t="e">
        <f t="shared" si="216"/>
        <v>#N/A</v>
      </c>
      <c r="AH576" t="e">
        <f t="shared" si="217"/>
        <v>#N/A</v>
      </c>
      <c r="AI576" t="e">
        <f t="shared" si="218"/>
        <v>#N/A</v>
      </c>
      <c r="AJ576" t="e">
        <f t="shared" si="219"/>
        <v>#N/A</v>
      </c>
    </row>
    <row r="577" spans="1:36" x14ac:dyDescent="0.25">
      <c r="A577">
        <f>commits!A577</f>
        <v>103996987</v>
      </c>
      <c r="B577" t="str">
        <f>commits!B577</f>
        <v>Javascript</v>
      </c>
      <c r="C577">
        <f>commits!C577</f>
        <v>27323</v>
      </c>
      <c r="D577">
        <f>commits!D577</f>
        <v>16877</v>
      </c>
      <c r="E577">
        <f>commits!E577</f>
        <v>44200</v>
      </c>
      <c r="F577">
        <f>VLOOKUP(A577,merges!P:U,5,FALSE)</f>
        <v>6623</v>
      </c>
      <c r="G577">
        <f>VLOOKUP(A577,merges!P:U,6,FALSE)</f>
        <v>4196</v>
      </c>
      <c r="H577">
        <f t="shared" si="205"/>
        <v>10819</v>
      </c>
      <c r="I577">
        <f t="shared" si="206"/>
        <v>4.0854053054810979</v>
      </c>
      <c r="J577">
        <f t="shared" si="207"/>
        <v>24.47737556561086</v>
      </c>
      <c r="K577">
        <f t="shared" si="208"/>
        <v>24.239651575595651</v>
      </c>
      <c r="L577">
        <f t="shared" si="209"/>
        <v>24.862238549505243</v>
      </c>
      <c r="M577">
        <f>IF(F577&gt;0,C577/F577,999999)</f>
        <v>4.1254718405556394</v>
      </c>
      <c r="N577">
        <f>IF(G577&gt;0,D577/G577,999999)</f>
        <v>4.0221639656816013</v>
      </c>
      <c r="O577">
        <f>IF(ISNA(VLOOKUP(A577,desenvolvedores!$U$2:$W$656,2,FALSE)),1,VLOOKUP(A577,desenvolvedores!$U$2:$W$656,2,FALSE))</f>
        <v>25</v>
      </c>
      <c r="P577">
        <f>IF(ISNA(VLOOKUP(A577,desenvolvedores!$U$2:$W$656,3,FALSE)),1,VLOOKUP(A577,desenvolvedores!$U$2:$W$656,3,FALSE))</f>
        <v>20</v>
      </c>
      <c r="Q577">
        <f t="shared" si="203"/>
        <v>17.189466002315164</v>
      </c>
      <c r="R577">
        <f t="shared" si="204"/>
        <v>13.407213218938672</v>
      </c>
      <c r="S577">
        <f>IF(ISNA(VLOOKUP(A577,merges!AH:AJ,2,)),0,VLOOKUP(A577,merges!AH:AJ,2,))</f>
        <v>50356</v>
      </c>
      <c r="T577">
        <f>IF(ISNA(VLOOKUP(A577,merges!AN:AP,2,FALSE)),0,VLOOKUP(A577,merges!AN:AP,2,FALSE))</f>
        <v>20828</v>
      </c>
      <c r="U577">
        <f t="shared" si="210"/>
        <v>7.6032009663294575</v>
      </c>
      <c r="V577">
        <f t="shared" si="211"/>
        <v>4.9637750238322216</v>
      </c>
      <c r="W577">
        <f t="shared" si="222"/>
        <v>184.29894228305821</v>
      </c>
      <c r="X577">
        <f t="shared" si="212"/>
        <v>123.41055874859276</v>
      </c>
      <c r="Y577">
        <f>IF(ISNA(VLOOKUP(A577,issues_tempo!A:E,2,FALSE)),0,VLOOKUP(A577,issues_tempo!A:E,2,FALSE))</f>
        <v>0</v>
      </c>
      <c r="Z577">
        <f>IF(ISNA(VLOOKUP(A577,issues_tempo!A:E,3,FALSE)),0,VLOOKUP(A577,issues_tempo!A:E,3,FALSE))</f>
        <v>0</v>
      </c>
      <c r="AA577">
        <f t="shared" si="213"/>
        <v>0</v>
      </c>
      <c r="AB577" t="e">
        <f t="shared" si="214"/>
        <v>#DIV/0!</v>
      </c>
      <c r="AC577" t="e">
        <f>VLOOKUP(A577,issues_tempo!A:E,4,FALSE)</f>
        <v>#N/A</v>
      </c>
      <c r="AD577" t="e">
        <f>VLOOKUP(A577,issues_tempo!A:E,5,FALSE)</f>
        <v>#N/A</v>
      </c>
      <c r="AE577">
        <f t="shared" si="215"/>
        <v>0</v>
      </c>
      <c r="AF577">
        <f t="shared" si="215"/>
        <v>0</v>
      </c>
      <c r="AG577">
        <f t="shared" si="216"/>
        <v>0</v>
      </c>
      <c r="AH577">
        <f t="shared" si="217"/>
        <v>0</v>
      </c>
      <c r="AI577">
        <f t="shared" si="218"/>
        <v>0</v>
      </c>
      <c r="AJ577">
        <f t="shared" si="219"/>
        <v>0</v>
      </c>
    </row>
    <row r="578" spans="1:36" x14ac:dyDescent="0.25">
      <c r="A578">
        <f>commits!A578</f>
        <v>104265995</v>
      </c>
      <c r="B578" t="str">
        <f>commits!B578</f>
        <v>Python</v>
      </c>
      <c r="C578">
        <f>commits!C578</f>
        <v>79</v>
      </c>
      <c r="D578">
        <f>commits!D578</f>
        <v>5</v>
      </c>
      <c r="E578">
        <f>commits!E578</f>
        <v>84</v>
      </c>
      <c r="F578" t="e">
        <f>VLOOKUP(A578,merges!P:U,5,FALSE)</f>
        <v>#N/A</v>
      </c>
      <c r="G578" t="e">
        <f>VLOOKUP(A578,merges!P:U,6,FALSE)</f>
        <v>#N/A</v>
      </c>
      <c r="H578" t="e">
        <f t="shared" si="205"/>
        <v>#N/A</v>
      </c>
      <c r="I578" t="e">
        <f t="shared" si="206"/>
        <v>#N/A</v>
      </c>
      <c r="J578">
        <f t="shared" si="207"/>
        <v>0</v>
      </c>
      <c r="K578">
        <f t="shared" si="208"/>
        <v>0</v>
      </c>
      <c r="L578">
        <f t="shared" si="209"/>
        <v>0</v>
      </c>
      <c r="M578" t="e">
        <f t="shared" si="220"/>
        <v>#N/A</v>
      </c>
      <c r="N578" t="e">
        <f t="shared" si="221"/>
        <v>#N/A</v>
      </c>
      <c r="O578">
        <f>IF(ISNA(VLOOKUP(A578,desenvolvedores!$U$2:$W$656,2,FALSE)),1,VLOOKUP(A578,desenvolvedores!$U$2:$W$656,2,FALSE))</f>
        <v>1</v>
      </c>
      <c r="P578">
        <f>IF(ISNA(VLOOKUP(A578,desenvolvedores!$U$2:$W$656,3,FALSE)),1,VLOOKUP(A578,desenvolvedores!$U$2:$W$656,3,FALSE))</f>
        <v>1</v>
      </c>
      <c r="Q578">
        <f t="shared" ref="Q578:Q641" si="229">IF(ISERROR((C578/F578)*(O578/($O$2+$P$2))),999999,(C578/F578)*(O578/($O$2+$P$2)))</f>
        <v>999999</v>
      </c>
      <c r="R578" t="e">
        <f t="shared" ref="R578:R641" si="230">IF(ISERR((D578/G578)*(P578/($O$2+$P$2))),999999,(D578/G578)*(P578/($O$2+$P$2)))</f>
        <v>#N/A</v>
      </c>
      <c r="S578">
        <f>IF(ISNA(VLOOKUP(A578,merges!AH:AJ,2,)),0,VLOOKUP(A578,merges!AH:AJ,2,))</f>
        <v>0</v>
      </c>
      <c r="T578">
        <f>IF(ISNA(VLOOKUP(A578,merges!AN:AP,2,FALSE)),0,VLOOKUP(A578,merges!AN:AP,2,FALSE))</f>
        <v>0</v>
      </c>
      <c r="U578">
        <f t="shared" si="210"/>
        <v>0</v>
      </c>
      <c r="V578">
        <f t="shared" si="211"/>
        <v>0</v>
      </c>
      <c r="W578">
        <f t="shared" si="222"/>
        <v>0</v>
      </c>
      <c r="X578">
        <f t="shared" si="212"/>
        <v>0</v>
      </c>
      <c r="Y578" t="e">
        <f>VLOOKUP(A578,issues_tempo!A:E,2,FALSE)</f>
        <v>#N/A</v>
      </c>
      <c r="Z578" t="e">
        <f>VLOOKUP(A578,issues_tempo!A:E,3,FALSE)</f>
        <v>#N/A</v>
      </c>
      <c r="AA578" t="e">
        <f t="shared" si="213"/>
        <v>#N/A</v>
      </c>
      <c r="AB578" t="e">
        <f t="shared" si="214"/>
        <v>#N/A</v>
      </c>
      <c r="AC578" t="e">
        <f>VLOOKUP(A578,issues_tempo!A:E,4,FALSE)</f>
        <v>#N/A</v>
      </c>
      <c r="AD578" t="e">
        <f>VLOOKUP(A578,issues_tempo!A:E,5,FALSE)</f>
        <v>#N/A</v>
      </c>
      <c r="AE578">
        <f t="shared" si="215"/>
        <v>0</v>
      </c>
      <c r="AF578">
        <f t="shared" si="215"/>
        <v>0</v>
      </c>
      <c r="AG578" t="e">
        <f t="shared" si="216"/>
        <v>#N/A</v>
      </c>
      <c r="AH578" t="e">
        <f t="shared" si="217"/>
        <v>#N/A</v>
      </c>
      <c r="AI578" t="e">
        <f t="shared" si="218"/>
        <v>#N/A</v>
      </c>
      <c r="AJ578" t="e">
        <f t="shared" si="219"/>
        <v>#N/A</v>
      </c>
    </row>
    <row r="579" spans="1:36" x14ac:dyDescent="0.25">
      <c r="A579">
        <f>commits!A579</f>
        <v>104697791</v>
      </c>
      <c r="B579" t="str">
        <f>commits!B579</f>
        <v>Javascript</v>
      </c>
      <c r="C579">
        <f>commits!C579</f>
        <v>1</v>
      </c>
      <c r="D579">
        <f>commits!D579</f>
        <v>1</v>
      </c>
      <c r="E579">
        <f>commits!E579</f>
        <v>2</v>
      </c>
      <c r="F579" t="e">
        <f>VLOOKUP(A579,merges!P:U,5,FALSE)</f>
        <v>#N/A</v>
      </c>
      <c r="G579" t="e">
        <f>VLOOKUP(A579,merges!P:U,6,FALSE)</f>
        <v>#N/A</v>
      </c>
      <c r="H579" t="e">
        <f t="shared" ref="H579:H642" si="231">F579+G579</f>
        <v>#N/A</v>
      </c>
      <c r="I579" t="e">
        <f t="shared" ref="I579:I642" si="232">E579/H579</f>
        <v>#N/A</v>
      </c>
      <c r="J579">
        <f t="shared" ref="J579:J642" si="233">IF(ISNA(H579),0,IF(E579&gt;0,(H579*100)/E579,0))</f>
        <v>0</v>
      </c>
      <c r="K579">
        <f t="shared" ref="K579:K642" si="234">IF(ISNA(F579),0,IF(C579&gt;0,(F579*100)/C579,0))</f>
        <v>0</v>
      </c>
      <c r="L579">
        <f t="shared" ref="L579:L642" si="235">IF(ISNA(F579),0,IF(D579&gt;0,(G579*100)/D579,0))</f>
        <v>0</v>
      </c>
      <c r="M579" t="e">
        <f t="shared" ref="M579:M641" si="236">C579/F579</f>
        <v>#N/A</v>
      </c>
      <c r="N579" t="e">
        <f t="shared" ref="N579:N641" si="237">D579/G579</f>
        <v>#N/A</v>
      </c>
      <c r="O579">
        <f>IF(ISNA(VLOOKUP(A579,desenvolvedores!$U$2:$W$656,2,FALSE)),1,VLOOKUP(A579,desenvolvedores!$U$2:$W$656,2,FALSE))</f>
        <v>1</v>
      </c>
      <c r="P579">
        <f>IF(ISNA(VLOOKUP(A579,desenvolvedores!$U$2:$W$656,3,FALSE)),1,VLOOKUP(A579,desenvolvedores!$U$2:$W$656,3,FALSE))</f>
        <v>1</v>
      </c>
      <c r="Q579">
        <f t="shared" si="229"/>
        <v>999999</v>
      </c>
      <c r="R579" t="e">
        <f t="shared" si="230"/>
        <v>#N/A</v>
      </c>
      <c r="S579">
        <f>IF(ISNA(VLOOKUP(A579,merges!AH:AJ,2,)),0,VLOOKUP(A579,merges!AH:AJ,2,))</f>
        <v>0</v>
      </c>
      <c r="T579">
        <f>IF(ISNA(VLOOKUP(A579,merges!AN:AP,2,FALSE)),0,VLOOKUP(A579,merges!AN:AP,2,FALSE))</f>
        <v>0</v>
      </c>
      <c r="U579">
        <f t="shared" ref="U579:U642" si="238">IF(ISNA(F579),0,IF(F579&gt;0,S579/F579,0))</f>
        <v>0</v>
      </c>
      <c r="V579">
        <f t="shared" ref="V579:V642" si="239">IF(ISNA(G579),0,IF(G579&gt;0,T579/G579,0))</f>
        <v>0</v>
      </c>
      <c r="W579">
        <f t="shared" si="222"/>
        <v>0</v>
      </c>
      <c r="X579">
        <f t="shared" ref="X579:X642" si="240">V579*L579</f>
        <v>0</v>
      </c>
      <c r="Y579" t="e">
        <f>VLOOKUP(A579,issues_tempo!A:E,2,FALSE)</f>
        <v>#N/A</v>
      </c>
      <c r="Z579" t="e">
        <f>VLOOKUP(A579,issues_tempo!A:E,3,FALSE)</f>
        <v>#N/A</v>
      </c>
      <c r="AA579" t="e">
        <f t="shared" ref="AA579:AA642" si="241">Y579+Z579</f>
        <v>#N/A</v>
      </c>
      <c r="AB579" t="e">
        <f t="shared" ref="AB579:AB642" si="242">E579/AA579</f>
        <v>#N/A</v>
      </c>
      <c r="AC579" t="e">
        <f>VLOOKUP(A579,issues_tempo!A:E,4,FALSE)</f>
        <v>#N/A</v>
      </c>
      <c r="AD579" t="e">
        <f>VLOOKUP(A579,issues_tempo!A:E,5,FALSE)</f>
        <v>#N/A</v>
      </c>
      <c r="AE579">
        <f t="shared" ref="AE579:AF642" si="243">IF(ISNA(Y579),0,IF(C579&gt;0,(Y579*100)/C579,0))</f>
        <v>0</v>
      </c>
      <c r="AF579">
        <f t="shared" si="243"/>
        <v>0</v>
      </c>
      <c r="AG579" t="e">
        <f t="shared" ref="AG579:AG642" si="244">IF(Y579&gt;0,AC579/Y579,0)</f>
        <v>#N/A</v>
      </c>
      <c r="AH579" t="e">
        <f t="shared" ref="AH579:AH642" si="245">IF(Z579&gt;0,AD579/Z579,0)</f>
        <v>#N/A</v>
      </c>
      <c r="AI579" t="e">
        <f t="shared" ref="AI579:AI642" si="246">AG579*AE579</f>
        <v>#N/A</v>
      </c>
      <c r="AJ579" t="e">
        <f t="shared" ref="AJ579:AJ642" si="247">AH579*AF579</f>
        <v>#N/A</v>
      </c>
    </row>
    <row r="580" spans="1:36" x14ac:dyDescent="0.25">
      <c r="A580">
        <f>commits!A580</f>
        <v>104817465</v>
      </c>
      <c r="B580" t="str">
        <f>commits!B580</f>
        <v>java</v>
      </c>
      <c r="C580">
        <f>commits!C580</f>
        <v>21</v>
      </c>
      <c r="D580">
        <f>commits!D580</f>
        <v>2</v>
      </c>
      <c r="E580">
        <f>commits!E580</f>
        <v>23</v>
      </c>
      <c r="F580">
        <f>VLOOKUP(A580,merges!P:U,5,FALSE)</f>
        <v>1</v>
      </c>
      <c r="G580">
        <f>VLOOKUP(A580,merges!P:U,6,FALSE)</f>
        <v>1</v>
      </c>
      <c r="H580">
        <f t="shared" si="231"/>
        <v>2</v>
      </c>
      <c r="I580">
        <f t="shared" si="232"/>
        <v>11.5</v>
      </c>
      <c r="J580">
        <f t="shared" si="233"/>
        <v>8.695652173913043</v>
      </c>
      <c r="K580">
        <f t="shared" si="234"/>
        <v>4.7619047619047619</v>
      </c>
      <c r="L580">
        <f t="shared" si="235"/>
        <v>50</v>
      </c>
      <c r="M580">
        <f t="shared" si="236"/>
        <v>21</v>
      </c>
      <c r="N580">
        <f t="shared" si="237"/>
        <v>2</v>
      </c>
      <c r="O580">
        <f>IF(ISNA(VLOOKUP(A580,desenvolvedores!$U$2:$W$656,2,FALSE)),1,VLOOKUP(A580,desenvolvedores!$U$2:$W$656,2,FALSE))</f>
        <v>3</v>
      </c>
      <c r="P580">
        <f>IF(ISNA(VLOOKUP(A580,desenvolvedores!$U$2:$W$656,3,FALSE)),1,VLOOKUP(A580,desenvolvedores!$U$2:$W$656,3,FALSE))</f>
        <v>1</v>
      </c>
      <c r="Q580">
        <f t="shared" si="229"/>
        <v>10.5</v>
      </c>
      <c r="R580">
        <f t="shared" si="230"/>
        <v>0.33333333333333331</v>
      </c>
      <c r="S580">
        <f>IF(ISNA(VLOOKUP(A580,merges!AH:AJ,2,)),0,VLOOKUP(A580,merges!AH:AJ,2,))</f>
        <v>2</v>
      </c>
      <c r="T580">
        <f>IF(ISNA(VLOOKUP(A580,merges!AN:AP,2,FALSE)),0,VLOOKUP(A580,merges!AN:AP,2,FALSE))</f>
        <v>0</v>
      </c>
      <c r="U580">
        <f t="shared" si="238"/>
        <v>2</v>
      </c>
      <c r="V580">
        <f t="shared" si="239"/>
        <v>0</v>
      </c>
      <c r="W580">
        <f t="shared" ref="W580:W643" si="248">U580*K580</f>
        <v>9.5238095238095237</v>
      </c>
      <c r="X580">
        <f t="shared" si="240"/>
        <v>0</v>
      </c>
      <c r="Y580" t="e">
        <f>VLOOKUP(A580,issues_tempo!A:E,2,FALSE)</f>
        <v>#N/A</v>
      </c>
      <c r="Z580" t="e">
        <f>VLOOKUP(A580,issues_tempo!A:E,3,FALSE)</f>
        <v>#N/A</v>
      </c>
      <c r="AA580" t="e">
        <f t="shared" si="241"/>
        <v>#N/A</v>
      </c>
      <c r="AB580" t="e">
        <f t="shared" si="242"/>
        <v>#N/A</v>
      </c>
      <c r="AC580" t="e">
        <f>VLOOKUP(A580,issues_tempo!A:E,4,FALSE)</f>
        <v>#N/A</v>
      </c>
      <c r="AD580" t="e">
        <f>VLOOKUP(A580,issues_tempo!A:E,5,FALSE)</f>
        <v>#N/A</v>
      </c>
      <c r="AE580">
        <f t="shared" si="243"/>
        <v>0</v>
      </c>
      <c r="AF580">
        <f t="shared" si="243"/>
        <v>0</v>
      </c>
      <c r="AG580" t="e">
        <f t="shared" si="244"/>
        <v>#N/A</v>
      </c>
      <c r="AH580" t="e">
        <f t="shared" si="245"/>
        <v>#N/A</v>
      </c>
      <c r="AI580" t="e">
        <f t="shared" si="246"/>
        <v>#N/A</v>
      </c>
      <c r="AJ580" t="e">
        <f t="shared" si="247"/>
        <v>#N/A</v>
      </c>
    </row>
    <row r="581" spans="1:36" x14ac:dyDescent="0.25">
      <c r="A581">
        <f>commits!A581</f>
        <v>105359284</v>
      </c>
      <c r="B581" t="str">
        <f>commits!B581</f>
        <v>java</v>
      </c>
      <c r="C581">
        <f>commits!C581</f>
        <v>5255</v>
      </c>
      <c r="D581">
        <f>commits!D581</f>
        <v>906</v>
      </c>
      <c r="E581">
        <f>commits!E581</f>
        <v>6161</v>
      </c>
      <c r="F581">
        <f>VLOOKUP(A581,merges!P:U,5,FALSE)</f>
        <v>698</v>
      </c>
      <c r="G581">
        <f>VLOOKUP(A581,merges!P:U,6,FALSE)</f>
        <v>73</v>
      </c>
      <c r="H581">
        <f t="shared" si="231"/>
        <v>771</v>
      </c>
      <c r="I581">
        <f t="shared" si="232"/>
        <v>7.9909208819714657</v>
      </c>
      <c r="J581">
        <f t="shared" si="233"/>
        <v>12.51420223989612</v>
      </c>
      <c r="K581">
        <f t="shared" si="234"/>
        <v>13.282588011417698</v>
      </c>
      <c r="L581">
        <f t="shared" si="235"/>
        <v>8.0573951434878595</v>
      </c>
      <c r="M581">
        <f>IF(F581&gt;0,C581/F581,999999)</f>
        <v>7.5286532951289402</v>
      </c>
      <c r="N581">
        <f>IF(G581&gt;0,D581/G581,999999)</f>
        <v>12.41095890410959</v>
      </c>
      <c r="O581">
        <f>IF(ISNA(VLOOKUP(A581,desenvolvedores!$U$2:$W$656,2,FALSE)),1,VLOOKUP(A581,desenvolvedores!$U$2:$W$656,2,FALSE))</f>
        <v>226</v>
      </c>
      <c r="P581">
        <f>IF(ISNA(VLOOKUP(A581,desenvolvedores!$U$2:$W$656,3,FALSE)),1,VLOOKUP(A581,desenvolvedores!$U$2:$W$656,3,FALSE))</f>
        <v>111</v>
      </c>
      <c r="Q581">
        <f t="shared" si="229"/>
        <v>283.57927411652338</v>
      </c>
      <c r="R581">
        <f t="shared" si="230"/>
        <v>229.60273972602741</v>
      </c>
      <c r="S581">
        <f>IF(ISNA(VLOOKUP(A581,merges!AH:AJ,2,)),0,VLOOKUP(A581,merges!AH:AJ,2,))</f>
        <v>393</v>
      </c>
      <c r="T581">
        <f>IF(ISNA(VLOOKUP(A581,merges!AN:AP,2,FALSE)),0,VLOOKUP(A581,merges!AN:AP,2,FALSE))</f>
        <v>213</v>
      </c>
      <c r="U581">
        <f t="shared" si="238"/>
        <v>0.56303724928366761</v>
      </c>
      <c r="V581">
        <f t="shared" si="239"/>
        <v>2.9178082191780823</v>
      </c>
      <c r="W581">
        <f t="shared" si="248"/>
        <v>7.4785918173168406</v>
      </c>
      <c r="X581">
        <f t="shared" si="240"/>
        <v>23.50993377483444</v>
      </c>
      <c r="Y581">
        <f>IF(ISNA(VLOOKUP(A581,issues_tempo!A:E,2,FALSE)),0,VLOOKUP(A581,issues_tempo!A:E,2,FALSE))</f>
        <v>0</v>
      </c>
      <c r="Z581">
        <f>IF(ISNA(VLOOKUP(A581,issues_tempo!A:E,3,FALSE)),0,VLOOKUP(A581,issues_tempo!A:E,3,FALSE))</f>
        <v>0</v>
      </c>
      <c r="AA581">
        <f t="shared" si="241"/>
        <v>0</v>
      </c>
      <c r="AB581" t="e">
        <f t="shared" si="242"/>
        <v>#DIV/0!</v>
      </c>
      <c r="AC581" t="e">
        <f>VLOOKUP(A581,issues_tempo!A:E,4,FALSE)</f>
        <v>#N/A</v>
      </c>
      <c r="AD581" t="e">
        <f>VLOOKUP(A581,issues_tempo!A:E,5,FALSE)</f>
        <v>#N/A</v>
      </c>
      <c r="AE581">
        <f t="shared" si="243"/>
        <v>0</v>
      </c>
      <c r="AF581">
        <f t="shared" si="243"/>
        <v>0</v>
      </c>
      <c r="AG581">
        <f t="shared" si="244"/>
        <v>0</v>
      </c>
      <c r="AH581">
        <f t="shared" si="245"/>
        <v>0</v>
      </c>
      <c r="AI581">
        <f t="shared" si="246"/>
        <v>0</v>
      </c>
      <c r="AJ581">
        <f t="shared" si="247"/>
        <v>0</v>
      </c>
    </row>
    <row r="582" spans="1:36" x14ac:dyDescent="0.25">
      <c r="A582">
        <f>commits!A582</f>
        <v>105523534</v>
      </c>
      <c r="B582" t="str">
        <f>commits!B582</f>
        <v>java</v>
      </c>
      <c r="C582">
        <f>commits!C582</f>
        <v>28</v>
      </c>
      <c r="D582">
        <f>commits!D582</f>
        <v>17</v>
      </c>
      <c r="E582">
        <f>commits!E582</f>
        <v>45</v>
      </c>
      <c r="F582" t="e">
        <f>VLOOKUP(A582,merges!P:U,5,FALSE)</f>
        <v>#N/A</v>
      </c>
      <c r="G582" t="e">
        <f>VLOOKUP(A582,merges!P:U,6,FALSE)</f>
        <v>#N/A</v>
      </c>
      <c r="H582" t="e">
        <f t="shared" si="231"/>
        <v>#N/A</v>
      </c>
      <c r="I582" t="e">
        <f t="shared" si="232"/>
        <v>#N/A</v>
      </c>
      <c r="J582">
        <f t="shared" si="233"/>
        <v>0</v>
      </c>
      <c r="K582">
        <f t="shared" si="234"/>
        <v>0</v>
      </c>
      <c r="L582">
        <f t="shared" si="235"/>
        <v>0</v>
      </c>
      <c r="M582" t="e">
        <f t="shared" si="236"/>
        <v>#N/A</v>
      </c>
      <c r="N582" t="e">
        <f t="shared" si="237"/>
        <v>#N/A</v>
      </c>
      <c r="O582">
        <f>IF(ISNA(VLOOKUP(A582,desenvolvedores!$U$2:$W$656,2,FALSE)),1,VLOOKUP(A582,desenvolvedores!$U$2:$W$656,2,FALSE))</f>
        <v>1</v>
      </c>
      <c r="P582">
        <f>IF(ISNA(VLOOKUP(A582,desenvolvedores!$U$2:$W$656,3,FALSE)),1,VLOOKUP(A582,desenvolvedores!$U$2:$W$656,3,FALSE))</f>
        <v>1</v>
      </c>
      <c r="Q582">
        <f t="shared" si="229"/>
        <v>999999</v>
      </c>
      <c r="R582" t="e">
        <f t="shared" si="230"/>
        <v>#N/A</v>
      </c>
      <c r="S582">
        <f>IF(ISNA(VLOOKUP(A582,merges!AH:AJ,2,)),0,VLOOKUP(A582,merges!AH:AJ,2,))</f>
        <v>0</v>
      </c>
      <c r="T582">
        <f>IF(ISNA(VLOOKUP(A582,merges!AN:AP,2,FALSE)),0,VLOOKUP(A582,merges!AN:AP,2,FALSE))</f>
        <v>0</v>
      </c>
      <c r="U582">
        <f t="shared" si="238"/>
        <v>0</v>
      </c>
      <c r="V582">
        <f t="shared" si="239"/>
        <v>0</v>
      </c>
      <c r="W582">
        <f t="shared" si="248"/>
        <v>0</v>
      </c>
      <c r="X582">
        <f t="shared" si="240"/>
        <v>0</v>
      </c>
      <c r="Y582" t="e">
        <f>VLOOKUP(A582,issues_tempo!A:E,2,FALSE)</f>
        <v>#N/A</v>
      </c>
      <c r="Z582" t="e">
        <f>VLOOKUP(A582,issues_tempo!A:E,3,FALSE)</f>
        <v>#N/A</v>
      </c>
      <c r="AA582" t="e">
        <f t="shared" si="241"/>
        <v>#N/A</v>
      </c>
      <c r="AB582" t="e">
        <f t="shared" si="242"/>
        <v>#N/A</v>
      </c>
      <c r="AC582" t="e">
        <f>VLOOKUP(A582,issues_tempo!A:E,4,FALSE)</f>
        <v>#N/A</v>
      </c>
      <c r="AD582" t="e">
        <f>VLOOKUP(A582,issues_tempo!A:E,5,FALSE)</f>
        <v>#N/A</v>
      </c>
      <c r="AE582">
        <f t="shared" si="243"/>
        <v>0</v>
      </c>
      <c r="AF582">
        <f t="shared" si="243"/>
        <v>0</v>
      </c>
      <c r="AG582" t="e">
        <f t="shared" si="244"/>
        <v>#N/A</v>
      </c>
      <c r="AH582" t="e">
        <f t="shared" si="245"/>
        <v>#N/A</v>
      </c>
      <c r="AI582" t="e">
        <f t="shared" si="246"/>
        <v>#N/A</v>
      </c>
      <c r="AJ582" t="e">
        <f t="shared" si="247"/>
        <v>#N/A</v>
      </c>
    </row>
    <row r="583" spans="1:36" x14ac:dyDescent="0.25">
      <c r="A583">
        <f>commits!A583</f>
        <v>105595611</v>
      </c>
      <c r="B583" t="str">
        <f>commits!B583</f>
        <v>Python</v>
      </c>
      <c r="C583">
        <f>commits!C583</f>
        <v>8</v>
      </c>
      <c r="D583">
        <f>commits!D583</f>
        <v>25</v>
      </c>
      <c r="E583">
        <f>commits!E583</f>
        <v>33</v>
      </c>
      <c r="F583">
        <f>VLOOKUP(A583,merges!P:U,5,FALSE)</f>
        <v>1</v>
      </c>
      <c r="G583">
        <f>VLOOKUP(A583,merges!P:U,6,FALSE)</f>
        <v>2</v>
      </c>
      <c r="H583">
        <f t="shared" si="231"/>
        <v>3</v>
      </c>
      <c r="I583">
        <f t="shared" si="232"/>
        <v>11</v>
      </c>
      <c r="J583">
        <f t="shared" si="233"/>
        <v>9.0909090909090917</v>
      </c>
      <c r="K583">
        <f t="shared" si="234"/>
        <v>12.5</v>
      </c>
      <c r="L583">
        <f t="shared" si="235"/>
        <v>8</v>
      </c>
      <c r="M583">
        <f t="shared" si="236"/>
        <v>8</v>
      </c>
      <c r="N583">
        <f t="shared" si="237"/>
        <v>12.5</v>
      </c>
      <c r="O583">
        <f>IF(ISNA(VLOOKUP(A583,desenvolvedores!$U$2:$W$656,2,FALSE)),1,VLOOKUP(A583,desenvolvedores!$U$2:$W$656,2,FALSE))</f>
        <v>1</v>
      </c>
      <c r="P583">
        <f>IF(ISNA(VLOOKUP(A583,desenvolvedores!$U$2:$W$656,3,FALSE)),1,VLOOKUP(A583,desenvolvedores!$U$2:$W$656,3,FALSE))</f>
        <v>3</v>
      </c>
      <c r="Q583">
        <f t="shared" si="229"/>
        <v>1.3333333333333333</v>
      </c>
      <c r="R583">
        <f t="shared" si="230"/>
        <v>6.25</v>
      </c>
      <c r="S583">
        <f>IF(ISNA(VLOOKUP(A583,merges!AH:AJ,2,)),0,VLOOKUP(A583,merges!AH:AJ,2,))</f>
        <v>0</v>
      </c>
      <c r="T583">
        <f>IF(ISNA(VLOOKUP(A583,merges!AN:AP,2,FALSE)),0,VLOOKUP(A583,merges!AN:AP,2,FALSE))</f>
        <v>0</v>
      </c>
      <c r="U583">
        <f t="shared" si="238"/>
        <v>0</v>
      </c>
      <c r="V583">
        <f t="shared" si="239"/>
        <v>0</v>
      </c>
      <c r="W583">
        <f t="shared" si="248"/>
        <v>0</v>
      </c>
      <c r="X583">
        <f t="shared" si="240"/>
        <v>0</v>
      </c>
      <c r="Y583" t="e">
        <f>VLOOKUP(A583,issues_tempo!A:E,2,FALSE)</f>
        <v>#N/A</v>
      </c>
      <c r="Z583" t="e">
        <f>VLOOKUP(A583,issues_tempo!A:E,3,FALSE)</f>
        <v>#N/A</v>
      </c>
      <c r="AA583" t="e">
        <f t="shared" si="241"/>
        <v>#N/A</v>
      </c>
      <c r="AB583" t="e">
        <f t="shared" si="242"/>
        <v>#N/A</v>
      </c>
      <c r="AC583" t="e">
        <f>VLOOKUP(A583,issues_tempo!A:E,4,FALSE)</f>
        <v>#N/A</v>
      </c>
      <c r="AD583" t="e">
        <f>VLOOKUP(A583,issues_tempo!A:E,5,FALSE)</f>
        <v>#N/A</v>
      </c>
      <c r="AE583">
        <f t="shared" si="243"/>
        <v>0</v>
      </c>
      <c r="AF583">
        <f t="shared" si="243"/>
        <v>0</v>
      </c>
      <c r="AG583" t="e">
        <f t="shared" si="244"/>
        <v>#N/A</v>
      </c>
      <c r="AH583" t="e">
        <f t="shared" si="245"/>
        <v>#N/A</v>
      </c>
      <c r="AI583" t="e">
        <f t="shared" si="246"/>
        <v>#N/A</v>
      </c>
      <c r="AJ583" t="e">
        <f t="shared" si="247"/>
        <v>#N/A</v>
      </c>
    </row>
    <row r="584" spans="1:36" x14ac:dyDescent="0.25">
      <c r="A584">
        <f>commits!A584</f>
        <v>105611194</v>
      </c>
      <c r="B584" t="str">
        <f>commits!B584</f>
        <v>Ruby</v>
      </c>
      <c r="C584">
        <f>commits!C584</f>
        <v>1</v>
      </c>
      <c r="D584">
        <f>commits!D584</f>
        <v>14</v>
      </c>
      <c r="E584">
        <f>commits!E584</f>
        <v>15</v>
      </c>
      <c r="F584" t="e">
        <f>VLOOKUP(A584,merges!P:U,5,FALSE)</f>
        <v>#N/A</v>
      </c>
      <c r="G584" t="e">
        <f>VLOOKUP(A584,merges!P:U,6,FALSE)</f>
        <v>#N/A</v>
      </c>
      <c r="H584" t="e">
        <f t="shared" si="231"/>
        <v>#N/A</v>
      </c>
      <c r="I584" t="e">
        <f t="shared" si="232"/>
        <v>#N/A</v>
      </c>
      <c r="J584">
        <f t="shared" si="233"/>
        <v>0</v>
      </c>
      <c r="K584">
        <f t="shared" si="234"/>
        <v>0</v>
      </c>
      <c r="L584">
        <f t="shared" si="235"/>
        <v>0</v>
      </c>
      <c r="M584" t="e">
        <f t="shared" si="236"/>
        <v>#N/A</v>
      </c>
      <c r="N584" t="e">
        <f t="shared" si="237"/>
        <v>#N/A</v>
      </c>
      <c r="O584">
        <f>IF(ISNA(VLOOKUP(A584,desenvolvedores!$U$2:$W$656,2,FALSE)),1,VLOOKUP(A584,desenvolvedores!$U$2:$W$656,2,FALSE))</f>
        <v>1</v>
      </c>
      <c r="P584">
        <f>IF(ISNA(VLOOKUP(A584,desenvolvedores!$U$2:$W$656,3,FALSE)),1,VLOOKUP(A584,desenvolvedores!$U$2:$W$656,3,FALSE))</f>
        <v>1</v>
      </c>
      <c r="Q584">
        <f t="shared" si="229"/>
        <v>999999</v>
      </c>
      <c r="R584" t="e">
        <f t="shared" si="230"/>
        <v>#N/A</v>
      </c>
      <c r="S584">
        <f>IF(ISNA(VLOOKUP(A584,merges!AH:AJ,2,)),0,VLOOKUP(A584,merges!AH:AJ,2,))</f>
        <v>0</v>
      </c>
      <c r="T584">
        <f>IF(ISNA(VLOOKUP(A584,merges!AN:AP,2,FALSE)),0,VLOOKUP(A584,merges!AN:AP,2,FALSE))</f>
        <v>0</v>
      </c>
      <c r="U584">
        <f t="shared" si="238"/>
        <v>0</v>
      </c>
      <c r="V584">
        <f t="shared" si="239"/>
        <v>0</v>
      </c>
      <c r="W584">
        <f t="shared" si="248"/>
        <v>0</v>
      </c>
      <c r="X584">
        <f t="shared" si="240"/>
        <v>0</v>
      </c>
      <c r="Y584" t="e">
        <f>VLOOKUP(A584,issues_tempo!A:E,2,FALSE)</f>
        <v>#N/A</v>
      </c>
      <c r="Z584" t="e">
        <f>VLOOKUP(A584,issues_tempo!A:E,3,FALSE)</f>
        <v>#N/A</v>
      </c>
      <c r="AA584" t="e">
        <f t="shared" si="241"/>
        <v>#N/A</v>
      </c>
      <c r="AB584" t="e">
        <f t="shared" si="242"/>
        <v>#N/A</v>
      </c>
      <c r="AC584" t="e">
        <f>VLOOKUP(A584,issues_tempo!A:E,4,FALSE)</f>
        <v>#N/A</v>
      </c>
      <c r="AD584" t="e">
        <f>VLOOKUP(A584,issues_tempo!A:E,5,FALSE)</f>
        <v>#N/A</v>
      </c>
      <c r="AE584">
        <f t="shared" si="243"/>
        <v>0</v>
      </c>
      <c r="AF584">
        <f t="shared" si="243"/>
        <v>0</v>
      </c>
      <c r="AG584" t="e">
        <f t="shared" si="244"/>
        <v>#N/A</v>
      </c>
      <c r="AH584" t="e">
        <f t="shared" si="245"/>
        <v>#N/A</v>
      </c>
      <c r="AI584" t="e">
        <f t="shared" si="246"/>
        <v>#N/A</v>
      </c>
      <c r="AJ584" t="e">
        <f t="shared" si="247"/>
        <v>#N/A</v>
      </c>
    </row>
    <row r="585" spans="1:36" x14ac:dyDescent="0.25">
      <c r="A585">
        <f>commits!A585</f>
        <v>105661690</v>
      </c>
      <c r="B585" t="str">
        <f>commits!B585</f>
        <v>Python</v>
      </c>
      <c r="C585">
        <f>commits!C585</f>
        <v>2</v>
      </c>
      <c r="D585">
        <f>commits!D585</f>
        <v>9</v>
      </c>
      <c r="E585">
        <f>commits!E585</f>
        <v>11</v>
      </c>
      <c r="F585">
        <f>VLOOKUP(A585,merges!P:U,5,FALSE)</f>
        <v>0</v>
      </c>
      <c r="G585">
        <f>VLOOKUP(A585,merges!P:U,6,FALSE)</f>
        <v>1</v>
      </c>
      <c r="H585">
        <f t="shared" si="231"/>
        <v>1</v>
      </c>
      <c r="I585">
        <f t="shared" si="232"/>
        <v>11</v>
      </c>
      <c r="J585">
        <f t="shared" si="233"/>
        <v>9.0909090909090917</v>
      </c>
      <c r="K585">
        <f t="shared" si="234"/>
        <v>0</v>
      </c>
      <c r="L585">
        <f t="shared" si="235"/>
        <v>11.111111111111111</v>
      </c>
      <c r="M585" t="e">
        <f t="shared" si="236"/>
        <v>#DIV/0!</v>
      </c>
      <c r="N585">
        <f t="shared" si="237"/>
        <v>9</v>
      </c>
      <c r="O585">
        <f>IF(ISNA(VLOOKUP(A585,desenvolvedores!$U$2:$W$656,2,FALSE)),1,VLOOKUP(A585,desenvolvedores!$U$2:$W$656,2,FALSE))</f>
        <v>1</v>
      </c>
      <c r="P585">
        <f>IF(ISNA(VLOOKUP(A585,desenvolvedores!$U$2:$W$656,3,FALSE)),1,VLOOKUP(A585,desenvolvedores!$U$2:$W$656,3,FALSE))</f>
        <v>2</v>
      </c>
      <c r="Q585">
        <f t="shared" si="229"/>
        <v>999999</v>
      </c>
      <c r="R585">
        <f t="shared" si="230"/>
        <v>3</v>
      </c>
      <c r="S585">
        <f>IF(ISNA(VLOOKUP(A585,merges!AH:AJ,2,)),0,VLOOKUP(A585,merges!AH:AJ,2,))</f>
        <v>0</v>
      </c>
      <c r="T585">
        <f>IF(ISNA(VLOOKUP(A585,merges!AN:AP,2,FALSE)),0,VLOOKUP(A585,merges!AN:AP,2,FALSE))</f>
        <v>0</v>
      </c>
      <c r="U585">
        <f t="shared" si="238"/>
        <v>0</v>
      </c>
      <c r="V585">
        <f t="shared" si="239"/>
        <v>0</v>
      </c>
      <c r="W585">
        <f t="shared" si="248"/>
        <v>0</v>
      </c>
      <c r="X585">
        <f t="shared" si="240"/>
        <v>0</v>
      </c>
      <c r="Y585" t="e">
        <f>VLOOKUP(A585,issues_tempo!A:E,2,FALSE)</f>
        <v>#N/A</v>
      </c>
      <c r="Z585" t="e">
        <f>VLOOKUP(A585,issues_tempo!A:E,3,FALSE)</f>
        <v>#N/A</v>
      </c>
      <c r="AA585" t="e">
        <f t="shared" si="241"/>
        <v>#N/A</v>
      </c>
      <c r="AB585" t="e">
        <f t="shared" si="242"/>
        <v>#N/A</v>
      </c>
      <c r="AC585" t="e">
        <f>VLOOKUP(A585,issues_tempo!A:E,4,FALSE)</f>
        <v>#N/A</v>
      </c>
      <c r="AD585" t="e">
        <f>VLOOKUP(A585,issues_tempo!A:E,5,FALSE)</f>
        <v>#N/A</v>
      </c>
      <c r="AE585">
        <f t="shared" si="243"/>
        <v>0</v>
      </c>
      <c r="AF585">
        <f t="shared" si="243"/>
        <v>0</v>
      </c>
      <c r="AG585" t="e">
        <f t="shared" si="244"/>
        <v>#N/A</v>
      </c>
      <c r="AH585" t="e">
        <f t="shared" si="245"/>
        <v>#N/A</v>
      </c>
      <c r="AI585" t="e">
        <f t="shared" si="246"/>
        <v>#N/A</v>
      </c>
      <c r="AJ585" t="e">
        <f t="shared" si="247"/>
        <v>#N/A</v>
      </c>
    </row>
    <row r="586" spans="1:36" x14ac:dyDescent="0.25">
      <c r="A586">
        <f>commits!A586</f>
        <v>106180797</v>
      </c>
      <c r="B586" t="str">
        <f>commits!B586</f>
        <v>Javascript</v>
      </c>
      <c r="C586">
        <f>commits!C586</f>
        <v>10</v>
      </c>
      <c r="D586">
        <f>commits!D586</f>
        <v>6</v>
      </c>
      <c r="E586">
        <f>commits!E586</f>
        <v>16</v>
      </c>
      <c r="F586" t="e">
        <f>VLOOKUP(A586,merges!P:U,5,FALSE)</f>
        <v>#N/A</v>
      </c>
      <c r="G586" t="e">
        <f>VLOOKUP(A586,merges!P:U,6,FALSE)</f>
        <v>#N/A</v>
      </c>
      <c r="H586" t="e">
        <f t="shared" si="231"/>
        <v>#N/A</v>
      </c>
      <c r="I586" t="e">
        <f t="shared" si="232"/>
        <v>#N/A</v>
      </c>
      <c r="J586">
        <f t="shared" si="233"/>
        <v>0</v>
      </c>
      <c r="K586">
        <f t="shared" si="234"/>
        <v>0</v>
      </c>
      <c r="L586">
        <f t="shared" si="235"/>
        <v>0</v>
      </c>
      <c r="M586" t="e">
        <f t="shared" si="236"/>
        <v>#N/A</v>
      </c>
      <c r="N586" t="e">
        <f t="shared" si="237"/>
        <v>#N/A</v>
      </c>
      <c r="O586">
        <f>IF(ISNA(VLOOKUP(A586,desenvolvedores!$U$2:$W$656,2,FALSE)),1,VLOOKUP(A586,desenvolvedores!$U$2:$W$656,2,FALSE))</f>
        <v>1</v>
      </c>
      <c r="P586">
        <f>IF(ISNA(VLOOKUP(A586,desenvolvedores!$U$2:$W$656,3,FALSE)),1,VLOOKUP(A586,desenvolvedores!$U$2:$W$656,3,FALSE))</f>
        <v>1</v>
      </c>
      <c r="Q586">
        <f t="shared" si="229"/>
        <v>999999</v>
      </c>
      <c r="R586" t="e">
        <f t="shared" si="230"/>
        <v>#N/A</v>
      </c>
      <c r="S586">
        <f>IF(ISNA(VLOOKUP(A586,merges!AH:AJ,2,)),0,VLOOKUP(A586,merges!AH:AJ,2,))</f>
        <v>0</v>
      </c>
      <c r="T586">
        <f>IF(ISNA(VLOOKUP(A586,merges!AN:AP,2,FALSE)),0,VLOOKUP(A586,merges!AN:AP,2,FALSE))</f>
        <v>0</v>
      </c>
      <c r="U586">
        <f t="shared" si="238"/>
        <v>0</v>
      </c>
      <c r="V586">
        <f t="shared" si="239"/>
        <v>0</v>
      </c>
      <c r="W586">
        <f t="shared" si="248"/>
        <v>0</v>
      </c>
      <c r="X586">
        <f t="shared" si="240"/>
        <v>0</v>
      </c>
      <c r="Y586" t="e">
        <f>VLOOKUP(A586,issues_tempo!A:E,2,FALSE)</f>
        <v>#N/A</v>
      </c>
      <c r="Z586" t="e">
        <f>VLOOKUP(A586,issues_tempo!A:E,3,FALSE)</f>
        <v>#N/A</v>
      </c>
      <c r="AA586" t="e">
        <f t="shared" si="241"/>
        <v>#N/A</v>
      </c>
      <c r="AB586" t="e">
        <f t="shared" si="242"/>
        <v>#N/A</v>
      </c>
      <c r="AC586" t="e">
        <f>VLOOKUP(A586,issues_tempo!A:E,4,FALSE)</f>
        <v>#N/A</v>
      </c>
      <c r="AD586" t="e">
        <f>VLOOKUP(A586,issues_tempo!A:E,5,FALSE)</f>
        <v>#N/A</v>
      </c>
      <c r="AE586">
        <f t="shared" si="243"/>
        <v>0</v>
      </c>
      <c r="AF586">
        <f t="shared" si="243"/>
        <v>0</v>
      </c>
      <c r="AG586" t="e">
        <f t="shared" si="244"/>
        <v>#N/A</v>
      </c>
      <c r="AH586" t="e">
        <f t="shared" si="245"/>
        <v>#N/A</v>
      </c>
      <c r="AI586" t="e">
        <f t="shared" si="246"/>
        <v>#N/A</v>
      </c>
      <c r="AJ586" t="e">
        <f t="shared" si="247"/>
        <v>#N/A</v>
      </c>
    </row>
    <row r="587" spans="1:36" x14ac:dyDescent="0.25">
      <c r="A587">
        <f>commits!A587</f>
        <v>106247043</v>
      </c>
      <c r="B587" t="str">
        <f>commits!B587</f>
        <v>java</v>
      </c>
      <c r="C587">
        <f>commits!C587</f>
        <v>71</v>
      </c>
      <c r="D587">
        <f>commits!D587</f>
        <v>634</v>
      </c>
      <c r="E587">
        <f>commits!E587</f>
        <v>705</v>
      </c>
      <c r="F587">
        <f>VLOOKUP(A587,merges!P:U,5,FALSE)</f>
        <v>0</v>
      </c>
      <c r="G587">
        <f>VLOOKUP(A587,merges!P:U,6,FALSE)</f>
        <v>30</v>
      </c>
      <c r="H587">
        <f t="shared" si="231"/>
        <v>30</v>
      </c>
      <c r="I587">
        <f t="shared" si="232"/>
        <v>23.5</v>
      </c>
      <c r="J587">
        <f t="shared" si="233"/>
        <v>4.2553191489361701</v>
      </c>
      <c r="K587">
        <f t="shared" si="234"/>
        <v>0</v>
      </c>
      <c r="L587">
        <f t="shared" si="235"/>
        <v>4.7318611987381702</v>
      </c>
      <c r="M587" t="e">
        <f t="shared" si="236"/>
        <v>#DIV/0!</v>
      </c>
      <c r="N587">
        <f t="shared" si="237"/>
        <v>21.133333333333333</v>
      </c>
      <c r="O587">
        <f>IF(ISNA(VLOOKUP(A587,desenvolvedores!$U$2:$W$656,2,FALSE)),1,VLOOKUP(A587,desenvolvedores!$U$2:$W$656,2,FALSE))</f>
        <v>1</v>
      </c>
      <c r="P587">
        <f>IF(ISNA(VLOOKUP(A587,desenvolvedores!$U$2:$W$656,3,FALSE)),1,VLOOKUP(A587,desenvolvedores!$U$2:$W$656,3,FALSE))</f>
        <v>54</v>
      </c>
      <c r="Q587">
        <f t="shared" si="229"/>
        <v>999999</v>
      </c>
      <c r="R587">
        <f t="shared" si="230"/>
        <v>190.2</v>
      </c>
      <c r="S587">
        <f>IF(ISNA(VLOOKUP(A587,merges!AH:AJ,2,)),0,VLOOKUP(A587,merges!AH:AJ,2,))</f>
        <v>0</v>
      </c>
      <c r="T587">
        <f>IF(ISNA(VLOOKUP(A587,merges!AN:AP,2,FALSE)),0,VLOOKUP(A587,merges!AN:AP,2,FALSE))</f>
        <v>0</v>
      </c>
      <c r="U587">
        <f t="shared" si="238"/>
        <v>0</v>
      </c>
      <c r="V587">
        <f t="shared" si="239"/>
        <v>0</v>
      </c>
      <c r="W587">
        <f t="shared" si="248"/>
        <v>0</v>
      </c>
      <c r="X587">
        <f t="shared" si="240"/>
        <v>0</v>
      </c>
      <c r="Y587" t="e">
        <f>VLOOKUP(A587,issues_tempo!A:E,2,FALSE)</f>
        <v>#N/A</v>
      </c>
      <c r="Z587" t="e">
        <f>VLOOKUP(A587,issues_tempo!A:E,3,FALSE)</f>
        <v>#N/A</v>
      </c>
      <c r="AA587" t="e">
        <f t="shared" si="241"/>
        <v>#N/A</v>
      </c>
      <c r="AB587" t="e">
        <f t="shared" si="242"/>
        <v>#N/A</v>
      </c>
      <c r="AC587" t="e">
        <f>VLOOKUP(A587,issues_tempo!A:E,4,FALSE)</f>
        <v>#N/A</v>
      </c>
      <c r="AD587" t="e">
        <f>VLOOKUP(A587,issues_tempo!A:E,5,FALSE)</f>
        <v>#N/A</v>
      </c>
      <c r="AE587">
        <f t="shared" si="243"/>
        <v>0</v>
      </c>
      <c r="AF587">
        <f t="shared" si="243"/>
        <v>0</v>
      </c>
      <c r="AG587" t="e">
        <f t="shared" si="244"/>
        <v>#N/A</v>
      </c>
      <c r="AH587" t="e">
        <f t="shared" si="245"/>
        <v>#N/A</v>
      </c>
      <c r="AI587" t="e">
        <f t="shared" si="246"/>
        <v>#N/A</v>
      </c>
      <c r="AJ587" t="e">
        <f t="shared" si="247"/>
        <v>#N/A</v>
      </c>
    </row>
    <row r="588" spans="1:36" x14ac:dyDescent="0.25">
      <c r="A588">
        <f>commits!A588</f>
        <v>106851769</v>
      </c>
      <c r="B588" t="str">
        <f>commits!B588</f>
        <v>java</v>
      </c>
      <c r="C588">
        <f>commits!C588</f>
        <v>1019</v>
      </c>
      <c r="D588">
        <f>commits!D588</f>
        <v>310</v>
      </c>
      <c r="E588">
        <f>commits!E588</f>
        <v>1329</v>
      </c>
      <c r="F588">
        <f>VLOOKUP(A588,merges!P:U,5,FALSE)</f>
        <v>30</v>
      </c>
      <c r="G588">
        <f>VLOOKUP(A588,merges!P:U,6,FALSE)</f>
        <v>12</v>
      </c>
      <c r="H588">
        <f t="shared" si="231"/>
        <v>42</v>
      </c>
      <c r="I588">
        <f t="shared" si="232"/>
        <v>31.642857142857142</v>
      </c>
      <c r="J588">
        <f t="shared" si="233"/>
        <v>3.1602708803611739</v>
      </c>
      <c r="K588">
        <f t="shared" si="234"/>
        <v>2.9440628066732089</v>
      </c>
      <c r="L588">
        <f t="shared" si="235"/>
        <v>3.870967741935484</v>
      </c>
      <c r="M588">
        <f t="shared" ref="M588:M589" si="249">IF(F588&gt;0,C588/F588,999999)</f>
        <v>33.966666666666669</v>
      </c>
      <c r="N588">
        <f t="shared" ref="N588:N589" si="250">IF(G588&gt;0,D588/G588,999999)</f>
        <v>25.833333333333332</v>
      </c>
      <c r="O588">
        <f>IF(ISNA(VLOOKUP(A588,desenvolvedores!$U$2:$W$656,2,FALSE)),1,VLOOKUP(A588,desenvolvedores!$U$2:$W$656,2,FALSE))</f>
        <v>11</v>
      </c>
      <c r="P588">
        <f>IF(ISNA(VLOOKUP(A588,desenvolvedores!$U$2:$W$656,3,FALSE)),1,VLOOKUP(A588,desenvolvedores!$U$2:$W$656,3,FALSE))</f>
        <v>16</v>
      </c>
      <c r="Q588">
        <f t="shared" si="229"/>
        <v>62.272222222222226</v>
      </c>
      <c r="R588">
        <f t="shared" si="230"/>
        <v>68.888888888888886</v>
      </c>
      <c r="S588">
        <f>IF(ISNA(VLOOKUP(A588,merges!AH:AJ,2,)),0,VLOOKUP(A588,merges!AH:AJ,2,))</f>
        <v>3</v>
      </c>
      <c r="T588">
        <f>IF(ISNA(VLOOKUP(A588,merges!AN:AP,2,FALSE)),0,VLOOKUP(A588,merges!AN:AP,2,FALSE))</f>
        <v>26</v>
      </c>
      <c r="U588">
        <f t="shared" si="238"/>
        <v>0.1</v>
      </c>
      <c r="V588">
        <f t="shared" si="239"/>
        <v>2.1666666666666665</v>
      </c>
      <c r="W588">
        <f t="shared" si="248"/>
        <v>0.29440628066732089</v>
      </c>
      <c r="X588">
        <f t="shared" si="240"/>
        <v>8.387096774193548</v>
      </c>
      <c r="Y588">
        <f>IF(ISNA(VLOOKUP(A588,issues_tempo!A:E,2,FALSE)),0,VLOOKUP(A588,issues_tempo!A:E,2,FALSE))</f>
        <v>0</v>
      </c>
      <c r="Z588">
        <f>IF(ISNA(VLOOKUP(A588,issues_tempo!A:E,3,FALSE)),0,VLOOKUP(A588,issues_tempo!A:E,3,FALSE))</f>
        <v>0</v>
      </c>
      <c r="AA588">
        <f t="shared" si="241"/>
        <v>0</v>
      </c>
      <c r="AB588" t="e">
        <f t="shared" si="242"/>
        <v>#DIV/0!</v>
      </c>
      <c r="AC588" t="e">
        <f>VLOOKUP(A588,issues_tempo!A:E,4,FALSE)</f>
        <v>#N/A</v>
      </c>
      <c r="AD588" t="e">
        <f>VLOOKUP(A588,issues_tempo!A:E,5,FALSE)</f>
        <v>#N/A</v>
      </c>
      <c r="AE588">
        <f t="shared" si="243"/>
        <v>0</v>
      </c>
      <c r="AF588">
        <f t="shared" si="243"/>
        <v>0</v>
      </c>
      <c r="AG588">
        <f t="shared" si="244"/>
        <v>0</v>
      </c>
      <c r="AH588">
        <f t="shared" si="245"/>
        <v>0</v>
      </c>
      <c r="AI588">
        <f t="shared" si="246"/>
        <v>0</v>
      </c>
      <c r="AJ588">
        <f t="shared" si="247"/>
        <v>0</v>
      </c>
    </row>
    <row r="589" spans="1:36" x14ac:dyDescent="0.25">
      <c r="A589">
        <f>commits!A589</f>
        <v>107119628</v>
      </c>
      <c r="B589" t="str">
        <f>commits!B589</f>
        <v>Python</v>
      </c>
      <c r="C589">
        <f>commits!C589</f>
        <v>46636</v>
      </c>
      <c r="D589">
        <f>commits!D589</f>
        <v>1880</v>
      </c>
      <c r="E589">
        <f>commits!E589</f>
        <v>48516</v>
      </c>
      <c r="F589">
        <f>VLOOKUP(A589,merges!P:U,5,FALSE)</f>
        <v>9553</v>
      </c>
      <c r="G589">
        <f>VLOOKUP(A589,merges!P:U,6,FALSE)</f>
        <v>542</v>
      </c>
      <c r="H589">
        <f t="shared" si="231"/>
        <v>10095</v>
      </c>
      <c r="I589">
        <f t="shared" si="232"/>
        <v>4.8059435364041603</v>
      </c>
      <c r="J589">
        <f t="shared" si="233"/>
        <v>20.807568637150631</v>
      </c>
      <c r="K589">
        <f t="shared" si="234"/>
        <v>20.484175315207136</v>
      </c>
      <c r="L589">
        <f t="shared" si="235"/>
        <v>28.829787234042552</v>
      </c>
      <c r="M589">
        <f t="shared" si="249"/>
        <v>4.8818172301894691</v>
      </c>
      <c r="N589">
        <f t="shared" si="250"/>
        <v>3.4686346863468636</v>
      </c>
      <c r="O589">
        <f>IF(ISNA(VLOOKUP(A589,desenvolvedores!$U$2:$W$656,2,FALSE)),1,VLOOKUP(A589,desenvolvedores!$U$2:$W$656,2,FALSE))</f>
        <v>622</v>
      </c>
      <c r="P589">
        <f>IF(ISNA(VLOOKUP(A589,desenvolvedores!$U$2:$W$656,3,FALSE)),1,VLOOKUP(A589,desenvolvedores!$U$2:$W$656,3,FALSE))</f>
        <v>167</v>
      </c>
      <c r="Q589">
        <f t="shared" si="229"/>
        <v>506.08171952964165</v>
      </c>
      <c r="R589">
        <f t="shared" si="230"/>
        <v>96.543665436654365</v>
      </c>
      <c r="S589">
        <f>IF(ISNA(VLOOKUP(A589,merges!AH:AJ,2,)),0,VLOOKUP(A589,merges!AH:AJ,2,))</f>
        <v>10567</v>
      </c>
      <c r="T589">
        <f>IF(ISNA(VLOOKUP(A589,merges!AN:AP,2,FALSE)),0,VLOOKUP(A589,merges!AN:AP,2,FALSE))</f>
        <v>0</v>
      </c>
      <c r="U589">
        <f t="shared" si="238"/>
        <v>1.1061446665968806</v>
      </c>
      <c r="V589">
        <f t="shared" si="239"/>
        <v>0</v>
      </c>
      <c r="W589">
        <f t="shared" si="248"/>
        <v>22.658461274551847</v>
      </c>
      <c r="X589">
        <f t="shared" si="240"/>
        <v>0</v>
      </c>
      <c r="Y589">
        <f>IF(ISNA(VLOOKUP(A589,issues_tempo!A:E,2,FALSE)),0,VLOOKUP(A589,issues_tempo!A:E,2,FALSE))</f>
        <v>0</v>
      </c>
      <c r="Z589">
        <f>IF(ISNA(VLOOKUP(A589,issues_tempo!A:E,3,FALSE)),0,VLOOKUP(A589,issues_tempo!A:E,3,FALSE))</f>
        <v>0</v>
      </c>
      <c r="AA589">
        <f t="shared" si="241"/>
        <v>0</v>
      </c>
      <c r="AB589" t="e">
        <f t="shared" si="242"/>
        <v>#DIV/0!</v>
      </c>
      <c r="AC589" t="e">
        <f>VLOOKUP(A589,issues_tempo!A:E,4,FALSE)</f>
        <v>#N/A</v>
      </c>
      <c r="AD589" t="e">
        <f>VLOOKUP(A589,issues_tempo!A:E,5,FALSE)</f>
        <v>#N/A</v>
      </c>
      <c r="AE589">
        <f t="shared" si="243"/>
        <v>0</v>
      </c>
      <c r="AF589">
        <f t="shared" si="243"/>
        <v>0</v>
      </c>
      <c r="AG589">
        <f t="shared" si="244"/>
        <v>0</v>
      </c>
      <c r="AH589">
        <f t="shared" si="245"/>
        <v>0</v>
      </c>
      <c r="AI589">
        <f t="shared" si="246"/>
        <v>0</v>
      </c>
      <c r="AJ589">
        <f t="shared" si="247"/>
        <v>0</v>
      </c>
    </row>
    <row r="590" spans="1:36" x14ac:dyDescent="0.25">
      <c r="A590">
        <f>commits!A590</f>
        <v>107327935</v>
      </c>
      <c r="B590" t="str">
        <f>commits!B590</f>
        <v>PHP</v>
      </c>
      <c r="C590">
        <f>commits!C590</f>
        <v>26</v>
      </c>
      <c r="D590">
        <f>commits!D590</f>
        <v>2</v>
      </c>
      <c r="E590">
        <f>commits!E590</f>
        <v>28</v>
      </c>
      <c r="F590" t="e">
        <f>VLOOKUP(A590,merges!P:U,5,FALSE)</f>
        <v>#N/A</v>
      </c>
      <c r="G590" t="e">
        <f>VLOOKUP(A590,merges!P:U,6,FALSE)</f>
        <v>#N/A</v>
      </c>
      <c r="H590" t="e">
        <f t="shared" si="231"/>
        <v>#N/A</v>
      </c>
      <c r="I590" t="e">
        <f t="shared" si="232"/>
        <v>#N/A</v>
      </c>
      <c r="J590">
        <f t="shared" si="233"/>
        <v>0</v>
      </c>
      <c r="K590">
        <f t="shared" si="234"/>
        <v>0</v>
      </c>
      <c r="L590">
        <f t="shared" si="235"/>
        <v>0</v>
      </c>
      <c r="M590" t="e">
        <f t="shared" si="236"/>
        <v>#N/A</v>
      </c>
      <c r="N590" t="e">
        <f t="shared" si="237"/>
        <v>#N/A</v>
      </c>
      <c r="O590">
        <f>IF(ISNA(VLOOKUP(A590,desenvolvedores!$U$2:$W$656,2,FALSE)),1,VLOOKUP(A590,desenvolvedores!$U$2:$W$656,2,FALSE))</f>
        <v>2</v>
      </c>
      <c r="P590">
        <f>IF(ISNA(VLOOKUP(A590,desenvolvedores!$U$2:$W$656,3,FALSE)),1,VLOOKUP(A590,desenvolvedores!$U$2:$W$656,3,FALSE))</f>
        <v>1</v>
      </c>
      <c r="Q590">
        <f t="shared" si="229"/>
        <v>999999</v>
      </c>
      <c r="R590" t="e">
        <f t="shared" si="230"/>
        <v>#N/A</v>
      </c>
      <c r="S590">
        <f>IF(ISNA(VLOOKUP(A590,merges!AH:AJ,2,)),0,VLOOKUP(A590,merges!AH:AJ,2,))</f>
        <v>0</v>
      </c>
      <c r="T590">
        <f>IF(ISNA(VLOOKUP(A590,merges!AN:AP,2,FALSE)),0,VLOOKUP(A590,merges!AN:AP,2,FALSE))</f>
        <v>0</v>
      </c>
      <c r="U590">
        <f t="shared" si="238"/>
        <v>0</v>
      </c>
      <c r="V590">
        <f t="shared" si="239"/>
        <v>0</v>
      </c>
      <c r="W590">
        <f t="shared" si="248"/>
        <v>0</v>
      </c>
      <c r="X590">
        <f t="shared" si="240"/>
        <v>0</v>
      </c>
      <c r="Y590" t="e">
        <f>VLOOKUP(A590,issues_tempo!A:E,2,FALSE)</f>
        <v>#N/A</v>
      </c>
      <c r="Z590" t="e">
        <f>VLOOKUP(A590,issues_tempo!A:E,3,FALSE)</f>
        <v>#N/A</v>
      </c>
      <c r="AA590" t="e">
        <f t="shared" si="241"/>
        <v>#N/A</v>
      </c>
      <c r="AB590" t="e">
        <f t="shared" si="242"/>
        <v>#N/A</v>
      </c>
      <c r="AC590" t="e">
        <f>VLOOKUP(A590,issues_tempo!A:E,4,FALSE)</f>
        <v>#N/A</v>
      </c>
      <c r="AD590" t="e">
        <f>VLOOKUP(A590,issues_tempo!A:E,5,FALSE)</f>
        <v>#N/A</v>
      </c>
      <c r="AE590">
        <f t="shared" si="243"/>
        <v>0</v>
      </c>
      <c r="AF590">
        <f t="shared" si="243"/>
        <v>0</v>
      </c>
      <c r="AG590" t="e">
        <f t="shared" si="244"/>
        <v>#N/A</v>
      </c>
      <c r="AH590" t="e">
        <f t="shared" si="245"/>
        <v>#N/A</v>
      </c>
      <c r="AI590" t="e">
        <f t="shared" si="246"/>
        <v>#N/A</v>
      </c>
      <c r="AJ590" t="e">
        <f t="shared" si="247"/>
        <v>#N/A</v>
      </c>
    </row>
    <row r="591" spans="1:36" x14ac:dyDescent="0.25">
      <c r="A591">
        <f>commits!A591</f>
        <v>107367707</v>
      </c>
      <c r="B591" t="str">
        <f>commits!B591</f>
        <v>java</v>
      </c>
      <c r="C591">
        <f>commits!C591</f>
        <v>5255</v>
      </c>
      <c r="D591">
        <f>commits!D591</f>
        <v>872</v>
      </c>
      <c r="E591">
        <f>commits!E591</f>
        <v>6127</v>
      </c>
      <c r="F591">
        <f>VLOOKUP(A591,merges!P:U,5,FALSE)</f>
        <v>698</v>
      </c>
      <c r="G591">
        <f>VLOOKUP(A591,merges!P:U,6,FALSE)</f>
        <v>73</v>
      </c>
      <c r="H591">
        <f t="shared" si="231"/>
        <v>771</v>
      </c>
      <c r="I591">
        <f t="shared" si="232"/>
        <v>7.9468223086900132</v>
      </c>
      <c r="J591">
        <f t="shared" si="233"/>
        <v>12.583646156357108</v>
      </c>
      <c r="K591">
        <f t="shared" si="234"/>
        <v>13.282588011417698</v>
      </c>
      <c r="L591">
        <f t="shared" si="235"/>
        <v>8.3715596330275233</v>
      </c>
      <c r="M591">
        <f t="shared" ref="M591:M592" si="251">IF(F591&gt;0,C591/F591,999999)</f>
        <v>7.5286532951289402</v>
      </c>
      <c r="N591">
        <f t="shared" ref="N591:N592" si="252">IF(G591&gt;0,D591/G591,999999)</f>
        <v>11.945205479452055</v>
      </c>
      <c r="O591">
        <f>IF(ISNA(VLOOKUP(A591,desenvolvedores!$U$2:$W$656,2,FALSE)),1,VLOOKUP(A591,desenvolvedores!$U$2:$W$656,2,FALSE))</f>
        <v>226</v>
      </c>
      <c r="P591">
        <f>IF(ISNA(VLOOKUP(A591,desenvolvedores!$U$2:$W$656,3,FALSE)),1,VLOOKUP(A591,desenvolvedores!$U$2:$W$656,3,FALSE))</f>
        <v>111</v>
      </c>
      <c r="Q591">
        <f t="shared" si="229"/>
        <v>283.57927411652338</v>
      </c>
      <c r="R591">
        <f t="shared" si="230"/>
        <v>220.98630136986301</v>
      </c>
      <c r="S591">
        <f>IF(ISNA(VLOOKUP(A591,merges!AH:AJ,2,)),0,VLOOKUP(A591,merges!AH:AJ,2,))</f>
        <v>393</v>
      </c>
      <c r="T591">
        <f>IF(ISNA(VLOOKUP(A591,merges!AN:AP,2,FALSE)),0,VLOOKUP(A591,merges!AN:AP,2,FALSE))</f>
        <v>213</v>
      </c>
      <c r="U591">
        <f t="shared" si="238"/>
        <v>0.56303724928366761</v>
      </c>
      <c r="V591">
        <f t="shared" si="239"/>
        <v>2.9178082191780823</v>
      </c>
      <c r="W591">
        <f t="shared" si="248"/>
        <v>7.4785918173168406</v>
      </c>
      <c r="X591">
        <f t="shared" si="240"/>
        <v>24.426605504587158</v>
      </c>
      <c r="Y591">
        <f>IF(ISNA(VLOOKUP(A591,issues_tempo!A:E,2,FALSE)),0,VLOOKUP(A591,issues_tempo!A:E,2,FALSE))</f>
        <v>0</v>
      </c>
      <c r="Z591">
        <f>IF(ISNA(VLOOKUP(A591,issues_tempo!A:E,3,FALSE)),0,VLOOKUP(A591,issues_tempo!A:E,3,FALSE))</f>
        <v>0</v>
      </c>
      <c r="AA591">
        <f t="shared" si="241"/>
        <v>0</v>
      </c>
      <c r="AB591" t="e">
        <f t="shared" si="242"/>
        <v>#DIV/0!</v>
      </c>
      <c r="AC591" t="e">
        <f>VLOOKUP(A591,issues_tempo!A:E,4,FALSE)</f>
        <v>#N/A</v>
      </c>
      <c r="AD591" t="e">
        <f>VLOOKUP(A591,issues_tempo!A:E,5,FALSE)</f>
        <v>#N/A</v>
      </c>
      <c r="AE591">
        <f t="shared" si="243"/>
        <v>0</v>
      </c>
      <c r="AF591">
        <f t="shared" si="243"/>
        <v>0</v>
      </c>
      <c r="AG591">
        <f t="shared" si="244"/>
        <v>0</v>
      </c>
      <c r="AH591">
        <f t="shared" si="245"/>
        <v>0</v>
      </c>
      <c r="AI591">
        <f t="shared" si="246"/>
        <v>0</v>
      </c>
      <c r="AJ591">
        <f t="shared" si="247"/>
        <v>0</v>
      </c>
    </row>
    <row r="592" spans="1:36" x14ac:dyDescent="0.25">
      <c r="A592">
        <f>commits!A592</f>
        <v>107553659</v>
      </c>
      <c r="B592" t="str">
        <f>commits!B592</f>
        <v>java</v>
      </c>
      <c r="C592">
        <f>commits!C592</f>
        <v>5254</v>
      </c>
      <c r="D592">
        <f>commits!D592</f>
        <v>992</v>
      </c>
      <c r="E592">
        <f>commits!E592</f>
        <v>6246</v>
      </c>
      <c r="F592">
        <f>VLOOKUP(A592,merges!P:U,5,FALSE)</f>
        <v>698</v>
      </c>
      <c r="G592">
        <f>VLOOKUP(A592,merges!P:U,6,FALSE)</f>
        <v>89</v>
      </c>
      <c r="H592">
        <f t="shared" si="231"/>
        <v>787</v>
      </c>
      <c r="I592">
        <f t="shared" si="232"/>
        <v>7.9364675984752227</v>
      </c>
      <c r="J592">
        <f t="shared" si="233"/>
        <v>12.600064040986231</v>
      </c>
      <c r="K592">
        <f t="shared" si="234"/>
        <v>13.285116102017511</v>
      </c>
      <c r="L592">
        <f t="shared" si="235"/>
        <v>8.9717741935483879</v>
      </c>
      <c r="M592">
        <f t="shared" si="251"/>
        <v>7.5272206303724927</v>
      </c>
      <c r="N592">
        <f t="shared" si="252"/>
        <v>11.146067415730338</v>
      </c>
      <c r="O592">
        <f>IF(ISNA(VLOOKUP(A592,desenvolvedores!$U$2:$W$656,2,FALSE)),1,VLOOKUP(A592,desenvolvedores!$U$2:$W$656,2,FALSE))</f>
        <v>226</v>
      </c>
      <c r="P592">
        <f>IF(ISNA(VLOOKUP(A592,desenvolvedores!$U$2:$W$656,3,FALSE)),1,VLOOKUP(A592,desenvolvedores!$U$2:$W$656,3,FALSE))</f>
        <v>119</v>
      </c>
      <c r="Q592">
        <f t="shared" si="229"/>
        <v>283.52531041069722</v>
      </c>
      <c r="R592">
        <f t="shared" si="230"/>
        <v>221.06367041198502</v>
      </c>
      <c r="S592">
        <f>IF(ISNA(VLOOKUP(A592,merges!AH:AJ,2,)),0,VLOOKUP(A592,merges!AH:AJ,2,))</f>
        <v>393</v>
      </c>
      <c r="T592">
        <f>IF(ISNA(VLOOKUP(A592,merges!AN:AP,2,FALSE)),0,VLOOKUP(A592,merges!AN:AP,2,FALSE))</f>
        <v>246</v>
      </c>
      <c r="U592">
        <f t="shared" si="238"/>
        <v>0.56303724928366761</v>
      </c>
      <c r="V592">
        <f t="shared" si="239"/>
        <v>2.7640449438202248</v>
      </c>
      <c r="W592">
        <f t="shared" si="248"/>
        <v>7.4800152264940998</v>
      </c>
      <c r="X592">
        <f t="shared" si="240"/>
        <v>24.798387096774196</v>
      </c>
      <c r="Y592">
        <f>IF(ISNA(VLOOKUP(A592,issues_tempo!A:E,2,FALSE)),0,VLOOKUP(A592,issues_tempo!A:E,2,FALSE))</f>
        <v>0</v>
      </c>
      <c r="Z592">
        <f>IF(ISNA(VLOOKUP(A592,issues_tempo!A:E,3,FALSE)),0,VLOOKUP(A592,issues_tempo!A:E,3,FALSE))</f>
        <v>0</v>
      </c>
      <c r="AA592">
        <f t="shared" si="241"/>
        <v>0</v>
      </c>
      <c r="AB592" t="e">
        <f t="shared" si="242"/>
        <v>#DIV/0!</v>
      </c>
      <c r="AC592" t="e">
        <f>VLOOKUP(A592,issues_tempo!A:E,4,FALSE)</f>
        <v>#N/A</v>
      </c>
      <c r="AD592" t="e">
        <f>VLOOKUP(A592,issues_tempo!A:E,5,FALSE)</f>
        <v>#N/A</v>
      </c>
      <c r="AE592">
        <f t="shared" si="243"/>
        <v>0</v>
      </c>
      <c r="AF592">
        <f t="shared" si="243"/>
        <v>0</v>
      </c>
      <c r="AG592">
        <f t="shared" si="244"/>
        <v>0</v>
      </c>
      <c r="AH592">
        <f t="shared" si="245"/>
        <v>0</v>
      </c>
      <c r="AI592">
        <f t="shared" si="246"/>
        <v>0</v>
      </c>
      <c r="AJ592">
        <f t="shared" si="247"/>
        <v>0</v>
      </c>
    </row>
    <row r="593" spans="1:36" x14ac:dyDescent="0.25">
      <c r="A593">
        <f>commits!A593</f>
        <v>107561506</v>
      </c>
      <c r="B593" t="str">
        <f>commits!B593</f>
        <v>c#</v>
      </c>
      <c r="C593">
        <f>commits!C593</f>
        <v>1</v>
      </c>
      <c r="D593">
        <f>commits!D593</f>
        <v>5</v>
      </c>
      <c r="E593">
        <f>commits!E593</f>
        <v>6</v>
      </c>
      <c r="F593" t="e">
        <f>VLOOKUP(A593,merges!P:U,5,FALSE)</f>
        <v>#N/A</v>
      </c>
      <c r="G593" t="e">
        <f>VLOOKUP(A593,merges!P:U,6,FALSE)</f>
        <v>#N/A</v>
      </c>
      <c r="H593" t="e">
        <f t="shared" si="231"/>
        <v>#N/A</v>
      </c>
      <c r="I593" t="e">
        <f t="shared" si="232"/>
        <v>#N/A</v>
      </c>
      <c r="J593">
        <f t="shared" si="233"/>
        <v>0</v>
      </c>
      <c r="K593">
        <f t="shared" si="234"/>
        <v>0</v>
      </c>
      <c r="L593">
        <f t="shared" si="235"/>
        <v>0</v>
      </c>
      <c r="M593" t="e">
        <f t="shared" si="236"/>
        <v>#N/A</v>
      </c>
      <c r="N593" t="e">
        <f t="shared" si="237"/>
        <v>#N/A</v>
      </c>
      <c r="O593">
        <f>IF(ISNA(VLOOKUP(A593,desenvolvedores!$U$2:$W$656,2,FALSE)),1,VLOOKUP(A593,desenvolvedores!$U$2:$W$656,2,FALSE))</f>
        <v>1</v>
      </c>
      <c r="P593">
        <f>IF(ISNA(VLOOKUP(A593,desenvolvedores!$U$2:$W$656,3,FALSE)),1,VLOOKUP(A593,desenvolvedores!$U$2:$W$656,3,FALSE))</f>
        <v>1</v>
      </c>
      <c r="Q593">
        <f t="shared" si="229"/>
        <v>999999</v>
      </c>
      <c r="R593" t="e">
        <f t="shared" si="230"/>
        <v>#N/A</v>
      </c>
      <c r="S593">
        <f>IF(ISNA(VLOOKUP(A593,merges!AH:AJ,2,)),0,VLOOKUP(A593,merges!AH:AJ,2,))</f>
        <v>0</v>
      </c>
      <c r="T593">
        <f>IF(ISNA(VLOOKUP(A593,merges!AN:AP,2,FALSE)),0,VLOOKUP(A593,merges!AN:AP,2,FALSE))</f>
        <v>0</v>
      </c>
      <c r="U593">
        <f t="shared" si="238"/>
        <v>0</v>
      </c>
      <c r="V593">
        <f t="shared" si="239"/>
        <v>0</v>
      </c>
      <c r="W593">
        <f t="shared" si="248"/>
        <v>0</v>
      </c>
      <c r="X593">
        <f t="shared" si="240"/>
        <v>0</v>
      </c>
      <c r="Y593" t="e">
        <f>VLOOKUP(A593,issues_tempo!A:E,2,FALSE)</f>
        <v>#N/A</v>
      </c>
      <c r="Z593" t="e">
        <f>VLOOKUP(A593,issues_tempo!A:E,3,FALSE)</f>
        <v>#N/A</v>
      </c>
      <c r="AA593" t="e">
        <f t="shared" si="241"/>
        <v>#N/A</v>
      </c>
      <c r="AB593" t="e">
        <f t="shared" si="242"/>
        <v>#N/A</v>
      </c>
      <c r="AC593" t="e">
        <f>VLOOKUP(A593,issues_tempo!A:E,4,FALSE)</f>
        <v>#N/A</v>
      </c>
      <c r="AD593" t="e">
        <f>VLOOKUP(A593,issues_tempo!A:E,5,FALSE)</f>
        <v>#N/A</v>
      </c>
      <c r="AE593">
        <f t="shared" si="243"/>
        <v>0</v>
      </c>
      <c r="AF593">
        <f t="shared" si="243"/>
        <v>0</v>
      </c>
      <c r="AG593" t="e">
        <f t="shared" si="244"/>
        <v>#N/A</v>
      </c>
      <c r="AH593" t="e">
        <f t="shared" si="245"/>
        <v>#N/A</v>
      </c>
      <c r="AI593" t="e">
        <f t="shared" si="246"/>
        <v>#N/A</v>
      </c>
      <c r="AJ593" t="e">
        <f t="shared" si="247"/>
        <v>#N/A</v>
      </c>
    </row>
    <row r="594" spans="1:36" x14ac:dyDescent="0.25">
      <c r="A594">
        <f>commits!A594</f>
        <v>107564839</v>
      </c>
      <c r="B594" t="str">
        <f>commits!B594</f>
        <v>java</v>
      </c>
      <c r="C594">
        <f>commits!C594</f>
        <v>1</v>
      </c>
      <c r="D594">
        <f>commits!D594</f>
        <v>118</v>
      </c>
      <c r="E594">
        <f>commits!E594</f>
        <v>119</v>
      </c>
      <c r="F594">
        <f>VLOOKUP(A594,merges!P:U,5,FALSE)</f>
        <v>0</v>
      </c>
      <c r="G594">
        <f>VLOOKUP(A594,merges!P:U,6,FALSE)</f>
        <v>2</v>
      </c>
      <c r="H594">
        <f t="shared" si="231"/>
        <v>2</v>
      </c>
      <c r="I594">
        <f t="shared" si="232"/>
        <v>59.5</v>
      </c>
      <c r="J594">
        <f t="shared" si="233"/>
        <v>1.680672268907563</v>
      </c>
      <c r="K594">
        <f t="shared" si="234"/>
        <v>0</v>
      </c>
      <c r="L594">
        <f t="shared" si="235"/>
        <v>1.6949152542372881</v>
      </c>
      <c r="M594" t="e">
        <f t="shared" si="236"/>
        <v>#DIV/0!</v>
      </c>
      <c r="N594">
        <f t="shared" si="237"/>
        <v>59</v>
      </c>
      <c r="O594">
        <f>IF(ISNA(VLOOKUP(A594,desenvolvedores!$U$2:$W$656,2,FALSE)),1,VLOOKUP(A594,desenvolvedores!$U$2:$W$656,2,FALSE))</f>
        <v>1</v>
      </c>
      <c r="P594">
        <f>IF(ISNA(VLOOKUP(A594,desenvolvedores!$U$2:$W$656,3,FALSE)),1,VLOOKUP(A594,desenvolvedores!$U$2:$W$656,3,FALSE))</f>
        <v>21</v>
      </c>
      <c r="Q594">
        <f t="shared" si="229"/>
        <v>999999</v>
      </c>
      <c r="R594">
        <f t="shared" si="230"/>
        <v>206.5</v>
      </c>
      <c r="S594">
        <f>IF(ISNA(VLOOKUP(A594,merges!AH:AJ,2,)),0,VLOOKUP(A594,merges!AH:AJ,2,))</f>
        <v>0</v>
      </c>
      <c r="T594">
        <f>IF(ISNA(VLOOKUP(A594,merges!AN:AP,2,FALSE)),0,VLOOKUP(A594,merges!AN:AP,2,FALSE))</f>
        <v>0</v>
      </c>
      <c r="U594">
        <f t="shared" si="238"/>
        <v>0</v>
      </c>
      <c r="V594">
        <f t="shared" si="239"/>
        <v>0</v>
      </c>
      <c r="W594">
        <f t="shared" si="248"/>
        <v>0</v>
      </c>
      <c r="X594">
        <f t="shared" si="240"/>
        <v>0</v>
      </c>
      <c r="Y594" t="e">
        <f>VLOOKUP(A594,issues_tempo!A:E,2,FALSE)</f>
        <v>#N/A</v>
      </c>
      <c r="Z594" t="e">
        <f>VLOOKUP(A594,issues_tempo!A:E,3,FALSE)</f>
        <v>#N/A</v>
      </c>
      <c r="AA594" t="e">
        <f t="shared" si="241"/>
        <v>#N/A</v>
      </c>
      <c r="AB594" t="e">
        <f t="shared" si="242"/>
        <v>#N/A</v>
      </c>
      <c r="AC594" t="e">
        <f>VLOOKUP(A594,issues_tempo!A:E,4,FALSE)</f>
        <v>#N/A</v>
      </c>
      <c r="AD594" t="e">
        <f>VLOOKUP(A594,issues_tempo!A:E,5,FALSE)</f>
        <v>#N/A</v>
      </c>
      <c r="AE594">
        <f t="shared" si="243"/>
        <v>0</v>
      </c>
      <c r="AF594">
        <f t="shared" si="243"/>
        <v>0</v>
      </c>
      <c r="AG594" t="e">
        <f t="shared" si="244"/>
        <v>#N/A</v>
      </c>
      <c r="AH594" t="e">
        <f t="shared" si="245"/>
        <v>#N/A</v>
      </c>
      <c r="AI594" t="e">
        <f t="shared" si="246"/>
        <v>#N/A</v>
      </c>
      <c r="AJ594" t="e">
        <f t="shared" si="247"/>
        <v>#N/A</v>
      </c>
    </row>
    <row r="595" spans="1:36" x14ac:dyDescent="0.25">
      <c r="A595">
        <f>commits!A595</f>
        <v>108281196</v>
      </c>
      <c r="B595" t="str">
        <f>commits!B595</f>
        <v>Javascript</v>
      </c>
      <c r="C595">
        <f>commits!C595</f>
        <v>1</v>
      </c>
      <c r="D595">
        <f>commits!D595</f>
        <v>9</v>
      </c>
      <c r="E595">
        <f>commits!E595</f>
        <v>10</v>
      </c>
      <c r="F595" t="e">
        <f>VLOOKUP(A595,merges!P:U,5,FALSE)</f>
        <v>#N/A</v>
      </c>
      <c r="G595" t="e">
        <f>VLOOKUP(A595,merges!P:U,6,FALSE)</f>
        <v>#N/A</v>
      </c>
      <c r="H595" t="e">
        <f t="shared" si="231"/>
        <v>#N/A</v>
      </c>
      <c r="I595" t="e">
        <f t="shared" si="232"/>
        <v>#N/A</v>
      </c>
      <c r="J595">
        <f t="shared" si="233"/>
        <v>0</v>
      </c>
      <c r="K595">
        <f t="shared" si="234"/>
        <v>0</v>
      </c>
      <c r="L595">
        <f t="shared" si="235"/>
        <v>0</v>
      </c>
      <c r="M595" t="e">
        <f t="shared" si="236"/>
        <v>#N/A</v>
      </c>
      <c r="N595" t="e">
        <f t="shared" si="237"/>
        <v>#N/A</v>
      </c>
      <c r="O595">
        <f>IF(ISNA(VLOOKUP(A595,desenvolvedores!$U$2:$W$656,2,FALSE)),1,VLOOKUP(A595,desenvolvedores!$U$2:$W$656,2,FALSE))</f>
        <v>1</v>
      </c>
      <c r="P595">
        <f>IF(ISNA(VLOOKUP(A595,desenvolvedores!$U$2:$W$656,3,FALSE)),1,VLOOKUP(A595,desenvolvedores!$U$2:$W$656,3,FALSE))</f>
        <v>1</v>
      </c>
      <c r="Q595">
        <f t="shared" si="229"/>
        <v>999999</v>
      </c>
      <c r="R595" t="e">
        <f t="shared" si="230"/>
        <v>#N/A</v>
      </c>
      <c r="S595">
        <f>IF(ISNA(VLOOKUP(A595,merges!AH:AJ,2,)),0,VLOOKUP(A595,merges!AH:AJ,2,))</f>
        <v>0</v>
      </c>
      <c r="T595">
        <f>IF(ISNA(VLOOKUP(A595,merges!AN:AP,2,FALSE)),0,VLOOKUP(A595,merges!AN:AP,2,FALSE))</f>
        <v>0</v>
      </c>
      <c r="U595">
        <f t="shared" si="238"/>
        <v>0</v>
      </c>
      <c r="V595">
        <f t="shared" si="239"/>
        <v>0</v>
      </c>
      <c r="W595">
        <f t="shared" si="248"/>
        <v>0</v>
      </c>
      <c r="X595">
        <f t="shared" si="240"/>
        <v>0</v>
      </c>
      <c r="Y595" t="e">
        <f>VLOOKUP(A595,issues_tempo!A:E,2,FALSE)</f>
        <v>#N/A</v>
      </c>
      <c r="Z595" t="e">
        <f>VLOOKUP(A595,issues_tempo!A:E,3,FALSE)</f>
        <v>#N/A</v>
      </c>
      <c r="AA595" t="e">
        <f t="shared" si="241"/>
        <v>#N/A</v>
      </c>
      <c r="AB595" t="e">
        <f t="shared" si="242"/>
        <v>#N/A</v>
      </c>
      <c r="AC595" t="e">
        <f>VLOOKUP(A595,issues_tempo!A:E,4,FALSE)</f>
        <v>#N/A</v>
      </c>
      <c r="AD595" t="e">
        <f>VLOOKUP(A595,issues_tempo!A:E,5,FALSE)</f>
        <v>#N/A</v>
      </c>
      <c r="AE595">
        <f t="shared" si="243"/>
        <v>0</v>
      </c>
      <c r="AF595">
        <f t="shared" si="243"/>
        <v>0</v>
      </c>
      <c r="AG595" t="e">
        <f t="shared" si="244"/>
        <v>#N/A</v>
      </c>
      <c r="AH595" t="e">
        <f t="shared" si="245"/>
        <v>#N/A</v>
      </c>
      <c r="AI595" t="e">
        <f t="shared" si="246"/>
        <v>#N/A</v>
      </c>
      <c r="AJ595" t="e">
        <f t="shared" si="247"/>
        <v>#N/A</v>
      </c>
    </row>
    <row r="596" spans="1:36" x14ac:dyDescent="0.25">
      <c r="A596">
        <f>commits!A596</f>
        <v>108414390</v>
      </c>
      <c r="B596" t="str">
        <f>commits!B596</f>
        <v>java</v>
      </c>
      <c r="C596">
        <f>commits!C596</f>
        <v>1139</v>
      </c>
      <c r="D596">
        <f>commits!D596</f>
        <v>477</v>
      </c>
      <c r="E596">
        <f>commits!E596</f>
        <v>1616</v>
      </c>
      <c r="F596">
        <f>VLOOKUP(A596,merges!P:U,5,FALSE)</f>
        <v>30</v>
      </c>
      <c r="G596">
        <f>VLOOKUP(A596,merges!P:U,6,FALSE)</f>
        <v>15</v>
      </c>
      <c r="H596">
        <f t="shared" si="231"/>
        <v>45</v>
      </c>
      <c r="I596">
        <f t="shared" si="232"/>
        <v>35.911111111111111</v>
      </c>
      <c r="J596">
        <f t="shared" si="233"/>
        <v>2.7846534653465347</v>
      </c>
      <c r="K596">
        <f t="shared" si="234"/>
        <v>2.6338893766461808</v>
      </c>
      <c r="L596">
        <f t="shared" si="235"/>
        <v>3.1446540880503147</v>
      </c>
      <c r="M596">
        <f>IF(F596&gt;0,C596/F596,999999)</f>
        <v>37.966666666666669</v>
      </c>
      <c r="N596">
        <f>IF(G596&gt;0,D596/G596,999999)</f>
        <v>31.8</v>
      </c>
      <c r="O596">
        <f>IF(ISNA(VLOOKUP(A596,desenvolvedores!$U$2:$W$656,2,FALSE)),1,VLOOKUP(A596,desenvolvedores!$U$2:$W$656,2,FALSE))</f>
        <v>14</v>
      </c>
      <c r="P596">
        <f>IF(ISNA(VLOOKUP(A596,desenvolvedores!$U$2:$W$656,3,FALSE)),1,VLOOKUP(A596,desenvolvedores!$U$2:$W$656,3,FALSE))</f>
        <v>19</v>
      </c>
      <c r="Q596">
        <f t="shared" si="229"/>
        <v>88.588888888888903</v>
      </c>
      <c r="R596">
        <f t="shared" si="230"/>
        <v>100.7</v>
      </c>
      <c r="S596">
        <f>IF(ISNA(VLOOKUP(A596,merges!AH:AJ,2,)),0,VLOOKUP(A596,merges!AH:AJ,2,))</f>
        <v>3</v>
      </c>
      <c r="T596">
        <f>IF(ISNA(VLOOKUP(A596,merges!AN:AP,2,FALSE)),0,VLOOKUP(A596,merges!AN:AP,2,FALSE))</f>
        <v>26</v>
      </c>
      <c r="U596">
        <f t="shared" si="238"/>
        <v>0.1</v>
      </c>
      <c r="V596">
        <f t="shared" si="239"/>
        <v>1.7333333333333334</v>
      </c>
      <c r="W596">
        <f t="shared" si="248"/>
        <v>0.26338893766461807</v>
      </c>
      <c r="X596">
        <f t="shared" si="240"/>
        <v>5.4507337526205459</v>
      </c>
      <c r="Y596">
        <f>IF(ISNA(VLOOKUP(A596,issues_tempo!A:E,2,FALSE)),0,VLOOKUP(A596,issues_tempo!A:E,2,FALSE))</f>
        <v>0</v>
      </c>
      <c r="Z596">
        <f>IF(ISNA(VLOOKUP(A596,issues_tempo!A:E,3,FALSE)),0,VLOOKUP(A596,issues_tempo!A:E,3,FALSE))</f>
        <v>0</v>
      </c>
      <c r="AA596">
        <f t="shared" si="241"/>
        <v>0</v>
      </c>
      <c r="AB596" t="e">
        <f t="shared" si="242"/>
        <v>#DIV/0!</v>
      </c>
      <c r="AC596" t="e">
        <f>VLOOKUP(A596,issues_tempo!A:E,4,FALSE)</f>
        <v>#N/A</v>
      </c>
      <c r="AD596" t="e">
        <f>VLOOKUP(A596,issues_tempo!A:E,5,FALSE)</f>
        <v>#N/A</v>
      </c>
      <c r="AE596">
        <f t="shared" si="243"/>
        <v>0</v>
      </c>
      <c r="AF596">
        <f t="shared" si="243"/>
        <v>0</v>
      </c>
      <c r="AG596">
        <f t="shared" si="244"/>
        <v>0</v>
      </c>
      <c r="AH596">
        <f t="shared" si="245"/>
        <v>0</v>
      </c>
      <c r="AI596">
        <f t="shared" si="246"/>
        <v>0</v>
      </c>
      <c r="AJ596">
        <f t="shared" si="247"/>
        <v>0</v>
      </c>
    </row>
    <row r="597" spans="1:36" x14ac:dyDescent="0.25">
      <c r="A597">
        <f>commits!A597</f>
        <v>108781290</v>
      </c>
      <c r="B597" t="str">
        <f>commits!B597</f>
        <v>c#</v>
      </c>
      <c r="C597">
        <f>commits!C597</f>
        <v>1</v>
      </c>
      <c r="D597">
        <f>commits!D597</f>
        <v>2</v>
      </c>
      <c r="E597">
        <f>commits!E597</f>
        <v>3</v>
      </c>
      <c r="F597" t="e">
        <f>VLOOKUP(A597,merges!P:U,5,FALSE)</f>
        <v>#N/A</v>
      </c>
      <c r="G597" t="e">
        <f>VLOOKUP(A597,merges!P:U,6,FALSE)</f>
        <v>#N/A</v>
      </c>
      <c r="H597" t="e">
        <f t="shared" si="231"/>
        <v>#N/A</v>
      </c>
      <c r="I597" t="e">
        <f t="shared" si="232"/>
        <v>#N/A</v>
      </c>
      <c r="J597">
        <f t="shared" si="233"/>
        <v>0</v>
      </c>
      <c r="K597">
        <f t="shared" si="234"/>
        <v>0</v>
      </c>
      <c r="L597">
        <f t="shared" si="235"/>
        <v>0</v>
      </c>
      <c r="M597" t="e">
        <f t="shared" si="236"/>
        <v>#N/A</v>
      </c>
      <c r="N597" t="e">
        <f t="shared" si="237"/>
        <v>#N/A</v>
      </c>
      <c r="O597">
        <f>IF(ISNA(VLOOKUP(A597,desenvolvedores!$U$2:$W$656,2,FALSE)),1,VLOOKUP(A597,desenvolvedores!$U$2:$W$656,2,FALSE))</f>
        <v>1</v>
      </c>
      <c r="P597">
        <f>IF(ISNA(VLOOKUP(A597,desenvolvedores!$U$2:$W$656,3,FALSE)),1,VLOOKUP(A597,desenvolvedores!$U$2:$W$656,3,FALSE))</f>
        <v>1</v>
      </c>
      <c r="Q597">
        <f t="shared" si="229"/>
        <v>999999</v>
      </c>
      <c r="R597" t="e">
        <f t="shared" si="230"/>
        <v>#N/A</v>
      </c>
      <c r="S597">
        <f>IF(ISNA(VLOOKUP(A597,merges!AH:AJ,2,)),0,VLOOKUP(A597,merges!AH:AJ,2,))</f>
        <v>0</v>
      </c>
      <c r="T597">
        <f>IF(ISNA(VLOOKUP(A597,merges!AN:AP,2,FALSE)),0,VLOOKUP(A597,merges!AN:AP,2,FALSE))</f>
        <v>0</v>
      </c>
      <c r="U597">
        <f t="shared" si="238"/>
        <v>0</v>
      </c>
      <c r="V597">
        <f t="shared" si="239"/>
        <v>0</v>
      </c>
      <c r="W597">
        <f t="shared" si="248"/>
        <v>0</v>
      </c>
      <c r="X597">
        <f t="shared" si="240"/>
        <v>0</v>
      </c>
      <c r="Y597" t="e">
        <f>VLOOKUP(A597,issues_tempo!A:E,2,FALSE)</f>
        <v>#N/A</v>
      </c>
      <c r="Z597" t="e">
        <f>VLOOKUP(A597,issues_tempo!A:E,3,FALSE)</f>
        <v>#N/A</v>
      </c>
      <c r="AA597" t="e">
        <f t="shared" si="241"/>
        <v>#N/A</v>
      </c>
      <c r="AB597" t="e">
        <f t="shared" si="242"/>
        <v>#N/A</v>
      </c>
      <c r="AC597" t="e">
        <f>VLOOKUP(A597,issues_tempo!A:E,4,FALSE)</f>
        <v>#N/A</v>
      </c>
      <c r="AD597" t="e">
        <f>VLOOKUP(A597,issues_tempo!A:E,5,FALSE)</f>
        <v>#N/A</v>
      </c>
      <c r="AE597">
        <f t="shared" si="243"/>
        <v>0</v>
      </c>
      <c r="AF597">
        <f t="shared" si="243"/>
        <v>0</v>
      </c>
      <c r="AG597" t="e">
        <f t="shared" si="244"/>
        <v>#N/A</v>
      </c>
      <c r="AH597" t="e">
        <f t="shared" si="245"/>
        <v>#N/A</v>
      </c>
      <c r="AI597" t="e">
        <f t="shared" si="246"/>
        <v>#N/A</v>
      </c>
      <c r="AJ597" t="e">
        <f t="shared" si="247"/>
        <v>#N/A</v>
      </c>
    </row>
    <row r="598" spans="1:36" x14ac:dyDescent="0.25">
      <c r="A598">
        <f>commits!A598</f>
        <v>109042957</v>
      </c>
      <c r="B598" t="str">
        <f>commits!B598</f>
        <v>Javascript</v>
      </c>
      <c r="C598">
        <f>commits!C598</f>
        <v>1</v>
      </c>
      <c r="D598">
        <f>commits!D598</f>
        <v>7</v>
      </c>
      <c r="E598">
        <f>commits!E598</f>
        <v>8</v>
      </c>
      <c r="F598">
        <f>VLOOKUP(A598,merges!P:U,5,FALSE)</f>
        <v>0</v>
      </c>
      <c r="G598">
        <f>VLOOKUP(A598,merges!P:U,6,FALSE)</f>
        <v>1</v>
      </c>
      <c r="H598">
        <f t="shared" si="231"/>
        <v>1</v>
      </c>
      <c r="I598">
        <f t="shared" si="232"/>
        <v>8</v>
      </c>
      <c r="J598">
        <f t="shared" si="233"/>
        <v>12.5</v>
      </c>
      <c r="K598">
        <f t="shared" si="234"/>
        <v>0</v>
      </c>
      <c r="L598">
        <f t="shared" si="235"/>
        <v>14.285714285714286</v>
      </c>
      <c r="M598" t="e">
        <f t="shared" si="236"/>
        <v>#DIV/0!</v>
      </c>
      <c r="N598">
        <f t="shared" si="237"/>
        <v>7</v>
      </c>
      <c r="O598">
        <f>IF(ISNA(VLOOKUP(A598,desenvolvedores!$U$2:$W$656,2,FALSE)),1,VLOOKUP(A598,desenvolvedores!$U$2:$W$656,2,FALSE))</f>
        <v>1</v>
      </c>
      <c r="P598">
        <f>IF(ISNA(VLOOKUP(A598,desenvolvedores!$U$2:$W$656,3,FALSE)),1,VLOOKUP(A598,desenvolvedores!$U$2:$W$656,3,FALSE))</f>
        <v>2</v>
      </c>
      <c r="Q598">
        <f t="shared" si="229"/>
        <v>999999</v>
      </c>
      <c r="R598">
        <f t="shared" si="230"/>
        <v>2.333333333333333</v>
      </c>
      <c r="S598">
        <f>IF(ISNA(VLOOKUP(A598,merges!AH:AJ,2,)),0,VLOOKUP(A598,merges!AH:AJ,2,))</f>
        <v>0</v>
      </c>
      <c r="T598">
        <f>IF(ISNA(VLOOKUP(A598,merges!AN:AP,2,FALSE)),0,VLOOKUP(A598,merges!AN:AP,2,FALSE))</f>
        <v>0</v>
      </c>
      <c r="U598">
        <f t="shared" si="238"/>
        <v>0</v>
      </c>
      <c r="V598">
        <f t="shared" si="239"/>
        <v>0</v>
      </c>
      <c r="W598">
        <f t="shared" si="248"/>
        <v>0</v>
      </c>
      <c r="X598">
        <f t="shared" si="240"/>
        <v>0</v>
      </c>
      <c r="Y598" t="e">
        <f>VLOOKUP(A598,issues_tempo!A:E,2,FALSE)</f>
        <v>#N/A</v>
      </c>
      <c r="Z598" t="e">
        <f>VLOOKUP(A598,issues_tempo!A:E,3,FALSE)</f>
        <v>#N/A</v>
      </c>
      <c r="AA598" t="e">
        <f t="shared" si="241"/>
        <v>#N/A</v>
      </c>
      <c r="AB598" t="e">
        <f t="shared" si="242"/>
        <v>#N/A</v>
      </c>
      <c r="AC598" t="e">
        <f>VLOOKUP(A598,issues_tempo!A:E,4,FALSE)</f>
        <v>#N/A</v>
      </c>
      <c r="AD598" t="e">
        <f>VLOOKUP(A598,issues_tempo!A:E,5,FALSE)</f>
        <v>#N/A</v>
      </c>
      <c r="AE598">
        <f t="shared" si="243"/>
        <v>0</v>
      </c>
      <c r="AF598">
        <f t="shared" si="243"/>
        <v>0</v>
      </c>
      <c r="AG598" t="e">
        <f t="shared" si="244"/>
        <v>#N/A</v>
      </c>
      <c r="AH598" t="e">
        <f t="shared" si="245"/>
        <v>#N/A</v>
      </c>
      <c r="AI598" t="e">
        <f t="shared" si="246"/>
        <v>#N/A</v>
      </c>
      <c r="AJ598" t="e">
        <f t="shared" si="247"/>
        <v>#N/A</v>
      </c>
    </row>
    <row r="599" spans="1:36" x14ac:dyDescent="0.25">
      <c r="A599">
        <f>commits!A599</f>
        <v>109310961</v>
      </c>
      <c r="B599" t="str">
        <f>commits!B599</f>
        <v>Ruby</v>
      </c>
      <c r="C599">
        <f>commits!C599</f>
        <v>6</v>
      </c>
      <c r="D599">
        <f>commits!D599</f>
        <v>2</v>
      </c>
      <c r="E599">
        <f>commits!E599</f>
        <v>8</v>
      </c>
      <c r="F599" t="e">
        <f>VLOOKUP(A599,merges!P:U,5,FALSE)</f>
        <v>#N/A</v>
      </c>
      <c r="G599" t="e">
        <f>VLOOKUP(A599,merges!P:U,6,FALSE)</f>
        <v>#N/A</v>
      </c>
      <c r="H599" t="e">
        <f t="shared" si="231"/>
        <v>#N/A</v>
      </c>
      <c r="I599" t="e">
        <f t="shared" si="232"/>
        <v>#N/A</v>
      </c>
      <c r="J599">
        <f t="shared" si="233"/>
        <v>0</v>
      </c>
      <c r="K599">
        <f t="shared" si="234"/>
        <v>0</v>
      </c>
      <c r="L599">
        <f t="shared" si="235"/>
        <v>0</v>
      </c>
      <c r="M599" t="e">
        <f t="shared" si="236"/>
        <v>#N/A</v>
      </c>
      <c r="N599" t="e">
        <f t="shared" si="237"/>
        <v>#N/A</v>
      </c>
      <c r="O599">
        <f>IF(ISNA(VLOOKUP(A599,desenvolvedores!$U$2:$W$656,2,FALSE)),1,VLOOKUP(A599,desenvolvedores!$U$2:$W$656,2,FALSE))</f>
        <v>1</v>
      </c>
      <c r="P599">
        <f>IF(ISNA(VLOOKUP(A599,desenvolvedores!$U$2:$W$656,3,FALSE)),1,VLOOKUP(A599,desenvolvedores!$U$2:$W$656,3,FALSE))</f>
        <v>1</v>
      </c>
      <c r="Q599">
        <f t="shared" si="229"/>
        <v>999999</v>
      </c>
      <c r="R599" t="e">
        <f t="shared" si="230"/>
        <v>#N/A</v>
      </c>
      <c r="S599">
        <f>IF(ISNA(VLOOKUP(A599,merges!AH:AJ,2,)),0,VLOOKUP(A599,merges!AH:AJ,2,))</f>
        <v>0</v>
      </c>
      <c r="T599">
        <f>IF(ISNA(VLOOKUP(A599,merges!AN:AP,2,FALSE)),0,VLOOKUP(A599,merges!AN:AP,2,FALSE))</f>
        <v>0</v>
      </c>
      <c r="U599">
        <f t="shared" si="238"/>
        <v>0</v>
      </c>
      <c r="V599">
        <f t="shared" si="239"/>
        <v>0</v>
      </c>
      <c r="W599">
        <f t="shared" si="248"/>
        <v>0</v>
      </c>
      <c r="X599">
        <f t="shared" si="240"/>
        <v>0</v>
      </c>
      <c r="Y599" t="e">
        <f>VLOOKUP(A599,issues_tempo!A:E,2,FALSE)</f>
        <v>#N/A</v>
      </c>
      <c r="Z599" t="e">
        <f>VLOOKUP(A599,issues_tempo!A:E,3,FALSE)</f>
        <v>#N/A</v>
      </c>
      <c r="AA599" t="e">
        <f t="shared" si="241"/>
        <v>#N/A</v>
      </c>
      <c r="AB599" t="e">
        <f t="shared" si="242"/>
        <v>#N/A</v>
      </c>
      <c r="AC599" t="e">
        <f>VLOOKUP(A599,issues_tempo!A:E,4,FALSE)</f>
        <v>#N/A</v>
      </c>
      <c r="AD599" t="e">
        <f>VLOOKUP(A599,issues_tempo!A:E,5,FALSE)</f>
        <v>#N/A</v>
      </c>
      <c r="AE599">
        <f t="shared" si="243"/>
        <v>0</v>
      </c>
      <c r="AF599">
        <f t="shared" si="243"/>
        <v>0</v>
      </c>
      <c r="AG599" t="e">
        <f t="shared" si="244"/>
        <v>#N/A</v>
      </c>
      <c r="AH599" t="e">
        <f t="shared" si="245"/>
        <v>#N/A</v>
      </c>
      <c r="AI599" t="e">
        <f t="shared" si="246"/>
        <v>#N/A</v>
      </c>
      <c r="AJ599" t="e">
        <f t="shared" si="247"/>
        <v>#N/A</v>
      </c>
    </row>
    <row r="600" spans="1:36" x14ac:dyDescent="0.25">
      <c r="A600">
        <f>commits!A600</f>
        <v>109400452</v>
      </c>
      <c r="B600" t="str">
        <f>commits!B600</f>
        <v>Javascript</v>
      </c>
      <c r="C600">
        <f>commits!C600</f>
        <v>2</v>
      </c>
      <c r="D600">
        <f>commits!D600</f>
        <v>5</v>
      </c>
      <c r="E600">
        <f>commits!E600</f>
        <v>7</v>
      </c>
      <c r="F600" t="e">
        <f>VLOOKUP(A600,merges!P:U,5,FALSE)</f>
        <v>#N/A</v>
      </c>
      <c r="G600" t="e">
        <f>VLOOKUP(A600,merges!P:U,6,FALSE)</f>
        <v>#N/A</v>
      </c>
      <c r="H600" t="e">
        <f t="shared" si="231"/>
        <v>#N/A</v>
      </c>
      <c r="I600" t="e">
        <f t="shared" si="232"/>
        <v>#N/A</v>
      </c>
      <c r="J600">
        <f t="shared" si="233"/>
        <v>0</v>
      </c>
      <c r="K600">
        <f t="shared" si="234"/>
        <v>0</v>
      </c>
      <c r="L600">
        <f t="shared" si="235"/>
        <v>0</v>
      </c>
      <c r="M600" t="e">
        <f t="shared" si="236"/>
        <v>#N/A</v>
      </c>
      <c r="N600" t="e">
        <f t="shared" si="237"/>
        <v>#N/A</v>
      </c>
      <c r="O600">
        <f>IF(ISNA(VLOOKUP(A600,desenvolvedores!$U$2:$W$656,2,FALSE)),1,VLOOKUP(A600,desenvolvedores!$U$2:$W$656,2,FALSE))</f>
        <v>1</v>
      </c>
      <c r="P600">
        <f>IF(ISNA(VLOOKUP(A600,desenvolvedores!$U$2:$W$656,3,FALSE)),1,VLOOKUP(A600,desenvolvedores!$U$2:$W$656,3,FALSE))</f>
        <v>1</v>
      </c>
      <c r="Q600">
        <f t="shared" si="229"/>
        <v>999999</v>
      </c>
      <c r="R600" t="e">
        <f t="shared" si="230"/>
        <v>#N/A</v>
      </c>
      <c r="S600">
        <f>IF(ISNA(VLOOKUP(A600,merges!AH:AJ,2,)),0,VLOOKUP(A600,merges!AH:AJ,2,))</f>
        <v>0</v>
      </c>
      <c r="T600">
        <f>IF(ISNA(VLOOKUP(A600,merges!AN:AP,2,FALSE)),0,VLOOKUP(A600,merges!AN:AP,2,FALSE))</f>
        <v>0</v>
      </c>
      <c r="U600">
        <f t="shared" si="238"/>
        <v>0</v>
      </c>
      <c r="V600">
        <f t="shared" si="239"/>
        <v>0</v>
      </c>
      <c r="W600">
        <f t="shared" si="248"/>
        <v>0</v>
      </c>
      <c r="X600">
        <f t="shared" si="240"/>
        <v>0</v>
      </c>
      <c r="Y600" t="e">
        <f>VLOOKUP(A600,issues_tempo!A:E,2,FALSE)</f>
        <v>#N/A</v>
      </c>
      <c r="Z600" t="e">
        <f>VLOOKUP(A600,issues_tempo!A:E,3,FALSE)</f>
        <v>#N/A</v>
      </c>
      <c r="AA600" t="e">
        <f t="shared" si="241"/>
        <v>#N/A</v>
      </c>
      <c r="AB600" t="e">
        <f t="shared" si="242"/>
        <v>#N/A</v>
      </c>
      <c r="AC600" t="e">
        <f>VLOOKUP(A600,issues_tempo!A:E,4,FALSE)</f>
        <v>#N/A</v>
      </c>
      <c r="AD600" t="e">
        <f>VLOOKUP(A600,issues_tempo!A:E,5,FALSE)</f>
        <v>#N/A</v>
      </c>
      <c r="AE600">
        <f t="shared" si="243"/>
        <v>0</v>
      </c>
      <c r="AF600">
        <f t="shared" si="243"/>
        <v>0</v>
      </c>
      <c r="AG600" t="e">
        <f t="shared" si="244"/>
        <v>#N/A</v>
      </c>
      <c r="AH600" t="e">
        <f t="shared" si="245"/>
        <v>#N/A</v>
      </c>
      <c r="AI600" t="e">
        <f t="shared" si="246"/>
        <v>#N/A</v>
      </c>
      <c r="AJ600" t="e">
        <f t="shared" si="247"/>
        <v>#N/A</v>
      </c>
    </row>
    <row r="601" spans="1:36" x14ac:dyDescent="0.25">
      <c r="A601">
        <f>commits!A601</f>
        <v>110383673</v>
      </c>
      <c r="B601" t="str">
        <f>commits!B601</f>
        <v>Python</v>
      </c>
      <c r="C601">
        <f>commits!C601</f>
        <v>10</v>
      </c>
      <c r="D601">
        <f>commits!D601</f>
        <v>4</v>
      </c>
      <c r="E601">
        <f>commits!E601</f>
        <v>14</v>
      </c>
      <c r="F601">
        <f>VLOOKUP(A601,merges!P:U,5,FALSE)</f>
        <v>0</v>
      </c>
      <c r="G601">
        <f>VLOOKUP(A601,merges!P:U,6,FALSE)</f>
        <v>2</v>
      </c>
      <c r="H601">
        <f t="shared" si="231"/>
        <v>2</v>
      </c>
      <c r="I601">
        <f t="shared" si="232"/>
        <v>7</v>
      </c>
      <c r="J601">
        <f t="shared" si="233"/>
        <v>14.285714285714286</v>
      </c>
      <c r="K601">
        <f t="shared" si="234"/>
        <v>0</v>
      </c>
      <c r="L601">
        <f t="shared" si="235"/>
        <v>50</v>
      </c>
      <c r="M601" t="e">
        <f t="shared" si="236"/>
        <v>#DIV/0!</v>
      </c>
      <c r="N601">
        <f t="shared" si="237"/>
        <v>2</v>
      </c>
      <c r="O601">
        <f>IF(ISNA(VLOOKUP(A601,desenvolvedores!$U$2:$W$656,2,FALSE)),1,VLOOKUP(A601,desenvolvedores!$U$2:$W$656,2,FALSE))</f>
        <v>1</v>
      </c>
      <c r="P601">
        <f>IF(ISNA(VLOOKUP(A601,desenvolvedores!$U$2:$W$656,3,FALSE)),1,VLOOKUP(A601,desenvolvedores!$U$2:$W$656,3,FALSE))</f>
        <v>2</v>
      </c>
      <c r="Q601">
        <f t="shared" si="229"/>
        <v>999999</v>
      </c>
      <c r="R601">
        <f t="shared" si="230"/>
        <v>0.66666666666666663</v>
      </c>
      <c r="S601">
        <f>IF(ISNA(VLOOKUP(A601,merges!AH:AJ,2,)),0,VLOOKUP(A601,merges!AH:AJ,2,))</f>
        <v>0</v>
      </c>
      <c r="T601">
        <f>IF(ISNA(VLOOKUP(A601,merges!AN:AP,2,FALSE)),0,VLOOKUP(A601,merges!AN:AP,2,FALSE))</f>
        <v>3</v>
      </c>
      <c r="U601">
        <f t="shared" si="238"/>
        <v>0</v>
      </c>
      <c r="V601">
        <f t="shared" si="239"/>
        <v>1.5</v>
      </c>
      <c r="W601">
        <f t="shared" si="248"/>
        <v>0</v>
      </c>
      <c r="X601">
        <f t="shared" si="240"/>
        <v>75</v>
      </c>
      <c r="Y601" t="e">
        <f>VLOOKUP(A601,issues_tempo!A:E,2,FALSE)</f>
        <v>#N/A</v>
      </c>
      <c r="Z601" t="e">
        <f>VLOOKUP(A601,issues_tempo!A:E,3,FALSE)</f>
        <v>#N/A</v>
      </c>
      <c r="AA601" t="e">
        <f t="shared" si="241"/>
        <v>#N/A</v>
      </c>
      <c r="AB601" t="e">
        <f t="shared" si="242"/>
        <v>#N/A</v>
      </c>
      <c r="AC601" t="e">
        <f>VLOOKUP(A601,issues_tempo!A:E,4,FALSE)</f>
        <v>#N/A</v>
      </c>
      <c r="AD601" t="e">
        <f>VLOOKUP(A601,issues_tempo!A:E,5,FALSE)</f>
        <v>#N/A</v>
      </c>
      <c r="AE601">
        <f t="shared" si="243"/>
        <v>0</v>
      </c>
      <c r="AF601">
        <f t="shared" si="243"/>
        <v>0</v>
      </c>
      <c r="AG601" t="e">
        <f t="shared" si="244"/>
        <v>#N/A</v>
      </c>
      <c r="AH601" t="e">
        <f t="shared" si="245"/>
        <v>#N/A</v>
      </c>
      <c r="AI601" t="e">
        <f t="shared" si="246"/>
        <v>#N/A</v>
      </c>
      <c r="AJ601" t="e">
        <f t="shared" si="247"/>
        <v>#N/A</v>
      </c>
    </row>
    <row r="602" spans="1:36" x14ac:dyDescent="0.25">
      <c r="A602">
        <f>commits!A602</f>
        <v>110440194</v>
      </c>
      <c r="B602" t="str">
        <f>commits!B602</f>
        <v>PHP</v>
      </c>
      <c r="C602">
        <f>commits!C602</f>
        <v>34</v>
      </c>
      <c r="D602">
        <f>commits!D602</f>
        <v>35</v>
      </c>
      <c r="E602">
        <f>commits!E602</f>
        <v>69</v>
      </c>
      <c r="F602">
        <f>VLOOKUP(A602,merges!P:U,5,FALSE)</f>
        <v>0</v>
      </c>
      <c r="G602">
        <f>VLOOKUP(A602,merges!P:U,6,FALSE)</f>
        <v>1</v>
      </c>
      <c r="H602">
        <f t="shared" si="231"/>
        <v>1</v>
      </c>
      <c r="I602">
        <f t="shared" si="232"/>
        <v>69</v>
      </c>
      <c r="J602">
        <f t="shared" si="233"/>
        <v>1.4492753623188406</v>
      </c>
      <c r="K602">
        <f t="shared" si="234"/>
        <v>0</v>
      </c>
      <c r="L602">
        <f t="shared" si="235"/>
        <v>2.8571428571428572</v>
      </c>
      <c r="M602" t="e">
        <f t="shared" si="236"/>
        <v>#DIV/0!</v>
      </c>
      <c r="N602">
        <f t="shared" si="237"/>
        <v>35</v>
      </c>
      <c r="O602">
        <f>IF(ISNA(VLOOKUP(A602,desenvolvedores!$U$2:$W$656,2,FALSE)),1,VLOOKUP(A602,desenvolvedores!$U$2:$W$656,2,FALSE))</f>
        <v>1</v>
      </c>
      <c r="P602">
        <f>IF(ISNA(VLOOKUP(A602,desenvolvedores!$U$2:$W$656,3,FALSE)),1,VLOOKUP(A602,desenvolvedores!$U$2:$W$656,3,FALSE))</f>
        <v>2</v>
      </c>
      <c r="Q602">
        <f t="shared" si="229"/>
        <v>999999</v>
      </c>
      <c r="R602">
        <f t="shared" si="230"/>
        <v>11.666666666666666</v>
      </c>
      <c r="S602">
        <f>IF(ISNA(VLOOKUP(A602,merges!AH:AJ,2,)),0,VLOOKUP(A602,merges!AH:AJ,2,))</f>
        <v>0</v>
      </c>
      <c r="T602">
        <f>IF(ISNA(VLOOKUP(A602,merges!AN:AP,2,FALSE)),0,VLOOKUP(A602,merges!AN:AP,2,FALSE))</f>
        <v>0</v>
      </c>
      <c r="U602">
        <f t="shared" si="238"/>
        <v>0</v>
      </c>
      <c r="V602">
        <f t="shared" si="239"/>
        <v>0</v>
      </c>
      <c r="W602">
        <f t="shared" si="248"/>
        <v>0</v>
      </c>
      <c r="X602">
        <f t="shared" si="240"/>
        <v>0</v>
      </c>
      <c r="Y602" t="e">
        <f>VLOOKUP(A602,issues_tempo!A:E,2,FALSE)</f>
        <v>#N/A</v>
      </c>
      <c r="Z602" t="e">
        <f>VLOOKUP(A602,issues_tempo!A:E,3,FALSE)</f>
        <v>#N/A</v>
      </c>
      <c r="AA602" t="e">
        <f t="shared" si="241"/>
        <v>#N/A</v>
      </c>
      <c r="AB602" t="e">
        <f t="shared" si="242"/>
        <v>#N/A</v>
      </c>
      <c r="AC602" t="e">
        <f>VLOOKUP(A602,issues_tempo!A:E,4,FALSE)</f>
        <v>#N/A</v>
      </c>
      <c r="AD602" t="e">
        <f>VLOOKUP(A602,issues_tempo!A:E,5,FALSE)</f>
        <v>#N/A</v>
      </c>
      <c r="AE602">
        <f t="shared" si="243"/>
        <v>0</v>
      </c>
      <c r="AF602">
        <f t="shared" si="243"/>
        <v>0</v>
      </c>
      <c r="AG602" t="e">
        <f t="shared" si="244"/>
        <v>#N/A</v>
      </c>
      <c r="AH602" t="e">
        <f t="shared" si="245"/>
        <v>#N/A</v>
      </c>
      <c r="AI602" t="e">
        <f t="shared" si="246"/>
        <v>#N/A</v>
      </c>
      <c r="AJ602" t="e">
        <f t="shared" si="247"/>
        <v>#N/A</v>
      </c>
    </row>
    <row r="603" spans="1:36" x14ac:dyDescent="0.25">
      <c r="A603">
        <f>commits!A603</f>
        <v>110570009</v>
      </c>
      <c r="B603" t="str">
        <f>commits!B603</f>
        <v>java</v>
      </c>
      <c r="C603">
        <f>commits!C603</f>
        <v>6</v>
      </c>
      <c r="D603">
        <f>commits!D603</f>
        <v>1</v>
      </c>
      <c r="E603">
        <f>commits!E603</f>
        <v>7</v>
      </c>
      <c r="F603" t="e">
        <f>VLOOKUP(A603,merges!P:U,5,FALSE)</f>
        <v>#N/A</v>
      </c>
      <c r="G603" t="e">
        <f>VLOOKUP(A603,merges!P:U,6,FALSE)</f>
        <v>#N/A</v>
      </c>
      <c r="H603" t="e">
        <f t="shared" si="231"/>
        <v>#N/A</v>
      </c>
      <c r="I603" t="e">
        <f t="shared" si="232"/>
        <v>#N/A</v>
      </c>
      <c r="J603">
        <f t="shared" si="233"/>
        <v>0</v>
      </c>
      <c r="K603">
        <f t="shared" si="234"/>
        <v>0</v>
      </c>
      <c r="L603">
        <f t="shared" si="235"/>
        <v>0</v>
      </c>
      <c r="M603" t="e">
        <f t="shared" si="236"/>
        <v>#N/A</v>
      </c>
      <c r="N603" t="e">
        <f t="shared" si="237"/>
        <v>#N/A</v>
      </c>
      <c r="O603">
        <f>IF(ISNA(VLOOKUP(A603,desenvolvedores!$U$2:$W$656,2,FALSE)),1,VLOOKUP(A603,desenvolvedores!$U$2:$W$656,2,FALSE))</f>
        <v>2</v>
      </c>
      <c r="P603">
        <f>IF(ISNA(VLOOKUP(A603,desenvolvedores!$U$2:$W$656,3,FALSE)),1,VLOOKUP(A603,desenvolvedores!$U$2:$W$656,3,FALSE))</f>
        <v>1</v>
      </c>
      <c r="Q603">
        <f t="shared" si="229"/>
        <v>999999</v>
      </c>
      <c r="R603" t="e">
        <f t="shared" si="230"/>
        <v>#N/A</v>
      </c>
      <c r="S603">
        <f>IF(ISNA(VLOOKUP(A603,merges!AH:AJ,2,)),0,VLOOKUP(A603,merges!AH:AJ,2,))</f>
        <v>0</v>
      </c>
      <c r="T603">
        <f>IF(ISNA(VLOOKUP(A603,merges!AN:AP,2,FALSE)),0,VLOOKUP(A603,merges!AN:AP,2,FALSE))</f>
        <v>0</v>
      </c>
      <c r="U603">
        <f t="shared" si="238"/>
        <v>0</v>
      </c>
      <c r="V603">
        <f t="shared" si="239"/>
        <v>0</v>
      </c>
      <c r="W603">
        <f t="shared" si="248"/>
        <v>0</v>
      </c>
      <c r="X603">
        <f t="shared" si="240"/>
        <v>0</v>
      </c>
      <c r="Y603" t="e">
        <f>VLOOKUP(A603,issues_tempo!A:E,2,FALSE)</f>
        <v>#N/A</v>
      </c>
      <c r="Z603" t="e">
        <f>VLOOKUP(A603,issues_tempo!A:E,3,FALSE)</f>
        <v>#N/A</v>
      </c>
      <c r="AA603" t="e">
        <f t="shared" si="241"/>
        <v>#N/A</v>
      </c>
      <c r="AB603" t="e">
        <f t="shared" si="242"/>
        <v>#N/A</v>
      </c>
      <c r="AC603" t="e">
        <f>VLOOKUP(A603,issues_tempo!A:E,4,FALSE)</f>
        <v>#N/A</v>
      </c>
      <c r="AD603" t="e">
        <f>VLOOKUP(A603,issues_tempo!A:E,5,FALSE)</f>
        <v>#N/A</v>
      </c>
      <c r="AE603">
        <f t="shared" si="243"/>
        <v>0</v>
      </c>
      <c r="AF603">
        <f t="shared" si="243"/>
        <v>0</v>
      </c>
      <c r="AG603" t="e">
        <f t="shared" si="244"/>
        <v>#N/A</v>
      </c>
      <c r="AH603" t="e">
        <f t="shared" si="245"/>
        <v>#N/A</v>
      </c>
      <c r="AI603" t="e">
        <f t="shared" si="246"/>
        <v>#N/A</v>
      </c>
      <c r="AJ603" t="e">
        <f t="shared" si="247"/>
        <v>#N/A</v>
      </c>
    </row>
    <row r="604" spans="1:36" x14ac:dyDescent="0.25">
      <c r="A604">
        <f>commits!A604</f>
        <v>110586733</v>
      </c>
      <c r="B604" t="str">
        <f>commits!B604</f>
        <v>java</v>
      </c>
      <c r="C604">
        <f>commits!C604</f>
        <v>1</v>
      </c>
      <c r="D604">
        <f>commits!D604</f>
        <v>7</v>
      </c>
      <c r="E604">
        <f>commits!E604</f>
        <v>8</v>
      </c>
      <c r="F604" t="e">
        <f>VLOOKUP(A604,merges!P:U,5,FALSE)</f>
        <v>#N/A</v>
      </c>
      <c r="G604" t="e">
        <f>VLOOKUP(A604,merges!P:U,6,FALSE)</f>
        <v>#N/A</v>
      </c>
      <c r="H604" t="e">
        <f t="shared" si="231"/>
        <v>#N/A</v>
      </c>
      <c r="I604" t="e">
        <f t="shared" si="232"/>
        <v>#N/A</v>
      </c>
      <c r="J604">
        <f t="shared" si="233"/>
        <v>0</v>
      </c>
      <c r="K604">
        <f t="shared" si="234"/>
        <v>0</v>
      </c>
      <c r="L604">
        <f t="shared" si="235"/>
        <v>0</v>
      </c>
      <c r="M604" t="e">
        <f t="shared" si="236"/>
        <v>#N/A</v>
      </c>
      <c r="N604" t="e">
        <f t="shared" si="237"/>
        <v>#N/A</v>
      </c>
      <c r="O604">
        <f>IF(ISNA(VLOOKUP(A604,desenvolvedores!$U$2:$W$656,2,FALSE)),1,VLOOKUP(A604,desenvolvedores!$U$2:$W$656,2,FALSE))</f>
        <v>1</v>
      </c>
      <c r="P604">
        <f>IF(ISNA(VLOOKUP(A604,desenvolvedores!$U$2:$W$656,3,FALSE)),1,VLOOKUP(A604,desenvolvedores!$U$2:$W$656,3,FALSE))</f>
        <v>1</v>
      </c>
      <c r="Q604">
        <f t="shared" si="229"/>
        <v>999999</v>
      </c>
      <c r="R604" t="e">
        <f t="shared" si="230"/>
        <v>#N/A</v>
      </c>
      <c r="S604">
        <f>IF(ISNA(VLOOKUP(A604,merges!AH:AJ,2,)),0,VLOOKUP(A604,merges!AH:AJ,2,))</f>
        <v>0</v>
      </c>
      <c r="T604">
        <f>IF(ISNA(VLOOKUP(A604,merges!AN:AP,2,FALSE)),0,VLOOKUP(A604,merges!AN:AP,2,FALSE))</f>
        <v>0</v>
      </c>
      <c r="U604">
        <f t="shared" si="238"/>
        <v>0</v>
      </c>
      <c r="V604">
        <f t="shared" si="239"/>
        <v>0</v>
      </c>
      <c r="W604">
        <f t="shared" si="248"/>
        <v>0</v>
      </c>
      <c r="X604">
        <f t="shared" si="240"/>
        <v>0</v>
      </c>
      <c r="Y604" t="e">
        <f>VLOOKUP(A604,issues_tempo!A:E,2,FALSE)</f>
        <v>#N/A</v>
      </c>
      <c r="Z604" t="e">
        <f>VLOOKUP(A604,issues_tempo!A:E,3,FALSE)</f>
        <v>#N/A</v>
      </c>
      <c r="AA604" t="e">
        <f t="shared" si="241"/>
        <v>#N/A</v>
      </c>
      <c r="AB604" t="e">
        <f t="shared" si="242"/>
        <v>#N/A</v>
      </c>
      <c r="AC604" t="e">
        <f>VLOOKUP(A604,issues_tempo!A:E,4,FALSE)</f>
        <v>#N/A</v>
      </c>
      <c r="AD604" t="e">
        <f>VLOOKUP(A604,issues_tempo!A:E,5,FALSE)</f>
        <v>#N/A</v>
      </c>
      <c r="AE604">
        <f t="shared" si="243"/>
        <v>0</v>
      </c>
      <c r="AF604">
        <f t="shared" si="243"/>
        <v>0</v>
      </c>
      <c r="AG604" t="e">
        <f t="shared" si="244"/>
        <v>#N/A</v>
      </c>
      <c r="AH604" t="e">
        <f t="shared" si="245"/>
        <v>#N/A</v>
      </c>
      <c r="AI604" t="e">
        <f t="shared" si="246"/>
        <v>#N/A</v>
      </c>
      <c r="AJ604" t="e">
        <f t="shared" si="247"/>
        <v>#N/A</v>
      </c>
    </row>
    <row r="605" spans="1:36" x14ac:dyDescent="0.25">
      <c r="A605">
        <f>commits!A605</f>
        <v>110738701</v>
      </c>
      <c r="B605" t="str">
        <f>commits!B605</f>
        <v>Python</v>
      </c>
      <c r="C605">
        <f>commits!C605</f>
        <v>3</v>
      </c>
      <c r="D605">
        <f>commits!D605</f>
        <v>56</v>
      </c>
      <c r="E605">
        <f>commits!E605</f>
        <v>59</v>
      </c>
      <c r="F605" t="e">
        <f>VLOOKUP(A605,merges!P:U,5,FALSE)</f>
        <v>#N/A</v>
      </c>
      <c r="G605" t="e">
        <f>VLOOKUP(A605,merges!P:U,6,FALSE)</f>
        <v>#N/A</v>
      </c>
      <c r="H605" t="e">
        <f t="shared" si="231"/>
        <v>#N/A</v>
      </c>
      <c r="I605" t="e">
        <f t="shared" si="232"/>
        <v>#N/A</v>
      </c>
      <c r="J605">
        <f t="shared" si="233"/>
        <v>0</v>
      </c>
      <c r="K605">
        <f t="shared" si="234"/>
        <v>0</v>
      </c>
      <c r="L605">
        <f t="shared" si="235"/>
        <v>0</v>
      </c>
      <c r="M605" t="e">
        <f t="shared" si="236"/>
        <v>#N/A</v>
      </c>
      <c r="N605" t="e">
        <f t="shared" si="237"/>
        <v>#N/A</v>
      </c>
      <c r="O605">
        <f>IF(ISNA(VLOOKUP(A605,desenvolvedores!$U$2:$W$656,2,FALSE)),1,VLOOKUP(A605,desenvolvedores!$U$2:$W$656,2,FALSE))</f>
        <v>2</v>
      </c>
      <c r="P605">
        <f>IF(ISNA(VLOOKUP(A605,desenvolvedores!$U$2:$W$656,3,FALSE)),1,VLOOKUP(A605,desenvolvedores!$U$2:$W$656,3,FALSE))</f>
        <v>2</v>
      </c>
      <c r="Q605">
        <f t="shared" si="229"/>
        <v>999999</v>
      </c>
      <c r="R605" t="e">
        <f t="shared" si="230"/>
        <v>#N/A</v>
      </c>
      <c r="S605">
        <f>IF(ISNA(VLOOKUP(A605,merges!AH:AJ,2,)),0,VLOOKUP(A605,merges!AH:AJ,2,))</f>
        <v>0</v>
      </c>
      <c r="T605">
        <f>IF(ISNA(VLOOKUP(A605,merges!AN:AP,2,FALSE)),0,VLOOKUP(A605,merges!AN:AP,2,FALSE))</f>
        <v>0</v>
      </c>
      <c r="U605">
        <f t="shared" si="238"/>
        <v>0</v>
      </c>
      <c r="V605">
        <f t="shared" si="239"/>
        <v>0</v>
      </c>
      <c r="W605">
        <f t="shared" si="248"/>
        <v>0</v>
      </c>
      <c r="X605">
        <f t="shared" si="240"/>
        <v>0</v>
      </c>
      <c r="Y605">
        <f>VLOOKUP(A605,issues_tempo!A:E,2,FALSE)</f>
        <v>1</v>
      </c>
      <c r="Z605">
        <f>VLOOKUP(A605,issues_tempo!A:E,3,FALSE)</f>
        <v>0</v>
      </c>
      <c r="AA605">
        <f t="shared" si="241"/>
        <v>1</v>
      </c>
      <c r="AB605">
        <f t="shared" si="242"/>
        <v>59</v>
      </c>
      <c r="AC605">
        <f>VLOOKUP(A605,issues_tempo!A:E,4,FALSE)</f>
        <v>2</v>
      </c>
      <c r="AD605">
        <f>VLOOKUP(A605,issues_tempo!A:E,5,FALSE)</f>
        <v>0</v>
      </c>
      <c r="AE605">
        <f t="shared" si="243"/>
        <v>33.333333333333336</v>
      </c>
      <c r="AF605">
        <f t="shared" si="243"/>
        <v>0</v>
      </c>
      <c r="AG605">
        <f t="shared" si="244"/>
        <v>2</v>
      </c>
      <c r="AH605">
        <f t="shared" si="245"/>
        <v>0</v>
      </c>
      <c r="AI605">
        <f t="shared" si="246"/>
        <v>66.666666666666671</v>
      </c>
      <c r="AJ605">
        <f t="shared" si="247"/>
        <v>0</v>
      </c>
    </row>
    <row r="606" spans="1:36" x14ac:dyDescent="0.25">
      <c r="A606">
        <f>commits!A606</f>
        <v>111040798</v>
      </c>
      <c r="B606" t="str">
        <f>commits!B606</f>
        <v>java</v>
      </c>
      <c r="C606">
        <f>commits!C606</f>
        <v>14</v>
      </c>
      <c r="D606">
        <f>commits!D606</f>
        <v>1</v>
      </c>
      <c r="E606">
        <f>commits!E606</f>
        <v>15</v>
      </c>
      <c r="F606" t="e">
        <f>VLOOKUP(A606,merges!P:U,5,FALSE)</f>
        <v>#N/A</v>
      </c>
      <c r="G606" t="e">
        <f>VLOOKUP(A606,merges!P:U,6,FALSE)</f>
        <v>#N/A</v>
      </c>
      <c r="H606" t="e">
        <f t="shared" si="231"/>
        <v>#N/A</v>
      </c>
      <c r="I606" t="e">
        <f t="shared" si="232"/>
        <v>#N/A</v>
      </c>
      <c r="J606">
        <f t="shared" si="233"/>
        <v>0</v>
      </c>
      <c r="K606">
        <f t="shared" si="234"/>
        <v>0</v>
      </c>
      <c r="L606">
        <f t="shared" si="235"/>
        <v>0</v>
      </c>
      <c r="M606" t="e">
        <f t="shared" si="236"/>
        <v>#N/A</v>
      </c>
      <c r="N606" t="e">
        <f t="shared" si="237"/>
        <v>#N/A</v>
      </c>
      <c r="O606">
        <f>IF(ISNA(VLOOKUP(A606,desenvolvedores!$U$2:$W$656,2,FALSE)),1,VLOOKUP(A606,desenvolvedores!$U$2:$W$656,2,FALSE))</f>
        <v>2</v>
      </c>
      <c r="P606">
        <f>IF(ISNA(VLOOKUP(A606,desenvolvedores!$U$2:$W$656,3,FALSE)),1,VLOOKUP(A606,desenvolvedores!$U$2:$W$656,3,FALSE))</f>
        <v>1</v>
      </c>
      <c r="Q606">
        <f t="shared" si="229"/>
        <v>999999</v>
      </c>
      <c r="R606" t="e">
        <f t="shared" si="230"/>
        <v>#N/A</v>
      </c>
      <c r="S606">
        <f>IF(ISNA(VLOOKUP(A606,merges!AH:AJ,2,)),0,VLOOKUP(A606,merges!AH:AJ,2,))</f>
        <v>0</v>
      </c>
      <c r="T606">
        <f>IF(ISNA(VLOOKUP(A606,merges!AN:AP,2,FALSE)),0,VLOOKUP(A606,merges!AN:AP,2,FALSE))</f>
        <v>0</v>
      </c>
      <c r="U606">
        <f t="shared" si="238"/>
        <v>0</v>
      </c>
      <c r="V606">
        <f t="shared" si="239"/>
        <v>0</v>
      </c>
      <c r="W606">
        <f t="shared" si="248"/>
        <v>0</v>
      </c>
      <c r="X606">
        <f t="shared" si="240"/>
        <v>0</v>
      </c>
      <c r="Y606" t="e">
        <f>VLOOKUP(A606,issues_tempo!A:E,2,FALSE)</f>
        <v>#N/A</v>
      </c>
      <c r="Z606" t="e">
        <f>VLOOKUP(A606,issues_tempo!A:E,3,FALSE)</f>
        <v>#N/A</v>
      </c>
      <c r="AA606" t="e">
        <f t="shared" si="241"/>
        <v>#N/A</v>
      </c>
      <c r="AB606" t="e">
        <f t="shared" si="242"/>
        <v>#N/A</v>
      </c>
      <c r="AC606" t="e">
        <f>VLOOKUP(A606,issues_tempo!A:E,4,FALSE)</f>
        <v>#N/A</v>
      </c>
      <c r="AD606" t="e">
        <f>VLOOKUP(A606,issues_tempo!A:E,5,FALSE)</f>
        <v>#N/A</v>
      </c>
      <c r="AE606">
        <f t="shared" si="243"/>
        <v>0</v>
      </c>
      <c r="AF606">
        <f t="shared" si="243"/>
        <v>0</v>
      </c>
      <c r="AG606" t="e">
        <f t="shared" si="244"/>
        <v>#N/A</v>
      </c>
      <c r="AH606" t="e">
        <f t="shared" si="245"/>
        <v>#N/A</v>
      </c>
      <c r="AI606" t="e">
        <f t="shared" si="246"/>
        <v>#N/A</v>
      </c>
      <c r="AJ606" t="e">
        <f t="shared" si="247"/>
        <v>#N/A</v>
      </c>
    </row>
    <row r="607" spans="1:36" x14ac:dyDescent="0.25">
      <c r="A607">
        <f>commits!A607</f>
        <v>111079273</v>
      </c>
      <c r="B607" t="str">
        <f>commits!B607</f>
        <v>c#</v>
      </c>
      <c r="C607">
        <f>commits!C607</f>
        <v>2</v>
      </c>
      <c r="D607">
        <f>commits!D607</f>
        <v>2</v>
      </c>
      <c r="E607">
        <f>commits!E607</f>
        <v>4</v>
      </c>
      <c r="F607" t="e">
        <f>VLOOKUP(A607,merges!P:U,5,FALSE)</f>
        <v>#N/A</v>
      </c>
      <c r="G607" t="e">
        <f>VLOOKUP(A607,merges!P:U,6,FALSE)</f>
        <v>#N/A</v>
      </c>
      <c r="H607" t="e">
        <f t="shared" si="231"/>
        <v>#N/A</v>
      </c>
      <c r="I607" t="e">
        <f t="shared" si="232"/>
        <v>#N/A</v>
      </c>
      <c r="J607">
        <f t="shared" si="233"/>
        <v>0</v>
      </c>
      <c r="K607">
        <f t="shared" si="234"/>
        <v>0</v>
      </c>
      <c r="L607">
        <f t="shared" si="235"/>
        <v>0</v>
      </c>
      <c r="M607" t="e">
        <f t="shared" si="236"/>
        <v>#N/A</v>
      </c>
      <c r="N607" t="e">
        <f t="shared" si="237"/>
        <v>#N/A</v>
      </c>
      <c r="O607">
        <f>IF(ISNA(VLOOKUP(A607,desenvolvedores!$U$2:$W$656,2,FALSE)),1,VLOOKUP(A607,desenvolvedores!$U$2:$W$656,2,FALSE))</f>
        <v>1</v>
      </c>
      <c r="P607">
        <f>IF(ISNA(VLOOKUP(A607,desenvolvedores!$U$2:$W$656,3,FALSE)),1,VLOOKUP(A607,desenvolvedores!$U$2:$W$656,3,FALSE))</f>
        <v>2</v>
      </c>
      <c r="Q607">
        <f t="shared" si="229"/>
        <v>999999</v>
      </c>
      <c r="R607" t="e">
        <f t="shared" si="230"/>
        <v>#N/A</v>
      </c>
      <c r="S607">
        <f>IF(ISNA(VLOOKUP(A607,merges!AH:AJ,2,)),0,VLOOKUP(A607,merges!AH:AJ,2,))</f>
        <v>0</v>
      </c>
      <c r="T607">
        <f>IF(ISNA(VLOOKUP(A607,merges!AN:AP,2,FALSE)),0,VLOOKUP(A607,merges!AN:AP,2,FALSE))</f>
        <v>0</v>
      </c>
      <c r="U607">
        <f t="shared" si="238"/>
        <v>0</v>
      </c>
      <c r="V607">
        <f t="shared" si="239"/>
        <v>0</v>
      </c>
      <c r="W607">
        <f t="shared" si="248"/>
        <v>0</v>
      </c>
      <c r="X607">
        <f t="shared" si="240"/>
        <v>0</v>
      </c>
      <c r="Y607" t="e">
        <f>VLOOKUP(A607,issues_tempo!A:E,2,FALSE)</f>
        <v>#N/A</v>
      </c>
      <c r="Z607" t="e">
        <f>VLOOKUP(A607,issues_tempo!A:E,3,FALSE)</f>
        <v>#N/A</v>
      </c>
      <c r="AA607" t="e">
        <f t="shared" si="241"/>
        <v>#N/A</v>
      </c>
      <c r="AB607" t="e">
        <f t="shared" si="242"/>
        <v>#N/A</v>
      </c>
      <c r="AC607" t="e">
        <f>VLOOKUP(A607,issues_tempo!A:E,4,FALSE)</f>
        <v>#N/A</v>
      </c>
      <c r="AD607" t="e">
        <f>VLOOKUP(A607,issues_tempo!A:E,5,FALSE)</f>
        <v>#N/A</v>
      </c>
      <c r="AE607">
        <f t="shared" si="243"/>
        <v>0</v>
      </c>
      <c r="AF607">
        <f t="shared" si="243"/>
        <v>0</v>
      </c>
      <c r="AG607" t="e">
        <f t="shared" si="244"/>
        <v>#N/A</v>
      </c>
      <c r="AH607" t="e">
        <f t="shared" si="245"/>
        <v>#N/A</v>
      </c>
      <c r="AI607" t="e">
        <f t="shared" si="246"/>
        <v>#N/A</v>
      </c>
      <c r="AJ607" t="e">
        <f t="shared" si="247"/>
        <v>#N/A</v>
      </c>
    </row>
    <row r="608" spans="1:36" x14ac:dyDescent="0.25">
      <c r="A608">
        <f>commits!A608</f>
        <v>111302009</v>
      </c>
      <c r="B608" t="str">
        <f>commits!B608</f>
        <v>java</v>
      </c>
      <c r="C608">
        <f>commits!C608</f>
        <v>1133</v>
      </c>
      <c r="D608">
        <f>commits!D608</f>
        <v>527</v>
      </c>
      <c r="E608">
        <f>commits!E608</f>
        <v>1660</v>
      </c>
      <c r="F608">
        <f>VLOOKUP(A608,merges!P:U,5,FALSE)</f>
        <v>30</v>
      </c>
      <c r="G608">
        <f>VLOOKUP(A608,merges!P:U,6,FALSE)</f>
        <v>17</v>
      </c>
      <c r="H608">
        <f t="shared" si="231"/>
        <v>47</v>
      </c>
      <c r="I608">
        <f t="shared" si="232"/>
        <v>35.319148936170215</v>
      </c>
      <c r="J608">
        <f t="shared" si="233"/>
        <v>2.8313253012048194</v>
      </c>
      <c r="K608">
        <f t="shared" si="234"/>
        <v>2.64783759929391</v>
      </c>
      <c r="L608">
        <f t="shared" si="235"/>
        <v>3.225806451612903</v>
      </c>
      <c r="M608">
        <f>IF(F608&gt;0,C608/F608,999999)</f>
        <v>37.766666666666666</v>
      </c>
      <c r="N608">
        <f>IF(G608&gt;0,D608/G608,999999)</f>
        <v>31</v>
      </c>
      <c r="O608">
        <f>IF(ISNA(VLOOKUP(A608,desenvolvedores!$U$2:$W$656,2,FALSE)),1,VLOOKUP(A608,desenvolvedores!$U$2:$W$656,2,FALSE))</f>
        <v>14</v>
      </c>
      <c r="P608">
        <f>IF(ISNA(VLOOKUP(A608,desenvolvedores!$U$2:$W$656,3,FALSE)),1,VLOOKUP(A608,desenvolvedores!$U$2:$W$656,3,FALSE))</f>
        <v>22</v>
      </c>
      <c r="Q608">
        <f t="shared" si="229"/>
        <v>88.12222222222222</v>
      </c>
      <c r="R608">
        <f t="shared" si="230"/>
        <v>113.66666666666666</v>
      </c>
      <c r="S608">
        <f>IF(ISNA(VLOOKUP(A608,merges!AH:AJ,2,)),0,VLOOKUP(A608,merges!AH:AJ,2,))</f>
        <v>3</v>
      </c>
      <c r="T608">
        <f>IF(ISNA(VLOOKUP(A608,merges!AN:AP,2,FALSE)),0,VLOOKUP(A608,merges!AN:AP,2,FALSE))</f>
        <v>26</v>
      </c>
      <c r="U608">
        <f t="shared" si="238"/>
        <v>0.1</v>
      </c>
      <c r="V608">
        <f t="shared" si="239"/>
        <v>1.5294117647058822</v>
      </c>
      <c r="W608">
        <f t="shared" si="248"/>
        <v>0.26478375992939102</v>
      </c>
      <c r="X608">
        <f t="shared" si="240"/>
        <v>4.9335863377609099</v>
      </c>
      <c r="Y608">
        <f>IF(ISNA(VLOOKUP(A608,issues_tempo!A:E,2,FALSE)),0,VLOOKUP(A608,issues_tempo!A:E,2,FALSE))</f>
        <v>0</v>
      </c>
      <c r="Z608">
        <f>IF(ISNA(VLOOKUP(A608,issues_tempo!A:E,3,FALSE)),0,VLOOKUP(A608,issues_tempo!A:E,3,FALSE))</f>
        <v>0</v>
      </c>
      <c r="AA608">
        <f t="shared" si="241"/>
        <v>0</v>
      </c>
      <c r="AB608" t="e">
        <f t="shared" si="242"/>
        <v>#DIV/0!</v>
      </c>
      <c r="AC608" t="e">
        <f>VLOOKUP(A608,issues_tempo!A:E,4,FALSE)</f>
        <v>#N/A</v>
      </c>
      <c r="AD608" t="e">
        <f>VLOOKUP(A608,issues_tempo!A:E,5,FALSE)</f>
        <v>#N/A</v>
      </c>
      <c r="AE608">
        <f t="shared" si="243"/>
        <v>0</v>
      </c>
      <c r="AF608">
        <f t="shared" si="243"/>
        <v>0</v>
      </c>
      <c r="AG608">
        <f t="shared" si="244"/>
        <v>0</v>
      </c>
      <c r="AH608">
        <f t="shared" si="245"/>
        <v>0</v>
      </c>
      <c r="AI608">
        <f t="shared" si="246"/>
        <v>0</v>
      </c>
      <c r="AJ608">
        <f t="shared" si="247"/>
        <v>0</v>
      </c>
    </row>
    <row r="609" spans="1:36" x14ac:dyDescent="0.25">
      <c r="A609">
        <f>commits!A609</f>
        <v>111730818</v>
      </c>
      <c r="B609" t="str">
        <f>commits!B609</f>
        <v>c#</v>
      </c>
      <c r="C609">
        <f>commits!C609</f>
        <v>1</v>
      </c>
      <c r="D609">
        <f>commits!D609</f>
        <v>1</v>
      </c>
      <c r="E609">
        <f>commits!E609</f>
        <v>2</v>
      </c>
      <c r="F609" t="e">
        <f>VLOOKUP(A609,merges!P:U,5,FALSE)</f>
        <v>#N/A</v>
      </c>
      <c r="G609" t="e">
        <f>VLOOKUP(A609,merges!P:U,6,FALSE)</f>
        <v>#N/A</v>
      </c>
      <c r="H609" t="e">
        <f t="shared" si="231"/>
        <v>#N/A</v>
      </c>
      <c r="I609" t="e">
        <f t="shared" si="232"/>
        <v>#N/A</v>
      </c>
      <c r="J609">
        <f t="shared" si="233"/>
        <v>0</v>
      </c>
      <c r="K609">
        <f t="shared" si="234"/>
        <v>0</v>
      </c>
      <c r="L609">
        <f t="shared" si="235"/>
        <v>0</v>
      </c>
      <c r="M609" t="e">
        <f t="shared" si="236"/>
        <v>#N/A</v>
      </c>
      <c r="N609" t="e">
        <f t="shared" si="237"/>
        <v>#N/A</v>
      </c>
      <c r="O609">
        <f>IF(ISNA(VLOOKUP(A609,desenvolvedores!$U$2:$W$656,2,FALSE)),1,VLOOKUP(A609,desenvolvedores!$U$2:$W$656,2,FALSE))</f>
        <v>1</v>
      </c>
      <c r="P609">
        <f>IF(ISNA(VLOOKUP(A609,desenvolvedores!$U$2:$W$656,3,FALSE)),1,VLOOKUP(A609,desenvolvedores!$U$2:$W$656,3,FALSE))</f>
        <v>1</v>
      </c>
      <c r="Q609">
        <f t="shared" si="229"/>
        <v>999999</v>
      </c>
      <c r="R609" t="e">
        <f t="shared" si="230"/>
        <v>#N/A</v>
      </c>
      <c r="S609">
        <f>IF(ISNA(VLOOKUP(A609,merges!AH:AJ,2,)),0,VLOOKUP(A609,merges!AH:AJ,2,))</f>
        <v>0</v>
      </c>
      <c r="T609">
        <f>IF(ISNA(VLOOKUP(A609,merges!AN:AP,2,FALSE)),0,VLOOKUP(A609,merges!AN:AP,2,FALSE))</f>
        <v>0</v>
      </c>
      <c r="U609">
        <f t="shared" si="238"/>
        <v>0</v>
      </c>
      <c r="V609">
        <f t="shared" si="239"/>
        <v>0</v>
      </c>
      <c r="W609">
        <f t="shared" si="248"/>
        <v>0</v>
      </c>
      <c r="X609">
        <f t="shared" si="240"/>
        <v>0</v>
      </c>
      <c r="Y609" t="e">
        <f>VLOOKUP(A609,issues_tempo!A:E,2,FALSE)</f>
        <v>#N/A</v>
      </c>
      <c r="Z609" t="e">
        <f>VLOOKUP(A609,issues_tempo!A:E,3,FALSE)</f>
        <v>#N/A</v>
      </c>
      <c r="AA609" t="e">
        <f t="shared" si="241"/>
        <v>#N/A</v>
      </c>
      <c r="AB609" t="e">
        <f t="shared" si="242"/>
        <v>#N/A</v>
      </c>
      <c r="AC609" t="e">
        <f>VLOOKUP(A609,issues_tempo!A:E,4,FALSE)</f>
        <v>#N/A</v>
      </c>
      <c r="AD609" t="e">
        <f>VLOOKUP(A609,issues_tempo!A:E,5,FALSE)</f>
        <v>#N/A</v>
      </c>
      <c r="AE609">
        <f t="shared" si="243"/>
        <v>0</v>
      </c>
      <c r="AF609">
        <f t="shared" si="243"/>
        <v>0</v>
      </c>
      <c r="AG609" t="e">
        <f t="shared" si="244"/>
        <v>#N/A</v>
      </c>
      <c r="AH609" t="e">
        <f t="shared" si="245"/>
        <v>#N/A</v>
      </c>
      <c r="AI609" t="e">
        <f t="shared" si="246"/>
        <v>#N/A</v>
      </c>
      <c r="AJ609" t="e">
        <f t="shared" si="247"/>
        <v>#N/A</v>
      </c>
    </row>
    <row r="610" spans="1:36" x14ac:dyDescent="0.25">
      <c r="A610">
        <f>commits!A610</f>
        <v>111772276</v>
      </c>
      <c r="B610" t="str">
        <f>commits!B610</f>
        <v>java</v>
      </c>
      <c r="C610">
        <f>commits!C610</f>
        <v>5254</v>
      </c>
      <c r="D610">
        <f>commits!D610</f>
        <v>1301</v>
      </c>
      <c r="E610">
        <f>commits!E610</f>
        <v>6555</v>
      </c>
      <c r="F610">
        <f>VLOOKUP(A610,merges!P:U,5,FALSE)</f>
        <v>696</v>
      </c>
      <c r="G610">
        <f>VLOOKUP(A610,merges!P:U,6,FALSE)</f>
        <v>106</v>
      </c>
      <c r="H610">
        <f t="shared" si="231"/>
        <v>802</v>
      </c>
      <c r="I610">
        <f t="shared" si="232"/>
        <v>8.1733167082294269</v>
      </c>
      <c r="J610">
        <f t="shared" si="233"/>
        <v>12.234935163996949</v>
      </c>
      <c r="K610">
        <f t="shared" si="234"/>
        <v>13.247049866768176</v>
      </c>
      <c r="L610">
        <f t="shared" si="235"/>
        <v>8.1475787855495767</v>
      </c>
      <c r="M610">
        <f>IF(F610&gt;0,C610/F610,999999)</f>
        <v>7.5488505747126435</v>
      </c>
      <c r="N610">
        <f>IF(G610&gt;0,D610/G610,999999)</f>
        <v>12.273584905660377</v>
      </c>
      <c r="O610">
        <f>IF(ISNA(VLOOKUP(A610,desenvolvedores!$U$2:$W$656,2,FALSE)),1,VLOOKUP(A610,desenvolvedores!$U$2:$W$656,2,FALSE))</f>
        <v>226</v>
      </c>
      <c r="P610">
        <f>IF(ISNA(VLOOKUP(A610,desenvolvedores!$U$2:$W$656,3,FALSE)),1,VLOOKUP(A610,desenvolvedores!$U$2:$W$656,3,FALSE))</f>
        <v>146</v>
      </c>
      <c r="Q610">
        <f t="shared" si="229"/>
        <v>284.34003831417624</v>
      </c>
      <c r="R610">
        <f t="shared" si="230"/>
        <v>298.65723270440247</v>
      </c>
      <c r="S610">
        <f>IF(ISNA(VLOOKUP(A610,merges!AH:AJ,2,)),0,VLOOKUP(A610,merges!AH:AJ,2,))</f>
        <v>393</v>
      </c>
      <c r="T610">
        <f>IF(ISNA(VLOOKUP(A610,merges!AN:AP,2,FALSE)),0,VLOOKUP(A610,merges!AN:AP,2,FALSE))</f>
        <v>246</v>
      </c>
      <c r="U610">
        <f t="shared" si="238"/>
        <v>0.56465517241379315</v>
      </c>
      <c r="V610">
        <f t="shared" si="239"/>
        <v>2.3207547169811322</v>
      </c>
      <c r="W610">
        <f t="shared" si="248"/>
        <v>7.4800152264940998</v>
      </c>
      <c r="X610">
        <f t="shared" si="240"/>
        <v>18.908531898539586</v>
      </c>
      <c r="Y610">
        <f>IF(ISNA(VLOOKUP(A610,issues_tempo!A:E,2,FALSE)),0,VLOOKUP(A610,issues_tempo!A:E,2,FALSE))</f>
        <v>0</v>
      </c>
      <c r="Z610">
        <f>IF(ISNA(VLOOKUP(A610,issues_tempo!A:E,3,FALSE)),0,VLOOKUP(A610,issues_tempo!A:E,3,FALSE))</f>
        <v>0</v>
      </c>
      <c r="AA610">
        <f t="shared" si="241"/>
        <v>0</v>
      </c>
      <c r="AB610" t="e">
        <f t="shared" si="242"/>
        <v>#DIV/0!</v>
      </c>
      <c r="AC610" t="e">
        <f>VLOOKUP(A610,issues_tempo!A:E,4,FALSE)</f>
        <v>#N/A</v>
      </c>
      <c r="AD610" t="e">
        <f>VLOOKUP(A610,issues_tempo!A:E,5,FALSE)</f>
        <v>#N/A</v>
      </c>
      <c r="AE610">
        <f t="shared" si="243"/>
        <v>0</v>
      </c>
      <c r="AF610">
        <f t="shared" si="243"/>
        <v>0</v>
      </c>
      <c r="AG610">
        <f t="shared" si="244"/>
        <v>0</v>
      </c>
      <c r="AH610">
        <f t="shared" si="245"/>
        <v>0</v>
      </c>
      <c r="AI610">
        <f t="shared" si="246"/>
        <v>0</v>
      </c>
      <c r="AJ610">
        <f t="shared" si="247"/>
        <v>0</v>
      </c>
    </row>
    <row r="611" spans="1:36" x14ac:dyDescent="0.25">
      <c r="A611">
        <f>commits!A611</f>
        <v>112103015</v>
      </c>
      <c r="B611" t="str">
        <f>commits!B611</f>
        <v>java</v>
      </c>
      <c r="C611">
        <f>commits!C611</f>
        <v>1</v>
      </c>
      <c r="D611">
        <f>commits!D611</f>
        <v>1</v>
      </c>
      <c r="E611">
        <f>commits!E611</f>
        <v>2</v>
      </c>
      <c r="F611" t="e">
        <f>VLOOKUP(A611,merges!P:U,5,FALSE)</f>
        <v>#N/A</v>
      </c>
      <c r="G611" t="e">
        <f>VLOOKUP(A611,merges!P:U,6,FALSE)</f>
        <v>#N/A</v>
      </c>
      <c r="H611" t="e">
        <f t="shared" si="231"/>
        <v>#N/A</v>
      </c>
      <c r="I611" t="e">
        <f t="shared" si="232"/>
        <v>#N/A</v>
      </c>
      <c r="J611">
        <f t="shared" si="233"/>
        <v>0</v>
      </c>
      <c r="K611">
        <f t="shared" si="234"/>
        <v>0</v>
      </c>
      <c r="L611">
        <f t="shared" si="235"/>
        <v>0</v>
      </c>
      <c r="M611" t="e">
        <f t="shared" si="236"/>
        <v>#N/A</v>
      </c>
      <c r="N611" t="e">
        <f t="shared" si="237"/>
        <v>#N/A</v>
      </c>
      <c r="O611">
        <f>IF(ISNA(VLOOKUP(A611,desenvolvedores!$U$2:$W$656,2,FALSE)),1,VLOOKUP(A611,desenvolvedores!$U$2:$W$656,2,FALSE))</f>
        <v>1</v>
      </c>
      <c r="P611">
        <f>IF(ISNA(VLOOKUP(A611,desenvolvedores!$U$2:$W$656,3,FALSE)),1,VLOOKUP(A611,desenvolvedores!$U$2:$W$656,3,FALSE))</f>
        <v>1</v>
      </c>
      <c r="Q611">
        <f t="shared" si="229"/>
        <v>999999</v>
      </c>
      <c r="R611" t="e">
        <f t="shared" si="230"/>
        <v>#N/A</v>
      </c>
      <c r="S611">
        <f>IF(ISNA(VLOOKUP(A611,merges!AH:AJ,2,)),0,VLOOKUP(A611,merges!AH:AJ,2,))</f>
        <v>0</v>
      </c>
      <c r="T611">
        <f>IF(ISNA(VLOOKUP(A611,merges!AN:AP,2,FALSE)),0,VLOOKUP(A611,merges!AN:AP,2,FALSE))</f>
        <v>0</v>
      </c>
      <c r="U611">
        <f t="shared" si="238"/>
        <v>0</v>
      </c>
      <c r="V611">
        <f t="shared" si="239"/>
        <v>0</v>
      </c>
      <c r="W611">
        <f t="shared" si="248"/>
        <v>0</v>
      </c>
      <c r="X611">
        <f t="shared" si="240"/>
        <v>0</v>
      </c>
      <c r="Y611" t="e">
        <f>VLOOKUP(A611,issues_tempo!A:E,2,FALSE)</f>
        <v>#N/A</v>
      </c>
      <c r="Z611" t="e">
        <f>VLOOKUP(A611,issues_tempo!A:E,3,FALSE)</f>
        <v>#N/A</v>
      </c>
      <c r="AA611" t="e">
        <f t="shared" si="241"/>
        <v>#N/A</v>
      </c>
      <c r="AB611" t="e">
        <f t="shared" si="242"/>
        <v>#N/A</v>
      </c>
      <c r="AC611" t="e">
        <f>VLOOKUP(A611,issues_tempo!A:E,4,FALSE)</f>
        <v>#N/A</v>
      </c>
      <c r="AD611" t="e">
        <f>VLOOKUP(A611,issues_tempo!A:E,5,FALSE)</f>
        <v>#N/A</v>
      </c>
      <c r="AE611">
        <f t="shared" si="243"/>
        <v>0</v>
      </c>
      <c r="AF611">
        <f t="shared" si="243"/>
        <v>0</v>
      </c>
      <c r="AG611" t="e">
        <f t="shared" si="244"/>
        <v>#N/A</v>
      </c>
      <c r="AH611" t="e">
        <f t="shared" si="245"/>
        <v>#N/A</v>
      </c>
      <c r="AI611" t="e">
        <f t="shared" si="246"/>
        <v>#N/A</v>
      </c>
      <c r="AJ611" t="e">
        <f t="shared" si="247"/>
        <v>#N/A</v>
      </c>
    </row>
    <row r="612" spans="1:36" x14ac:dyDescent="0.25">
      <c r="A612">
        <f>commits!A612</f>
        <v>112953456</v>
      </c>
      <c r="B612" t="str">
        <f>commits!B612</f>
        <v>java</v>
      </c>
      <c r="C612">
        <f>commits!C612</f>
        <v>1133</v>
      </c>
      <c r="D612">
        <f>commits!D612</f>
        <v>547</v>
      </c>
      <c r="E612">
        <f>commits!E612</f>
        <v>1680</v>
      </c>
      <c r="F612">
        <f>VLOOKUP(A612,merges!P:U,5,FALSE)</f>
        <v>30</v>
      </c>
      <c r="G612">
        <f>VLOOKUP(A612,merges!P:U,6,FALSE)</f>
        <v>16</v>
      </c>
      <c r="H612">
        <f t="shared" si="231"/>
        <v>46</v>
      </c>
      <c r="I612">
        <f t="shared" si="232"/>
        <v>36.521739130434781</v>
      </c>
      <c r="J612">
        <f t="shared" si="233"/>
        <v>2.7380952380952381</v>
      </c>
      <c r="K612">
        <f t="shared" si="234"/>
        <v>2.64783759929391</v>
      </c>
      <c r="L612">
        <f t="shared" si="235"/>
        <v>2.9250457038391224</v>
      </c>
      <c r="M612">
        <f>IF(F612&gt;0,C612/F612,999999)</f>
        <v>37.766666666666666</v>
      </c>
      <c r="N612">
        <f>IF(G612&gt;0,D612/G612,999999)</f>
        <v>34.1875</v>
      </c>
      <c r="O612">
        <f>IF(ISNA(VLOOKUP(A612,desenvolvedores!$U$2:$W$656,2,FALSE)),1,VLOOKUP(A612,desenvolvedores!$U$2:$W$656,2,FALSE))</f>
        <v>14</v>
      </c>
      <c r="P612">
        <f>IF(ISNA(VLOOKUP(A612,desenvolvedores!$U$2:$W$656,3,FALSE)),1,VLOOKUP(A612,desenvolvedores!$U$2:$W$656,3,FALSE))</f>
        <v>23</v>
      </c>
      <c r="Q612">
        <f t="shared" si="229"/>
        <v>88.12222222222222</v>
      </c>
      <c r="R612">
        <f t="shared" si="230"/>
        <v>131.05208333333334</v>
      </c>
      <c r="S612">
        <f>IF(ISNA(VLOOKUP(A612,merges!AH:AJ,2,)),0,VLOOKUP(A612,merges!AH:AJ,2,))</f>
        <v>3</v>
      </c>
      <c r="T612">
        <f>IF(ISNA(VLOOKUP(A612,merges!AN:AP,2,FALSE)),0,VLOOKUP(A612,merges!AN:AP,2,FALSE))</f>
        <v>26</v>
      </c>
      <c r="U612">
        <f t="shared" si="238"/>
        <v>0.1</v>
      </c>
      <c r="V612">
        <f t="shared" si="239"/>
        <v>1.625</v>
      </c>
      <c r="W612">
        <f t="shared" si="248"/>
        <v>0.26478375992939102</v>
      </c>
      <c r="X612">
        <f t="shared" si="240"/>
        <v>4.753199268738574</v>
      </c>
      <c r="Y612">
        <f>IF(ISNA(VLOOKUP(A612,issues_tempo!A:E,2,FALSE)),0,VLOOKUP(A612,issues_tempo!A:E,2,FALSE))</f>
        <v>0</v>
      </c>
      <c r="Z612">
        <f>IF(ISNA(VLOOKUP(A612,issues_tempo!A:E,3,FALSE)),0,VLOOKUP(A612,issues_tempo!A:E,3,FALSE))</f>
        <v>0</v>
      </c>
      <c r="AA612">
        <f t="shared" si="241"/>
        <v>0</v>
      </c>
      <c r="AB612" t="e">
        <f t="shared" si="242"/>
        <v>#DIV/0!</v>
      </c>
      <c r="AC612" t="e">
        <f>VLOOKUP(A612,issues_tempo!A:E,4,FALSE)</f>
        <v>#N/A</v>
      </c>
      <c r="AD612" t="e">
        <f>VLOOKUP(A612,issues_tempo!A:E,5,FALSE)</f>
        <v>#N/A</v>
      </c>
      <c r="AE612">
        <f t="shared" si="243"/>
        <v>0</v>
      </c>
      <c r="AF612">
        <f t="shared" si="243"/>
        <v>0</v>
      </c>
      <c r="AG612">
        <f t="shared" si="244"/>
        <v>0</v>
      </c>
      <c r="AH612">
        <f t="shared" si="245"/>
        <v>0</v>
      </c>
      <c r="AI612">
        <f t="shared" si="246"/>
        <v>0</v>
      </c>
      <c r="AJ612">
        <f t="shared" si="247"/>
        <v>0</v>
      </c>
    </row>
    <row r="613" spans="1:36" x14ac:dyDescent="0.25">
      <c r="A613">
        <f>commits!A613</f>
        <v>113229156</v>
      </c>
      <c r="B613" t="str">
        <f>commits!B613</f>
        <v>c#</v>
      </c>
      <c r="C613">
        <f>commits!C613</f>
        <v>5</v>
      </c>
      <c r="D613">
        <f>commits!D613</f>
        <v>26</v>
      </c>
      <c r="E613">
        <f>commits!E613</f>
        <v>31</v>
      </c>
      <c r="F613">
        <f>VLOOKUP(A613,merges!P:U,5,FALSE)</f>
        <v>0</v>
      </c>
      <c r="G613">
        <f>VLOOKUP(A613,merges!P:U,6,FALSE)</f>
        <v>1</v>
      </c>
      <c r="H613">
        <f t="shared" si="231"/>
        <v>1</v>
      </c>
      <c r="I613">
        <f t="shared" si="232"/>
        <v>31</v>
      </c>
      <c r="J613">
        <f t="shared" si="233"/>
        <v>3.225806451612903</v>
      </c>
      <c r="K613">
        <f t="shared" si="234"/>
        <v>0</v>
      </c>
      <c r="L613">
        <f t="shared" si="235"/>
        <v>3.8461538461538463</v>
      </c>
      <c r="M613" t="e">
        <f t="shared" si="236"/>
        <v>#DIV/0!</v>
      </c>
      <c r="N613">
        <f t="shared" si="237"/>
        <v>26</v>
      </c>
      <c r="O613">
        <f>IF(ISNA(VLOOKUP(A613,desenvolvedores!$U$2:$W$656,2,FALSE)),1,VLOOKUP(A613,desenvolvedores!$U$2:$W$656,2,FALSE))</f>
        <v>2</v>
      </c>
      <c r="P613">
        <f>IF(ISNA(VLOOKUP(A613,desenvolvedores!$U$2:$W$656,3,FALSE)),1,VLOOKUP(A613,desenvolvedores!$U$2:$W$656,3,FALSE))</f>
        <v>3</v>
      </c>
      <c r="Q613">
        <f t="shared" si="229"/>
        <v>999999</v>
      </c>
      <c r="R613">
        <f t="shared" si="230"/>
        <v>13</v>
      </c>
      <c r="S613">
        <f>IF(ISNA(VLOOKUP(A613,merges!AH:AJ,2,)),0,VLOOKUP(A613,merges!AH:AJ,2,))</f>
        <v>0</v>
      </c>
      <c r="T613">
        <f>IF(ISNA(VLOOKUP(A613,merges!AN:AP,2,FALSE)),0,VLOOKUP(A613,merges!AN:AP,2,FALSE))</f>
        <v>0</v>
      </c>
      <c r="U613">
        <f t="shared" si="238"/>
        <v>0</v>
      </c>
      <c r="V613">
        <f t="shared" si="239"/>
        <v>0</v>
      </c>
      <c r="W613">
        <f t="shared" si="248"/>
        <v>0</v>
      </c>
      <c r="X613">
        <f t="shared" si="240"/>
        <v>0</v>
      </c>
      <c r="Y613" t="e">
        <f>VLOOKUP(A613,issues_tempo!A:E,2,FALSE)</f>
        <v>#N/A</v>
      </c>
      <c r="Z613" t="e">
        <f>VLOOKUP(A613,issues_tempo!A:E,3,FALSE)</f>
        <v>#N/A</v>
      </c>
      <c r="AA613" t="e">
        <f t="shared" si="241"/>
        <v>#N/A</v>
      </c>
      <c r="AB613" t="e">
        <f t="shared" si="242"/>
        <v>#N/A</v>
      </c>
      <c r="AC613" t="e">
        <f>VLOOKUP(A613,issues_tempo!A:E,4,FALSE)</f>
        <v>#N/A</v>
      </c>
      <c r="AD613" t="e">
        <f>VLOOKUP(A613,issues_tempo!A:E,5,FALSE)</f>
        <v>#N/A</v>
      </c>
      <c r="AE613">
        <f t="shared" si="243"/>
        <v>0</v>
      </c>
      <c r="AF613">
        <f t="shared" si="243"/>
        <v>0</v>
      </c>
      <c r="AG613" t="e">
        <f t="shared" si="244"/>
        <v>#N/A</v>
      </c>
      <c r="AH613" t="e">
        <f t="shared" si="245"/>
        <v>#N/A</v>
      </c>
      <c r="AI613" t="e">
        <f t="shared" si="246"/>
        <v>#N/A</v>
      </c>
      <c r="AJ613" t="e">
        <f t="shared" si="247"/>
        <v>#N/A</v>
      </c>
    </row>
    <row r="614" spans="1:36" x14ac:dyDescent="0.25">
      <c r="A614">
        <f>commits!A614</f>
        <v>113237524</v>
      </c>
      <c r="B614" t="str">
        <f>commits!B614</f>
        <v>Javascript</v>
      </c>
      <c r="C614">
        <f>commits!C614</f>
        <v>14</v>
      </c>
      <c r="D614">
        <f>commits!D614</f>
        <v>11</v>
      </c>
      <c r="E614">
        <f>commits!E614</f>
        <v>25</v>
      </c>
      <c r="F614" t="e">
        <f>VLOOKUP(A614,merges!P:U,5,FALSE)</f>
        <v>#N/A</v>
      </c>
      <c r="G614" t="e">
        <f>VLOOKUP(A614,merges!P:U,6,FALSE)</f>
        <v>#N/A</v>
      </c>
      <c r="H614" t="e">
        <f t="shared" si="231"/>
        <v>#N/A</v>
      </c>
      <c r="I614" t="e">
        <f t="shared" si="232"/>
        <v>#N/A</v>
      </c>
      <c r="J614">
        <f t="shared" si="233"/>
        <v>0</v>
      </c>
      <c r="K614">
        <f t="shared" si="234"/>
        <v>0</v>
      </c>
      <c r="L614">
        <f t="shared" si="235"/>
        <v>0</v>
      </c>
      <c r="M614" t="e">
        <f t="shared" si="236"/>
        <v>#N/A</v>
      </c>
      <c r="N614" t="e">
        <f t="shared" si="237"/>
        <v>#N/A</v>
      </c>
      <c r="O614">
        <f>IF(ISNA(VLOOKUP(A614,desenvolvedores!$U$2:$W$656,2,FALSE)),1,VLOOKUP(A614,desenvolvedores!$U$2:$W$656,2,FALSE))</f>
        <v>2</v>
      </c>
      <c r="P614">
        <f>IF(ISNA(VLOOKUP(A614,desenvolvedores!$U$2:$W$656,3,FALSE)),1,VLOOKUP(A614,desenvolvedores!$U$2:$W$656,3,FALSE))</f>
        <v>2</v>
      </c>
      <c r="Q614">
        <f t="shared" si="229"/>
        <v>999999</v>
      </c>
      <c r="R614" t="e">
        <f t="shared" si="230"/>
        <v>#N/A</v>
      </c>
      <c r="S614">
        <f>IF(ISNA(VLOOKUP(A614,merges!AH:AJ,2,)),0,VLOOKUP(A614,merges!AH:AJ,2,))</f>
        <v>0</v>
      </c>
      <c r="T614">
        <f>IF(ISNA(VLOOKUP(A614,merges!AN:AP,2,FALSE)),0,VLOOKUP(A614,merges!AN:AP,2,FALSE))</f>
        <v>0</v>
      </c>
      <c r="U614">
        <f t="shared" si="238"/>
        <v>0</v>
      </c>
      <c r="V614">
        <f t="shared" si="239"/>
        <v>0</v>
      </c>
      <c r="W614">
        <f t="shared" si="248"/>
        <v>0</v>
      </c>
      <c r="X614">
        <f t="shared" si="240"/>
        <v>0</v>
      </c>
      <c r="Y614" t="e">
        <f>VLOOKUP(A614,issues_tempo!A:E,2,FALSE)</f>
        <v>#N/A</v>
      </c>
      <c r="Z614" t="e">
        <f>VLOOKUP(A614,issues_tempo!A:E,3,FALSE)</f>
        <v>#N/A</v>
      </c>
      <c r="AA614" t="e">
        <f t="shared" si="241"/>
        <v>#N/A</v>
      </c>
      <c r="AB614" t="e">
        <f t="shared" si="242"/>
        <v>#N/A</v>
      </c>
      <c r="AC614" t="e">
        <f>VLOOKUP(A614,issues_tempo!A:E,4,FALSE)</f>
        <v>#N/A</v>
      </c>
      <c r="AD614" t="e">
        <f>VLOOKUP(A614,issues_tempo!A:E,5,FALSE)</f>
        <v>#N/A</v>
      </c>
      <c r="AE614">
        <f t="shared" si="243"/>
        <v>0</v>
      </c>
      <c r="AF614">
        <f t="shared" si="243"/>
        <v>0</v>
      </c>
      <c r="AG614" t="e">
        <f t="shared" si="244"/>
        <v>#N/A</v>
      </c>
      <c r="AH614" t="e">
        <f t="shared" si="245"/>
        <v>#N/A</v>
      </c>
      <c r="AI614" t="e">
        <f t="shared" si="246"/>
        <v>#N/A</v>
      </c>
      <c r="AJ614" t="e">
        <f t="shared" si="247"/>
        <v>#N/A</v>
      </c>
    </row>
    <row r="615" spans="1:36" x14ac:dyDescent="0.25">
      <c r="A615">
        <f>commits!A615</f>
        <v>113795698</v>
      </c>
      <c r="B615" t="str">
        <f>commits!B615</f>
        <v>java</v>
      </c>
      <c r="C615">
        <f>commits!C615</f>
        <v>1133</v>
      </c>
      <c r="D615">
        <f>commits!D615</f>
        <v>557</v>
      </c>
      <c r="E615">
        <f>commits!E615</f>
        <v>1690</v>
      </c>
      <c r="F615">
        <f>VLOOKUP(A615,merges!P:U,5,FALSE)</f>
        <v>30</v>
      </c>
      <c r="G615">
        <f>VLOOKUP(A615,merges!P:U,6,FALSE)</f>
        <v>17</v>
      </c>
      <c r="H615">
        <f t="shared" si="231"/>
        <v>47</v>
      </c>
      <c r="I615">
        <f t="shared" si="232"/>
        <v>35.957446808510639</v>
      </c>
      <c r="J615">
        <f t="shared" si="233"/>
        <v>2.7810650887573964</v>
      </c>
      <c r="K615">
        <f t="shared" si="234"/>
        <v>2.64783759929391</v>
      </c>
      <c r="L615">
        <f t="shared" si="235"/>
        <v>3.0520646319569122</v>
      </c>
      <c r="M615">
        <f>IF(F615&gt;0,C615/F615,999999)</f>
        <v>37.766666666666666</v>
      </c>
      <c r="N615">
        <f>IF(G615&gt;0,D615/G615,999999)</f>
        <v>32.764705882352942</v>
      </c>
      <c r="O615">
        <f>IF(ISNA(VLOOKUP(A615,desenvolvedores!$U$2:$W$656,2,FALSE)),1,VLOOKUP(A615,desenvolvedores!$U$2:$W$656,2,FALSE))</f>
        <v>14</v>
      </c>
      <c r="P615">
        <f>IF(ISNA(VLOOKUP(A615,desenvolvedores!$U$2:$W$656,3,FALSE)),1,VLOOKUP(A615,desenvolvedores!$U$2:$W$656,3,FALSE))</f>
        <v>23</v>
      </c>
      <c r="Q615">
        <f t="shared" si="229"/>
        <v>88.12222222222222</v>
      </c>
      <c r="R615">
        <f t="shared" si="230"/>
        <v>125.59803921568628</v>
      </c>
      <c r="S615">
        <f>IF(ISNA(VLOOKUP(A615,merges!AH:AJ,2,)),0,VLOOKUP(A615,merges!AH:AJ,2,))</f>
        <v>3</v>
      </c>
      <c r="T615">
        <f>IF(ISNA(VLOOKUP(A615,merges!AN:AP,2,FALSE)),0,VLOOKUP(A615,merges!AN:AP,2,FALSE))</f>
        <v>26</v>
      </c>
      <c r="U615">
        <f t="shared" si="238"/>
        <v>0.1</v>
      </c>
      <c r="V615">
        <f t="shared" si="239"/>
        <v>1.5294117647058822</v>
      </c>
      <c r="W615">
        <f t="shared" si="248"/>
        <v>0.26478375992939102</v>
      </c>
      <c r="X615">
        <f t="shared" si="240"/>
        <v>4.6678635547576306</v>
      </c>
      <c r="Y615">
        <f>IF(ISNA(VLOOKUP(A615,issues_tempo!A:E,2,FALSE)),0,VLOOKUP(A615,issues_tempo!A:E,2,FALSE))</f>
        <v>0</v>
      </c>
      <c r="Z615">
        <f>IF(ISNA(VLOOKUP(A615,issues_tempo!A:E,3,FALSE)),0,VLOOKUP(A615,issues_tempo!A:E,3,FALSE))</f>
        <v>0</v>
      </c>
      <c r="AA615">
        <f t="shared" si="241"/>
        <v>0</v>
      </c>
      <c r="AB615" t="e">
        <f t="shared" si="242"/>
        <v>#DIV/0!</v>
      </c>
      <c r="AC615" t="e">
        <f>VLOOKUP(A615,issues_tempo!A:E,4,FALSE)</f>
        <v>#N/A</v>
      </c>
      <c r="AD615" t="e">
        <f>VLOOKUP(A615,issues_tempo!A:E,5,FALSE)</f>
        <v>#N/A</v>
      </c>
      <c r="AE615">
        <f t="shared" si="243"/>
        <v>0</v>
      </c>
      <c r="AF615">
        <f t="shared" si="243"/>
        <v>0</v>
      </c>
      <c r="AG615">
        <f t="shared" si="244"/>
        <v>0</v>
      </c>
      <c r="AH615">
        <f t="shared" si="245"/>
        <v>0</v>
      </c>
      <c r="AI615">
        <f t="shared" si="246"/>
        <v>0</v>
      </c>
      <c r="AJ615">
        <f t="shared" si="247"/>
        <v>0</v>
      </c>
    </row>
    <row r="616" spans="1:36" x14ac:dyDescent="0.25">
      <c r="A616">
        <f>commits!A616</f>
        <v>114120767</v>
      </c>
      <c r="B616" t="str">
        <f>commits!B616</f>
        <v>c#</v>
      </c>
      <c r="C616">
        <f>commits!C616</f>
        <v>2</v>
      </c>
      <c r="D616">
        <f>commits!D616</f>
        <v>1</v>
      </c>
      <c r="E616">
        <f>commits!E616</f>
        <v>3</v>
      </c>
      <c r="F616" t="e">
        <f>VLOOKUP(A616,merges!P:U,5,FALSE)</f>
        <v>#N/A</v>
      </c>
      <c r="G616" t="e">
        <f>VLOOKUP(A616,merges!P:U,6,FALSE)</f>
        <v>#N/A</v>
      </c>
      <c r="H616" t="e">
        <f t="shared" si="231"/>
        <v>#N/A</v>
      </c>
      <c r="I616" t="e">
        <f t="shared" si="232"/>
        <v>#N/A</v>
      </c>
      <c r="J616">
        <f t="shared" si="233"/>
        <v>0</v>
      </c>
      <c r="K616">
        <f t="shared" si="234"/>
        <v>0</v>
      </c>
      <c r="L616">
        <f t="shared" si="235"/>
        <v>0</v>
      </c>
      <c r="M616" t="e">
        <f t="shared" si="236"/>
        <v>#N/A</v>
      </c>
      <c r="N616" t="e">
        <f t="shared" si="237"/>
        <v>#N/A</v>
      </c>
      <c r="O616">
        <f>IF(ISNA(VLOOKUP(A616,desenvolvedores!$U$2:$W$656,2,FALSE)),1,VLOOKUP(A616,desenvolvedores!$U$2:$W$656,2,FALSE))</f>
        <v>1</v>
      </c>
      <c r="P616">
        <f>IF(ISNA(VLOOKUP(A616,desenvolvedores!$U$2:$W$656,3,FALSE)),1,VLOOKUP(A616,desenvolvedores!$U$2:$W$656,3,FALSE))</f>
        <v>1</v>
      </c>
      <c r="Q616">
        <f t="shared" si="229"/>
        <v>999999</v>
      </c>
      <c r="R616" t="e">
        <f t="shared" si="230"/>
        <v>#N/A</v>
      </c>
      <c r="S616">
        <f>IF(ISNA(VLOOKUP(A616,merges!AH:AJ,2,)),0,VLOOKUP(A616,merges!AH:AJ,2,))</f>
        <v>0</v>
      </c>
      <c r="T616">
        <f>IF(ISNA(VLOOKUP(A616,merges!AN:AP,2,FALSE)),0,VLOOKUP(A616,merges!AN:AP,2,FALSE))</f>
        <v>0</v>
      </c>
      <c r="U616">
        <f t="shared" si="238"/>
        <v>0</v>
      </c>
      <c r="V616">
        <f t="shared" si="239"/>
        <v>0</v>
      </c>
      <c r="W616">
        <f t="shared" si="248"/>
        <v>0</v>
      </c>
      <c r="X616">
        <f t="shared" si="240"/>
        <v>0</v>
      </c>
      <c r="Y616" t="e">
        <f>VLOOKUP(A616,issues_tempo!A:E,2,FALSE)</f>
        <v>#N/A</v>
      </c>
      <c r="Z616" t="e">
        <f>VLOOKUP(A616,issues_tempo!A:E,3,FALSE)</f>
        <v>#N/A</v>
      </c>
      <c r="AA616" t="e">
        <f t="shared" si="241"/>
        <v>#N/A</v>
      </c>
      <c r="AB616" t="e">
        <f t="shared" si="242"/>
        <v>#N/A</v>
      </c>
      <c r="AC616" t="e">
        <f>VLOOKUP(A616,issues_tempo!A:E,4,FALSE)</f>
        <v>#N/A</v>
      </c>
      <c r="AD616" t="e">
        <f>VLOOKUP(A616,issues_tempo!A:E,5,FALSE)</f>
        <v>#N/A</v>
      </c>
      <c r="AE616">
        <f t="shared" si="243"/>
        <v>0</v>
      </c>
      <c r="AF616">
        <f t="shared" si="243"/>
        <v>0</v>
      </c>
      <c r="AG616" t="e">
        <f t="shared" si="244"/>
        <v>#N/A</v>
      </c>
      <c r="AH616" t="e">
        <f t="shared" si="245"/>
        <v>#N/A</v>
      </c>
      <c r="AI616" t="e">
        <f t="shared" si="246"/>
        <v>#N/A</v>
      </c>
      <c r="AJ616" t="e">
        <f t="shared" si="247"/>
        <v>#N/A</v>
      </c>
    </row>
    <row r="617" spans="1:36" x14ac:dyDescent="0.25">
      <c r="A617">
        <f>commits!A617</f>
        <v>115434016</v>
      </c>
      <c r="B617" t="str">
        <f>commits!B617</f>
        <v>Python</v>
      </c>
      <c r="C617">
        <f>commits!C617</f>
        <v>1</v>
      </c>
      <c r="D617">
        <f>commits!D617</f>
        <v>1</v>
      </c>
      <c r="E617">
        <f>commits!E617</f>
        <v>2</v>
      </c>
      <c r="F617" t="e">
        <f>VLOOKUP(A617,merges!P:U,5,FALSE)</f>
        <v>#N/A</v>
      </c>
      <c r="G617" t="e">
        <f>VLOOKUP(A617,merges!P:U,6,FALSE)</f>
        <v>#N/A</v>
      </c>
      <c r="H617" t="e">
        <f t="shared" si="231"/>
        <v>#N/A</v>
      </c>
      <c r="I617" t="e">
        <f t="shared" si="232"/>
        <v>#N/A</v>
      </c>
      <c r="J617">
        <f t="shared" si="233"/>
        <v>0</v>
      </c>
      <c r="K617">
        <f t="shared" si="234"/>
        <v>0</v>
      </c>
      <c r="L617">
        <f t="shared" si="235"/>
        <v>0</v>
      </c>
      <c r="M617" t="e">
        <f t="shared" si="236"/>
        <v>#N/A</v>
      </c>
      <c r="N617" t="e">
        <f t="shared" si="237"/>
        <v>#N/A</v>
      </c>
      <c r="O617">
        <f>IF(ISNA(VLOOKUP(A617,desenvolvedores!$U$2:$W$656,2,FALSE)),1,VLOOKUP(A617,desenvolvedores!$U$2:$W$656,2,FALSE))</f>
        <v>1</v>
      </c>
      <c r="P617">
        <f>IF(ISNA(VLOOKUP(A617,desenvolvedores!$U$2:$W$656,3,FALSE)),1,VLOOKUP(A617,desenvolvedores!$U$2:$W$656,3,FALSE))</f>
        <v>1</v>
      </c>
      <c r="Q617">
        <f t="shared" si="229"/>
        <v>999999</v>
      </c>
      <c r="R617" t="e">
        <f t="shared" si="230"/>
        <v>#N/A</v>
      </c>
      <c r="S617">
        <f>IF(ISNA(VLOOKUP(A617,merges!AH:AJ,2,)),0,VLOOKUP(A617,merges!AH:AJ,2,))</f>
        <v>0</v>
      </c>
      <c r="T617">
        <f>IF(ISNA(VLOOKUP(A617,merges!AN:AP,2,FALSE)),0,VLOOKUP(A617,merges!AN:AP,2,FALSE))</f>
        <v>0</v>
      </c>
      <c r="U617">
        <f t="shared" si="238"/>
        <v>0</v>
      </c>
      <c r="V617">
        <f t="shared" si="239"/>
        <v>0</v>
      </c>
      <c r="W617">
        <f t="shared" si="248"/>
        <v>0</v>
      </c>
      <c r="X617">
        <f t="shared" si="240"/>
        <v>0</v>
      </c>
      <c r="Y617" t="e">
        <f>VLOOKUP(A617,issues_tempo!A:E,2,FALSE)</f>
        <v>#N/A</v>
      </c>
      <c r="Z617" t="e">
        <f>VLOOKUP(A617,issues_tempo!A:E,3,FALSE)</f>
        <v>#N/A</v>
      </c>
      <c r="AA617" t="e">
        <f t="shared" si="241"/>
        <v>#N/A</v>
      </c>
      <c r="AB617" t="e">
        <f t="shared" si="242"/>
        <v>#N/A</v>
      </c>
      <c r="AC617" t="e">
        <f>VLOOKUP(A617,issues_tempo!A:E,4,FALSE)</f>
        <v>#N/A</v>
      </c>
      <c r="AD617" t="e">
        <f>VLOOKUP(A617,issues_tempo!A:E,5,FALSE)</f>
        <v>#N/A</v>
      </c>
      <c r="AE617">
        <f t="shared" si="243"/>
        <v>0</v>
      </c>
      <c r="AF617">
        <f t="shared" si="243"/>
        <v>0</v>
      </c>
      <c r="AG617" t="e">
        <f t="shared" si="244"/>
        <v>#N/A</v>
      </c>
      <c r="AH617" t="e">
        <f t="shared" si="245"/>
        <v>#N/A</v>
      </c>
      <c r="AI617" t="e">
        <f t="shared" si="246"/>
        <v>#N/A</v>
      </c>
      <c r="AJ617" t="e">
        <f t="shared" si="247"/>
        <v>#N/A</v>
      </c>
    </row>
    <row r="618" spans="1:36" x14ac:dyDescent="0.25">
      <c r="A618">
        <f>commits!A618</f>
        <v>116174917</v>
      </c>
      <c r="B618" t="str">
        <f>commits!B618</f>
        <v>Javascript</v>
      </c>
      <c r="C618">
        <f>commits!C618</f>
        <v>1</v>
      </c>
      <c r="D618">
        <f>commits!D618</f>
        <v>2726</v>
      </c>
      <c r="E618">
        <f>commits!E618</f>
        <v>2727</v>
      </c>
      <c r="F618">
        <f>VLOOKUP(A618,merges!P:U,5,FALSE)</f>
        <v>0</v>
      </c>
      <c r="G618">
        <f>VLOOKUP(A618,merges!P:U,6,FALSE)</f>
        <v>425</v>
      </c>
      <c r="H618">
        <f t="shared" si="231"/>
        <v>425</v>
      </c>
      <c r="I618">
        <f t="shared" si="232"/>
        <v>6.4164705882352937</v>
      </c>
      <c r="J618">
        <f t="shared" si="233"/>
        <v>15.584891822515585</v>
      </c>
      <c r="K618">
        <f t="shared" si="234"/>
        <v>0</v>
      </c>
      <c r="L618">
        <f t="shared" si="235"/>
        <v>15.590608950843727</v>
      </c>
      <c r="M618" t="e">
        <f t="shared" si="236"/>
        <v>#DIV/0!</v>
      </c>
      <c r="N618">
        <f t="shared" si="237"/>
        <v>6.4141176470588235</v>
      </c>
      <c r="O618">
        <f>IF(ISNA(VLOOKUP(A618,desenvolvedores!$U$2:$W$656,2,FALSE)),1,VLOOKUP(A618,desenvolvedores!$U$2:$W$656,2,FALSE))</f>
        <v>1</v>
      </c>
      <c r="P618">
        <f>IF(ISNA(VLOOKUP(A618,desenvolvedores!$U$2:$W$656,3,FALSE)),1,VLOOKUP(A618,desenvolvedores!$U$2:$W$656,3,FALSE))</f>
        <v>23</v>
      </c>
      <c r="Q618">
        <f t="shared" si="229"/>
        <v>999999</v>
      </c>
      <c r="R618">
        <f t="shared" si="230"/>
        <v>24.587450980392159</v>
      </c>
      <c r="S618">
        <f>IF(ISNA(VLOOKUP(A618,merges!AH:AJ,2,)),0,VLOOKUP(A618,merges!AH:AJ,2,))</f>
        <v>0</v>
      </c>
      <c r="T618">
        <f>IF(ISNA(VLOOKUP(A618,merges!AN:AP,2,FALSE)),0,VLOOKUP(A618,merges!AN:AP,2,FALSE))</f>
        <v>35409</v>
      </c>
      <c r="U618">
        <f t="shared" si="238"/>
        <v>0</v>
      </c>
      <c r="V618">
        <f t="shared" si="239"/>
        <v>83.315294117647056</v>
      </c>
      <c r="W618">
        <f t="shared" si="248"/>
        <v>0</v>
      </c>
      <c r="X618">
        <f t="shared" si="240"/>
        <v>1298.936170212766</v>
      </c>
      <c r="Y618" t="e">
        <f>VLOOKUP(A618,issues_tempo!A:E,2,FALSE)</f>
        <v>#N/A</v>
      </c>
      <c r="Z618" t="e">
        <f>VLOOKUP(A618,issues_tempo!A:E,3,FALSE)</f>
        <v>#N/A</v>
      </c>
      <c r="AA618" t="e">
        <f t="shared" si="241"/>
        <v>#N/A</v>
      </c>
      <c r="AB618" t="e">
        <f t="shared" si="242"/>
        <v>#N/A</v>
      </c>
      <c r="AC618" t="e">
        <f>VLOOKUP(A618,issues_tempo!A:E,4,FALSE)</f>
        <v>#N/A</v>
      </c>
      <c r="AD618" t="e">
        <f>VLOOKUP(A618,issues_tempo!A:E,5,FALSE)</f>
        <v>#N/A</v>
      </c>
      <c r="AE618">
        <f t="shared" si="243"/>
        <v>0</v>
      </c>
      <c r="AF618">
        <f t="shared" si="243"/>
        <v>0</v>
      </c>
      <c r="AG618" t="e">
        <f t="shared" si="244"/>
        <v>#N/A</v>
      </c>
      <c r="AH618" t="e">
        <f t="shared" si="245"/>
        <v>#N/A</v>
      </c>
      <c r="AI618" t="e">
        <f t="shared" si="246"/>
        <v>#N/A</v>
      </c>
      <c r="AJ618" t="e">
        <f t="shared" si="247"/>
        <v>#N/A</v>
      </c>
    </row>
    <row r="619" spans="1:36" x14ac:dyDescent="0.25">
      <c r="A619">
        <f>commits!A619</f>
        <v>116361990</v>
      </c>
      <c r="B619" t="str">
        <f>commits!B619</f>
        <v>java</v>
      </c>
      <c r="C619">
        <f>commits!C619</f>
        <v>5228</v>
      </c>
      <c r="D619">
        <f>commits!D619</f>
        <v>1063</v>
      </c>
      <c r="E619">
        <f>commits!E619</f>
        <v>6291</v>
      </c>
      <c r="F619">
        <f>VLOOKUP(A619,merges!P:U,5,FALSE)</f>
        <v>697</v>
      </c>
      <c r="G619">
        <f>VLOOKUP(A619,merges!P:U,6,FALSE)</f>
        <v>89</v>
      </c>
      <c r="H619">
        <f t="shared" si="231"/>
        <v>786</v>
      </c>
      <c r="I619">
        <f t="shared" si="232"/>
        <v>8.0038167938931295</v>
      </c>
      <c r="J619">
        <f t="shared" si="233"/>
        <v>12.494039103481164</v>
      </c>
      <c r="K619">
        <f t="shared" si="234"/>
        <v>13.332058148431523</v>
      </c>
      <c r="L619">
        <f t="shared" si="235"/>
        <v>8.3725305738476017</v>
      </c>
      <c r="M619">
        <f t="shared" ref="M619:M620" si="253">IF(F619&gt;0,C619/F619,999999)</f>
        <v>7.5007173601147779</v>
      </c>
      <c r="N619">
        <f t="shared" ref="N619:N620" si="254">IF(G619&gt;0,D619/G619,999999)</f>
        <v>11.943820224719101</v>
      </c>
      <c r="O619">
        <f>IF(ISNA(VLOOKUP(A619,desenvolvedores!$U$2:$W$656,2,FALSE)),1,VLOOKUP(A619,desenvolvedores!$U$2:$W$656,2,FALSE))</f>
        <v>226</v>
      </c>
      <c r="P619">
        <f>IF(ISNA(VLOOKUP(A619,desenvolvedores!$U$2:$W$656,3,FALSE)),1,VLOOKUP(A619,desenvolvedores!$U$2:$W$656,3,FALSE))</f>
        <v>122</v>
      </c>
      <c r="Q619">
        <f t="shared" si="229"/>
        <v>282.52702056432327</v>
      </c>
      <c r="R619">
        <f t="shared" si="230"/>
        <v>242.8576779026217</v>
      </c>
      <c r="S619">
        <f>IF(ISNA(VLOOKUP(A619,merges!AH:AJ,2,)),0,VLOOKUP(A619,merges!AH:AJ,2,))</f>
        <v>393</v>
      </c>
      <c r="T619">
        <f>IF(ISNA(VLOOKUP(A619,merges!AN:AP,2,FALSE)),0,VLOOKUP(A619,merges!AN:AP,2,FALSE))</f>
        <v>246</v>
      </c>
      <c r="U619">
        <f t="shared" si="238"/>
        <v>0.56384505021520803</v>
      </c>
      <c r="V619">
        <f t="shared" si="239"/>
        <v>2.7640449438202248</v>
      </c>
      <c r="W619">
        <f t="shared" si="248"/>
        <v>7.5172149961744452</v>
      </c>
      <c r="X619">
        <f t="shared" si="240"/>
        <v>23.142050799623707</v>
      </c>
      <c r="Y619">
        <f>IF(ISNA(VLOOKUP(A619,issues_tempo!A:E,2,FALSE)),0,VLOOKUP(A619,issues_tempo!A:E,2,FALSE))</f>
        <v>0</v>
      </c>
      <c r="Z619">
        <f>IF(ISNA(VLOOKUP(A619,issues_tempo!A:E,3,FALSE)),0,VLOOKUP(A619,issues_tempo!A:E,3,FALSE))</f>
        <v>0</v>
      </c>
      <c r="AA619">
        <f t="shared" si="241"/>
        <v>0</v>
      </c>
      <c r="AB619" t="e">
        <f t="shared" si="242"/>
        <v>#DIV/0!</v>
      </c>
      <c r="AC619" t="e">
        <f>VLOOKUP(A619,issues_tempo!A:E,4,FALSE)</f>
        <v>#N/A</v>
      </c>
      <c r="AD619" t="e">
        <f>VLOOKUP(A619,issues_tempo!A:E,5,FALSE)</f>
        <v>#N/A</v>
      </c>
      <c r="AE619">
        <f t="shared" si="243"/>
        <v>0</v>
      </c>
      <c r="AF619">
        <f t="shared" si="243"/>
        <v>0</v>
      </c>
      <c r="AG619">
        <f t="shared" si="244"/>
        <v>0</v>
      </c>
      <c r="AH619">
        <f t="shared" si="245"/>
        <v>0</v>
      </c>
      <c r="AI619">
        <f t="shared" si="246"/>
        <v>0</v>
      </c>
      <c r="AJ619">
        <f t="shared" si="247"/>
        <v>0</v>
      </c>
    </row>
    <row r="620" spans="1:36" x14ac:dyDescent="0.25">
      <c r="A620">
        <f>commits!A620</f>
        <v>116522779</v>
      </c>
      <c r="B620" t="str">
        <f>commits!B620</f>
        <v>java</v>
      </c>
      <c r="C620">
        <f>commits!C620</f>
        <v>1133</v>
      </c>
      <c r="D620">
        <f>commits!D620</f>
        <v>597</v>
      </c>
      <c r="E620">
        <f>commits!E620</f>
        <v>1730</v>
      </c>
      <c r="F620">
        <f>VLOOKUP(A620,merges!P:U,5,FALSE)</f>
        <v>30</v>
      </c>
      <c r="G620">
        <f>VLOOKUP(A620,merges!P:U,6,FALSE)</f>
        <v>19</v>
      </c>
      <c r="H620">
        <f t="shared" si="231"/>
        <v>49</v>
      </c>
      <c r="I620">
        <f t="shared" si="232"/>
        <v>35.306122448979593</v>
      </c>
      <c r="J620">
        <f t="shared" si="233"/>
        <v>2.8323699421965318</v>
      </c>
      <c r="K620">
        <f t="shared" si="234"/>
        <v>2.64783759929391</v>
      </c>
      <c r="L620">
        <f t="shared" si="235"/>
        <v>3.1825795644891124</v>
      </c>
      <c r="M620">
        <f t="shared" si="253"/>
        <v>37.766666666666666</v>
      </c>
      <c r="N620">
        <f t="shared" si="254"/>
        <v>31.421052631578949</v>
      </c>
      <c r="O620">
        <f>IF(ISNA(VLOOKUP(A620,desenvolvedores!$U$2:$W$656,2,FALSE)),1,VLOOKUP(A620,desenvolvedores!$U$2:$W$656,2,FALSE))</f>
        <v>14</v>
      </c>
      <c r="P620">
        <f>IF(ISNA(VLOOKUP(A620,desenvolvedores!$U$2:$W$656,3,FALSE)),1,VLOOKUP(A620,desenvolvedores!$U$2:$W$656,3,FALSE))</f>
        <v>24</v>
      </c>
      <c r="Q620">
        <f t="shared" si="229"/>
        <v>88.12222222222222</v>
      </c>
      <c r="R620">
        <f t="shared" si="230"/>
        <v>125.68421052631579</v>
      </c>
      <c r="S620">
        <f>IF(ISNA(VLOOKUP(A620,merges!AH:AJ,2,)),0,VLOOKUP(A620,merges!AH:AJ,2,))</f>
        <v>3</v>
      </c>
      <c r="T620">
        <f>IF(ISNA(VLOOKUP(A620,merges!AN:AP,2,FALSE)),0,VLOOKUP(A620,merges!AN:AP,2,FALSE))</f>
        <v>26</v>
      </c>
      <c r="U620">
        <f t="shared" si="238"/>
        <v>0.1</v>
      </c>
      <c r="V620">
        <f t="shared" si="239"/>
        <v>1.368421052631579</v>
      </c>
      <c r="W620">
        <f t="shared" si="248"/>
        <v>0.26478375992939102</v>
      </c>
      <c r="X620">
        <f t="shared" si="240"/>
        <v>4.3551088777219435</v>
      </c>
      <c r="Y620">
        <f>IF(ISNA(VLOOKUP(A620,issues_tempo!A:E,2,FALSE)),0,VLOOKUP(A620,issues_tempo!A:E,2,FALSE))</f>
        <v>0</v>
      </c>
      <c r="Z620">
        <f>IF(ISNA(VLOOKUP(A620,issues_tempo!A:E,3,FALSE)),0,VLOOKUP(A620,issues_tempo!A:E,3,FALSE))</f>
        <v>0</v>
      </c>
      <c r="AA620">
        <f t="shared" si="241"/>
        <v>0</v>
      </c>
      <c r="AB620" t="e">
        <f t="shared" si="242"/>
        <v>#DIV/0!</v>
      </c>
      <c r="AC620" t="e">
        <f>VLOOKUP(A620,issues_tempo!A:E,4,FALSE)</f>
        <v>#N/A</v>
      </c>
      <c r="AD620" t="e">
        <f>VLOOKUP(A620,issues_tempo!A:E,5,FALSE)</f>
        <v>#N/A</v>
      </c>
      <c r="AE620">
        <f t="shared" si="243"/>
        <v>0</v>
      </c>
      <c r="AF620">
        <f t="shared" si="243"/>
        <v>0</v>
      </c>
      <c r="AG620">
        <f t="shared" si="244"/>
        <v>0</v>
      </c>
      <c r="AH620">
        <f t="shared" si="245"/>
        <v>0</v>
      </c>
      <c r="AI620">
        <f t="shared" si="246"/>
        <v>0</v>
      </c>
      <c r="AJ620">
        <f t="shared" si="247"/>
        <v>0</v>
      </c>
    </row>
    <row r="621" spans="1:36" x14ac:dyDescent="0.25">
      <c r="A621">
        <f>commits!A621</f>
        <v>116960328</v>
      </c>
      <c r="B621" t="str">
        <f>commits!B621</f>
        <v>Javascript</v>
      </c>
      <c r="C621">
        <f>commits!C621</f>
        <v>1</v>
      </c>
      <c r="D621">
        <f>commits!D621</f>
        <v>90</v>
      </c>
      <c r="E621">
        <f>commits!E621</f>
        <v>91</v>
      </c>
      <c r="F621">
        <f>VLOOKUP(A621,merges!P:U,5,FALSE)</f>
        <v>0</v>
      </c>
      <c r="G621">
        <f>VLOOKUP(A621,merges!P:U,6,FALSE)</f>
        <v>28</v>
      </c>
      <c r="H621">
        <f t="shared" si="231"/>
        <v>28</v>
      </c>
      <c r="I621">
        <f t="shared" si="232"/>
        <v>3.25</v>
      </c>
      <c r="J621">
        <f t="shared" si="233"/>
        <v>30.76923076923077</v>
      </c>
      <c r="K621">
        <f t="shared" si="234"/>
        <v>0</v>
      </c>
      <c r="L621">
        <f t="shared" si="235"/>
        <v>31.111111111111111</v>
      </c>
      <c r="M621" t="e">
        <f t="shared" si="236"/>
        <v>#DIV/0!</v>
      </c>
      <c r="N621">
        <f t="shared" si="237"/>
        <v>3.2142857142857144</v>
      </c>
      <c r="O621">
        <f>IF(ISNA(VLOOKUP(A621,desenvolvedores!$U$2:$W$656,2,FALSE)),1,VLOOKUP(A621,desenvolvedores!$U$2:$W$656,2,FALSE))</f>
        <v>1</v>
      </c>
      <c r="P621">
        <f>IF(ISNA(VLOOKUP(A621,desenvolvedores!$U$2:$W$656,3,FALSE)),1,VLOOKUP(A621,desenvolvedores!$U$2:$W$656,3,FALSE))</f>
        <v>10</v>
      </c>
      <c r="Q621">
        <f t="shared" si="229"/>
        <v>999999</v>
      </c>
      <c r="R621">
        <f t="shared" si="230"/>
        <v>5.3571428571428577</v>
      </c>
      <c r="S621">
        <f>IF(ISNA(VLOOKUP(A621,merges!AH:AJ,2,)),0,VLOOKUP(A621,merges!AH:AJ,2,))</f>
        <v>0</v>
      </c>
      <c r="T621">
        <f>IF(ISNA(VLOOKUP(A621,merges!AN:AP,2,FALSE)),0,VLOOKUP(A621,merges!AN:AP,2,FALSE))</f>
        <v>5</v>
      </c>
      <c r="U621">
        <f t="shared" si="238"/>
        <v>0</v>
      </c>
      <c r="V621">
        <f t="shared" si="239"/>
        <v>0.17857142857142858</v>
      </c>
      <c r="W621">
        <f t="shared" si="248"/>
        <v>0</v>
      </c>
      <c r="X621">
        <f t="shared" si="240"/>
        <v>5.5555555555555554</v>
      </c>
      <c r="Y621" t="e">
        <f>VLOOKUP(A621,issues_tempo!A:E,2,FALSE)</f>
        <v>#N/A</v>
      </c>
      <c r="Z621" t="e">
        <f>VLOOKUP(A621,issues_tempo!A:E,3,FALSE)</f>
        <v>#N/A</v>
      </c>
      <c r="AA621" t="e">
        <f t="shared" si="241"/>
        <v>#N/A</v>
      </c>
      <c r="AB621" t="e">
        <f t="shared" si="242"/>
        <v>#N/A</v>
      </c>
      <c r="AC621" t="e">
        <f>VLOOKUP(A621,issues_tempo!A:E,4,FALSE)</f>
        <v>#N/A</v>
      </c>
      <c r="AD621" t="e">
        <f>VLOOKUP(A621,issues_tempo!A:E,5,FALSE)</f>
        <v>#N/A</v>
      </c>
      <c r="AE621">
        <f t="shared" si="243"/>
        <v>0</v>
      </c>
      <c r="AF621">
        <f t="shared" si="243"/>
        <v>0</v>
      </c>
      <c r="AG621" t="e">
        <f t="shared" si="244"/>
        <v>#N/A</v>
      </c>
      <c r="AH621" t="e">
        <f t="shared" si="245"/>
        <v>#N/A</v>
      </c>
      <c r="AI621" t="e">
        <f t="shared" si="246"/>
        <v>#N/A</v>
      </c>
      <c r="AJ621" t="e">
        <f t="shared" si="247"/>
        <v>#N/A</v>
      </c>
    </row>
    <row r="622" spans="1:36" x14ac:dyDescent="0.25">
      <c r="A622">
        <f>commits!A622</f>
        <v>117090643</v>
      </c>
      <c r="B622" t="str">
        <f>commits!B622</f>
        <v>c#</v>
      </c>
      <c r="C622">
        <f>commits!C622</f>
        <v>2</v>
      </c>
      <c r="D622">
        <f>commits!D622</f>
        <v>2</v>
      </c>
      <c r="E622">
        <f>commits!E622</f>
        <v>4</v>
      </c>
      <c r="F622" t="e">
        <f>VLOOKUP(A622,merges!P:U,5,FALSE)</f>
        <v>#N/A</v>
      </c>
      <c r="G622" t="e">
        <f>VLOOKUP(A622,merges!P:U,6,FALSE)</f>
        <v>#N/A</v>
      </c>
      <c r="H622" t="e">
        <f t="shared" si="231"/>
        <v>#N/A</v>
      </c>
      <c r="I622" t="e">
        <f t="shared" si="232"/>
        <v>#N/A</v>
      </c>
      <c r="J622">
        <f t="shared" si="233"/>
        <v>0</v>
      </c>
      <c r="K622">
        <f t="shared" si="234"/>
        <v>0</v>
      </c>
      <c r="L622">
        <f t="shared" si="235"/>
        <v>0</v>
      </c>
      <c r="M622" t="e">
        <f t="shared" si="236"/>
        <v>#N/A</v>
      </c>
      <c r="N622" t="e">
        <f t="shared" si="237"/>
        <v>#N/A</v>
      </c>
      <c r="O622">
        <f>IF(ISNA(VLOOKUP(A622,desenvolvedores!$U$2:$W$656,2,FALSE)),1,VLOOKUP(A622,desenvolvedores!$U$2:$W$656,2,FALSE))</f>
        <v>1</v>
      </c>
      <c r="P622">
        <f>IF(ISNA(VLOOKUP(A622,desenvolvedores!$U$2:$W$656,3,FALSE)),1,VLOOKUP(A622,desenvolvedores!$U$2:$W$656,3,FALSE))</f>
        <v>1</v>
      </c>
      <c r="Q622">
        <f t="shared" si="229"/>
        <v>999999</v>
      </c>
      <c r="R622" t="e">
        <f t="shared" si="230"/>
        <v>#N/A</v>
      </c>
      <c r="S622">
        <f>IF(ISNA(VLOOKUP(A622,merges!AH:AJ,2,)),0,VLOOKUP(A622,merges!AH:AJ,2,))</f>
        <v>0</v>
      </c>
      <c r="T622">
        <f>IF(ISNA(VLOOKUP(A622,merges!AN:AP,2,FALSE)),0,VLOOKUP(A622,merges!AN:AP,2,FALSE))</f>
        <v>0</v>
      </c>
      <c r="U622">
        <f t="shared" si="238"/>
        <v>0</v>
      </c>
      <c r="V622">
        <f t="shared" si="239"/>
        <v>0</v>
      </c>
      <c r="W622">
        <f t="shared" si="248"/>
        <v>0</v>
      </c>
      <c r="X622">
        <f t="shared" si="240"/>
        <v>0</v>
      </c>
      <c r="Y622" t="e">
        <f>VLOOKUP(A622,issues_tempo!A:E,2,FALSE)</f>
        <v>#N/A</v>
      </c>
      <c r="Z622" t="e">
        <f>VLOOKUP(A622,issues_tempo!A:E,3,FALSE)</f>
        <v>#N/A</v>
      </c>
      <c r="AA622" t="e">
        <f t="shared" si="241"/>
        <v>#N/A</v>
      </c>
      <c r="AB622" t="e">
        <f t="shared" si="242"/>
        <v>#N/A</v>
      </c>
      <c r="AC622" t="e">
        <f>VLOOKUP(A622,issues_tempo!A:E,4,FALSE)</f>
        <v>#N/A</v>
      </c>
      <c r="AD622" t="e">
        <f>VLOOKUP(A622,issues_tempo!A:E,5,FALSE)</f>
        <v>#N/A</v>
      </c>
      <c r="AE622">
        <f t="shared" si="243"/>
        <v>0</v>
      </c>
      <c r="AF622">
        <f t="shared" si="243"/>
        <v>0</v>
      </c>
      <c r="AG622" t="e">
        <f t="shared" si="244"/>
        <v>#N/A</v>
      </c>
      <c r="AH622" t="e">
        <f t="shared" si="245"/>
        <v>#N/A</v>
      </c>
      <c r="AI622" t="e">
        <f t="shared" si="246"/>
        <v>#N/A</v>
      </c>
      <c r="AJ622" t="e">
        <f t="shared" si="247"/>
        <v>#N/A</v>
      </c>
    </row>
    <row r="623" spans="1:36" x14ac:dyDescent="0.25">
      <c r="A623">
        <f>commits!A623</f>
        <v>117668510</v>
      </c>
      <c r="B623" t="str">
        <f>commits!B623</f>
        <v>Javascript</v>
      </c>
      <c r="C623">
        <f>commits!C623</f>
        <v>49</v>
      </c>
      <c r="D623">
        <f>commits!D623</f>
        <v>11</v>
      </c>
      <c r="E623">
        <f>commits!E623</f>
        <v>60</v>
      </c>
      <c r="F623" t="e">
        <f>VLOOKUP(A623,merges!P:U,5,FALSE)</f>
        <v>#N/A</v>
      </c>
      <c r="G623" t="e">
        <f>VLOOKUP(A623,merges!P:U,6,FALSE)</f>
        <v>#N/A</v>
      </c>
      <c r="H623" t="e">
        <f t="shared" si="231"/>
        <v>#N/A</v>
      </c>
      <c r="I623" t="e">
        <f t="shared" si="232"/>
        <v>#N/A</v>
      </c>
      <c r="J623">
        <f t="shared" si="233"/>
        <v>0</v>
      </c>
      <c r="K623">
        <f t="shared" si="234"/>
        <v>0</v>
      </c>
      <c r="L623">
        <f t="shared" si="235"/>
        <v>0</v>
      </c>
      <c r="M623" t="e">
        <f t="shared" si="236"/>
        <v>#N/A</v>
      </c>
      <c r="N623" t="e">
        <f t="shared" si="237"/>
        <v>#N/A</v>
      </c>
      <c r="O623">
        <f>IF(ISNA(VLOOKUP(A623,desenvolvedores!$U$2:$W$656,2,FALSE)),1,VLOOKUP(A623,desenvolvedores!$U$2:$W$656,2,FALSE))</f>
        <v>2</v>
      </c>
      <c r="P623">
        <f>IF(ISNA(VLOOKUP(A623,desenvolvedores!$U$2:$W$656,3,FALSE)),1,VLOOKUP(A623,desenvolvedores!$U$2:$W$656,3,FALSE))</f>
        <v>1</v>
      </c>
      <c r="Q623">
        <f t="shared" si="229"/>
        <v>999999</v>
      </c>
      <c r="R623" t="e">
        <f t="shared" si="230"/>
        <v>#N/A</v>
      </c>
      <c r="S623">
        <f>IF(ISNA(VLOOKUP(A623,merges!AH:AJ,2,)),0,VLOOKUP(A623,merges!AH:AJ,2,))</f>
        <v>0</v>
      </c>
      <c r="T623">
        <f>IF(ISNA(VLOOKUP(A623,merges!AN:AP,2,FALSE)),0,VLOOKUP(A623,merges!AN:AP,2,FALSE))</f>
        <v>0</v>
      </c>
      <c r="U623">
        <f t="shared" si="238"/>
        <v>0</v>
      </c>
      <c r="V623">
        <f t="shared" si="239"/>
        <v>0</v>
      </c>
      <c r="W623">
        <f t="shared" si="248"/>
        <v>0</v>
      </c>
      <c r="X623">
        <f t="shared" si="240"/>
        <v>0</v>
      </c>
      <c r="Y623" t="e">
        <f>VLOOKUP(A623,issues_tempo!A:E,2,FALSE)</f>
        <v>#N/A</v>
      </c>
      <c r="Z623" t="e">
        <f>VLOOKUP(A623,issues_tempo!A:E,3,FALSE)</f>
        <v>#N/A</v>
      </c>
      <c r="AA623" t="e">
        <f t="shared" si="241"/>
        <v>#N/A</v>
      </c>
      <c r="AB623" t="e">
        <f t="shared" si="242"/>
        <v>#N/A</v>
      </c>
      <c r="AC623" t="e">
        <f>VLOOKUP(A623,issues_tempo!A:E,4,FALSE)</f>
        <v>#N/A</v>
      </c>
      <c r="AD623" t="e">
        <f>VLOOKUP(A623,issues_tempo!A:E,5,FALSE)</f>
        <v>#N/A</v>
      </c>
      <c r="AE623">
        <f t="shared" si="243"/>
        <v>0</v>
      </c>
      <c r="AF623">
        <f t="shared" si="243"/>
        <v>0</v>
      </c>
      <c r="AG623" t="e">
        <f t="shared" si="244"/>
        <v>#N/A</v>
      </c>
      <c r="AH623" t="e">
        <f t="shared" si="245"/>
        <v>#N/A</v>
      </c>
      <c r="AI623" t="e">
        <f t="shared" si="246"/>
        <v>#N/A</v>
      </c>
      <c r="AJ623" t="e">
        <f t="shared" si="247"/>
        <v>#N/A</v>
      </c>
    </row>
    <row r="624" spans="1:36" x14ac:dyDescent="0.25">
      <c r="A624">
        <f>commits!A624</f>
        <v>117831469</v>
      </c>
      <c r="B624" t="str">
        <f>commits!B624</f>
        <v>c#</v>
      </c>
      <c r="C624">
        <f>commits!C624</f>
        <v>2677</v>
      </c>
      <c r="D624">
        <f>commits!D624</f>
        <v>822</v>
      </c>
      <c r="E624">
        <f>commits!E624</f>
        <v>3499</v>
      </c>
      <c r="F624">
        <f>VLOOKUP(A624,merges!P:U,5,FALSE)</f>
        <v>506</v>
      </c>
      <c r="G624">
        <f>VLOOKUP(A624,merges!P:U,6,FALSE)</f>
        <v>99</v>
      </c>
      <c r="H624">
        <f t="shared" si="231"/>
        <v>605</v>
      </c>
      <c r="I624">
        <f t="shared" si="232"/>
        <v>5.7834710743801656</v>
      </c>
      <c r="J624">
        <f t="shared" si="233"/>
        <v>17.290654472706489</v>
      </c>
      <c r="K624">
        <f t="shared" si="234"/>
        <v>18.901755696675384</v>
      </c>
      <c r="L624">
        <f t="shared" si="235"/>
        <v>12.043795620437956</v>
      </c>
      <c r="M624">
        <f>IF(F624&gt;0,C624/F624,999999)</f>
        <v>5.2905138339920947</v>
      </c>
      <c r="N624">
        <f>IF(G624&gt;0,D624/G624,999999)</f>
        <v>8.3030303030303028</v>
      </c>
      <c r="O624">
        <f>IF(ISNA(VLOOKUP(A624,desenvolvedores!$U$2:$W$656,2,FALSE)),1,VLOOKUP(A624,desenvolvedores!$U$2:$W$656,2,FALSE))</f>
        <v>49</v>
      </c>
      <c r="P624">
        <f>IF(ISNA(VLOOKUP(A624,desenvolvedores!$U$2:$W$656,3,FALSE)),1,VLOOKUP(A624,desenvolvedores!$U$2:$W$656,3,FALSE))</f>
        <v>18</v>
      </c>
      <c r="Q624">
        <f t="shared" si="229"/>
        <v>43.205862977602102</v>
      </c>
      <c r="R624">
        <f t="shared" si="230"/>
        <v>24.909090909090907</v>
      </c>
      <c r="S624">
        <f>IF(ISNA(VLOOKUP(A624,merges!AH:AJ,2,)),0,VLOOKUP(A624,merges!AH:AJ,2,))</f>
        <v>9548</v>
      </c>
      <c r="T624">
        <f>IF(ISNA(VLOOKUP(A624,merges!AN:AP,2,FALSE)),0,VLOOKUP(A624,merges!AN:AP,2,FALSE))</f>
        <v>1062</v>
      </c>
      <c r="U624">
        <f t="shared" si="238"/>
        <v>18.869565217391305</v>
      </c>
      <c r="V624">
        <f t="shared" si="239"/>
        <v>10.727272727272727</v>
      </c>
      <c r="W624">
        <f t="shared" si="248"/>
        <v>356.66791184161377</v>
      </c>
      <c r="X624">
        <f t="shared" si="240"/>
        <v>129.19708029197079</v>
      </c>
      <c r="Y624">
        <f>IF(ISNA(VLOOKUP(A624,issues_tempo!A:E,2,FALSE)),0,VLOOKUP(A624,issues_tempo!A:E,2,FALSE))</f>
        <v>137</v>
      </c>
      <c r="Z624">
        <f>IF(ISNA(VLOOKUP(A624,issues_tempo!A:E,3,FALSE)),0,VLOOKUP(A624,issues_tempo!A:E,3,FALSE))</f>
        <v>0</v>
      </c>
      <c r="AA624">
        <f t="shared" si="241"/>
        <v>137</v>
      </c>
      <c r="AB624">
        <f t="shared" si="242"/>
        <v>25.540145985401459</v>
      </c>
      <c r="AC624">
        <f>VLOOKUP(A624,issues_tempo!A:E,4,FALSE)</f>
        <v>1952</v>
      </c>
      <c r="AD624">
        <f>VLOOKUP(A624,issues_tempo!A:E,5,FALSE)</f>
        <v>0</v>
      </c>
      <c r="AE624">
        <f t="shared" si="243"/>
        <v>5.1176690324990659</v>
      </c>
      <c r="AF624">
        <f t="shared" si="243"/>
        <v>0</v>
      </c>
      <c r="AG624">
        <f t="shared" si="244"/>
        <v>14.248175182481752</v>
      </c>
      <c r="AH624">
        <f t="shared" si="245"/>
        <v>0</v>
      </c>
      <c r="AI624">
        <f t="shared" si="246"/>
        <v>72.917444901008594</v>
      </c>
      <c r="AJ624">
        <f t="shared" si="247"/>
        <v>0</v>
      </c>
    </row>
    <row r="625" spans="1:36" x14ac:dyDescent="0.25">
      <c r="A625">
        <f>commits!A625</f>
        <v>117849683</v>
      </c>
      <c r="B625" t="str">
        <f>commits!B625</f>
        <v>Javascript</v>
      </c>
      <c r="C625">
        <f>commits!C625</f>
        <v>1</v>
      </c>
      <c r="D625">
        <f>commits!D625</f>
        <v>29</v>
      </c>
      <c r="E625">
        <f>commits!E625</f>
        <v>30</v>
      </c>
      <c r="F625" t="e">
        <f>VLOOKUP(A625,merges!P:U,5,FALSE)</f>
        <v>#N/A</v>
      </c>
      <c r="G625" t="e">
        <f>VLOOKUP(A625,merges!P:U,6,FALSE)</f>
        <v>#N/A</v>
      </c>
      <c r="H625" t="e">
        <f t="shared" si="231"/>
        <v>#N/A</v>
      </c>
      <c r="I625" t="e">
        <f t="shared" si="232"/>
        <v>#N/A</v>
      </c>
      <c r="J625">
        <f t="shared" si="233"/>
        <v>0</v>
      </c>
      <c r="K625">
        <f t="shared" si="234"/>
        <v>0</v>
      </c>
      <c r="L625">
        <f t="shared" si="235"/>
        <v>0</v>
      </c>
      <c r="M625" t="e">
        <f t="shared" si="236"/>
        <v>#N/A</v>
      </c>
      <c r="N625" t="e">
        <f t="shared" si="237"/>
        <v>#N/A</v>
      </c>
      <c r="O625">
        <f>IF(ISNA(VLOOKUP(A625,desenvolvedores!$U$2:$W$656,2,FALSE)),1,VLOOKUP(A625,desenvolvedores!$U$2:$W$656,2,FALSE))</f>
        <v>1</v>
      </c>
      <c r="P625">
        <f>IF(ISNA(VLOOKUP(A625,desenvolvedores!$U$2:$W$656,3,FALSE)),1,VLOOKUP(A625,desenvolvedores!$U$2:$W$656,3,FALSE))</f>
        <v>3</v>
      </c>
      <c r="Q625">
        <f t="shared" si="229"/>
        <v>999999</v>
      </c>
      <c r="R625" t="e">
        <f t="shared" si="230"/>
        <v>#N/A</v>
      </c>
      <c r="S625">
        <f>IF(ISNA(VLOOKUP(A625,merges!AH:AJ,2,)),0,VLOOKUP(A625,merges!AH:AJ,2,))</f>
        <v>0</v>
      </c>
      <c r="T625">
        <f>IF(ISNA(VLOOKUP(A625,merges!AN:AP,2,FALSE)),0,VLOOKUP(A625,merges!AN:AP,2,FALSE))</f>
        <v>0</v>
      </c>
      <c r="U625">
        <f t="shared" si="238"/>
        <v>0</v>
      </c>
      <c r="V625">
        <f t="shared" si="239"/>
        <v>0</v>
      </c>
      <c r="W625">
        <f t="shared" si="248"/>
        <v>0</v>
      </c>
      <c r="X625">
        <f t="shared" si="240"/>
        <v>0</v>
      </c>
      <c r="Y625" t="e">
        <f>VLOOKUP(A625,issues_tempo!A:E,2,FALSE)</f>
        <v>#N/A</v>
      </c>
      <c r="Z625" t="e">
        <f>VLOOKUP(A625,issues_tempo!A:E,3,FALSE)</f>
        <v>#N/A</v>
      </c>
      <c r="AA625" t="e">
        <f t="shared" si="241"/>
        <v>#N/A</v>
      </c>
      <c r="AB625" t="e">
        <f t="shared" si="242"/>
        <v>#N/A</v>
      </c>
      <c r="AC625" t="e">
        <f>VLOOKUP(A625,issues_tempo!A:E,4,FALSE)</f>
        <v>#N/A</v>
      </c>
      <c r="AD625" t="e">
        <f>VLOOKUP(A625,issues_tempo!A:E,5,FALSE)</f>
        <v>#N/A</v>
      </c>
      <c r="AE625">
        <f t="shared" si="243"/>
        <v>0</v>
      </c>
      <c r="AF625">
        <f t="shared" si="243"/>
        <v>0</v>
      </c>
      <c r="AG625" t="e">
        <f t="shared" si="244"/>
        <v>#N/A</v>
      </c>
      <c r="AH625" t="e">
        <f t="shared" si="245"/>
        <v>#N/A</v>
      </c>
      <c r="AI625" t="e">
        <f t="shared" si="246"/>
        <v>#N/A</v>
      </c>
      <c r="AJ625" t="e">
        <f t="shared" si="247"/>
        <v>#N/A</v>
      </c>
    </row>
    <row r="626" spans="1:36" x14ac:dyDescent="0.25">
      <c r="A626">
        <f>commits!A626</f>
        <v>117928513</v>
      </c>
      <c r="B626" t="str">
        <f>commits!B626</f>
        <v>java</v>
      </c>
      <c r="C626">
        <f>commits!C626</f>
        <v>1133</v>
      </c>
      <c r="D626">
        <f>commits!D626</f>
        <v>617</v>
      </c>
      <c r="E626">
        <f>commits!E626</f>
        <v>1750</v>
      </c>
      <c r="F626">
        <f>VLOOKUP(A626,merges!P:U,5,FALSE)</f>
        <v>30</v>
      </c>
      <c r="G626">
        <f>VLOOKUP(A626,merges!P:U,6,FALSE)</f>
        <v>16</v>
      </c>
      <c r="H626">
        <f t="shared" si="231"/>
        <v>46</v>
      </c>
      <c r="I626">
        <f t="shared" si="232"/>
        <v>38.043478260869563</v>
      </c>
      <c r="J626">
        <f t="shared" si="233"/>
        <v>2.6285714285714286</v>
      </c>
      <c r="K626">
        <f t="shared" si="234"/>
        <v>2.64783759929391</v>
      </c>
      <c r="L626">
        <f t="shared" si="235"/>
        <v>2.5931928687196111</v>
      </c>
      <c r="M626">
        <f>IF(F626&gt;0,C626/F626,999999)</f>
        <v>37.766666666666666</v>
      </c>
      <c r="N626">
        <f>IF(G626&gt;0,D626/G626,999999)</f>
        <v>38.5625</v>
      </c>
      <c r="O626">
        <f>IF(ISNA(VLOOKUP(A626,desenvolvedores!$U$2:$W$656,2,FALSE)),1,VLOOKUP(A626,desenvolvedores!$U$2:$W$656,2,FALSE))</f>
        <v>14</v>
      </c>
      <c r="P626">
        <f>IF(ISNA(VLOOKUP(A626,desenvolvedores!$U$2:$W$656,3,FALSE)),1,VLOOKUP(A626,desenvolvedores!$U$2:$W$656,3,FALSE))</f>
        <v>24</v>
      </c>
      <c r="Q626">
        <f t="shared" si="229"/>
        <v>88.12222222222222</v>
      </c>
      <c r="R626">
        <f t="shared" si="230"/>
        <v>154.25</v>
      </c>
      <c r="S626">
        <f>IF(ISNA(VLOOKUP(A626,merges!AH:AJ,2,)),0,VLOOKUP(A626,merges!AH:AJ,2,))</f>
        <v>3</v>
      </c>
      <c r="T626">
        <f>IF(ISNA(VLOOKUP(A626,merges!AN:AP,2,FALSE)),0,VLOOKUP(A626,merges!AN:AP,2,FALSE))</f>
        <v>26</v>
      </c>
      <c r="U626">
        <f t="shared" si="238"/>
        <v>0.1</v>
      </c>
      <c r="V626">
        <f t="shared" si="239"/>
        <v>1.625</v>
      </c>
      <c r="W626">
        <f t="shared" si="248"/>
        <v>0.26478375992939102</v>
      </c>
      <c r="X626">
        <f t="shared" si="240"/>
        <v>4.2139384116693677</v>
      </c>
      <c r="Y626">
        <f>IF(ISNA(VLOOKUP(A626,issues_tempo!A:E,2,FALSE)),0,VLOOKUP(A626,issues_tempo!A:E,2,FALSE))</f>
        <v>0</v>
      </c>
      <c r="Z626">
        <f>IF(ISNA(VLOOKUP(A626,issues_tempo!A:E,3,FALSE)),0,VLOOKUP(A626,issues_tempo!A:E,3,FALSE))</f>
        <v>0</v>
      </c>
      <c r="AA626">
        <f t="shared" si="241"/>
        <v>0</v>
      </c>
      <c r="AB626" t="e">
        <f t="shared" si="242"/>
        <v>#DIV/0!</v>
      </c>
      <c r="AC626" t="e">
        <f>VLOOKUP(A626,issues_tempo!A:E,4,FALSE)</f>
        <v>#N/A</v>
      </c>
      <c r="AD626" t="e">
        <f>VLOOKUP(A626,issues_tempo!A:E,5,FALSE)</f>
        <v>#N/A</v>
      </c>
      <c r="AE626">
        <f t="shared" si="243"/>
        <v>0</v>
      </c>
      <c r="AF626">
        <f t="shared" si="243"/>
        <v>0</v>
      </c>
      <c r="AG626">
        <f t="shared" si="244"/>
        <v>0</v>
      </c>
      <c r="AH626">
        <f t="shared" si="245"/>
        <v>0</v>
      </c>
      <c r="AI626">
        <f t="shared" si="246"/>
        <v>0</v>
      </c>
      <c r="AJ626">
        <f t="shared" si="247"/>
        <v>0</v>
      </c>
    </row>
    <row r="627" spans="1:36" x14ac:dyDescent="0.25">
      <c r="A627">
        <f>commits!A627</f>
        <v>118183247</v>
      </c>
      <c r="B627" t="str">
        <f>commits!B627</f>
        <v>java</v>
      </c>
      <c r="C627">
        <f>commits!C627</f>
        <v>1</v>
      </c>
      <c r="D627">
        <f>commits!D627</f>
        <v>14</v>
      </c>
      <c r="E627">
        <f>commits!E627</f>
        <v>15</v>
      </c>
      <c r="F627" t="e">
        <f>VLOOKUP(A627,merges!P:U,5,FALSE)</f>
        <v>#N/A</v>
      </c>
      <c r="G627" t="e">
        <f>VLOOKUP(A627,merges!P:U,6,FALSE)</f>
        <v>#N/A</v>
      </c>
      <c r="H627" t="e">
        <f t="shared" si="231"/>
        <v>#N/A</v>
      </c>
      <c r="I627" t="e">
        <f t="shared" si="232"/>
        <v>#N/A</v>
      </c>
      <c r="J627">
        <f t="shared" si="233"/>
        <v>0</v>
      </c>
      <c r="K627">
        <f t="shared" si="234"/>
        <v>0</v>
      </c>
      <c r="L627">
        <f t="shared" si="235"/>
        <v>0</v>
      </c>
      <c r="M627" t="e">
        <f t="shared" si="236"/>
        <v>#N/A</v>
      </c>
      <c r="N627" t="e">
        <f t="shared" si="237"/>
        <v>#N/A</v>
      </c>
      <c r="O627">
        <f>IF(ISNA(VLOOKUP(A627,desenvolvedores!$U$2:$W$656,2,FALSE)),1,VLOOKUP(A627,desenvolvedores!$U$2:$W$656,2,FALSE))</f>
        <v>1</v>
      </c>
      <c r="P627">
        <f>IF(ISNA(VLOOKUP(A627,desenvolvedores!$U$2:$W$656,3,FALSE)),1,VLOOKUP(A627,desenvolvedores!$U$2:$W$656,3,FALSE))</f>
        <v>1</v>
      </c>
      <c r="Q627">
        <f t="shared" si="229"/>
        <v>999999</v>
      </c>
      <c r="R627" t="e">
        <f t="shared" si="230"/>
        <v>#N/A</v>
      </c>
      <c r="S627">
        <f>IF(ISNA(VLOOKUP(A627,merges!AH:AJ,2,)),0,VLOOKUP(A627,merges!AH:AJ,2,))</f>
        <v>0</v>
      </c>
      <c r="T627">
        <f>IF(ISNA(VLOOKUP(A627,merges!AN:AP,2,FALSE)),0,VLOOKUP(A627,merges!AN:AP,2,FALSE))</f>
        <v>0</v>
      </c>
      <c r="U627">
        <f t="shared" si="238"/>
        <v>0</v>
      </c>
      <c r="V627">
        <f t="shared" si="239"/>
        <v>0</v>
      </c>
      <c r="W627">
        <f t="shared" si="248"/>
        <v>0</v>
      </c>
      <c r="X627">
        <f t="shared" si="240"/>
        <v>0</v>
      </c>
      <c r="Y627" t="e">
        <f>VLOOKUP(A627,issues_tempo!A:E,2,FALSE)</f>
        <v>#N/A</v>
      </c>
      <c r="Z627" t="e">
        <f>VLOOKUP(A627,issues_tempo!A:E,3,FALSE)</f>
        <v>#N/A</v>
      </c>
      <c r="AA627" t="e">
        <f t="shared" si="241"/>
        <v>#N/A</v>
      </c>
      <c r="AB627" t="e">
        <f t="shared" si="242"/>
        <v>#N/A</v>
      </c>
      <c r="AC627" t="e">
        <f>VLOOKUP(A627,issues_tempo!A:E,4,FALSE)</f>
        <v>#N/A</v>
      </c>
      <c r="AD627" t="e">
        <f>VLOOKUP(A627,issues_tempo!A:E,5,FALSE)</f>
        <v>#N/A</v>
      </c>
      <c r="AE627">
        <f t="shared" si="243"/>
        <v>0</v>
      </c>
      <c r="AF627">
        <f t="shared" si="243"/>
        <v>0</v>
      </c>
      <c r="AG627" t="e">
        <f t="shared" si="244"/>
        <v>#N/A</v>
      </c>
      <c r="AH627" t="e">
        <f t="shared" si="245"/>
        <v>#N/A</v>
      </c>
      <c r="AI627" t="e">
        <f t="shared" si="246"/>
        <v>#N/A</v>
      </c>
      <c r="AJ627" t="e">
        <f t="shared" si="247"/>
        <v>#N/A</v>
      </c>
    </row>
    <row r="628" spans="1:36" x14ac:dyDescent="0.25">
      <c r="A628">
        <f>commits!A628</f>
        <v>118593588</v>
      </c>
      <c r="B628" t="str">
        <f>commits!B628</f>
        <v>Javascript</v>
      </c>
      <c r="C628">
        <f>commits!C628</f>
        <v>1</v>
      </c>
      <c r="D628">
        <f>commits!D628</f>
        <v>9</v>
      </c>
      <c r="E628">
        <f>commits!E628</f>
        <v>10</v>
      </c>
      <c r="F628" t="e">
        <f>VLOOKUP(A628,merges!P:U,5,FALSE)</f>
        <v>#N/A</v>
      </c>
      <c r="G628" t="e">
        <f>VLOOKUP(A628,merges!P:U,6,FALSE)</f>
        <v>#N/A</v>
      </c>
      <c r="H628" t="e">
        <f t="shared" si="231"/>
        <v>#N/A</v>
      </c>
      <c r="I628" t="e">
        <f t="shared" si="232"/>
        <v>#N/A</v>
      </c>
      <c r="J628">
        <f t="shared" si="233"/>
        <v>0</v>
      </c>
      <c r="K628">
        <f t="shared" si="234"/>
        <v>0</v>
      </c>
      <c r="L628">
        <f t="shared" si="235"/>
        <v>0</v>
      </c>
      <c r="M628" t="e">
        <f t="shared" si="236"/>
        <v>#N/A</v>
      </c>
      <c r="N628" t="e">
        <f t="shared" si="237"/>
        <v>#N/A</v>
      </c>
      <c r="O628">
        <f>IF(ISNA(VLOOKUP(A628,desenvolvedores!$U$2:$W$656,2,FALSE)),1,VLOOKUP(A628,desenvolvedores!$U$2:$W$656,2,FALSE))</f>
        <v>1</v>
      </c>
      <c r="P628">
        <f>IF(ISNA(VLOOKUP(A628,desenvolvedores!$U$2:$W$656,3,FALSE)),1,VLOOKUP(A628,desenvolvedores!$U$2:$W$656,3,FALSE))</f>
        <v>1</v>
      </c>
      <c r="Q628">
        <f t="shared" si="229"/>
        <v>999999</v>
      </c>
      <c r="R628" t="e">
        <f t="shared" si="230"/>
        <v>#N/A</v>
      </c>
      <c r="S628">
        <f>IF(ISNA(VLOOKUP(A628,merges!AH:AJ,2,)),0,VLOOKUP(A628,merges!AH:AJ,2,))</f>
        <v>0</v>
      </c>
      <c r="T628">
        <f>IF(ISNA(VLOOKUP(A628,merges!AN:AP,2,FALSE)),0,VLOOKUP(A628,merges!AN:AP,2,FALSE))</f>
        <v>0</v>
      </c>
      <c r="U628">
        <f t="shared" si="238"/>
        <v>0</v>
      </c>
      <c r="V628">
        <f t="shared" si="239"/>
        <v>0</v>
      </c>
      <c r="W628">
        <f t="shared" si="248"/>
        <v>0</v>
      </c>
      <c r="X628">
        <f t="shared" si="240"/>
        <v>0</v>
      </c>
      <c r="Y628" t="e">
        <f>VLOOKUP(A628,issues_tempo!A:E,2,FALSE)</f>
        <v>#N/A</v>
      </c>
      <c r="Z628" t="e">
        <f>VLOOKUP(A628,issues_tempo!A:E,3,FALSE)</f>
        <v>#N/A</v>
      </c>
      <c r="AA628" t="e">
        <f t="shared" si="241"/>
        <v>#N/A</v>
      </c>
      <c r="AB628" t="e">
        <f t="shared" si="242"/>
        <v>#N/A</v>
      </c>
      <c r="AC628" t="e">
        <f>VLOOKUP(A628,issues_tempo!A:E,4,FALSE)</f>
        <v>#N/A</v>
      </c>
      <c r="AD628" t="e">
        <f>VLOOKUP(A628,issues_tempo!A:E,5,FALSE)</f>
        <v>#N/A</v>
      </c>
      <c r="AE628">
        <f t="shared" si="243"/>
        <v>0</v>
      </c>
      <c r="AF628">
        <f t="shared" si="243"/>
        <v>0</v>
      </c>
      <c r="AG628" t="e">
        <f t="shared" si="244"/>
        <v>#N/A</v>
      </c>
      <c r="AH628" t="e">
        <f t="shared" si="245"/>
        <v>#N/A</v>
      </c>
      <c r="AI628" t="e">
        <f t="shared" si="246"/>
        <v>#N/A</v>
      </c>
      <c r="AJ628" t="e">
        <f t="shared" si="247"/>
        <v>#N/A</v>
      </c>
    </row>
    <row r="629" spans="1:36" x14ac:dyDescent="0.25">
      <c r="A629">
        <f>commits!A629</f>
        <v>118650051</v>
      </c>
      <c r="B629" t="str">
        <f>commits!B629</f>
        <v>Javascript</v>
      </c>
      <c r="C629">
        <f>commits!C629</f>
        <v>132</v>
      </c>
      <c r="D629">
        <f>commits!D629</f>
        <v>6</v>
      </c>
      <c r="E629">
        <f>commits!E629</f>
        <v>138</v>
      </c>
      <c r="F629">
        <f>VLOOKUP(A629,merges!P:U,5,FALSE)</f>
        <v>7</v>
      </c>
      <c r="G629">
        <f>VLOOKUP(A629,merges!P:U,6,FALSE)</f>
        <v>0</v>
      </c>
      <c r="H629">
        <f t="shared" si="231"/>
        <v>7</v>
      </c>
      <c r="I629">
        <f t="shared" si="232"/>
        <v>19.714285714285715</v>
      </c>
      <c r="J629">
        <f t="shared" si="233"/>
        <v>5.0724637681159424</v>
      </c>
      <c r="K629">
        <f t="shared" si="234"/>
        <v>5.3030303030303028</v>
      </c>
      <c r="L629">
        <f t="shared" si="235"/>
        <v>0</v>
      </c>
      <c r="M629">
        <f t="shared" si="236"/>
        <v>18.857142857142858</v>
      </c>
      <c r="N629" t="e">
        <f t="shared" si="237"/>
        <v>#DIV/0!</v>
      </c>
      <c r="O629">
        <f>IF(ISNA(VLOOKUP(A629,desenvolvedores!$U$2:$W$656,2,FALSE)),1,VLOOKUP(A629,desenvolvedores!$U$2:$W$656,2,FALSE))</f>
        <v>4</v>
      </c>
      <c r="P629">
        <f>IF(ISNA(VLOOKUP(A629,desenvolvedores!$U$2:$W$656,3,FALSE)),1,VLOOKUP(A629,desenvolvedores!$U$2:$W$656,3,FALSE))</f>
        <v>2</v>
      </c>
      <c r="Q629">
        <f t="shared" si="229"/>
        <v>12.571428571428571</v>
      </c>
      <c r="R629">
        <f t="shared" si="230"/>
        <v>999999</v>
      </c>
      <c r="S629">
        <f>IF(ISNA(VLOOKUP(A629,merges!AH:AJ,2,)),0,VLOOKUP(A629,merges!AH:AJ,2,))</f>
        <v>1</v>
      </c>
      <c r="T629">
        <f>IF(ISNA(VLOOKUP(A629,merges!AN:AP,2,FALSE)),0,VLOOKUP(A629,merges!AN:AP,2,FALSE))</f>
        <v>0</v>
      </c>
      <c r="U629">
        <f t="shared" si="238"/>
        <v>0.14285714285714285</v>
      </c>
      <c r="V629">
        <f t="shared" si="239"/>
        <v>0</v>
      </c>
      <c r="W629">
        <f t="shared" si="248"/>
        <v>0.75757575757575746</v>
      </c>
      <c r="X629">
        <f t="shared" si="240"/>
        <v>0</v>
      </c>
      <c r="Y629" t="e">
        <f>VLOOKUP(A629,issues_tempo!A:E,2,FALSE)</f>
        <v>#N/A</v>
      </c>
      <c r="Z629" t="e">
        <f>VLOOKUP(A629,issues_tempo!A:E,3,FALSE)</f>
        <v>#N/A</v>
      </c>
      <c r="AA629" t="e">
        <f t="shared" si="241"/>
        <v>#N/A</v>
      </c>
      <c r="AB629" t="e">
        <f t="shared" si="242"/>
        <v>#N/A</v>
      </c>
      <c r="AC629" t="e">
        <f>VLOOKUP(A629,issues_tempo!A:E,4,FALSE)</f>
        <v>#N/A</v>
      </c>
      <c r="AD629" t="e">
        <f>VLOOKUP(A629,issues_tempo!A:E,5,FALSE)</f>
        <v>#N/A</v>
      </c>
      <c r="AE629">
        <f t="shared" si="243"/>
        <v>0</v>
      </c>
      <c r="AF629">
        <f t="shared" si="243"/>
        <v>0</v>
      </c>
      <c r="AG629" t="e">
        <f t="shared" si="244"/>
        <v>#N/A</v>
      </c>
      <c r="AH629" t="e">
        <f t="shared" si="245"/>
        <v>#N/A</v>
      </c>
      <c r="AI629" t="e">
        <f t="shared" si="246"/>
        <v>#N/A</v>
      </c>
      <c r="AJ629" t="e">
        <f t="shared" si="247"/>
        <v>#N/A</v>
      </c>
    </row>
    <row r="630" spans="1:36" x14ac:dyDescent="0.25">
      <c r="A630">
        <f>commits!A630</f>
        <v>118666777</v>
      </c>
      <c r="B630" t="str">
        <f>commits!B630</f>
        <v>Javascript</v>
      </c>
      <c r="C630">
        <f>commits!C630</f>
        <v>980</v>
      </c>
      <c r="D630">
        <f>commits!D630</f>
        <v>425</v>
      </c>
      <c r="E630">
        <f>commits!E630</f>
        <v>1405</v>
      </c>
      <c r="F630">
        <f>VLOOKUP(A630,merges!P:U,5,FALSE)</f>
        <v>262</v>
      </c>
      <c r="G630">
        <f>VLOOKUP(A630,merges!P:U,6,FALSE)</f>
        <v>107</v>
      </c>
      <c r="H630">
        <f t="shared" si="231"/>
        <v>369</v>
      </c>
      <c r="I630">
        <f t="shared" si="232"/>
        <v>3.807588075880759</v>
      </c>
      <c r="J630">
        <f t="shared" si="233"/>
        <v>26.263345195729539</v>
      </c>
      <c r="K630">
        <f t="shared" si="234"/>
        <v>26.73469387755102</v>
      </c>
      <c r="L630">
        <f t="shared" si="235"/>
        <v>25.176470588235293</v>
      </c>
      <c r="M630">
        <f>IF(F630&gt;0,C630/F630,999999)</f>
        <v>3.7404580152671754</v>
      </c>
      <c r="N630">
        <f>IF(G630&gt;0,D630/G630,999999)</f>
        <v>3.97196261682243</v>
      </c>
      <c r="O630">
        <f>IF(ISNA(VLOOKUP(A630,desenvolvedores!$U$2:$W$656,2,FALSE)),1,VLOOKUP(A630,desenvolvedores!$U$2:$W$656,2,FALSE))</f>
        <v>13</v>
      </c>
      <c r="P630">
        <f>IF(ISNA(VLOOKUP(A630,desenvolvedores!$U$2:$W$656,3,FALSE)),1,VLOOKUP(A630,desenvolvedores!$U$2:$W$656,3,FALSE))</f>
        <v>9</v>
      </c>
      <c r="Q630">
        <f t="shared" si="229"/>
        <v>8.1043256997455462</v>
      </c>
      <c r="R630">
        <f t="shared" si="230"/>
        <v>5.9579439252336446</v>
      </c>
      <c r="S630">
        <f>IF(ISNA(VLOOKUP(A630,merges!AH:AJ,2,)),0,VLOOKUP(A630,merges!AH:AJ,2,))</f>
        <v>176</v>
      </c>
      <c r="T630">
        <f>IF(ISNA(VLOOKUP(A630,merges!AN:AP,2,FALSE)),0,VLOOKUP(A630,merges!AN:AP,2,FALSE))</f>
        <v>302</v>
      </c>
      <c r="U630">
        <f t="shared" si="238"/>
        <v>0.6717557251908397</v>
      </c>
      <c r="V630">
        <f t="shared" si="239"/>
        <v>2.8224299065420562</v>
      </c>
      <c r="W630">
        <f t="shared" si="248"/>
        <v>17.959183673469386</v>
      </c>
      <c r="X630">
        <f t="shared" si="240"/>
        <v>71.058823529411768</v>
      </c>
      <c r="Y630">
        <f>IF(ISNA(VLOOKUP(A630,issues_tempo!A:E,2,FALSE)),0,VLOOKUP(A630,issues_tempo!A:E,2,FALSE))</f>
        <v>4</v>
      </c>
      <c r="Z630">
        <f>IF(ISNA(VLOOKUP(A630,issues_tempo!A:E,3,FALSE)),0,VLOOKUP(A630,issues_tempo!A:E,3,FALSE))</f>
        <v>0</v>
      </c>
      <c r="AA630">
        <f t="shared" si="241"/>
        <v>4</v>
      </c>
      <c r="AB630">
        <f t="shared" si="242"/>
        <v>351.25</v>
      </c>
      <c r="AC630">
        <f>VLOOKUP(A630,issues_tempo!A:E,4,FALSE)</f>
        <v>0</v>
      </c>
      <c r="AD630">
        <f>VLOOKUP(A630,issues_tempo!A:E,5,FALSE)</f>
        <v>0</v>
      </c>
      <c r="AE630">
        <f t="shared" si="243"/>
        <v>0.40816326530612246</v>
      </c>
      <c r="AF630">
        <f t="shared" si="243"/>
        <v>0</v>
      </c>
      <c r="AG630">
        <f t="shared" si="244"/>
        <v>0</v>
      </c>
      <c r="AH630">
        <f t="shared" si="245"/>
        <v>0</v>
      </c>
      <c r="AI630">
        <f t="shared" si="246"/>
        <v>0</v>
      </c>
      <c r="AJ630">
        <f t="shared" si="247"/>
        <v>0</v>
      </c>
    </row>
    <row r="631" spans="1:36" x14ac:dyDescent="0.25">
      <c r="A631">
        <f>commits!A631</f>
        <v>118670711</v>
      </c>
      <c r="B631" t="str">
        <f>commits!B631</f>
        <v>Python</v>
      </c>
      <c r="C631">
        <f>commits!C631</f>
        <v>2</v>
      </c>
      <c r="D631">
        <f>commits!D631</f>
        <v>5</v>
      </c>
      <c r="E631">
        <f>commits!E631</f>
        <v>7</v>
      </c>
      <c r="F631" t="e">
        <f>VLOOKUP(A631,merges!P:U,5,FALSE)</f>
        <v>#N/A</v>
      </c>
      <c r="G631" t="e">
        <f>VLOOKUP(A631,merges!P:U,6,FALSE)</f>
        <v>#N/A</v>
      </c>
      <c r="H631" t="e">
        <f t="shared" si="231"/>
        <v>#N/A</v>
      </c>
      <c r="I631" t="e">
        <f t="shared" si="232"/>
        <v>#N/A</v>
      </c>
      <c r="J631">
        <f t="shared" si="233"/>
        <v>0</v>
      </c>
      <c r="K631">
        <f t="shared" si="234"/>
        <v>0</v>
      </c>
      <c r="L631">
        <f t="shared" si="235"/>
        <v>0</v>
      </c>
      <c r="M631" t="e">
        <f t="shared" si="236"/>
        <v>#N/A</v>
      </c>
      <c r="N631" t="e">
        <f t="shared" si="237"/>
        <v>#N/A</v>
      </c>
      <c r="O631">
        <f>IF(ISNA(VLOOKUP(A631,desenvolvedores!$U$2:$W$656,2,FALSE)),1,VLOOKUP(A631,desenvolvedores!$U$2:$W$656,2,FALSE))</f>
        <v>1</v>
      </c>
      <c r="P631">
        <f>IF(ISNA(VLOOKUP(A631,desenvolvedores!$U$2:$W$656,3,FALSE)),1,VLOOKUP(A631,desenvolvedores!$U$2:$W$656,3,FALSE))</f>
        <v>2</v>
      </c>
      <c r="Q631">
        <f t="shared" si="229"/>
        <v>999999</v>
      </c>
      <c r="R631" t="e">
        <f t="shared" si="230"/>
        <v>#N/A</v>
      </c>
      <c r="S631">
        <f>IF(ISNA(VLOOKUP(A631,merges!AH:AJ,2,)),0,VLOOKUP(A631,merges!AH:AJ,2,))</f>
        <v>0</v>
      </c>
      <c r="T631">
        <f>IF(ISNA(VLOOKUP(A631,merges!AN:AP,2,FALSE)),0,VLOOKUP(A631,merges!AN:AP,2,FALSE))</f>
        <v>0</v>
      </c>
      <c r="U631">
        <f t="shared" si="238"/>
        <v>0</v>
      </c>
      <c r="V631">
        <f t="shared" si="239"/>
        <v>0</v>
      </c>
      <c r="W631">
        <f t="shared" si="248"/>
        <v>0</v>
      </c>
      <c r="X631">
        <f t="shared" si="240"/>
        <v>0</v>
      </c>
      <c r="Y631" t="e">
        <f>VLOOKUP(A631,issues_tempo!A:E,2,FALSE)</f>
        <v>#N/A</v>
      </c>
      <c r="Z631" t="e">
        <f>VLOOKUP(A631,issues_tempo!A:E,3,FALSE)</f>
        <v>#N/A</v>
      </c>
      <c r="AA631" t="e">
        <f t="shared" si="241"/>
        <v>#N/A</v>
      </c>
      <c r="AB631" t="e">
        <f t="shared" si="242"/>
        <v>#N/A</v>
      </c>
      <c r="AC631" t="e">
        <f>VLOOKUP(A631,issues_tempo!A:E,4,FALSE)</f>
        <v>#N/A</v>
      </c>
      <c r="AD631" t="e">
        <f>VLOOKUP(A631,issues_tempo!A:E,5,FALSE)</f>
        <v>#N/A</v>
      </c>
      <c r="AE631">
        <f t="shared" si="243"/>
        <v>0</v>
      </c>
      <c r="AF631">
        <f t="shared" si="243"/>
        <v>0</v>
      </c>
      <c r="AG631" t="e">
        <f t="shared" si="244"/>
        <v>#N/A</v>
      </c>
      <c r="AH631" t="e">
        <f t="shared" si="245"/>
        <v>#N/A</v>
      </c>
      <c r="AI631" t="e">
        <f t="shared" si="246"/>
        <v>#N/A</v>
      </c>
      <c r="AJ631" t="e">
        <f t="shared" si="247"/>
        <v>#N/A</v>
      </c>
    </row>
    <row r="632" spans="1:36" x14ac:dyDescent="0.25">
      <c r="A632">
        <f>commits!A632</f>
        <v>119819922</v>
      </c>
      <c r="B632" t="str">
        <f>commits!B632</f>
        <v>Javascript</v>
      </c>
      <c r="C632">
        <f>commits!C632</f>
        <v>480</v>
      </c>
      <c r="D632">
        <f>commits!D632</f>
        <v>200</v>
      </c>
      <c r="E632">
        <f>commits!E632</f>
        <v>680</v>
      </c>
      <c r="F632">
        <f>VLOOKUP(A632,merges!P:U,5,FALSE)</f>
        <v>2</v>
      </c>
      <c r="G632">
        <f>VLOOKUP(A632,merges!P:U,6,FALSE)</f>
        <v>39</v>
      </c>
      <c r="H632">
        <f t="shared" si="231"/>
        <v>41</v>
      </c>
      <c r="I632">
        <f t="shared" si="232"/>
        <v>16.585365853658537</v>
      </c>
      <c r="J632">
        <f t="shared" si="233"/>
        <v>6.0294117647058822</v>
      </c>
      <c r="K632">
        <f t="shared" si="234"/>
        <v>0.41666666666666669</v>
      </c>
      <c r="L632">
        <f t="shared" si="235"/>
        <v>19.5</v>
      </c>
      <c r="M632">
        <f>IF(F632&gt;0,C632/F632,999999)</f>
        <v>240</v>
      </c>
      <c r="N632">
        <f>IF(G632&gt;0,D632/G632,999999)</f>
        <v>5.1282051282051286</v>
      </c>
      <c r="O632">
        <f>IF(ISNA(VLOOKUP(A632,desenvolvedores!$U$2:$W$656,2,FALSE)),1,VLOOKUP(A632,desenvolvedores!$U$2:$W$656,2,FALSE))</f>
        <v>14</v>
      </c>
      <c r="P632">
        <f>IF(ISNA(VLOOKUP(A632,desenvolvedores!$U$2:$W$656,3,FALSE)),1,VLOOKUP(A632,desenvolvedores!$U$2:$W$656,3,FALSE))</f>
        <v>13</v>
      </c>
      <c r="Q632">
        <f t="shared" si="229"/>
        <v>560</v>
      </c>
      <c r="R632">
        <f t="shared" si="230"/>
        <v>11.111111111111111</v>
      </c>
      <c r="S632">
        <f>IF(ISNA(VLOOKUP(A632,merges!AH:AJ,2,)),0,VLOOKUP(A632,merges!AH:AJ,2,))</f>
        <v>0</v>
      </c>
      <c r="T632">
        <f>IF(ISNA(VLOOKUP(A632,merges!AN:AP,2,FALSE)),0,VLOOKUP(A632,merges!AN:AP,2,FALSE))</f>
        <v>114</v>
      </c>
      <c r="U632">
        <f t="shared" si="238"/>
        <v>0</v>
      </c>
      <c r="V632">
        <f t="shared" si="239"/>
        <v>2.9230769230769229</v>
      </c>
      <c r="W632">
        <f t="shared" si="248"/>
        <v>0</v>
      </c>
      <c r="X632">
        <f t="shared" si="240"/>
        <v>57</v>
      </c>
      <c r="Y632">
        <f>IF(ISNA(VLOOKUP(A632,issues_tempo!A:E,2,FALSE)),0,VLOOKUP(A632,issues_tempo!A:E,2,FALSE))</f>
        <v>0</v>
      </c>
      <c r="Z632">
        <f>IF(ISNA(VLOOKUP(A632,issues_tempo!A:E,3,FALSE)),0,VLOOKUP(A632,issues_tempo!A:E,3,FALSE))</f>
        <v>0</v>
      </c>
      <c r="AA632">
        <f t="shared" si="241"/>
        <v>0</v>
      </c>
      <c r="AB632" t="e">
        <f t="shared" si="242"/>
        <v>#DIV/0!</v>
      </c>
      <c r="AC632" t="e">
        <f>VLOOKUP(A632,issues_tempo!A:E,4,FALSE)</f>
        <v>#N/A</v>
      </c>
      <c r="AD632" t="e">
        <f>VLOOKUP(A632,issues_tempo!A:E,5,FALSE)</f>
        <v>#N/A</v>
      </c>
      <c r="AE632">
        <f t="shared" si="243"/>
        <v>0</v>
      </c>
      <c r="AF632">
        <f t="shared" si="243"/>
        <v>0</v>
      </c>
      <c r="AG632">
        <f t="shared" si="244"/>
        <v>0</v>
      </c>
      <c r="AH632">
        <f t="shared" si="245"/>
        <v>0</v>
      </c>
      <c r="AI632">
        <f t="shared" si="246"/>
        <v>0</v>
      </c>
      <c r="AJ632">
        <f t="shared" si="247"/>
        <v>0</v>
      </c>
    </row>
    <row r="633" spans="1:36" x14ac:dyDescent="0.25">
      <c r="A633">
        <f>commits!A633</f>
        <v>120099556</v>
      </c>
      <c r="B633" t="str">
        <f>commits!B633</f>
        <v>Python</v>
      </c>
      <c r="C633">
        <f>commits!C633</f>
        <v>1</v>
      </c>
      <c r="D633">
        <f>commits!D633</f>
        <v>1</v>
      </c>
      <c r="E633">
        <f>commits!E633</f>
        <v>2</v>
      </c>
      <c r="F633" t="e">
        <f>VLOOKUP(A633,merges!P:U,5,FALSE)</f>
        <v>#N/A</v>
      </c>
      <c r="G633" t="e">
        <f>VLOOKUP(A633,merges!P:U,6,FALSE)</f>
        <v>#N/A</v>
      </c>
      <c r="H633" t="e">
        <f t="shared" si="231"/>
        <v>#N/A</v>
      </c>
      <c r="I633" t="e">
        <f t="shared" si="232"/>
        <v>#N/A</v>
      </c>
      <c r="J633">
        <f t="shared" si="233"/>
        <v>0</v>
      </c>
      <c r="K633">
        <f t="shared" si="234"/>
        <v>0</v>
      </c>
      <c r="L633">
        <f t="shared" si="235"/>
        <v>0</v>
      </c>
      <c r="M633" t="e">
        <f t="shared" si="236"/>
        <v>#N/A</v>
      </c>
      <c r="N633" t="e">
        <f t="shared" si="237"/>
        <v>#N/A</v>
      </c>
      <c r="O633">
        <f>IF(ISNA(VLOOKUP(A633,desenvolvedores!$U$2:$W$656,2,FALSE)),1,VLOOKUP(A633,desenvolvedores!$U$2:$W$656,2,FALSE))</f>
        <v>1</v>
      </c>
      <c r="P633">
        <f>IF(ISNA(VLOOKUP(A633,desenvolvedores!$U$2:$W$656,3,FALSE)),1,VLOOKUP(A633,desenvolvedores!$U$2:$W$656,3,FALSE))</f>
        <v>1</v>
      </c>
      <c r="Q633">
        <f t="shared" si="229"/>
        <v>999999</v>
      </c>
      <c r="R633" t="e">
        <f t="shared" si="230"/>
        <v>#N/A</v>
      </c>
      <c r="S633">
        <f>IF(ISNA(VLOOKUP(A633,merges!AH:AJ,2,)),0,VLOOKUP(A633,merges!AH:AJ,2,))</f>
        <v>0</v>
      </c>
      <c r="T633">
        <f>IF(ISNA(VLOOKUP(A633,merges!AN:AP,2,FALSE)),0,VLOOKUP(A633,merges!AN:AP,2,FALSE))</f>
        <v>0</v>
      </c>
      <c r="U633">
        <f t="shared" si="238"/>
        <v>0</v>
      </c>
      <c r="V633">
        <f t="shared" si="239"/>
        <v>0</v>
      </c>
      <c r="W633">
        <f t="shared" si="248"/>
        <v>0</v>
      </c>
      <c r="X633">
        <f t="shared" si="240"/>
        <v>0</v>
      </c>
      <c r="Y633" t="e">
        <f>VLOOKUP(A633,issues_tempo!A:E,2,FALSE)</f>
        <v>#N/A</v>
      </c>
      <c r="Z633" t="e">
        <f>VLOOKUP(A633,issues_tempo!A:E,3,FALSE)</f>
        <v>#N/A</v>
      </c>
      <c r="AA633" t="e">
        <f t="shared" si="241"/>
        <v>#N/A</v>
      </c>
      <c r="AB633" t="e">
        <f t="shared" si="242"/>
        <v>#N/A</v>
      </c>
      <c r="AC633" t="e">
        <f>VLOOKUP(A633,issues_tempo!A:E,4,FALSE)</f>
        <v>#N/A</v>
      </c>
      <c r="AD633" t="e">
        <f>VLOOKUP(A633,issues_tempo!A:E,5,FALSE)</f>
        <v>#N/A</v>
      </c>
      <c r="AE633">
        <f t="shared" si="243"/>
        <v>0</v>
      </c>
      <c r="AF633">
        <f t="shared" si="243"/>
        <v>0</v>
      </c>
      <c r="AG633" t="e">
        <f t="shared" si="244"/>
        <v>#N/A</v>
      </c>
      <c r="AH633" t="e">
        <f t="shared" si="245"/>
        <v>#N/A</v>
      </c>
      <c r="AI633" t="e">
        <f t="shared" si="246"/>
        <v>#N/A</v>
      </c>
      <c r="AJ633" t="e">
        <f t="shared" si="247"/>
        <v>#N/A</v>
      </c>
    </row>
    <row r="634" spans="1:36" x14ac:dyDescent="0.25">
      <c r="A634">
        <f>commits!A634</f>
        <v>120275850</v>
      </c>
      <c r="B634" t="str">
        <f>commits!B634</f>
        <v>Javascript</v>
      </c>
      <c r="C634">
        <f>commits!C634</f>
        <v>1</v>
      </c>
      <c r="D634">
        <f>commits!D634</f>
        <v>2</v>
      </c>
      <c r="E634">
        <f>commits!E634</f>
        <v>3</v>
      </c>
      <c r="F634" t="e">
        <f>VLOOKUP(A634,merges!P:U,5,FALSE)</f>
        <v>#N/A</v>
      </c>
      <c r="G634" t="e">
        <f>VLOOKUP(A634,merges!P:U,6,FALSE)</f>
        <v>#N/A</v>
      </c>
      <c r="H634" t="e">
        <f t="shared" si="231"/>
        <v>#N/A</v>
      </c>
      <c r="I634" t="e">
        <f t="shared" si="232"/>
        <v>#N/A</v>
      </c>
      <c r="J634">
        <f t="shared" si="233"/>
        <v>0</v>
      </c>
      <c r="K634">
        <f t="shared" si="234"/>
        <v>0</v>
      </c>
      <c r="L634">
        <f t="shared" si="235"/>
        <v>0</v>
      </c>
      <c r="M634" t="e">
        <f t="shared" si="236"/>
        <v>#N/A</v>
      </c>
      <c r="N634" t="e">
        <f t="shared" si="237"/>
        <v>#N/A</v>
      </c>
      <c r="O634">
        <f>IF(ISNA(VLOOKUP(A634,desenvolvedores!$U$2:$W$656,2,FALSE)),1,VLOOKUP(A634,desenvolvedores!$U$2:$W$656,2,FALSE))</f>
        <v>1</v>
      </c>
      <c r="P634">
        <f>IF(ISNA(VLOOKUP(A634,desenvolvedores!$U$2:$W$656,3,FALSE)),1,VLOOKUP(A634,desenvolvedores!$U$2:$W$656,3,FALSE))</f>
        <v>1</v>
      </c>
      <c r="Q634">
        <f t="shared" si="229"/>
        <v>999999</v>
      </c>
      <c r="R634" t="e">
        <f t="shared" si="230"/>
        <v>#N/A</v>
      </c>
      <c r="S634">
        <f>IF(ISNA(VLOOKUP(A634,merges!AH:AJ,2,)),0,VLOOKUP(A634,merges!AH:AJ,2,))</f>
        <v>0</v>
      </c>
      <c r="T634">
        <f>IF(ISNA(VLOOKUP(A634,merges!AN:AP,2,FALSE)),0,VLOOKUP(A634,merges!AN:AP,2,FALSE))</f>
        <v>0</v>
      </c>
      <c r="U634">
        <f t="shared" si="238"/>
        <v>0</v>
      </c>
      <c r="V634">
        <f t="shared" si="239"/>
        <v>0</v>
      </c>
      <c r="W634">
        <f t="shared" si="248"/>
        <v>0</v>
      </c>
      <c r="X634">
        <f t="shared" si="240"/>
        <v>0</v>
      </c>
      <c r="Y634" t="e">
        <f>VLOOKUP(A634,issues_tempo!A:E,2,FALSE)</f>
        <v>#N/A</v>
      </c>
      <c r="Z634" t="e">
        <f>VLOOKUP(A634,issues_tempo!A:E,3,FALSE)</f>
        <v>#N/A</v>
      </c>
      <c r="AA634" t="e">
        <f t="shared" si="241"/>
        <v>#N/A</v>
      </c>
      <c r="AB634" t="e">
        <f t="shared" si="242"/>
        <v>#N/A</v>
      </c>
      <c r="AC634" t="e">
        <f>VLOOKUP(A634,issues_tempo!A:E,4,FALSE)</f>
        <v>#N/A</v>
      </c>
      <c r="AD634" t="e">
        <f>VLOOKUP(A634,issues_tempo!A:E,5,FALSE)</f>
        <v>#N/A</v>
      </c>
      <c r="AE634">
        <f t="shared" si="243"/>
        <v>0</v>
      </c>
      <c r="AF634">
        <f t="shared" si="243"/>
        <v>0</v>
      </c>
      <c r="AG634" t="e">
        <f t="shared" si="244"/>
        <v>#N/A</v>
      </c>
      <c r="AH634" t="e">
        <f t="shared" si="245"/>
        <v>#N/A</v>
      </c>
      <c r="AI634" t="e">
        <f t="shared" si="246"/>
        <v>#N/A</v>
      </c>
      <c r="AJ634" t="e">
        <f t="shared" si="247"/>
        <v>#N/A</v>
      </c>
    </row>
    <row r="635" spans="1:36" x14ac:dyDescent="0.25">
      <c r="A635">
        <f>commits!A635</f>
        <v>121212966</v>
      </c>
      <c r="B635" t="str">
        <f>commits!B635</f>
        <v>c#</v>
      </c>
      <c r="C635">
        <f>commits!C635</f>
        <v>18</v>
      </c>
      <c r="D635">
        <f>commits!D635</f>
        <v>10</v>
      </c>
      <c r="E635">
        <f>commits!E635</f>
        <v>28</v>
      </c>
      <c r="F635">
        <f>VLOOKUP(A635,merges!P:U,5,FALSE)</f>
        <v>1</v>
      </c>
      <c r="G635">
        <f>VLOOKUP(A635,merges!P:U,6,FALSE)</f>
        <v>1</v>
      </c>
      <c r="H635">
        <f t="shared" si="231"/>
        <v>2</v>
      </c>
      <c r="I635">
        <f t="shared" si="232"/>
        <v>14</v>
      </c>
      <c r="J635">
        <f t="shared" si="233"/>
        <v>7.1428571428571432</v>
      </c>
      <c r="K635">
        <f t="shared" si="234"/>
        <v>5.5555555555555554</v>
      </c>
      <c r="L635">
        <f t="shared" si="235"/>
        <v>10</v>
      </c>
      <c r="M635">
        <f t="shared" si="236"/>
        <v>18</v>
      </c>
      <c r="N635">
        <f t="shared" si="237"/>
        <v>10</v>
      </c>
      <c r="O635">
        <f>IF(ISNA(VLOOKUP(A635,desenvolvedores!$U$2:$W$656,2,FALSE)),1,VLOOKUP(A635,desenvolvedores!$U$2:$W$656,2,FALSE))</f>
        <v>2</v>
      </c>
      <c r="P635">
        <f>IF(ISNA(VLOOKUP(A635,desenvolvedores!$U$2:$W$656,3,FALSE)),1,VLOOKUP(A635,desenvolvedores!$U$2:$W$656,3,FALSE))</f>
        <v>1</v>
      </c>
      <c r="Q635">
        <f t="shared" si="229"/>
        <v>6</v>
      </c>
      <c r="R635">
        <f t="shared" si="230"/>
        <v>1.6666666666666665</v>
      </c>
      <c r="S635">
        <f>IF(ISNA(VLOOKUP(A635,merges!AH:AJ,2,)),0,VLOOKUP(A635,merges!AH:AJ,2,))</f>
        <v>0</v>
      </c>
      <c r="T635">
        <f>IF(ISNA(VLOOKUP(A635,merges!AN:AP,2,FALSE)),0,VLOOKUP(A635,merges!AN:AP,2,FALSE))</f>
        <v>0</v>
      </c>
      <c r="U635">
        <f t="shared" si="238"/>
        <v>0</v>
      </c>
      <c r="V635">
        <f t="shared" si="239"/>
        <v>0</v>
      </c>
      <c r="W635">
        <f t="shared" si="248"/>
        <v>0</v>
      </c>
      <c r="X635">
        <f t="shared" si="240"/>
        <v>0</v>
      </c>
      <c r="Y635" t="e">
        <f>VLOOKUP(A635,issues_tempo!A:E,2,FALSE)</f>
        <v>#N/A</v>
      </c>
      <c r="Z635" t="e">
        <f>VLOOKUP(A635,issues_tempo!A:E,3,FALSE)</f>
        <v>#N/A</v>
      </c>
      <c r="AA635" t="e">
        <f t="shared" si="241"/>
        <v>#N/A</v>
      </c>
      <c r="AB635" t="e">
        <f t="shared" si="242"/>
        <v>#N/A</v>
      </c>
      <c r="AC635" t="e">
        <f>VLOOKUP(A635,issues_tempo!A:E,4,FALSE)</f>
        <v>#N/A</v>
      </c>
      <c r="AD635" t="e">
        <f>VLOOKUP(A635,issues_tempo!A:E,5,FALSE)</f>
        <v>#N/A</v>
      </c>
      <c r="AE635">
        <f t="shared" si="243"/>
        <v>0</v>
      </c>
      <c r="AF635">
        <f t="shared" si="243"/>
        <v>0</v>
      </c>
      <c r="AG635" t="e">
        <f t="shared" si="244"/>
        <v>#N/A</v>
      </c>
      <c r="AH635" t="e">
        <f t="shared" si="245"/>
        <v>#N/A</v>
      </c>
      <c r="AI635" t="e">
        <f t="shared" si="246"/>
        <v>#N/A</v>
      </c>
      <c r="AJ635" t="e">
        <f t="shared" si="247"/>
        <v>#N/A</v>
      </c>
    </row>
    <row r="636" spans="1:36" x14ac:dyDescent="0.25">
      <c r="A636">
        <f>commits!A636</f>
        <v>121213081</v>
      </c>
      <c r="B636" t="str">
        <f>commits!B636</f>
        <v>c#</v>
      </c>
      <c r="C636">
        <f>commits!C636</f>
        <v>18</v>
      </c>
      <c r="D636">
        <f>commits!D636</f>
        <v>10</v>
      </c>
      <c r="E636">
        <f>commits!E636</f>
        <v>28</v>
      </c>
      <c r="F636">
        <f>VLOOKUP(A636,merges!P:U,5,FALSE)</f>
        <v>1</v>
      </c>
      <c r="G636">
        <f>VLOOKUP(A636,merges!P:U,6,FALSE)</f>
        <v>1</v>
      </c>
      <c r="H636">
        <f t="shared" si="231"/>
        <v>2</v>
      </c>
      <c r="I636">
        <f t="shared" si="232"/>
        <v>14</v>
      </c>
      <c r="J636">
        <f t="shared" si="233"/>
        <v>7.1428571428571432</v>
      </c>
      <c r="K636">
        <f t="shared" si="234"/>
        <v>5.5555555555555554</v>
      </c>
      <c r="L636">
        <f t="shared" si="235"/>
        <v>10</v>
      </c>
      <c r="M636">
        <f t="shared" si="236"/>
        <v>18</v>
      </c>
      <c r="N636">
        <f t="shared" si="237"/>
        <v>10</v>
      </c>
      <c r="O636">
        <f>IF(ISNA(VLOOKUP(A636,desenvolvedores!$U$2:$W$656,2,FALSE)),1,VLOOKUP(A636,desenvolvedores!$U$2:$W$656,2,FALSE))</f>
        <v>2</v>
      </c>
      <c r="P636">
        <f>IF(ISNA(VLOOKUP(A636,desenvolvedores!$U$2:$W$656,3,FALSE)),1,VLOOKUP(A636,desenvolvedores!$U$2:$W$656,3,FALSE))</f>
        <v>1</v>
      </c>
      <c r="Q636">
        <f t="shared" si="229"/>
        <v>6</v>
      </c>
      <c r="R636">
        <f t="shared" si="230"/>
        <v>1.6666666666666665</v>
      </c>
      <c r="S636">
        <f>IF(ISNA(VLOOKUP(A636,merges!AH:AJ,2,)),0,VLOOKUP(A636,merges!AH:AJ,2,))</f>
        <v>0</v>
      </c>
      <c r="T636">
        <f>IF(ISNA(VLOOKUP(A636,merges!AN:AP,2,FALSE)),0,VLOOKUP(A636,merges!AN:AP,2,FALSE))</f>
        <v>0</v>
      </c>
      <c r="U636">
        <f t="shared" si="238"/>
        <v>0</v>
      </c>
      <c r="V636">
        <f t="shared" si="239"/>
        <v>0</v>
      </c>
      <c r="W636">
        <f t="shared" si="248"/>
        <v>0</v>
      </c>
      <c r="X636">
        <f t="shared" si="240"/>
        <v>0</v>
      </c>
      <c r="Y636" t="e">
        <f>VLOOKUP(A636,issues_tempo!A:E,2,FALSE)</f>
        <v>#N/A</v>
      </c>
      <c r="Z636" t="e">
        <f>VLOOKUP(A636,issues_tempo!A:E,3,FALSE)</f>
        <v>#N/A</v>
      </c>
      <c r="AA636" t="e">
        <f t="shared" si="241"/>
        <v>#N/A</v>
      </c>
      <c r="AB636" t="e">
        <f t="shared" si="242"/>
        <v>#N/A</v>
      </c>
      <c r="AC636" t="e">
        <f>VLOOKUP(A636,issues_tempo!A:E,4,FALSE)</f>
        <v>#N/A</v>
      </c>
      <c r="AD636" t="e">
        <f>VLOOKUP(A636,issues_tempo!A:E,5,FALSE)</f>
        <v>#N/A</v>
      </c>
      <c r="AE636">
        <f t="shared" si="243"/>
        <v>0</v>
      </c>
      <c r="AF636">
        <f t="shared" si="243"/>
        <v>0</v>
      </c>
      <c r="AG636" t="e">
        <f t="shared" si="244"/>
        <v>#N/A</v>
      </c>
      <c r="AH636" t="e">
        <f t="shared" si="245"/>
        <v>#N/A</v>
      </c>
      <c r="AI636" t="e">
        <f t="shared" si="246"/>
        <v>#N/A</v>
      </c>
      <c r="AJ636" t="e">
        <f t="shared" si="247"/>
        <v>#N/A</v>
      </c>
    </row>
    <row r="637" spans="1:36" x14ac:dyDescent="0.25">
      <c r="A637">
        <f>commits!A637</f>
        <v>121228445</v>
      </c>
      <c r="B637" t="str">
        <f>commits!B637</f>
        <v>c#</v>
      </c>
      <c r="C637">
        <f>commits!C637</f>
        <v>18</v>
      </c>
      <c r="D637">
        <f>commits!D637</f>
        <v>10</v>
      </c>
      <c r="E637">
        <f>commits!E637</f>
        <v>28</v>
      </c>
      <c r="F637">
        <f>VLOOKUP(A637,merges!P:U,5,FALSE)</f>
        <v>1</v>
      </c>
      <c r="G637">
        <f>VLOOKUP(A637,merges!P:U,6,FALSE)</f>
        <v>1</v>
      </c>
      <c r="H637">
        <f t="shared" si="231"/>
        <v>2</v>
      </c>
      <c r="I637">
        <f t="shared" si="232"/>
        <v>14</v>
      </c>
      <c r="J637">
        <f t="shared" si="233"/>
        <v>7.1428571428571432</v>
      </c>
      <c r="K637">
        <f t="shared" si="234"/>
        <v>5.5555555555555554</v>
      </c>
      <c r="L637">
        <f t="shared" si="235"/>
        <v>10</v>
      </c>
      <c r="M637">
        <f t="shared" si="236"/>
        <v>18</v>
      </c>
      <c r="N637">
        <f t="shared" si="237"/>
        <v>10</v>
      </c>
      <c r="O637">
        <f>IF(ISNA(VLOOKUP(A637,desenvolvedores!$U$2:$W$656,2,FALSE)),1,VLOOKUP(A637,desenvolvedores!$U$2:$W$656,2,FALSE))</f>
        <v>2</v>
      </c>
      <c r="P637">
        <f>IF(ISNA(VLOOKUP(A637,desenvolvedores!$U$2:$W$656,3,FALSE)),1,VLOOKUP(A637,desenvolvedores!$U$2:$W$656,3,FALSE))</f>
        <v>1</v>
      </c>
      <c r="Q637">
        <f t="shared" si="229"/>
        <v>6</v>
      </c>
      <c r="R637">
        <f t="shared" si="230"/>
        <v>1.6666666666666665</v>
      </c>
      <c r="S637">
        <f>IF(ISNA(VLOOKUP(A637,merges!AH:AJ,2,)),0,VLOOKUP(A637,merges!AH:AJ,2,))</f>
        <v>0</v>
      </c>
      <c r="T637">
        <f>IF(ISNA(VLOOKUP(A637,merges!AN:AP,2,FALSE)),0,VLOOKUP(A637,merges!AN:AP,2,FALSE))</f>
        <v>0</v>
      </c>
      <c r="U637">
        <f t="shared" si="238"/>
        <v>0</v>
      </c>
      <c r="V637">
        <f t="shared" si="239"/>
        <v>0</v>
      </c>
      <c r="W637">
        <f t="shared" si="248"/>
        <v>0</v>
      </c>
      <c r="X637">
        <f t="shared" si="240"/>
        <v>0</v>
      </c>
      <c r="Y637" t="e">
        <f>VLOOKUP(A637,issues_tempo!A:E,2,FALSE)</f>
        <v>#N/A</v>
      </c>
      <c r="Z637" t="e">
        <f>VLOOKUP(A637,issues_tempo!A:E,3,FALSE)</f>
        <v>#N/A</v>
      </c>
      <c r="AA637" t="e">
        <f t="shared" si="241"/>
        <v>#N/A</v>
      </c>
      <c r="AB637" t="e">
        <f t="shared" si="242"/>
        <v>#N/A</v>
      </c>
      <c r="AC637" t="e">
        <f>VLOOKUP(A637,issues_tempo!A:E,4,FALSE)</f>
        <v>#N/A</v>
      </c>
      <c r="AD637" t="e">
        <f>VLOOKUP(A637,issues_tempo!A:E,5,FALSE)</f>
        <v>#N/A</v>
      </c>
      <c r="AE637">
        <f t="shared" si="243"/>
        <v>0</v>
      </c>
      <c r="AF637">
        <f t="shared" si="243"/>
        <v>0</v>
      </c>
      <c r="AG637" t="e">
        <f t="shared" si="244"/>
        <v>#N/A</v>
      </c>
      <c r="AH637" t="e">
        <f t="shared" si="245"/>
        <v>#N/A</v>
      </c>
      <c r="AI637" t="e">
        <f t="shared" si="246"/>
        <v>#N/A</v>
      </c>
      <c r="AJ637" t="e">
        <f t="shared" si="247"/>
        <v>#N/A</v>
      </c>
    </row>
    <row r="638" spans="1:36" x14ac:dyDescent="0.25">
      <c r="A638">
        <f>commits!A638</f>
        <v>121552656</v>
      </c>
      <c r="B638" t="str">
        <f>commits!B638</f>
        <v>java</v>
      </c>
      <c r="C638">
        <f>commits!C638</f>
        <v>3</v>
      </c>
      <c r="D638">
        <f>commits!D638</f>
        <v>47</v>
      </c>
      <c r="E638">
        <f>commits!E638</f>
        <v>50</v>
      </c>
      <c r="F638" t="e">
        <f>VLOOKUP(A638,merges!P:U,5,FALSE)</f>
        <v>#N/A</v>
      </c>
      <c r="G638" t="e">
        <f>VLOOKUP(A638,merges!P:U,6,FALSE)</f>
        <v>#N/A</v>
      </c>
      <c r="H638" t="e">
        <f t="shared" si="231"/>
        <v>#N/A</v>
      </c>
      <c r="I638" t="e">
        <f t="shared" si="232"/>
        <v>#N/A</v>
      </c>
      <c r="J638">
        <f t="shared" si="233"/>
        <v>0</v>
      </c>
      <c r="K638">
        <f t="shared" si="234"/>
        <v>0</v>
      </c>
      <c r="L638">
        <f t="shared" si="235"/>
        <v>0</v>
      </c>
      <c r="M638" t="e">
        <f t="shared" si="236"/>
        <v>#N/A</v>
      </c>
      <c r="N638" t="e">
        <f t="shared" si="237"/>
        <v>#N/A</v>
      </c>
      <c r="O638">
        <f>IF(ISNA(VLOOKUP(A638,desenvolvedores!$U$2:$W$656,2,FALSE)),1,VLOOKUP(A638,desenvolvedores!$U$2:$W$656,2,FALSE))</f>
        <v>1</v>
      </c>
      <c r="P638">
        <f>IF(ISNA(VLOOKUP(A638,desenvolvedores!$U$2:$W$656,3,FALSE)),1,VLOOKUP(A638,desenvolvedores!$U$2:$W$656,3,FALSE))</f>
        <v>2</v>
      </c>
      <c r="Q638">
        <f t="shared" si="229"/>
        <v>999999</v>
      </c>
      <c r="R638" t="e">
        <f t="shared" si="230"/>
        <v>#N/A</v>
      </c>
      <c r="S638">
        <f>IF(ISNA(VLOOKUP(A638,merges!AH:AJ,2,)),0,VLOOKUP(A638,merges!AH:AJ,2,))</f>
        <v>0</v>
      </c>
      <c r="T638">
        <f>IF(ISNA(VLOOKUP(A638,merges!AN:AP,2,FALSE)),0,VLOOKUP(A638,merges!AN:AP,2,FALSE))</f>
        <v>0</v>
      </c>
      <c r="U638">
        <f t="shared" si="238"/>
        <v>0</v>
      </c>
      <c r="V638">
        <f t="shared" si="239"/>
        <v>0</v>
      </c>
      <c r="W638">
        <f t="shared" si="248"/>
        <v>0</v>
      </c>
      <c r="X638">
        <f t="shared" si="240"/>
        <v>0</v>
      </c>
      <c r="Y638">
        <f>VLOOKUP(A638,issues_tempo!A:E,2,FALSE)</f>
        <v>4</v>
      </c>
      <c r="Z638">
        <f>VLOOKUP(A638,issues_tempo!A:E,3,FALSE)</f>
        <v>0</v>
      </c>
      <c r="AA638">
        <f t="shared" si="241"/>
        <v>4</v>
      </c>
      <c r="AB638">
        <f t="shared" si="242"/>
        <v>12.5</v>
      </c>
      <c r="AC638">
        <f>VLOOKUP(A638,issues_tempo!A:E,4,FALSE)</f>
        <v>2</v>
      </c>
      <c r="AD638">
        <f>VLOOKUP(A638,issues_tempo!A:E,5,FALSE)</f>
        <v>0</v>
      </c>
      <c r="AE638">
        <f t="shared" si="243"/>
        <v>133.33333333333334</v>
      </c>
      <c r="AF638">
        <f t="shared" si="243"/>
        <v>0</v>
      </c>
      <c r="AG638">
        <f t="shared" si="244"/>
        <v>0.5</v>
      </c>
      <c r="AH638">
        <f t="shared" si="245"/>
        <v>0</v>
      </c>
      <c r="AI638">
        <f t="shared" si="246"/>
        <v>66.666666666666671</v>
      </c>
      <c r="AJ638">
        <f t="shared" si="247"/>
        <v>0</v>
      </c>
    </row>
    <row r="639" spans="1:36" x14ac:dyDescent="0.25">
      <c r="A639">
        <f>commits!A639</f>
        <v>121644868</v>
      </c>
      <c r="B639" t="str">
        <f>commits!B639</f>
        <v>java</v>
      </c>
      <c r="C639">
        <f>commits!C639</f>
        <v>3</v>
      </c>
      <c r="D639">
        <f>commits!D639</f>
        <v>10</v>
      </c>
      <c r="E639">
        <f>commits!E639</f>
        <v>13</v>
      </c>
      <c r="F639" t="e">
        <f>VLOOKUP(A639,merges!P:U,5,FALSE)</f>
        <v>#N/A</v>
      </c>
      <c r="G639" t="e">
        <f>VLOOKUP(A639,merges!P:U,6,FALSE)</f>
        <v>#N/A</v>
      </c>
      <c r="H639" t="e">
        <f t="shared" si="231"/>
        <v>#N/A</v>
      </c>
      <c r="I639" t="e">
        <f t="shared" si="232"/>
        <v>#N/A</v>
      </c>
      <c r="J639">
        <f t="shared" si="233"/>
        <v>0</v>
      </c>
      <c r="K639">
        <f t="shared" si="234"/>
        <v>0</v>
      </c>
      <c r="L639">
        <f t="shared" si="235"/>
        <v>0</v>
      </c>
      <c r="M639" t="e">
        <f t="shared" si="236"/>
        <v>#N/A</v>
      </c>
      <c r="N639" t="e">
        <f t="shared" si="237"/>
        <v>#N/A</v>
      </c>
      <c r="O639">
        <f>IF(ISNA(VLOOKUP(A639,desenvolvedores!$U$2:$W$656,2,FALSE)),1,VLOOKUP(A639,desenvolvedores!$U$2:$W$656,2,FALSE))</f>
        <v>1</v>
      </c>
      <c r="P639">
        <f>IF(ISNA(VLOOKUP(A639,desenvolvedores!$U$2:$W$656,3,FALSE)),1,VLOOKUP(A639,desenvolvedores!$U$2:$W$656,3,FALSE))</f>
        <v>5</v>
      </c>
      <c r="Q639">
        <f t="shared" si="229"/>
        <v>999999</v>
      </c>
      <c r="R639" t="e">
        <f t="shared" si="230"/>
        <v>#N/A</v>
      </c>
      <c r="S639">
        <f>IF(ISNA(VLOOKUP(A639,merges!AH:AJ,2,)),0,VLOOKUP(A639,merges!AH:AJ,2,))</f>
        <v>0</v>
      </c>
      <c r="T639">
        <f>IF(ISNA(VLOOKUP(A639,merges!AN:AP,2,FALSE)),0,VLOOKUP(A639,merges!AN:AP,2,FALSE))</f>
        <v>0</v>
      </c>
      <c r="U639">
        <f t="shared" si="238"/>
        <v>0</v>
      </c>
      <c r="V639">
        <f t="shared" si="239"/>
        <v>0</v>
      </c>
      <c r="W639">
        <f t="shared" si="248"/>
        <v>0</v>
      </c>
      <c r="X639">
        <f t="shared" si="240"/>
        <v>0</v>
      </c>
      <c r="Y639" t="e">
        <f>VLOOKUP(A639,issues_tempo!A:E,2,FALSE)</f>
        <v>#N/A</v>
      </c>
      <c r="Z639" t="e">
        <f>VLOOKUP(A639,issues_tempo!A:E,3,FALSE)</f>
        <v>#N/A</v>
      </c>
      <c r="AA639" t="e">
        <f t="shared" si="241"/>
        <v>#N/A</v>
      </c>
      <c r="AB639" t="e">
        <f t="shared" si="242"/>
        <v>#N/A</v>
      </c>
      <c r="AC639" t="e">
        <f>VLOOKUP(A639,issues_tempo!A:E,4,FALSE)</f>
        <v>#N/A</v>
      </c>
      <c r="AD639" t="e">
        <f>VLOOKUP(A639,issues_tempo!A:E,5,FALSE)</f>
        <v>#N/A</v>
      </c>
      <c r="AE639">
        <f t="shared" si="243"/>
        <v>0</v>
      </c>
      <c r="AF639">
        <f t="shared" si="243"/>
        <v>0</v>
      </c>
      <c r="AG639" t="e">
        <f t="shared" si="244"/>
        <v>#N/A</v>
      </c>
      <c r="AH639" t="e">
        <f t="shared" si="245"/>
        <v>#N/A</v>
      </c>
      <c r="AI639" t="e">
        <f t="shared" si="246"/>
        <v>#N/A</v>
      </c>
      <c r="AJ639" t="e">
        <f t="shared" si="247"/>
        <v>#N/A</v>
      </c>
    </row>
    <row r="640" spans="1:36" x14ac:dyDescent="0.25">
      <c r="A640">
        <f>commits!A640</f>
        <v>122346960</v>
      </c>
      <c r="B640" t="str">
        <f>commits!B640</f>
        <v>Javascript</v>
      </c>
      <c r="C640">
        <f>commits!C640</f>
        <v>1</v>
      </c>
      <c r="D640">
        <f>commits!D640</f>
        <v>4</v>
      </c>
      <c r="E640">
        <f>commits!E640</f>
        <v>5</v>
      </c>
      <c r="F640" t="e">
        <f>VLOOKUP(A640,merges!P:U,5,FALSE)</f>
        <v>#N/A</v>
      </c>
      <c r="G640" t="e">
        <f>VLOOKUP(A640,merges!P:U,6,FALSE)</f>
        <v>#N/A</v>
      </c>
      <c r="H640" t="e">
        <f t="shared" si="231"/>
        <v>#N/A</v>
      </c>
      <c r="I640" t="e">
        <f t="shared" si="232"/>
        <v>#N/A</v>
      </c>
      <c r="J640">
        <f t="shared" si="233"/>
        <v>0</v>
      </c>
      <c r="K640">
        <f t="shared" si="234"/>
        <v>0</v>
      </c>
      <c r="L640">
        <f t="shared" si="235"/>
        <v>0</v>
      </c>
      <c r="M640" t="e">
        <f t="shared" si="236"/>
        <v>#N/A</v>
      </c>
      <c r="N640" t="e">
        <f t="shared" si="237"/>
        <v>#N/A</v>
      </c>
      <c r="O640">
        <f>IF(ISNA(VLOOKUP(A640,desenvolvedores!$U$2:$W$656,2,FALSE)),1,VLOOKUP(A640,desenvolvedores!$U$2:$W$656,2,FALSE))</f>
        <v>1</v>
      </c>
      <c r="P640">
        <f>IF(ISNA(VLOOKUP(A640,desenvolvedores!$U$2:$W$656,3,FALSE)),1,VLOOKUP(A640,desenvolvedores!$U$2:$W$656,3,FALSE))</f>
        <v>1</v>
      </c>
      <c r="Q640">
        <f t="shared" si="229"/>
        <v>999999</v>
      </c>
      <c r="R640" t="e">
        <f t="shared" si="230"/>
        <v>#N/A</v>
      </c>
      <c r="S640">
        <f>IF(ISNA(VLOOKUP(A640,merges!AH:AJ,2,)),0,VLOOKUP(A640,merges!AH:AJ,2,))</f>
        <v>0</v>
      </c>
      <c r="T640">
        <f>IF(ISNA(VLOOKUP(A640,merges!AN:AP,2,FALSE)),0,VLOOKUP(A640,merges!AN:AP,2,FALSE))</f>
        <v>0</v>
      </c>
      <c r="U640">
        <f t="shared" si="238"/>
        <v>0</v>
      </c>
      <c r="V640">
        <f t="shared" si="239"/>
        <v>0</v>
      </c>
      <c r="W640">
        <f t="shared" si="248"/>
        <v>0</v>
      </c>
      <c r="X640">
        <f t="shared" si="240"/>
        <v>0</v>
      </c>
      <c r="Y640" t="e">
        <f>VLOOKUP(A640,issues_tempo!A:E,2,FALSE)</f>
        <v>#N/A</v>
      </c>
      <c r="Z640" t="e">
        <f>VLOOKUP(A640,issues_tempo!A:E,3,FALSE)</f>
        <v>#N/A</v>
      </c>
      <c r="AA640" t="e">
        <f t="shared" si="241"/>
        <v>#N/A</v>
      </c>
      <c r="AB640" t="e">
        <f t="shared" si="242"/>
        <v>#N/A</v>
      </c>
      <c r="AC640" t="e">
        <f>VLOOKUP(A640,issues_tempo!A:E,4,FALSE)</f>
        <v>#N/A</v>
      </c>
      <c r="AD640" t="e">
        <f>VLOOKUP(A640,issues_tempo!A:E,5,FALSE)</f>
        <v>#N/A</v>
      </c>
      <c r="AE640">
        <f t="shared" si="243"/>
        <v>0</v>
      </c>
      <c r="AF640">
        <f t="shared" si="243"/>
        <v>0</v>
      </c>
      <c r="AG640" t="e">
        <f t="shared" si="244"/>
        <v>#N/A</v>
      </c>
      <c r="AH640" t="e">
        <f t="shared" si="245"/>
        <v>#N/A</v>
      </c>
      <c r="AI640" t="e">
        <f t="shared" si="246"/>
        <v>#N/A</v>
      </c>
      <c r="AJ640" t="e">
        <f t="shared" si="247"/>
        <v>#N/A</v>
      </c>
    </row>
    <row r="641" spans="1:36" x14ac:dyDescent="0.25">
      <c r="A641">
        <f>commits!A641</f>
        <v>122350789</v>
      </c>
      <c r="B641" t="str">
        <f>commits!B641</f>
        <v>c#</v>
      </c>
      <c r="C641">
        <f>commits!C641</f>
        <v>1</v>
      </c>
      <c r="D641">
        <f>commits!D641</f>
        <v>8</v>
      </c>
      <c r="E641">
        <f>commits!E641</f>
        <v>9</v>
      </c>
      <c r="F641" t="e">
        <f>VLOOKUP(A641,merges!P:U,5,FALSE)</f>
        <v>#N/A</v>
      </c>
      <c r="G641" t="e">
        <f>VLOOKUP(A641,merges!P:U,6,FALSE)</f>
        <v>#N/A</v>
      </c>
      <c r="H641" t="e">
        <f t="shared" si="231"/>
        <v>#N/A</v>
      </c>
      <c r="I641" t="e">
        <f t="shared" si="232"/>
        <v>#N/A</v>
      </c>
      <c r="J641">
        <f t="shared" si="233"/>
        <v>0</v>
      </c>
      <c r="K641">
        <f t="shared" si="234"/>
        <v>0</v>
      </c>
      <c r="L641">
        <f t="shared" si="235"/>
        <v>0</v>
      </c>
      <c r="M641" t="e">
        <f t="shared" si="236"/>
        <v>#N/A</v>
      </c>
      <c r="N641" t="e">
        <f t="shared" si="237"/>
        <v>#N/A</v>
      </c>
      <c r="O641">
        <f>IF(ISNA(VLOOKUP(A641,desenvolvedores!$U$2:$W$656,2,FALSE)),1,VLOOKUP(A641,desenvolvedores!$U$2:$W$656,2,FALSE))</f>
        <v>1</v>
      </c>
      <c r="P641">
        <f>IF(ISNA(VLOOKUP(A641,desenvolvedores!$U$2:$W$656,3,FALSE)),1,VLOOKUP(A641,desenvolvedores!$U$2:$W$656,3,FALSE))</f>
        <v>2</v>
      </c>
      <c r="Q641">
        <f t="shared" si="229"/>
        <v>999999</v>
      </c>
      <c r="R641" t="e">
        <f t="shared" si="230"/>
        <v>#N/A</v>
      </c>
      <c r="S641">
        <f>IF(ISNA(VLOOKUP(A641,merges!AH:AJ,2,)),0,VLOOKUP(A641,merges!AH:AJ,2,))</f>
        <v>0</v>
      </c>
      <c r="T641">
        <f>IF(ISNA(VLOOKUP(A641,merges!AN:AP,2,FALSE)),0,VLOOKUP(A641,merges!AN:AP,2,FALSE))</f>
        <v>0</v>
      </c>
      <c r="U641">
        <f t="shared" si="238"/>
        <v>0</v>
      </c>
      <c r="V641">
        <f t="shared" si="239"/>
        <v>0</v>
      </c>
      <c r="W641">
        <f t="shared" si="248"/>
        <v>0</v>
      </c>
      <c r="X641">
        <f t="shared" si="240"/>
        <v>0</v>
      </c>
      <c r="Y641" t="e">
        <f>VLOOKUP(A641,issues_tempo!A:E,2,FALSE)</f>
        <v>#N/A</v>
      </c>
      <c r="Z641" t="e">
        <f>VLOOKUP(A641,issues_tempo!A:E,3,FALSE)</f>
        <v>#N/A</v>
      </c>
      <c r="AA641" t="e">
        <f t="shared" si="241"/>
        <v>#N/A</v>
      </c>
      <c r="AB641" t="e">
        <f t="shared" si="242"/>
        <v>#N/A</v>
      </c>
      <c r="AC641" t="e">
        <f>VLOOKUP(A641,issues_tempo!A:E,4,FALSE)</f>
        <v>#N/A</v>
      </c>
      <c r="AD641" t="e">
        <f>VLOOKUP(A641,issues_tempo!A:E,5,FALSE)</f>
        <v>#N/A</v>
      </c>
      <c r="AE641">
        <f t="shared" si="243"/>
        <v>0</v>
      </c>
      <c r="AF641">
        <f t="shared" si="243"/>
        <v>0</v>
      </c>
      <c r="AG641" t="e">
        <f t="shared" si="244"/>
        <v>#N/A</v>
      </c>
      <c r="AH641" t="e">
        <f t="shared" si="245"/>
        <v>#N/A</v>
      </c>
      <c r="AI641" t="e">
        <f t="shared" si="246"/>
        <v>#N/A</v>
      </c>
      <c r="AJ641" t="e">
        <f t="shared" si="247"/>
        <v>#N/A</v>
      </c>
    </row>
    <row r="642" spans="1:36" x14ac:dyDescent="0.25">
      <c r="A642">
        <f>commits!A642</f>
        <v>122414437</v>
      </c>
      <c r="B642" t="str">
        <f>commits!B642</f>
        <v>Python</v>
      </c>
      <c r="C642">
        <f>commits!C642</f>
        <v>330</v>
      </c>
      <c r="D642">
        <f>commits!D642</f>
        <v>1182</v>
      </c>
      <c r="E642">
        <f>commits!E642</f>
        <v>1512</v>
      </c>
      <c r="F642">
        <f>VLOOKUP(A642,merges!P:U,5,FALSE)</f>
        <v>46</v>
      </c>
      <c r="G642">
        <f>VLOOKUP(A642,merges!P:U,6,FALSE)</f>
        <v>81</v>
      </c>
      <c r="H642">
        <f t="shared" si="231"/>
        <v>127</v>
      </c>
      <c r="I642">
        <f t="shared" si="232"/>
        <v>11.905511811023622</v>
      </c>
      <c r="J642">
        <f t="shared" si="233"/>
        <v>8.3994708994708986</v>
      </c>
      <c r="K642">
        <f t="shared" si="234"/>
        <v>13.939393939393939</v>
      </c>
      <c r="L642">
        <f t="shared" si="235"/>
        <v>6.8527918781725887</v>
      </c>
      <c r="M642">
        <f>IF(F642&gt;0,C642/F642,999999)</f>
        <v>7.1739130434782608</v>
      </c>
      <c r="N642">
        <f>IF(G642&gt;0,D642/G642,999999)</f>
        <v>14.592592592592593</v>
      </c>
      <c r="O642">
        <f>IF(ISNA(VLOOKUP(A642,desenvolvedores!$U$2:$W$656,2,FALSE)),1,VLOOKUP(A642,desenvolvedores!$U$2:$W$656,2,FALSE))</f>
        <v>1</v>
      </c>
      <c r="P642">
        <f>IF(ISNA(VLOOKUP(A642,desenvolvedores!$U$2:$W$656,3,FALSE)),1,VLOOKUP(A642,desenvolvedores!$U$2:$W$656,3,FALSE))</f>
        <v>1</v>
      </c>
      <c r="Q642">
        <f t="shared" ref="Q642:Q666" si="255">IF(ISERROR((C642/F642)*(O642/($O$2+$P$2))),999999,(C642/F642)*(O642/($O$2+$P$2)))</f>
        <v>1.1956521739130435</v>
      </c>
      <c r="R642">
        <f t="shared" ref="R642:R666" si="256">IF(ISERR((D642/G642)*(P642/($O$2+$P$2))),999999,(D642/G642)*(P642/($O$2+$P$2)))</f>
        <v>2.4320987654320989</v>
      </c>
      <c r="S642">
        <f>IF(ISNA(VLOOKUP(A642,merges!AH:AJ,2,)),0,VLOOKUP(A642,merges!AH:AJ,2,))</f>
        <v>0</v>
      </c>
      <c r="T642">
        <f>IF(ISNA(VLOOKUP(A642,merges!AN:AP,2,FALSE)),0,VLOOKUP(A642,merges!AN:AP,2,FALSE))</f>
        <v>0</v>
      </c>
      <c r="U642">
        <f t="shared" si="238"/>
        <v>0</v>
      </c>
      <c r="V642">
        <f t="shared" si="239"/>
        <v>0</v>
      </c>
      <c r="W642">
        <f t="shared" si="248"/>
        <v>0</v>
      </c>
      <c r="X642">
        <f t="shared" si="240"/>
        <v>0</v>
      </c>
      <c r="Y642">
        <f>IF(ISNA(VLOOKUP(A642,issues_tempo!A:E,2,FALSE)),0,VLOOKUP(A642,issues_tempo!A:E,2,FALSE))</f>
        <v>0</v>
      </c>
      <c r="Z642">
        <f>IF(ISNA(VLOOKUP(A642,issues_tempo!A:E,3,FALSE)),0,VLOOKUP(A642,issues_tempo!A:E,3,FALSE))</f>
        <v>0</v>
      </c>
      <c r="AA642">
        <f t="shared" si="241"/>
        <v>0</v>
      </c>
      <c r="AB642" t="e">
        <f t="shared" si="242"/>
        <v>#DIV/0!</v>
      </c>
      <c r="AC642" t="e">
        <f>VLOOKUP(A642,issues_tempo!A:E,4,FALSE)</f>
        <v>#N/A</v>
      </c>
      <c r="AD642" t="e">
        <f>VLOOKUP(A642,issues_tempo!A:E,5,FALSE)</f>
        <v>#N/A</v>
      </c>
      <c r="AE642">
        <f t="shared" si="243"/>
        <v>0</v>
      </c>
      <c r="AF642">
        <f t="shared" si="243"/>
        <v>0</v>
      </c>
      <c r="AG642">
        <f t="shared" si="244"/>
        <v>0</v>
      </c>
      <c r="AH642">
        <f t="shared" si="245"/>
        <v>0</v>
      </c>
      <c r="AI642">
        <f t="shared" si="246"/>
        <v>0</v>
      </c>
      <c r="AJ642">
        <f t="shared" si="247"/>
        <v>0</v>
      </c>
    </row>
    <row r="643" spans="1:36" x14ac:dyDescent="0.25">
      <c r="A643">
        <f>commits!A643</f>
        <v>122897037</v>
      </c>
      <c r="B643" t="str">
        <f>commits!B643</f>
        <v>java</v>
      </c>
      <c r="C643">
        <f>commits!C643</f>
        <v>2</v>
      </c>
      <c r="D643">
        <f>commits!D643</f>
        <v>1</v>
      </c>
      <c r="E643">
        <f>commits!E643</f>
        <v>3</v>
      </c>
      <c r="F643" t="e">
        <f>VLOOKUP(A643,merges!P:U,5,FALSE)</f>
        <v>#N/A</v>
      </c>
      <c r="G643" t="e">
        <f>VLOOKUP(A643,merges!P:U,6,FALSE)</f>
        <v>#N/A</v>
      </c>
      <c r="H643" t="e">
        <f t="shared" ref="H643:H706" si="257">F643+G643</f>
        <v>#N/A</v>
      </c>
      <c r="I643" t="e">
        <f t="shared" ref="I643:I706" si="258">E643/H643</f>
        <v>#N/A</v>
      </c>
      <c r="J643">
        <f t="shared" ref="J643:J706" si="259">IF(ISNA(H643),0,IF(E643&gt;0,(H643*100)/E643,0))</f>
        <v>0</v>
      </c>
      <c r="K643">
        <f t="shared" ref="K643:K706" si="260">IF(ISNA(F643),0,IF(C643&gt;0,(F643*100)/C643,0))</f>
        <v>0</v>
      </c>
      <c r="L643">
        <f t="shared" ref="L643:L706" si="261">IF(ISNA(F643),0,IF(D643&gt;0,(G643*100)/D643,0))</f>
        <v>0</v>
      </c>
      <c r="M643" t="e">
        <f t="shared" ref="M643:M706" si="262">C643/F643</f>
        <v>#N/A</v>
      </c>
      <c r="N643" t="e">
        <f t="shared" ref="N643:N706" si="263">D643/G643</f>
        <v>#N/A</v>
      </c>
      <c r="O643">
        <f>IF(ISNA(VLOOKUP(A643,desenvolvedores!$U$2:$W$656,2,FALSE)),1,VLOOKUP(A643,desenvolvedores!$U$2:$W$656,2,FALSE))</f>
        <v>1</v>
      </c>
      <c r="P643">
        <f>IF(ISNA(VLOOKUP(A643,desenvolvedores!$U$2:$W$656,3,FALSE)),1,VLOOKUP(A643,desenvolvedores!$U$2:$W$656,3,FALSE))</f>
        <v>1</v>
      </c>
      <c r="Q643">
        <f t="shared" si="255"/>
        <v>999999</v>
      </c>
      <c r="R643" t="e">
        <f t="shared" si="256"/>
        <v>#N/A</v>
      </c>
      <c r="S643">
        <f>IF(ISNA(VLOOKUP(A643,merges!AH:AJ,2,)),0,VLOOKUP(A643,merges!AH:AJ,2,))</f>
        <v>0</v>
      </c>
      <c r="T643">
        <f>IF(ISNA(VLOOKUP(A643,merges!AN:AP,2,FALSE)),0,VLOOKUP(A643,merges!AN:AP,2,FALSE))</f>
        <v>0</v>
      </c>
      <c r="U643">
        <f t="shared" ref="U643:U706" si="264">IF(ISNA(F643),0,IF(F643&gt;0,S643/F643,0))</f>
        <v>0</v>
      </c>
      <c r="V643">
        <f t="shared" ref="V643:V706" si="265">IF(ISNA(G643),0,IF(G643&gt;0,T643/G643,0))</f>
        <v>0</v>
      </c>
      <c r="W643">
        <f t="shared" si="248"/>
        <v>0</v>
      </c>
      <c r="X643">
        <f t="shared" ref="X643:X706" si="266">V643*L643</f>
        <v>0</v>
      </c>
      <c r="Y643" t="e">
        <f>VLOOKUP(A643,issues_tempo!A:E,2,FALSE)</f>
        <v>#N/A</v>
      </c>
      <c r="Z643" t="e">
        <f>VLOOKUP(A643,issues_tempo!A:E,3,FALSE)</f>
        <v>#N/A</v>
      </c>
      <c r="AA643" t="e">
        <f t="shared" ref="AA643:AA706" si="267">Y643+Z643</f>
        <v>#N/A</v>
      </c>
      <c r="AB643" t="e">
        <f t="shared" ref="AB643:AB706" si="268">E643/AA643</f>
        <v>#N/A</v>
      </c>
      <c r="AC643" t="e">
        <f>VLOOKUP(A643,issues_tempo!A:E,4,FALSE)</f>
        <v>#N/A</v>
      </c>
      <c r="AD643" t="e">
        <f>VLOOKUP(A643,issues_tempo!A:E,5,FALSE)</f>
        <v>#N/A</v>
      </c>
      <c r="AE643">
        <f t="shared" ref="AE643:AF706" si="269">IF(ISNA(Y643),0,IF(C643&gt;0,(Y643*100)/C643,0))</f>
        <v>0</v>
      </c>
      <c r="AF643">
        <f t="shared" si="269"/>
        <v>0</v>
      </c>
      <c r="AG643" t="e">
        <f t="shared" ref="AG643:AG706" si="270">IF(Y643&gt;0,AC643/Y643,0)</f>
        <v>#N/A</v>
      </c>
      <c r="AH643" t="e">
        <f t="shared" ref="AH643:AH706" si="271">IF(Z643&gt;0,AD643/Z643,0)</f>
        <v>#N/A</v>
      </c>
      <c r="AI643" t="e">
        <f t="shared" ref="AI643:AI706" si="272">AG643*AE643</f>
        <v>#N/A</v>
      </c>
      <c r="AJ643" t="e">
        <f t="shared" ref="AJ643:AJ706" si="273">AH643*AF643</f>
        <v>#N/A</v>
      </c>
    </row>
    <row r="644" spans="1:36" x14ac:dyDescent="0.25">
      <c r="A644">
        <f>commits!A644</f>
        <v>122976077</v>
      </c>
      <c r="B644" t="str">
        <f>commits!B644</f>
        <v>Ruby</v>
      </c>
      <c r="C644">
        <f>commits!C644</f>
        <v>2772</v>
      </c>
      <c r="D644">
        <f>commits!D644</f>
        <v>2463</v>
      </c>
      <c r="E644">
        <f>commits!E644</f>
        <v>5235</v>
      </c>
      <c r="F644">
        <f>VLOOKUP(A644,merges!P:U,5,FALSE)</f>
        <v>111</v>
      </c>
      <c r="G644">
        <f>VLOOKUP(A644,merges!P:U,6,FALSE)</f>
        <v>66</v>
      </c>
      <c r="H644">
        <f t="shared" si="257"/>
        <v>177</v>
      </c>
      <c r="I644">
        <f t="shared" si="258"/>
        <v>29.576271186440678</v>
      </c>
      <c r="J644">
        <f t="shared" si="259"/>
        <v>3.3810888252148996</v>
      </c>
      <c r="K644">
        <f t="shared" si="260"/>
        <v>4.0043290043290041</v>
      </c>
      <c r="L644">
        <f t="shared" si="261"/>
        <v>2.679658952496955</v>
      </c>
      <c r="M644">
        <f>IF(F644&gt;0,C644/F644,999999)</f>
        <v>24.972972972972972</v>
      </c>
      <c r="N644">
        <f>IF(G644&gt;0,D644/G644,999999)</f>
        <v>37.31818181818182</v>
      </c>
      <c r="O644">
        <f>IF(ISNA(VLOOKUP(A644,desenvolvedores!$U$2:$W$656,2,FALSE)),1,VLOOKUP(A644,desenvolvedores!$U$2:$W$656,2,FALSE))</f>
        <v>18</v>
      </c>
      <c r="P644">
        <f>IF(ISNA(VLOOKUP(A644,desenvolvedores!$U$2:$W$656,3,FALSE)),1,VLOOKUP(A644,desenvolvedores!$U$2:$W$656,3,FALSE))</f>
        <v>21</v>
      </c>
      <c r="Q644">
        <f t="shared" si="255"/>
        <v>74.918918918918919</v>
      </c>
      <c r="R644">
        <f t="shared" si="256"/>
        <v>130.61363636363637</v>
      </c>
      <c r="S644">
        <f>IF(ISNA(VLOOKUP(A644,merges!AH:AJ,2,)),0,VLOOKUP(A644,merges!AH:AJ,2,))</f>
        <v>161</v>
      </c>
      <c r="T644">
        <f>IF(ISNA(VLOOKUP(A644,merges!AN:AP,2,FALSE)),0,VLOOKUP(A644,merges!AN:AP,2,FALSE))</f>
        <v>19</v>
      </c>
      <c r="U644">
        <f t="shared" si="264"/>
        <v>1.4504504504504505</v>
      </c>
      <c r="V644">
        <f t="shared" si="265"/>
        <v>0.2878787878787879</v>
      </c>
      <c r="W644">
        <f t="shared" ref="W644:W707" si="274">U644*K644</f>
        <v>5.808080808080808</v>
      </c>
      <c r="X644">
        <f t="shared" si="266"/>
        <v>0.77141697117336583</v>
      </c>
      <c r="Y644">
        <f>IF(ISNA(VLOOKUP(A644,issues_tempo!A:E,2,FALSE)),0,VLOOKUP(A644,issues_tempo!A:E,2,FALSE))</f>
        <v>20</v>
      </c>
      <c r="Z644">
        <f>IF(ISNA(VLOOKUP(A644,issues_tempo!A:E,3,FALSE)),0,VLOOKUP(A644,issues_tempo!A:E,3,FALSE))</f>
        <v>0</v>
      </c>
      <c r="AA644">
        <f t="shared" si="267"/>
        <v>20</v>
      </c>
      <c r="AB644">
        <f t="shared" si="268"/>
        <v>261.75</v>
      </c>
      <c r="AC644">
        <f>VLOOKUP(A644,issues_tempo!A:E,4,FALSE)</f>
        <v>194</v>
      </c>
      <c r="AD644">
        <f>VLOOKUP(A644,issues_tempo!A:E,5,FALSE)</f>
        <v>0</v>
      </c>
      <c r="AE644">
        <f t="shared" si="269"/>
        <v>0.72150072150072153</v>
      </c>
      <c r="AF644">
        <f t="shared" si="269"/>
        <v>0</v>
      </c>
      <c r="AG644">
        <f t="shared" si="270"/>
        <v>9.6999999999999993</v>
      </c>
      <c r="AH644">
        <f t="shared" si="271"/>
        <v>0</v>
      </c>
      <c r="AI644">
        <f t="shared" si="272"/>
        <v>6.9985569985569986</v>
      </c>
      <c r="AJ644">
        <f t="shared" si="273"/>
        <v>0</v>
      </c>
    </row>
    <row r="645" spans="1:36" x14ac:dyDescent="0.25">
      <c r="A645">
        <f>commits!A645</f>
        <v>123452846</v>
      </c>
      <c r="B645" t="str">
        <f>commits!B645</f>
        <v>Python</v>
      </c>
      <c r="C645">
        <f>commits!C645</f>
        <v>1</v>
      </c>
      <c r="D645">
        <f>commits!D645</f>
        <v>1</v>
      </c>
      <c r="E645">
        <f>commits!E645</f>
        <v>2</v>
      </c>
      <c r="F645" t="e">
        <f>VLOOKUP(A645,merges!P:U,5,FALSE)</f>
        <v>#N/A</v>
      </c>
      <c r="G645" t="e">
        <f>VLOOKUP(A645,merges!P:U,6,FALSE)</f>
        <v>#N/A</v>
      </c>
      <c r="H645" t="e">
        <f t="shared" si="257"/>
        <v>#N/A</v>
      </c>
      <c r="I645" t="e">
        <f t="shared" si="258"/>
        <v>#N/A</v>
      </c>
      <c r="J645">
        <f t="shared" si="259"/>
        <v>0</v>
      </c>
      <c r="K645">
        <f t="shared" si="260"/>
        <v>0</v>
      </c>
      <c r="L645">
        <f t="shared" si="261"/>
        <v>0</v>
      </c>
      <c r="M645" t="e">
        <f t="shared" si="262"/>
        <v>#N/A</v>
      </c>
      <c r="N645" t="e">
        <f t="shared" si="263"/>
        <v>#N/A</v>
      </c>
      <c r="O645">
        <f>IF(ISNA(VLOOKUP(A645,desenvolvedores!$U$2:$W$656,2,FALSE)),1,VLOOKUP(A645,desenvolvedores!$U$2:$W$656,2,FALSE))</f>
        <v>1</v>
      </c>
      <c r="P645">
        <f>IF(ISNA(VLOOKUP(A645,desenvolvedores!$U$2:$W$656,3,FALSE)),1,VLOOKUP(A645,desenvolvedores!$U$2:$W$656,3,FALSE))</f>
        <v>1</v>
      </c>
      <c r="Q645">
        <f t="shared" si="255"/>
        <v>999999</v>
      </c>
      <c r="R645" t="e">
        <f t="shared" si="256"/>
        <v>#N/A</v>
      </c>
      <c r="S645">
        <f>IF(ISNA(VLOOKUP(A645,merges!AH:AJ,2,)),0,VLOOKUP(A645,merges!AH:AJ,2,))</f>
        <v>0</v>
      </c>
      <c r="T645">
        <f>IF(ISNA(VLOOKUP(A645,merges!AN:AP,2,FALSE)),0,VLOOKUP(A645,merges!AN:AP,2,FALSE))</f>
        <v>0</v>
      </c>
      <c r="U645">
        <f t="shared" si="264"/>
        <v>0</v>
      </c>
      <c r="V645">
        <f t="shared" si="265"/>
        <v>0</v>
      </c>
      <c r="W645">
        <f t="shared" si="274"/>
        <v>0</v>
      </c>
      <c r="X645">
        <f t="shared" si="266"/>
        <v>0</v>
      </c>
      <c r="Y645" t="e">
        <f>VLOOKUP(A645,issues_tempo!A:E,2,FALSE)</f>
        <v>#N/A</v>
      </c>
      <c r="Z645" t="e">
        <f>VLOOKUP(A645,issues_tempo!A:E,3,FALSE)</f>
        <v>#N/A</v>
      </c>
      <c r="AA645" t="e">
        <f t="shared" si="267"/>
        <v>#N/A</v>
      </c>
      <c r="AB645" t="e">
        <f t="shared" si="268"/>
        <v>#N/A</v>
      </c>
      <c r="AC645" t="e">
        <f>VLOOKUP(A645,issues_tempo!A:E,4,FALSE)</f>
        <v>#N/A</v>
      </c>
      <c r="AD645" t="e">
        <f>VLOOKUP(A645,issues_tempo!A:E,5,FALSE)</f>
        <v>#N/A</v>
      </c>
      <c r="AE645">
        <f t="shared" si="269"/>
        <v>0</v>
      </c>
      <c r="AF645">
        <f t="shared" si="269"/>
        <v>0</v>
      </c>
      <c r="AG645" t="e">
        <f t="shared" si="270"/>
        <v>#N/A</v>
      </c>
      <c r="AH645" t="e">
        <f t="shared" si="271"/>
        <v>#N/A</v>
      </c>
      <c r="AI645" t="e">
        <f t="shared" si="272"/>
        <v>#N/A</v>
      </c>
      <c r="AJ645" t="e">
        <f t="shared" si="273"/>
        <v>#N/A</v>
      </c>
    </row>
    <row r="646" spans="1:36" x14ac:dyDescent="0.25">
      <c r="A646">
        <f>commits!A646</f>
        <v>123528727</v>
      </c>
      <c r="B646" t="str">
        <f>commits!B646</f>
        <v>java</v>
      </c>
      <c r="C646">
        <f>commits!C646</f>
        <v>1</v>
      </c>
      <c r="D646">
        <f>commits!D646</f>
        <v>9</v>
      </c>
      <c r="E646">
        <f>commits!E646</f>
        <v>10</v>
      </c>
      <c r="F646" t="e">
        <f>VLOOKUP(A646,merges!P:U,5,FALSE)</f>
        <v>#N/A</v>
      </c>
      <c r="G646" t="e">
        <f>VLOOKUP(A646,merges!P:U,6,FALSE)</f>
        <v>#N/A</v>
      </c>
      <c r="H646" t="e">
        <f t="shared" si="257"/>
        <v>#N/A</v>
      </c>
      <c r="I646" t="e">
        <f t="shared" si="258"/>
        <v>#N/A</v>
      </c>
      <c r="J646">
        <f t="shared" si="259"/>
        <v>0</v>
      </c>
      <c r="K646">
        <f t="shared" si="260"/>
        <v>0</v>
      </c>
      <c r="L646">
        <f t="shared" si="261"/>
        <v>0</v>
      </c>
      <c r="M646" t="e">
        <f t="shared" si="262"/>
        <v>#N/A</v>
      </c>
      <c r="N646" t="e">
        <f t="shared" si="263"/>
        <v>#N/A</v>
      </c>
      <c r="O646">
        <f>IF(ISNA(VLOOKUP(A646,desenvolvedores!$U$2:$W$656,2,FALSE)),1,VLOOKUP(A646,desenvolvedores!$U$2:$W$656,2,FALSE))</f>
        <v>1</v>
      </c>
      <c r="P646">
        <f>IF(ISNA(VLOOKUP(A646,desenvolvedores!$U$2:$W$656,3,FALSE)),1,VLOOKUP(A646,desenvolvedores!$U$2:$W$656,3,FALSE))</f>
        <v>1</v>
      </c>
      <c r="Q646">
        <f t="shared" si="255"/>
        <v>999999</v>
      </c>
      <c r="R646" t="e">
        <f t="shared" si="256"/>
        <v>#N/A</v>
      </c>
      <c r="S646">
        <f>IF(ISNA(VLOOKUP(A646,merges!AH:AJ,2,)),0,VLOOKUP(A646,merges!AH:AJ,2,))</f>
        <v>0</v>
      </c>
      <c r="T646">
        <f>IF(ISNA(VLOOKUP(A646,merges!AN:AP,2,FALSE)),0,VLOOKUP(A646,merges!AN:AP,2,FALSE))</f>
        <v>0</v>
      </c>
      <c r="U646">
        <f t="shared" si="264"/>
        <v>0</v>
      </c>
      <c r="V646">
        <f t="shared" si="265"/>
        <v>0</v>
      </c>
      <c r="W646">
        <f t="shared" si="274"/>
        <v>0</v>
      </c>
      <c r="X646">
        <f t="shared" si="266"/>
        <v>0</v>
      </c>
      <c r="Y646" t="e">
        <f>VLOOKUP(A646,issues_tempo!A:E,2,FALSE)</f>
        <v>#N/A</v>
      </c>
      <c r="Z646" t="e">
        <f>VLOOKUP(A646,issues_tempo!A:E,3,FALSE)</f>
        <v>#N/A</v>
      </c>
      <c r="AA646" t="e">
        <f t="shared" si="267"/>
        <v>#N/A</v>
      </c>
      <c r="AB646" t="e">
        <f t="shared" si="268"/>
        <v>#N/A</v>
      </c>
      <c r="AC646" t="e">
        <f>VLOOKUP(A646,issues_tempo!A:E,4,FALSE)</f>
        <v>#N/A</v>
      </c>
      <c r="AD646" t="e">
        <f>VLOOKUP(A646,issues_tempo!A:E,5,FALSE)</f>
        <v>#N/A</v>
      </c>
      <c r="AE646">
        <f t="shared" si="269"/>
        <v>0</v>
      </c>
      <c r="AF646">
        <f t="shared" si="269"/>
        <v>0</v>
      </c>
      <c r="AG646" t="e">
        <f t="shared" si="270"/>
        <v>#N/A</v>
      </c>
      <c r="AH646" t="e">
        <f t="shared" si="271"/>
        <v>#N/A</v>
      </c>
      <c r="AI646" t="e">
        <f t="shared" si="272"/>
        <v>#N/A</v>
      </c>
      <c r="AJ646" t="e">
        <f t="shared" si="273"/>
        <v>#N/A</v>
      </c>
    </row>
    <row r="647" spans="1:36" x14ac:dyDescent="0.25">
      <c r="A647">
        <f>commits!A647</f>
        <v>123672072</v>
      </c>
      <c r="B647" t="str">
        <f>commits!B647</f>
        <v>Javascript</v>
      </c>
      <c r="C647">
        <f>commits!C647</f>
        <v>1</v>
      </c>
      <c r="D647">
        <f>commits!D647</f>
        <v>17</v>
      </c>
      <c r="E647">
        <f>commits!E647</f>
        <v>18</v>
      </c>
      <c r="F647">
        <f>VLOOKUP(A647,merges!P:U,5,FALSE)</f>
        <v>0</v>
      </c>
      <c r="G647">
        <f>VLOOKUP(A647,merges!P:U,6,FALSE)</f>
        <v>2</v>
      </c>
      <c r="H647">
        <f t="shared" si="257"/>
        <v>2</v>
      </c>
      <c r="I647">
        <f t="shared" si="258"/>
        <v>9</v>
      </c>
      <c r="J647">
        <f t="shared" si="259"/>
        <v>11.111111111111111</v>
      </c>
      <c r="K647">
        <f t="shared" si="260"/>
        <v>0</v>
      </c>
      <c r="L647">
        <f t="shared" si="261"/>
        <v>11.764705882352942</v>
      </c>
      <c r="M647" t="e">
        <f t="shared" si="262"/>
        <v>#DIV/0!</v>
      </c>
      <c r="N647">
        <f t="shared" si="263"/>
        <v>8.5</v>
      </c>
      <c r="O647">
        <f>IF(ISNA(VLOOKUP(A647,desenvolvedores!$U$2:$W$656,2,FALSE)),1,VLOOKUP(A647,desenvolvedores!$U$2:$W$656,2,FALSE))</f>
        <v>1</v>
      </c>
      <c r="P647">
        <f>IF(ISNA(VLOOKUP(A647,desenvolvedores!$U$2:$W$656,3,FALSE)),1,VLOOKUP(A647,desenvolvedores!$U$2:$W$656,3,FALSE))</f>
        <v>2</v>
      </c>
      <c r="Q647">
        <f t="shared" si="255"/>
        <v>999999</v>
      </c>
      <c r="R647">
        <f t="shared" si="256"/>
        <v>2.833333333333333</v>
      </c>
      <c r="S647">
        <f>IF(ISNA(VLOOKUP(A647,merges!AH:AJ,2,)),0,VLOOKUP(A647,merges!AH:AJ,2,))</f>
        <v>0</v>
      </c>
      <c r="T647">
        <f>IF(ISNA(VLOOKUP(A647,merges!AN:AP,2,FALSE)),0,VLOOKUP(A647,merges!AN:AP,2,FALSE))</f>
        <v>0</v>
      </c>
      <c r="U647">
        <f t="shared" si="264"/>
        <v>0</v>
      </c>
      <c r="V647">
        <f t="shared" si="265"/>
        <v>0</v>
      </c>
      <c r="W647">
        <f t="shared" si="274"/>
        <v>0</v>
      </c>
      <c r="X647">
        <f t="shared" si="266"/>
        <v>0</v>
      </c>
      <c r="Y647" t="e">
        <f>VLOOKUP(A647,issues_tempo!A:E,2,FALSE)</f>
        <v>#N/A</v>
      </c>
      <c r="Z647" t="e">
        <f>VLOOKUP(A647,issues_tempo!A:E,3,FALSE)</f>
        <v>#N/A</v>
      </c>
      <c r="AA647" t="e">
        <f t="shared" si="267"/>
        <v>#N/A</v>
      </c>
      <c r="AB647" t="e">
        <f t="shared" si="268"/>
        <v>#N/A</v>
      </c>
      <c r="AC647" t="e">
        <f>VLOOKUP(A647,issues_tempo!A:E,4,FALSE)</f>
        <v>#N/A</v>
      </c>
      <c r="AD647" t="e">
        <f>VLOOKUP(A647,issues_tempo!A:E,5,FALSE)</f>
        <v>#N/A</v>
      </c>
      <c r="AE647">
        <f t="shared" si="269"/>
        <v>0</v>
      </c>
      <c r="AF647">
        <f t="shared" si="269"/>
        <v>0</v>
      </c>
      <c r="AG647" t="e">
        <f t="shared" si="270"/>
        <v>#N/A</v>
      </c>
      <c r="AH647" t="e">
        <f t="shared" si="271"/>
        <v>#N/A</v>
      </c>
      <c r="AI647" t="e">
        <f t="shared" si="272"/>
        <v>#N/A</v>
      </c>
      <c r="AJ647" t="e">
        <f t="shared" si="273"/>
        <v>#N/A</v>
      </c>
    </row>
    <row r="648" spans="1:36" x14ac:dyDescent="0.25">
      <c r="A648">
        <f>commits!A648</f>
        <v>123831435</v>
      </c>
      <c r="B648" t="str">
        <f>commits!B648</f>
        <v>java</v>
      </c>
      <c r="C648">
        <f>commits!C648</f>
        <v>10</v>
      </c>
      <c r="D648">
        <f>commits!D648</f>
        <v>10</v>
      </c>
      <c r="E648">
        <f>commits!E648</f>
        <v>20</v>
      </c>
      <c r="F648" t="e">
        <f>VLOOKUP(A648,merges!P:U,5,FALSE)</f>
        <v>#N/A</v>
      </c>
      <c r="G648" t="e">
        <f>VLOOKUP(A648,merges!P:U,6,FALSE)</f>
        <v>#N/A</v>
      </c>
      <c r="H648" t="e">
        <f t="shared" si="257"/>
        <v>#N/A</v>
      </c>
      <c r="I648" t="e">
        <f t="shared" si="258"/>
        <v>#N/A</v>
      </c>
      <c r="J648">
        <f t="shared" si="259"/>
        <v>0</v>
      </c>
      <c r="K648">
        <f t="shared" si="260"/>
        <v>0</v>
      </c>
      <c r="L648">
        <f t="shared" si="261"/>
        <v>0</v>
      </c>
      <c r="M648" t="e">
        <f t="shared" si="262"/>
        <v>#N/A</v>
      </c>
      <c r="N648" t="e">
        <f t="shared" si="263"/>
        <v>#N/A</v>
      </c>
      <c r="O648">
        <f>IF(ISNA(VLOOKUP(A648,desenvolvedores!$U$2:$W$656,2,FALSE)),1,VLOOKUP(A648,desenvolvedores!$U$2:$W$656,2,FALSE))</f>
        <v>2</v>
      </c>
      <c r="P648">
        <f>IF(ISNA(VLOOKUP(A648,desenvolvedores!$U$2:$W$656,3,FALSE)),1,VLOOKUP(A648,desenvolvedores!$U$2:$W$656,3,FALSE))</f>
        <v>1</v>
      </c>
      <c r="Q648">
        <f t="shared" si="255"/>
        <v>999999</v>
      </c>
      <c r="R648" t="e">
        <f t="shared" si="256"/>
        <v>#N/A</v>
      </c>
      <c r="S648">
        <f>IF(ISNA(VLOOKUP(A648,merges!AH:AJ,2,)),0,VLOOKUP(A648,merges!AH:AJ,2,))</f>
        <v>0</v>
      </c>
      <c r="T648">
        <f>IF(ISNA(VLOOKUP(A648,merges!AN:AP,2,FALSE)),0,VLOOKUP(A648,merges!AN:AP,2,FALSE))</f>
        <v>0</v>
      </c>
      <c r="U648">
        <f t="shared" si="264"/>
        <v>0</v>
      </c>
      <c r="V648">
        <f t="shared" si="265"/>
        <v>0</v>
      </c>
      <c r="W648">
        <f t="shared" si="274"/>
        <v>0</v>
      </c>
      <c r="X648">
        <f t="shared" si="266"/>
        <v>0</v>
      </c>
      <c r="Y648" t="e">
        <f>VLOOKUP(A648,issues_tempo!A:E,2,FALSE)</f>
        <v>#N/A</v>
      </c>
      <c r="Z648" t="e">
        <f>VLOOKUP(A648,issues_tempo!A:E,3,FALSE)</f>
        <v>#N/A</v>
      </c>
      <c r="AA648" t="e">
        <f t="shared" si="267"/>
        <v>#N/A</v>
      </c>
      <c r="AB648" t="e">
        <f t="shared" si="268"/>
        <v>#N/A</v>
      </c>
      <c r="AC648" t="e">
        <f>VLOOKUP(A648,issues_tempo!A:E,4,FALSE)</f>
        <v>#N/A</v>
      </c>
      <c r="AD648" t="e">
        <f>VLOOKUP(A648,issues_tempo!A:E,5,FALSE)</f>
        <v>#N/A</v>
      </c>
      <c r="AE648">
        <f t="shared" si="269"/>
        <v>0</v>
      </c>
      <c r="AF648">
        <f t="shared" si="269"/>
        <v>0</v>
      </c>
      <c r="AG648" t="e">
        <f t="shared" si="270"/>
        <v>#N/A</v>
      </c>
      <c r="AH648" t="e">
        <f t="shared" si="271"/>
        <v>#N/A</v>
      </c>
      <c r="AI648" t="e">
        <f t="shared" si="272"/>
        <v>#N/A</v>
      </c>
      <c r="AJ648" t="e">
        <f t="shared" si="273"/>
        <v>#N/A</v>
      </c>
    </row>
    <row r="649" spans="1:36" x14ac:dyDescent="0.25">
      <c r="A649">
        <f>commits!A649</f>
        <v>124034426</v>
      </c>
      <c r="B649" t="str">
        <f>commits!B649</f>
        <v>Python</v>
      </c>
      <c r="C649">
        <f>commits!C649</f>
        <v>330</v>
      </c>
      <c r="D649">
        <f>commits!D649</f>
        <v>1181</v>
      </c>
      <c r="E649">
        <f>commits!E649</f>
        <v>1511</v>
      </c>
      <c r="F649">
        <f>VLOOKUP(A649,merges!P:U,5,FALSE)</f>
        <v>46</v>
      </c>
      <c r="G649">
        <f>VLOOKUP(A649,merges!P:U,6,FALSE)</f>
        <v>81</v>
      </c>
      <c r="H649">
        <f t="shared" si="257"/>
        <v>127</v>
      </c>
      <c r="I649">
        <f t="shared" si="258"/>
        <v>11.897637795275591</v>
      </c>
      <c r="J649">
        <f t="shared" si="259"/>
        <v>8.4050297816015878</v>
      </c>
      <c r="K649">
        <f t="shared" si="260"/>
        <v>13.939393939393939</v>
      </c>
      <c r="L649">
        <f t="shared" si="261"/>
        <v>6.8585944115156643</v>
      </c>
      <c r="M649">
        <f>IF(F649&gt;0,C649/F649,999999)</f>
        <v>7.1739130434782608</v>
      </c>
      <c r="N649">
        <f>IF(G649&gt;0,D649/G649,999999)</f>
        <v>14.580246913580247</v>
      </c>
      <c r="O649">
        <f>IF(ISNA(VLOOKUP(A649,desenvolvedores!$U$2:$W$656,2,FALSE)),1,VLOOKUP(A649,desenvolvedores!$U$2:$W$656,2,FALSE))</f>
        <v>1</v>
      </c>
      <c r="P649">
        <f>IF(ISNA(VLOOKUP(A649,desenvolvedores!$U$2:$W$656,3,FALSE)),1,VLOOKUP(A649,desenvolvedores!$U$2:$W$656,3,FALSE))</f>
        <v>1</v>
      </c>
      <c r="Q649">
        <f t="shared" si="255"/>
        <v>1.1956521739130435</v>
      </c>
      <c r="R649">
        <f t="shared" si="256"/>
        <v>2.4300411522633745</v>
      </c>
      <c r="S649">
        <f>IF(ISNA(VLOOKUP(A649,merges!AH:AJ,2,)),0,VLOOKUP(A649,merges!AH:AJ,2,))</f>
        <v>0</v>
      </c>
      <c r="T649">
        <f>IF(ISNA(VLOOKUP(A649,merges!AN:AP,2,FALSE)),0,VLOOKUP(A649,merges!AN:AP,2,FALSE))</f>
        <v>0</v>
      </c>
      <c r="U649">
        <f t="shared" si="264"/>
        <v>0</v>
      </c>
      <c r="V649">
        <f t="shared" si="265"/>
        <v>0</v>
      </c>
      <c r="W649">
        <f t="shared" si="274"/>
        <v>0</v>
      </c>
      <c r="X649">
        <f t="shared" si="266"/>
        <v>0</v>
      </c>
      <c r="Y649">
        <f>IF(ISNA(VLOOKUP(A649,issues_tempo!A:E,2,FALSE)),0,VLOOKUP(A649,issues_tempo!A:E,2,FALSE))</f>
        <v>0</v>
      </c>
      <c r="Z649">
        <f>IF(ISNA(VLOOKUP(A649,issues_tempo!A:E,3,FALSE)),0,VLOOKUP(A649,issues_tempo!A:E,3,FALSE))</f>
        <v>0</v>
      </c>
      <c r="AA649">
        <f t="shared" si="267"/>
        <v>0</v>
      </c>
      <c r="AB649" t="e">
        <f t="shared" si="268"/>
        <v>#DIV/0!</v>
      </c>
      <c r="AC649" t="e">
        <f>VLOOKUP(A649,issues_tempo!A:E,4,FALSE)</f>
        <v>#N/A</v>
      </c>
      <c r="AD649" t="e">
        <f>VLOOKUP(A649,issues_tempo!A:E,5,FALSE)</f>
        <v>#N/A</v>
      </c>
      <c r="AE649">
        <f t="shared" si="269"/>
        <v>0</v>
      </c>
      <c r="AF649">
        <f t="shared" si="269"/>
        <v>0</v>
      </c>
      <c r="AG649">
        <f t="shared" si="270"/>
        <v>0</v>
      </c>
      <c r="AH649">
        <f t="shared" si="271"/>
        <v>0</v>
      </c>
      <c r="AI649">
        <f t="shared" si="272"/>
        <v>0</v>
      </c>
      <c r="AJ649">
        <f t="shared" si="273"/>
        <v>0</v>
      </c>
    </row>
    <row r="650" spans="1:36" x14ac:dyDescent="0.25">
      <c r="A650">
        <f>commits!A650</f>
        <v>124219716</v>
      </c>
      <c r="B650" t="str">
        <f>commits!B650</f>
        <v>java</v>
      </c>
      <c r="C650">
        <f>commits!C650</f>
        <v>2</v>
      </c>
      <c r="D650">
        <f>commits!D650</f>
        <v>8</v>
      </c>
      <c r="E650">
        <f>commits!E650</f>
        <v>10</v>
      </c>
      <c r="F650" t="e">
        <f>VLOOKUP(A650,merges!P:U,5,FALSE)</f>
        <v>#N/A</v>
      </c>
      <c r="G650" t="e">
        <f>VLOOKUP(A650,merges!P:U,6,FALSE)</f>
        <v>#N/A</v>
      </c>
      <c r="H650" t="e">
        <f t="shared" si="257"/>
        <v>#N/A</v>
      </c>
      <c r="I650" t="e">
        <f t="shared" si="258"/>
        <v>#N/A</v>
      </c>
      <c r="J650">
        <f t="shared" si="259"/>
        <v>0</v>
      </c>
      <c r="K650">
        <f t="shared" si="260"/>
        <v>0</v>
      </c>
      <c r="L650">
        <f t="shared" si="261"/>
        <v>0</v>
      </c>
      <c r="M650" t="e">
        <f t="shared" si="262"/>
        <v>#N/A</v>
      </c>
      <c r="N650" t="e">
        <f t="shared" si="263"/>
        <v>#N/A</v>
      </c>
      <c r="O650">
        <f>IF(ISNA(VLOOKUP(A650,desenvolvedores!$U$2:$W$656,2,FALSE)),1,VLOOKUP(A650,desenvolvedores!$U$2:$W$656,2,FALSE))</f>
        <v>1</v>
      </c>
      <c r="P650">
        <f>IF(ISNA(VLOOKUP(A650,desenvolvedores!$U$2:$W$656,3,FALSE)),1,VLOOKUP(A650,desenvolvedores!$U$2:$W$656,3,FALSE))</f>
        <v>1</v>
      </c>
      <c r="Q650">
        <f t="shared" si="255"/>
        <v>999999</v>
      </c>
      <c r="R650" t="e">
        <f t="shared" si="256"/>
        <v>#N/A</v>
      </c>
      <c r="S650">
        <f>IF(ISNA(VLOOKUP(A650,merges!AH:AJ,2,)),0,VLOOKUP(A650,merges!AH:AJ,2,))</f>
        <v>0</v>
      </c>
      <c r="T650">
        <f>IF(ISNA(VLOOKUP(A650,merges!AN:AP,2,FALSE)),0,VLOOKUP(A650,merges!AN:AP,2,FALSE))</f>
        <v>0</v>
      </c>
      <c r="U650">
        <f t="shared" si="264"/>
        <v>0</v>
      </c>
      <c r="V650">
        <f t="shared" si="265"/>
        <v>0</v>
      </c>
      <c r="W650">
        <f t="shared" si="274"/>
        <v>0</v>
      </c>
      <c r="X650">
        <f t="shared" si="266"/>
        <v>0</v>
      </c>
      <c r="Y650" t="e">
        <f>VLOOKUP(A650,issues_tempo!A:E,2,FALSE)</f>
        <v>#N/A</v>
      </c>
      <c r="Z650" t="e">
        <f>VLOOKUP(A650,issues_tempo!A:E,3,FALSE)</f>
        <v>#N/A</v>
      </c>
      <c r="AA650" t="e">
        <f t="shared" si="267"/>
        <v>#N/A</v>
      </c>
      <c r="AB650" t="e">
        <f t="shared" si="268"/>
        <v>#N/A</v>
      </c>
      <c r="AC650" t="e">
        <f>VLOOKUP(A650,issues_tempo!A:E,4,FALSE)</f>
        <v>#N/A</v>
      </c>
      <c r="AD650" t="e">
        <f>VLOOKUP(A650,issues_tempo!A:E,5,FALSE)</f>
        <v>#N/A</v>
      </c>
      <c r="AE650">
        <f t="shared" si="269"/>
        <v>0</v>
      </c>
      <c r="AF650">
        <f t="shared" si="269"/>
        <v>0</v>
      </c>
      <c r="AG650" t="e">
        <f t="shared" si="270"/>
        <v>#N/A</v>
      </c>
      <c r="AH650" t="e">
        <f t="shared" si="271"/>
        <v>#N/A</v>
      </c>
      <c r="AI650" t="e">
        <f t="shared" si="272"/>
        <v>#N/A</v>
      </c>
      <c r="AJ650" t="e">
        <f t="shared" si="273"/>
        <v>#N/A</v>
      </c>
    </row>
    <row r="651" spans="1:36" x14ac:dyDescent="0.25">
      <c r="A651">
        <f>commits!A651</f>
        <v>124245472</v>
      </c>
      <c r="B651" t="str">
        <f>commits!B651</f>
        <v>java</v>
      </c>
      <c r="C651">
        <f>commits!C651</f>
        <v>5245</v>
      </c>
      <c r="D651">
        <f>commits!D651</f>
        <v>2435</v>
      </c>
      <c r="E651">
        <f>commits!E651</f>
        <v>7680</v>
      </c>
      <c r="F651">
        <f>VLOOKUP(A651,merges!P:U,5,FALSE)</f>
        <v>696</v>
      </c>
      <c r="G651">
        <f>VLOOKUP(A651,merges!P:U,6,FALSE)</f>
        <v>353</v>
      </c>
      <c r="H651">
        <f t="shared" si="257"/>
        <v>1049</v>
      </c>
      <c r="I651">
        <f t="shared" si="258"/>
        <v>7.3212583412774075</v>
      </c>
      <c r="J651">
        <f t="shared" si="259"/>
        <v>13.658854166666666</v>
      </c>
      <c r="K651">
        <f t="shared" si="260"/>
        <v>13.269780743565301</v>
      </c>
      <c r="L651">
        <f t="shared" si="261"/>
        <v>14.496919917864476</v>
      </c>
      <c r="M651">
        <f t="shared" ref="M651:M652" si="275">IF(F651&gt;0,C651/F651,999999)</f>
        <v>7.5359195402298846</v>
      </c>
      <c r="N651">
        <f t="shared" ref="N651:N652" si="276">IF(G651&gt;0,D651/G651,999999)</f>
        <v>6.8980169971671392</v>
      </c>
      <c r="O651">
        <f>IF(ISNA(VLOOKUP(A651,desenvolvedores!$U$2:$W$656,2,FALSE)),1,VLOOKUP(A651,desenvolvedores!$U$2:$W$656,2,FALSE))</f>
        <v>227</v>
      </c>
      <c r="P651">
        <f>IF(ISNA(VLOOKUP(A651,desenvolvedores!$U$2:$W$656,3,FALSE)),1,VLOOKUP(A651,desenvolvedores!$U$2:$W$656,3,FALSE))</f>
        <v>225</v>
      </c>
      <c r="Q651">
        <f t="shared" si="255"/>
        <v>285.10895593869731</v>
      </c>
      <c r="R651">
        <f t="shared" si="256"/>
        <v>258.67563739376772</v>
      </c>
      <c r="S651">
        <f>IF(ISNA(VLOOKUP(A651,merges!AH:AJ,2,)),0,VLOOKUP(A651,merges!AH:AJ,2,))</f>
        <v>393</v>
      </c>
      <c r="T651">
        <f>IF(ISNA(VLOOKUP(A651,merges!AN:AP,2,FALSE)),0,VLOOKUP(A651,merges!AN:AP,2,FALSE))</f>
        <v>359</v>
      </c>
      <c r="U651">
        <f t="shared" si="264"/>
        <v>0.56465517241379315</v>
      </c>
      <c r="V651">
        <f t="shared" si="265"/>
        <v>1.0169971671388103</v>
      </c>
      <c r="W651">
        <f t="shared" si="274"/>
        <v>7.4928503336510968</v>
      </c>
      <c r="X651">
        <f t="shared" si="266"/>
        <v>14.743326488706366</v>
      </c>
      <c r="Y651">
        <f>IF(ISNA(VLOOKUP(A651,issues_tempo!A:E,2,FALSE)),0,VLOOKUP(A651,issues_tempo!A:E,2,FALSE))</f>
        <v>0</v>
      </c>
      <c r="Z651">
        <f>IF(ISNA(VLOOKUP(A651,issues_tempo!A:E,3,FALSE)),0,VLOOKUP(A651,issues_tempo!A:E,3,FALSE))</f>
        <v>0</v>
      </c>
      <c r="AA651">
        <f t="shared" si="267"/>
        <v>0</v>
      </c>
      <c r="AB651" t="e">
        <f t="shared" si="268"/>
        <v>#DIV/0!</v>
      </c>
      <c r="AC651" t="e">
        <f>VLOOKUP(A651,issues_tempo!A:E,4,FALSE)</f>
        <v>#N/A</v>
      </c>
      <c r="AD651" t="e">
        <f>VLOOKUP(A651,issues_tempo!A:E,5,FALSE)</f>
        <v>#N/A</v>
      </c>
      <c r="AE651">
        <f t="shared" si="269"/>
        <v>0</v>
      </c>
      <c r="AF651">
        <f t="shared" si="269"/>
        <v>0</v>
      </c>
      <c r="AG651">
        <f t="shared" si="270"/>
        <v>0</v>
      </c>
      <c r="AH651">
        <f t="shared" si="271"/>
        <v>0</v>
      </c>
      <c r="AI651">
        <f t="shared" si="272"/>
        <v>0</v>
      </c>
      <c r="AJ651">
        <f t="shared" si="273"/>
        <v>0</v>
      </c>
    </row>
    <row r="652" spans="1:36" x14ac:dyDescent="0.25">
      <c r="A652">
        <f>commits!A652</f>
        <v>124260744</v>
      </c>
      <c r="B652" t="str">
        <f>commits!B652</f>
        <v>java</v>
      </c>
      <c r="C652">
        <f>commits!C652</f>
        <v>5245</v>
      </c>
      <c r="D652">
        <f>commits!D652</f>
        <v>2436</v>
      </c>
      <c r="E652">
        <f>commits!E652</f>
        <v>7681</v>
      </c>
      <c r="F652">
        <f>VLOOKUP(A652,merges!P:U,5,FALSE)</f>
        <v>696</v>
      </c>
      <c r="G652">
        <f>VLOOKUP(A652,merges!P:U,6,FALSE)</f>
        <v>353</v>
      </c>
      <c r="H652">
        <f t="shared" si="257"/>
        <v>1049</v>
      </c>
      <c r="I652">
        <f t="shared" si="258"/>
        <v>7.3222116301239275</v>
      </c>
      <c r="J652">
        <f t="shared" si="259"/>
        <v>13.657075901575316</v>
      </c>
      <c r="K652">
        <f t="shared" si="260"/>
        <v>13.269780743565301</v>
      </c>
      <c r="L652">
        <f t="shared" si="261"/>
        <v>14.490968801313629</v>
      </c>
      <c r="M652">
        <f t="shared" si="275"/>
        <v>7.5359195402298846</v>
      </c>
      <c r="N652">
        <f t="shared" si="276"/>
        <v>6.9008498583569402</v>
      </c>
      <c r="O652">
        <f>IF(ISNA(VLOOKUP(A652,desenvolvedores!$U$2:$W$656,2,FALSE)),1,VLOOKUP(A652,desenvolvedores!$U$2:$W$656,2,FALSE))</f>
        <v>227</v>
      </c>
      <c r="P652">
        <f>IF(ISNA(VLOOKUP(A652,desenvolvedores!$U$2:$W$656,3,FALSE)),1,VLOOKUP(A652,desenvolvedores!$U$2:$W$656,3,FALSE))</f>
        <v>226</v>
      </c>
      <c r="Q652">
        <f t="shared" si="255"/>
        <v>285.10895593869731</v>
      </c>
      <c r="R652">
        <f t="shared" si="256"/>
        <v>259.93201133144476</v>
      </c>
      <c r="S652">
        <f>IF(ISNA(VLOOKUP(A652,merges!AH:AJ,2,)),0,VLOOKUP(A652,merges!AH:AJ,2,))</f>
        <v>393</v>
      </c>
      <c r="T652">
        <f>IF(ISNA(VLOOKUP(A652,merges!AN:AP,2,FALSE)),0,VLOOKUP(A652,merges!AN:AP,2,FALSE))</f>
        <v>359</v>
      </c>
      <c r="U652">
        <f t="shared" si="264"/>
        <v>0.56465517241379315</v>
      </c>
      <c r="V652">
        <f t="shared" si="265"/>
        <v>1.0169971671388103</v>
      </c>
      <c r="W652">
        <f t="shared" si="274"/>
        <v>7.4928503336510968</v>
      </c>
      <c r="X652">
        <f t="shared" si="266"/>
        <v>14.737274220032843</v>
      </c>
      <c r="Y652">
        <f>IF(ISNA(VLOOKUP(A652,issues_tempo!A:E,2,FALSE)),0,VLOOKUP(A652,issues_tempo!A:E,2,FALSE))</f>
        <v>0</v>
      </c>
      <c r="Z652">
        <f>IF(ISNA(VLOOKUP(A652,issues_tempo!A:E,3,FALSE)),0,VLOOKUP(A652,issues_tempo!A:E,3,FALSE))</f>
        <v>0</v>
      </c>
      <c r="AA652">
        <f t="shared" si="267"/>
        <v>0</v>
      </c>
      <c r="AB652" t="e">
        <f t="shared" si="268"/>
        <v>#DIV/0!</v>
      </c>
      <c r="AC652" t="e">
        <f>VLOOKUP(A652,issues_tempo!A:E,4,FALSE)</f>
        <v>#N/A</v>
      </c>
      <c r="AD652" t="e">
        <f>VLOOKUP(A652,issues_tempo!A:E,5,FALSE)</f>
        <v>#N/A</v>
      </c>
      <c r="AE652">
        <f t="shared" si="269"/>
        <v>0</v>
      </c>
      <c r="AF652">
        <f t="shared" si="269"/>
        <v>0</v>
      </c>
      <c r="AG652">
        <f t="shared" si="270"/>
        <v>0</v>
      </c>
      <c r="AH652">
        <f t="shared" si="271"/>
        <v>0</v>
      </c>
      <c r="AI652">
        <f t="shared" si="272"/>
        <v>0</v>
      </c>
      <c r="AJ652">
        <f t="shared" si="273"/>
        <v>0</v>
      </c>
    </row>
    <row r="653" spans="1:36" x14ac:dyDescent="0.25">
      <c r="A653">
        <f>commits!A653</f>
        <v>124541856</v>
      </c>
      <c r="B653" t="str">
        <f>commits!B653</f>
        <v>java</v>
      </c>
      <c r="C653">
        <f>commits!C653</f>
        <v>246</v>
      </c>
      <c r="D653">
        <f>commits!D653</f>
        <v>27</v>
      </c>
      <c r="E653">
        <f>commits!E653</f>
        <v>273</v>
      </c>
      <c r="F653">
        <f>VLOOKUP(A653,merges!P:U,5,FALSE)</f>
        <v>34</v>
      </c>
      <c r="G653">
        <f>VLOOKUP(A653,merges!P:U,6,FALSE)</f>
        <v>6</v>
      </c>
      <c r="H653">
        <f t="shared" si="257"/>
        <v>40</v>
      </c>
      <c r="I653">
        <f t="shared" si="258"/>
        <v>6.8250000000000002</v>
      </c>
      <c r="J653">
        <f t="shared" si="259"/>
        <v>14.652014652014651</v>
      </c>
      <c r="K653">
        <f t="shared" si="260"/>
        <v>13.821138211382113</v>
      </c>
      <c r="L653">
        <f t="shared" si="261"/>
        <v>22.222222222222221</v>
      </c>
      <c r="M653">
        <f t="shared" si="262"/>
        <v>7.2352941176470589</v>
      </c>
      <c r="N653">
        <f t="shared" si="263"/>
        <v>4.5</v>
      </c>
      <c r="O653">
        <f>IF(ISNA(VLOOKUP(A653,desenvolvedores!$U$2:$W$656,2,FALSE)),1,VLOOKUP(A653,desenvolvedores!$U$2:$W$656,2,FALSE))</f>
        <v>14</v>
      </c>
      <c r="P653">
        <f>IF(ISNA(VLOOKUP(A653,desenvolvedores!$U$2:$W$656,3,FALSE)),1,VLOOKUP(A653,desenvolvedores!$U$2:$W$656,3,FALSE))</f>
        <v>5</v>
      </c>
      <c r="Q653">
        <f t="shared" si="255"/>
        <v>16.882352941176471</v>
      </c>
      <c r="R653">
        <f t="shared" si="256"/>
        <v>3.75</v>
      </c>
      <c r="S653">
        <f>IF(ISNA(VLOOKUP(A653,merges!AH:AJ,2,)),0,VLOOKUP(A653,merges!AH:AJ,2,))</f>
        <v>151</v>
      </c>
      <c r="T653">
        <f>IF(ISNA(VLOOKUP(A653,merges!AN:AP,2,FALSE)),0,VLOOKUP(A653,merges!AN:AP,2,FALSE))</f>
        <v>0</v>
      </c>
      <c r="U653">
        <f t="shared" si="264"/>
        <v>4.4411764705882355</v>
      </c>
      <c r="V653">
        <f t="shared" si="265"/>
        <v>0</v>
      </c>
      <c r="W653">
        <f t="shared" si="274"/>
        <v>61.382113821138212</v>
      </c>
      <c r="X653">
        <f t="shared" si="266"/>
        <v>0</v>
      </c>
      <c r="Y653" t="e">
        <f>VLOOKUP(A653,issues_tempo!A:E,2,FALSE)</f>
        <v>#N/A</v>
      </c>
      <c r="Z653" t="e">
        <f>VLOOKUP(A653,issues_tempo!A:E,3,FALSE)</f>
        <v>#N/A</v>
      </c>
      <c r="AA653" t="e">
        <f t="shared" si="267"/>
        <v>#N/A</v>
      </c>
      <c r="AB653" t="e">
        <f t="shared" si="268"/>
        <v>#N/A</v>
      </c>
      <c r="AC653" t="e">
        <f>VLOOKUP(A653,issues_tempo!A:E,4,FALSE)</f>
        <v>#N/A</v>
      </c>
      <c r="AD653" t="e">
        <f>VLOOKUP(A653,issues_tempo!A:E,5,FALSE)</f>
        <v>#N/A</v>
      </c>
      <c r="AE653">
        <f t="shared" si="269"/>
        <v>0</v>
      </c>
      <c r="AF653">
        <f t="shared" si="269"/>
        <v>0</v>
      </c>
      <c r="AG653" t="e">
        <f t="shared" si="270"/>
        <v>#N/A</v>
      </c>
      <c r="AH653" t="e">
        <f t="shared" si="271"/>
        <v>#N/A</v>
      </c>
      <c r="AI653" t="e">
        <f t="shared" si="272"/>
        <v>#N/A</v>
      </c>
      <c r="AJ653" t="e">
        <f t="shared" si="273"/>
        <v>#N/A</v>
      </c>
    </row>
    <row r="654" spans="1:36" x14ac:dyDescent="0.25">
      <c r="A654">
        <f>commits!A654</f>
        <v>124632950</v>
      </c>
      <c r="B654" t="str">
        <f>commits!B654</f>
        <v>Javascript</v>
      </c>
      <c r="C654">
        <f>commits!C654</f>
        <v>1</v>
      </c>
      <c r="D654">
        <f>commits!D654</f>
        <v>1</v>
      </c>
      <c r="E654">
        <f>commits!E654</f>
        <v>2</v>
      </c>
      <c r="F654" t="e">
        <f>VLOOKUP(A654,merges!P:U,5,FALSE)</f>
        <v>#N/A</v>
      </c>
      <c r="G654" t="e">
        <f>VLOOKUP(A654,merges!P:U,6,FALSE)</f>
        <v>#N/A</v>
      </c>
      <c r="H654" t="e">
        <f t="shared" si="257"/>
        <v>#N/A</v>
      </c>
      <c r="I654" t="e">
        <f t="shared" si="258"/>
        <v>#N/A</v>
      </c>
      <c r="J654">
        <f t="shared" si="259"/>
        <v>0</v>
      </c>
      <c r="K654">
        <f t="shared" si="260"/>
        <v>0</v>
      </c>
      <c r="L654">
        <f t="shared" si="261"/>
        <v>0</v>
      </c>
      <c r="M654" t="e">
        <f t="shared" si="262"/>
        <v>#N/A</v>
      </c>
      <c r="N654" t="e">
        <f t="shared" si="263"/>
        <v>#N/A</v>
      </c>
      <c r="O654">
        <f>IF(ISNA(VLOOKUP(A654,desenvolvedores!$U$2:$W$656,2,FALSE)),1,VLOOKUP(A654,desenvolvedores!$U$2:$W$656,2,FALSE))</f>
        <v>1</v>
      </c>
      <c r="P654">
        <f>IF(ISNA(VLOOKUP(A654,desenvolvedores!$U$2:$W$656,3,FALSE)),1,VLOOKUP(A654,desenvolvedores!$U$2:$W$656,3,FALSE))</f>
        <v>1</v>
      </c>
      <c r="Q654">
        <f t="shared" si="255"/>
        <v>999999</v>
      </c>
      <c r="R654" t="e">
        <f t="shared" si="256"/>
        <v>#N/A</v>
      </c>
      <c r="S654">
        <f>IF(ISNA(VLOOKUP(A654,merges!AH:AJ,2,)),0,VLOOKUP(A654,merges!AH:AJ,2,))</f>
        <v>0</v>
      </c>
      <c r="T654">
        <f>IF(ISNA(VLOOKUP(A654,merges!AN:AP,2,FALSE)),0,VLOOKUP(A654,merges!AN:AP,2,FALSE))</f>
        <v>0</v>
      </c>
      <c r="U654">
        <f t="shared" si="264"/>
        <v>0</v>
      </c>
      <c r="V654">
        <f t="shared" si="265"/>
        <v>0</v>
      </c>
      <c r="W654">
        <f t="shared" si="274"/>
        <v>0</v>
      </c>
      <c r="X654">
        <f t="shared" si="266"/>
        <v>0</v>
      </c>
      <c r="Y654" t="e">
        <f>VLOOKUP(A654,issues_tempo!A:E,2,FALSE)</f>
        <v>#N/A</v>
      </c>
      <c r="Z654" t="e">
        <f>VLOOKUP(A654,issues_tempo!A:E,3,FALSE)</f>
        <v>#N/A</v>
      </c>
      <c r="AA654" t="e">
        <f t="shared" si="267"/>
        <v>#N/A</v>
      </c>
      <c r="AB654" t="e">
        <f t="shared" si="268"/>
        <v>#N/A</v>
      </c>
      <c r="AC654" t="e">
        <f>VLOOKUP(A654,issues_tempo!A:E,4,FALSE)</f>
        <v>#N/A</v>
      </c>
      <c r="AD654" t="e">
        <f>VLOOKUP(A654,issues_tempo!A:E,5,FALSE)</f>
        <v>#N/A</v>
      </c>
      <c r="AE654">
        <f t="shared" si="269"/>
        <v>0</v>
      </c>
      <c r="AF654">
        <f t="shared" si="269"/>
        <v>0</v>
      </c>
      <c r="AG654" t="e">
        <f t="shared" si="270"/>
        <v>#N/A</v>
      </c>
      <c r="AH654" t="e">
        <f t="shared" si="271"/>
        <v>#N/A</v>
      </c>
      <c r="AI654" t="e">
        <f t="shared" si="272"/>
        <v>#N/A</v>
      </c>
      <c r="AJ654" t="e">
        <f t="shared" si="273"/>
        <v>#N/A</v>
      </c>
    </row>
    <row r="655" spans="1:36" x14ac:dyDescent="0.25">
      <c r="A655">
        <f>commits!A655</f>
        <v>124907477</v>
      </c>
      <c r="B655" t="str">
        <f>commits!B655</f>
        <v>Python</v>
      </c>
      <c r="C655">
        <f>commits!C655</f>
        <v>390</v>
      </c>
      <c r="D655">
        <f>commits!D655</f>
        <v>715</v>
      </c>
      <c r="E655">
        <f>commits!E655</f>
        <v>1105</v>
      </c>
      <c r="F655">
        <f>VLOOKUP(A655,merges!P:U,5,FALSE)</f>
        <v>52</v>
      </c>
      <c r="G655">
        <f>VLOOKUP(A655,merges!P:U,6,FALSE)</f>
        <v>130</v>
      </c>
      <c r="H655">
        <f t="shared" si="257"/>
        <v>182</v>
      </c>
      <c r="I655">
        <f t="shared" si="258"/>
        <v>6.0714285714285712</v>
      </c>
      <c r="J655">
        <f t="shared" si="259"/>
        <v>16.470588235294116</v>
      </c>
      <c r="K655">
        <f t="shared" si="260"/>
        <v>13.333333333333334</v>
      </c>
      <c r="L655">
        <f t="shared" si="261"/>
        <v>18.181818181818183</v>
      </c>
      <c r="M655">
        <f>IF(F655&gt;0,C655/F655,999999)</f>
        <v>7.5</v>
      </c>
      <c r="N655">
        <f>IF(G655&gt;0,D655/G655,999999)</f>
        <v>5.5</v>
      </c>
      <c r="O655">
        <f>IF(ISNA(VLOOKUP(A655,desenvolvedores!$U$2:$W$656,2,FALSE)),1,VLOOKUP(A655,desenvolvedores!$U$2:$W$656,2,FALSE))</f>
        <v>8</v>
      </c>
      <c r="P655">
        <f>IF(ISNA(VLOOKUP(A655,desenvolvedores!$U$2:$W$656,3,FALSE)),1,VLOOKUP(A655,desenvolvedores!$U$2:$W$656,3,FALSE))</f>
        <v>14</v>
      </c>
      <c r="Q655">
        <f t="shared" si="255"/>
        <v>10</v>
      </c>
      <c r="R655">
        <f t="shared" si="256"/>
        <v>12.833333333333334</v>
      </c>
      <c r="S655">
        <f>IF(ISNA(VLOOKUP(A655,merges!AH:AJ,2,)),0,VLOOKUP(A655,merges!AH:AJ,2,))</f>
        <v>0</v>
      </c>
      <c r="T655">
        <f>IF(ISNA(VLOOKUP(A655,merges!AN:AP,2,FALSE)),0,VLOOKUP(A655,merges!AN:AP,2,FALSE))</f>
        <v>1237</v>
      </c>
      <c r="U655">
        <f t="shared" si="264"/>
        <v>0</v>
      </c>
      <c r="V655">
        <f t="shared" si="265"/>
        <v>9.5153846153846153</v>
      </c>
      <c r="W655">
        <f t="shared" si="274"/>
        <v>0</v>
      </c>
      <c r="X655">
        <f t="shared" si="266"/>
        <v>173.00699300699301</v>
      </c>
      <c r="Y655">
        <f>IF(ISNA(VLOOKUP(A655,issues_tempo!A:E,2,FALSE)),0,VLOOKUP(A655,issues_tempo!A:E,2,FALSE))</f>
        <v>0</v>
      </c>
      <c r="Z655">
        <f>IF(ISNA(VLOOKUP(A655,issues_tempo!A:E,3,FALSE)),0,VLOOKUP(A655,issues_tempo!A:E,3,FALSE))</f>
        <v>0</v>
      </c>
      <c r="AA655">
        <f t="shared" si="267"/>
        <v>0</v>
      </c>
      <c r="AB655" t="e">
        <f t="shared" si="268"/>
        <v>#DIV/0!</v>
      </c>
      <c r="AC655" t="e">
        <f>VLOOKUP(A655,issues_tempo!A:E,4,FALSE)</f>
        <v>#N/A</v>
      </c>
      <c r="AD655" t="e">
        <f>VLOOKUP(A655,issues_tempo!A:E,5,FALSE)</f>
        <v>#N/A</v>
      </c>
      <c r="AE655">
        <f t="shared" si="269"/>
        <v>0</v>
      </c>
      <c r="AF655">
        <f t="shared" si="269"/>
        <v>0</v>
      </c>
      <c r="AG655">
        <f t="shared" si="270"/>
        <v>0</v>
      </c>
      <c r="AH655">
        <f t="shared" si="271"/>
        <v>0</v>
      </c>
      <c r="AI655">
        <f t="shared" si="272"/>
        <v>0</v>
      </c>
      <c r="AJ655">
        <f t="shared" si="273"/>
        <v>0</v>
      </c>
    </row>
    <row r="656" spans="1:36" x14ac:dyDescent="0.25">
      <c r="A656">
        <f>commits!A656</f>
        <v>125442195</v>
      </c>
      <c r="B656" t="str">
        <f>commits!B656</f>
        <v>c#</v>
      </c>
      <c r="C656">
        <f>commits!C656</f>
        <v>2</v>
      </c>
      <c r="D656">
        <f>commits!D656</f>
        <v>3</v>
      </c>
      <c r="E656">
        <f>commits!E656</f>
        <v>5</v>
      </c>
      <c r="F656" t="e">
        <f>VLOOKUP(A656,merges!P:U,5,FALSE)</f>
        <v>#N/A</v>
      </c>
      <c r="G656" t="e">
        <f>VLOOKUP(A656,merges!P:U,6,FALSE)</f>
        <v>#N/A</v>
      </c>
      <c r="H656" t="e">
        <f t="shared" si="257"/>
        <v>#N/A</v>
      </c>
      <c r="I656" t="e">
        <f t="shared" si="258"/>
        <v>#N/A</v>
      </c>
      <c r="J656">
        <f t="shared" si="259"/>
        <v>0</v>
      </c>
      <c r="K656">
        <f t="shared" si="260"/>
        <v>0</v>
      </c>
      <c r="L656">
        <f t="shared" si="261"/>
        <v>0</v>
      </c>
      <c r="M656" t="e">
        <f t="shared" si="262"/>
        <v>#N/A</v>
      </c>
      <c r="N656" t="e">
        <f t="shared" si="263"/>
        <v>#N/A</v>
      </c>
      <c r="O656">
        <f>IF(ISNA(VLOOKUP(A656,desenvolvedores!$U$2:$W$656,2,FALSE)),1,VLOOKUP(A656,desenvolvedores!$U$2:$W$656,2,FALSE))</f>
        <v>2</v>
      </c>
      <c r="P656">
        <f>IF(ISNA(VLOOKUP(A656,desenvolvedores!$U$2:$W$656,3,FALSE)),1,VLOOKUP(A656,desenvolvedores!$U$2:$W$656,3,FALSE))</f>
        <v>2</v>
      </c>
      <c r="Q656">
        <f t="shared" si="255"/>
        <v>999999</v>
      </c>
      <c r="R656" t="e">
        <f t="shared" si="256"/>
        <v>#N/A</v>
      </c>
      <c r="S656">
        <f>IF(ISNA(VLOOKUP(A656,merges!AH:AJ,2,)),0,VLOOKUP(A656,merges!AH:AJ,2,))</f>
        <v>0</v>
      </c>
      <c r="T656">
        <f>IF(ISNA(VLOOKUP(A656,merges!AN:AP,2,FALSE)),0,VLOOKUP(A656,merges!AN:AP,2,FALSE))</f>
        <v>0</v>
      </c>
      <c r="U656">
        <f t="shared" si="264"/>
        <v>0</v>
      </c>
      <c r="V656">
        <f t="shared" si="265"/>
        <v>0</v>
      </c>
      <c r="W656">
        <f t="shared" si="274"/>
        <v>0</v>
      </c>
      <c r="X656">
        <f t="shared" si="266"/>
        <v>0</v>
      </c>
      <c r="Y656" t="e">
        <f>VLOOKUP(A656,issues_tempo!A:E,2,FALSE)</f>
        <v>#N/A</v>
      </c>
      <c r="Z656" t="e">
        <f>VLOOKUP(A656,issues_tempo!A:E,3,FALSE)</f>
        <v>#N/A</v>
      </c>
      <c r="AA656" t="e">
        <f t="shared" si="267"/>
        <v>#N/A</v>
      </c>
      <c r="AB656" t="e">
        <f t="shared" si="268"/>
        <v>#N/A</v>
      </c>
      <c r="AC656" t="e">
        <f>VLOOKUP(A656,issues_tempo!A:E,4,FALSE)</f>
        <v>#N/A</v>
      </c>
      <c r="AD656" t="e">
        <f>VLOOKUP(A656,issues_tempo!A:E,5,FALSE)</f>
        <v>#N/A</v>
      </c>
      <c r="AE656">
        <f t="shared" si="269"/>
        <v>0</v>
      </c>
      <c r="AF656">
        <f t="shared" si="269"/>
        <v>0</v>
      </c>
      <c r="AG656" t="e">
        <f t="shared" si="270"/>
        <v>#N/A</v>
      </c>
      <c r="AH656" t="e">
        <f t="shared" si="271"/>
        <v>#N/A</v>
      </c>
      <c r="AI656" t="e">
        <f t="shared" si="272"/>
        <v>#N/A</v>
      </c>
      <c r="AJ656" t="e">
        <f t="shared" si="273"/>
        <v>#N/A</v>
      </c>
    </row>
    <row r="657" spans="1:36" x14ac:dyDescent="0.25">
      <c r="A657">
        <f>commits!A657</f>
        <v>126179754</v>
      </c>
      <c r="B657" t="str">
        <f>commits!B657</f>
        <v>c#</v>
      </c>
      <c r="C657">
        <f>commits!C657</f>
        <v>23</v>
      </c>
      <c r="D657">
        <f>commits!D657</f>
        <v>11</v>
      </c>
      <c r="E657">
        <f>commits!E657</f>
        <v>34</v>
      </c>
      <c r="F657" t="e">
        <f>VLOOKUP(A657,merges!P:U,5,FALSE)</f>
        <v>#N/A</v>
      </c>
      <c r="G657" t="e">
        <f>VLOOKUP(A657,merges!P:U,6,FALSE)</f>
        <v>#N/A</v>
      </c>
      <c r="H657" t="e">
        <f t="shared" si="257"/>
        <v>#N/A</v>
      </c>
      <c r="I657" t="e">
        <f t="shared" si="258"/>
        <v>#N/A</v>
      </c>
      <c r="J657">
        <f t="shared" si="259"/>
        <v>0</v>
      </c>
      <c r="K657">
        <f t="shared" si="260"/>
        <v>0</v>
      </c>
      <c r="L657">
        <f t="shared" si="261"/>
        <v>0</v>
      </c>
      <c r="M657" t="e">
        <f t="shared" si="262"/>
        <v>#N/A</v>
      </c>
      <c r="N657" t="e">
        <f t="shared" si="263"/>
        <v>#N/A</v>
      </c>
      <c r="O657">
        <f>IF(ISNA(VLOOKUP(A657,desenvolvedores!$U$2:$W$656,2,FALSE)),1,VLOOKUP(A657,desenvolvedores!$U$2:$W$656,2,FALSE))</f>
        <v>1</v>
      </c>
      <c r="P657">
        <f>IF(ISNA(VLOOKUP(A657,desenvolvedores!$U$2:$W$656,3,FALSE)),1,VLOOKUP(A657,desenvolvedores!$U$2:$W$656,3,FALSE))</f>
        <v>1</v>
      </c>
      <c r="Q657">
        <f t="shared" si="255"/>
        <v>999999</v>
      </c>
      <c r="R657" t="e">
        <f t="shared" si="256"/>
        <v>#N/A</v>
      </c>
      <c r="S657">
        <f>IF(ISNA(VLOOKUP(A657,merges!AH:AJ,2,)),0,VLOOKUP(A657,merges!AH:AJ,2,))</f>
        <v>0</v>
      </c>
      <c r="T657">
        <f>IF(ISNA(VLOOKUP(A657,merges!AN:AP,2,FALSE)),0,VLOOKUP(A657,merges!AN:AP,2,FALSE))</f>
        <v>0</v>
      </c>
      <c r="U657">
        <f t="shared" si="264"/>
        <v>0</v>
      </c>
      <c r="V657">
        <f t="shared" si="265"/>
        <v>0</v>
      </c>
      <c r="W657">
        <f t="shared" si="274"/>
        <v>0</v>
      </c>
      <c r="X657">
        <f t="shared" si="266"/>
        <v>0</v>
      </c>
      <c r="Y657" t="e">
        <f>VLOOKUP(A657,issues_tempo!A:E,2,FALSE)</f>
        <v>#N/A</v>
      </c>
      <c r="Z657" t="e">
        <f>VLOOKUP(A657,issues_tempo!A:E,3,FALSE)</f>
        <v>#N/A</v>
      </c>
      <c r="AA657" t="e">
        <f t="shared" si="267"/>
        <v>#N/A</v>
      </c>
      <c r="AB657" t="e">
        <f t="shared" si="268"/>
        <v>#N/A</v>
      </c>
      <c r="AC657" t="e">
        <f>VLOOKUP(A657,issues_tempo!A:E,4,FALSE)</f>
        <v>#N/A</v>
      </c>
      <c r="AD657" t="e">
        <f>VLOOKUP(A657,issues_tempo!A:E,5,FALSE)</f>
        <v>#N/A</v>
      </c>
      <c r="AE657">
        <f t="shared" si="269"/>
        <v>0</v>
      </c>
      <c r="AF657">
        <f t="shared" si="269"/>
        <v>0</v>
      </c>
      <c r="AG657" t="e">
        <f t="shared" si="270"/>
        <v>#N/A</v>
      </c>
      <c r="AH657" t="e">
        <f t="shared" si="271"/>
        <v>#N/A</v>
      </c>
      <c r="AI657" t="e">
        <f t="shared" si="272"/>
        <v>#N/A</v>
      </c>
      <c r="AJ657" t="e">
        <f t="shared" si="273"/>
        <v>#N/A</v>
      </c>
    </row>
    <row r="658" spans="1:36" x14ac:dyDescent="0.25">
      <c r="A658">
        <f>commits!A658</f>
        <v>126279499</v>
      </c>
      <c r="B658" t="str">
        <f>commits!B658</f>
        <v>java</v>
      </c>
      <c r="C658">
        <f>commits!C658</f>
        <v>714</v>
      </c>
      <c r="D658">
        <f>commits!D658</f>
        <v>511</v>
      </c>
      <c r="E658">
        <f>commits!E658</f>
        <v>1225</v>
      </c>
      <c r="F658">
        <f>VLOOKUP(A658,merges!P:U,5,FALSE)</f>
        <v>166</v>
      </c>
      <c r="G658">
        <f>VLOOKUP(A658,merges!P:U,6,FALSE)</f>
        <v>8</v>
      </c>
      <c r="H658">
        <f t="shared" si="257"/>
        <v>174</v>
      </c>
      <c r="I658">
        <f t="shared" si="258"/>
        <v>7.0402298850574709</v>
      </c>
      <c r="J658">
        <f t="shared" si="259"/>
        <v>14.204081632653061</v>
      </c>
      <c r="K658">
        <f t="shared" si="260"/>
        <v>23.249299719887954</v>
      </c>
      <c r="L658">
        <f t="shared" si="261"/>
        <v>1.5655577299412915</v>
      </c>
      <c r="M658">
        <f>IF(F658&gt;0,C658/F658,999999)</f>
        <v>4.3012048192771086</v>
      </c>
      <c r="N658">
        <f>IF(G658&gt;0,D658/G658,999999)</f>
        <v>63.875</v>
      </c>
      <c r="O658">
        <f>IF(ISNA(VLOOKUP(A658,desenvolvedores!$U$2:$W$656,2,FALSE)),1,VLOOKUP(A658,desenvolvedores!$U$2:$W$656,2,FALSE))</f>
        <v>44</v>
      </c>
      <c r="P658">
        <f>IF(ISNA(VLOOKUP(A658,desenvolvedores!$U$2:$W$656,3,FALSE)),1,VLOOKUP(A658,desenvolvedores!$U$2:$W$656,3,FALSE))</f>
        <v>40</v>
      </c>
      <c r="Q658">
        <f t="shared" si="255"/>
        <v>31.542168674698797</v>
      </c>
      <c r="R658">
        <f t="shared" si="256"/>
        <v>425.83333333333337</v>
      </c>
      <c r="S658">
        <f>IF(ISNA(VLOOKUP(A658,merges!AH:AJ,2,)),0,VLOOKUP(A658,merges!AH:AJ,2,))</f>
        <v>0</v>
      </c>
      <c r="T658">
        <f>IF(ISNA(VLOOKUP(A658,merges!AN:AP,2,FALSE)),0,VLOOKUP(A658,merges!AN:AP,2,FALSE))</f>
        <v>0</v>
      </c>
      <c r="U658">
        <f t="shared" si="264"/>
        <v>0</v>
      </c>
      <c r="V658">
        <f t="shared" si="265"/>
        <v>0</v>
      </c>
      <c r="W658">
        <f t="shared" si="274"/>
        <v>0</v>
      </c>
      <c r="X658">
        <f t="shared" si="266"/>
        <v>0</v>
      </c>
      <c r="Y658">
        <f>IF(ISNA(VLOOKUP(A658,issues_tempo!A:E,2,FALSE)),0,VLOOKUP(A658,issues_tempo!A:E,2,FALSE))</f>
        <v>0</v>
      </c>
      <c r="Z658">
        <f>IF(ISNA(VLOOKUP(A658,issues_tempo!A:E,3,FALSE)),0,VLOOKUP(A658,issues_tempo!A:E,3,FALSE))</f>
        <v>0</v>
      </c>
      <c r="AA658">
        <f t="shared" si="267"/>
        <v>0</v>
      </c>
      <c r="AB658" t="e">
        <f t="shared" si="268"/>
        <v>#DIV/0!</v>
      </c>
      <c r="AC658" t="e">
        <f>VLOOKUP(A658,issues_tempo!A:E,4,FALSE)</f>
        <v>#N/A</v>
      </c>
      <c r="AD658" t="e">
        <f>VLOOKUP(A658,issues_tempo!A:E,5,FALSE)</f>
        <v>#N/A</v>
      </c>
      <c r="AE658">
        <f t="shared" si="269"/>
        <v>0</v>
      </c>
      <c r="AF658">
        <f t="shared" si="269"/>
        <v>0</v>
      </c>
      <c r="AG658">
        <f t="shared" si="270"/>
        <v>0</v>
      </c>
      <c r="AH658">
        <f t="shared" si="271"/>
        <v>0</v>
      </c>
      <c r="AI658">
        <f t="shared" si="272"/>
        <v>0</v>
      </c>
      <c r="AJ658">
        <f t="shared" si="273"/>
        <v>0</v>
      </c>
    </row>
    <row r="659" spans="1:36" x14ac:dyDescent="0.25">
      <c r="A659">
        <f>commits!A659</f>
        <v>126315663</v>
      </c>
      <c r="B659" t="str">
        <f>commits!B659</f>
        <v>java</v>
      </c>
      <c r="C659">
        <f>commits!C659</f>
        <v>5</v>
      </c>
      <c r="D659">
        <f>commits!D659</f>
        <v>10</v>
      </c>
      <c r="E659">
        <f>commits!E659</f>
        <v>15</v>
      </c>
      <c r="F659" t="e">
        <f>VLOOKUP(A659,merges!P:U,5,FALSE)</f>
        <v>#N/A</v>
      </c>
      <c r="G659" t="e">
        <f>VLOOKUP(A659,merges!P:U,6,FALSE)</f>
        <v>#N/A</v>
      </c>
      <c r="H659" t="e">
        <f t="shared" si="257"/>
        <v>#N/A</v>
      </c>
      <c r="I659" t="e">
        <f t="shared" si="258"/>
        <v>#N/A</v>
      </c>
      <c r="J659">
        <f t="shared" si="259"/>
        <v>0</v>
      </c>
      <c r="K659">
        <f t="shared" si="260"/>
        <v>0</v>
      </c>
      <c r="L659">
        <f t="shared" si="261"/>
        <v>0</v>
      </c>
      <c r="M659" t="e">
        <f t="shared" si="262"/>
        <v>#N/A</v>
      </c>
      <c r="N659" t="e">
        <f t="shared" si="263"/>
        <v>#N/A</v>
      </c>
      <c r="O659">
        <f>IF(ISNA(VLOOKUP(A659,desenvolvedores!$U$2:$W$656,2,FALSE)),1,VLOOKUP(A659,desenvolvedores!$U$2:$W$656,2,FALSE))</f>
        <v>1</v>
      </c>
      <c r="P659">
        <f>IF(ISNA(VLOOKUP(A659,desenvolvedores!$U$2:$W$656,3,FALSE)),1,VLOOKUP(A659,desenvolvedores!$U$2:$W$656,3,FALSE))</f>
        <v>1</v>
      </c>
      <c r="Q659">
        <f t="shared" si="255"/>
        <v>999999</v>
      </c>
      <c r="R659" t="e">
        <f t="shared" si="256"/>
        <v>#N/A</v>
      </c>
      <c r="S659">
        <f>IF(ISNA(VLOOKUP(A659,merges!AH:AJ,2,)),0,VLOOKUP(A659,merges!AH:AJ,2,))</f>
        <v>0</v>
      </c>
      <c r="T659">
        <f>IF(ISNA(VLOOKUP(A659,merges!AN:AP,2,FALSE)),0,VLOOKUP(A659,merges!AN:AP,2,FALSE))</f>
        <v>0</v>
      </c>
      <c r="U659">
        <f t="shared" si="264"/>
        <v>0</v>
      </c>
      <c r="V659">
        <f t="shared" si="265"/>
        <v>0</v>
      </c>
      <c r="W659">
        <f t="shared" si="274"/>
        <v>0</v>
      </c>
      <c r="X659">
        <f t="shared" si="266"/>
        <v>0</v>
      </c>
      <c r="Y659" t="e">
        <f>VLOOKUP(A659,issues_tempo!A:E,2,FALSE)</f>
        <v>#N/A</v>
      </c>
      <c r="Z659" t="e">
        <f>VLOOKUP(A659,issues_tempo!A:E,3,FALSE)</f>
        <v>#N/A</v>
      </c>
      <c r="AA659" t="e">
        <f t="shared" si="267"/>
        <v>#N/A</v>
      </c>
      <c r="AB659" t="e">
        <f t="shared" si="268"/>
        <v>#N/A</v>
      </c>
      <c r="AC659" t="e">
        <f>VLOOKUP(A659,issues_tempo!A:E,4,FALSE)</f>
        <v>#N/A</v>
      </c>
      <c r="AD659" t="e">
        <f>VLOOKUP(A659,issues_tempo!A:E,5,FALSE)</f>
        <v>#N/A</v>
      </c>
      <c r="AE659">
        <f t="shared" si="269"/>
        <v>0</v>
      </c>
      <c r="AF659">
        <f t="shared" si="269"/>
        <v>0</v>
      </c>
      <c r="AG659" t="e">
        <f t="shared" si="270"/>
        <v>#N/A</v>
      </c>
      <c r="AH659" t="e">
        <f t="shared" si="271"/>
        <v>#N/A</v>
      </c>
      <c r="AI659" t="e">
        <f t="shared" si="272"/>
        <v>#N/A</v>
      </c>
      <c r="AJ659" t="e">
        <f t="shared" si="273"/>
        <v>#N/A</v>
      </c>
    </row>
    <row r="660" spans="1:36" x14ac:dyDescent="0.25">
      <c r="A660">
        <f>commits!A660</f>
        <v>126342476</v>
      </c>
      <c r="B660" t="str">
        <f>commits!B660</f>
        <v>java</v>
      </c>
      <c r="C660">
        <f>commits!C660</f>
        <v>1</v>
      </c>
      <c r="D660">
        <f>commits!D660</f>
        <v>1</v>
      </c>
      <c r="E660">
        <f>commits!E660</f>
        <v>2</v>
      </c>
      <c r="F660" t="e">
        <f>VLOOKUP(A660,merges!P:U,5,FALSE)</f>
        <v>#N/A</v>
      </c>
      <c r="G660" t="e">
        <f>VLOOKUP(A660,merges!P:U,6,FALSE)</f>
        <v>#N/A</v>
      </c>
      <c r="H660" t="e">
        <f t="shared" si="257"/>
        <v>#N/A</v>
      </c>
      <c r="I660" t="e">
        <f t="shared" si="258"/>
        <v>#N/A</v>
      </c>
      <c r="J660">
        <f t="shared" si="259"/>
        <v>0</v>
      </c>
      <c r="K660">
        <f t="shared" si="260"/>
        <v>0</v>
      </c>
      <c r="L660">
        <f t="shared" si="261"/>
        <v>0</v>
      </c>
      <c r="M660" t="e">
        <f t="shared" si="262"/>
        <v>#N/A</v>
      </c>
      <c r="N660" t="e">
        <f t="shared" si="263"/>
        <v>#N/A</v>
      </c>
      <c r="O660">
        <f>IF(ISNA(VLOOKUP(A660,desenvolvedores!$U$2:$W$656,2,FALSE)),1,VLOOKUP(A660,desenvolvedores!$U$2:$W$656,2,FALSE))</f>
        <v>1</v>
      </c>
      <c r="P660">
        <f>IF(ISNA(VLOOKUP(A660,desenvolvedores!$U$2:$W$656,3,FALSE)),1,VLOOKUP(A660,desenvolvedores!$U$2:$W$656,3,FALSE))</f>
        <v>1</v>
      </c>
      <c r="Q660">
        <f t="shared" si="255"/>
        <v>999999</v>
      </c>
      <c r="R660" t="e">
        <f t="shared" si="256"/>
        <v>#N/A</v>
      </c>
      <c r="S660">
        <f>IF(ISNA(VLOOKUP(A660,merges!AH:AJ,2,)),0,VLOOKUP(A660,merges!AH:AJ,2,))</f>
        <v>0</v>
      </c>
      <c r="T660">
        <f>IF(ISNA(VLOOKUP(A660,merges!AN:AP,2,FALSE)),0,VLOOKUP(A660,merges!AN:AP,2,FALSE))</f>
        <v>0</v>
      </c>
      <c r="U660">
        <f t="shared" si="264"/>
        <v>0</v>
      </c>
      <c r="V660">
        <f t="shared" si="265"/>
        <v>0</v>
      </c>
      <c r="W660">
        <f t="shared" si="274"/>
        <v>0</v>
      </c>
      <c r="X660">
        <f t="shared" si="266"/>
        <v>0</v>
      </c>
      <c r="Y660" t="e">
        <f>VLOOKUP(A660,issues_tempo!A:E,2,FALSE)</f>
        <v>#N/A</v>
      </c>
      <c r="Z660" t="e">
        <f>VLOOKUP(A660,issues_tempo!A:E,3,FALSE)</f>
        <v>#N/A</v>
      </c>
      <c r="AA660" t="e">
        <f t="shared" si="267"/>
        <v>#N/A</v>
      </c>
      <c r="AB660" t="e">
        <f t="shared" si="268"/>
        <v>#N/A</v>
      </c>
      <c r="AC660" t="e">
        <f>VLOOKUP(A660,issues_tempo!A:E,4,FALSE)</f>
        <v>#N/A</v>
      </c>
      <c r="AD660" t="e">
        <f>VLOOKUP(A660,issues_tempo!A:E,5,FALSE)</f>
        <v>#N/A</v>
      </c>
      <c r="AE660">
        <f t="shared" si="269"/>
        <v>0</v>
      </c>
      <c r="AF660">
        <f t="shared" si="269"/>
        <v>0</v>
      </c>
      <c r="AG660" t="e">
        <f t="shared" si="270"/>
        <v>#N/A</v>
      </c>
      <c r="AH660" t="e">
        <f t="shared" si="271"/>
        <v>#N/A</v>
      </c>
      <c r="AI660" t="e">
        <f t="shared" si="272"/>
        <v>#N/A</v>
      </c>
      <c r="AJ660" t="e">
        <f t="shared" si="273"/>
        <v>#N/A</v>
      </c>
    </row>
    <row r="661" spans="1:36" x14ac:dyDescent="0.25">
      <c r="A661">
        <f>commits!A661</f>
        <v>126371844</v>
      </c>
      <c r="B661" t="str">
        <f>commits!B661</f>
        <v>java</v>
      </c>
      <c r="C661">
        <f>commits!C661</f>
        <v>5258</v>
      </c>
      <c r="D661">
        <f>commits!D661</f>
        <v>2624</v>
      </c>
      <c r="E661">
        <f>commits!E661</f>
        <v>7882</v>
      </c>
      <c r="F661">
        <f>VLOOKUP(A661,merges!P:U,5,FALSE)</f>
        <v>700</v>
      </c>
      <c r="G661">
        <f>VLOOKUP(A661,merges!P:U,6,FALSE)</f>
        <v>408</v>
      </c>
      <c r="H661">
        <f t="shared" si="257"/>
        <v>1108</v>
      </c>
      <c r="I661">
        <f t="shared" si="258"/>
        <v>7.1137184115523464</v>
      </c>
      <c r="J661">
        <f t="shared" si="259"/>
        <v>14.057345851306774</v>
      </c>
      <c r="K661">
        <f t="shared" si="260"/>
        <v>13.313046785850133</v>
      </c>
      <c r="L661">
        <f t="shared" si="261"/>
        <v>15.548780487804878</v>
      </c>
      <c r="M661">
        <f>IF(F661&gt;0,C661/F661,999999)</f>
        <v>7.5114285714285716</v>
      </c>
      <c r="N661">
        <f>IF(G661&gt;0,D661/G661,999999)</f>
        <v>6.4313725490196081</v>
      </c>
      <c r="O661">
        <f>IF(ISNA(VLOOKUP(A661,desenvolvedores!$U$2:$W$656,2,FALSE)),1,VLOOKUP(A661,desenvolvedores!$U$2:$W$656,2,FALSE))</f>
        <v>227</v>
      </c>
      <c r="P661">
        <f>IF(ISNA(VLOOKUP(A661,desenvolvedores!$U$2:$W$656,3,FALSE)),1,VLOOKUP(A661,desenvolvedores!$U$2:$W$656,3,FALSE))</f>
        <v>234</v>
      </c>
      <c r="Q661">
        <f t="shared" si="255"/>
        <v>284.18238095238098</v>
      </c>
      <c r="R661">
        <f t="shared" si="256"/>
        <v>250.82352941176472</v>
      </c>
      <c r="S661">
        <f>IF(ISNA(VLOOKUP(A661,merges!AH:AJ,2,)),0,VLOOKUP(A661,merges!AH:AJ,2,))</f>
        <v>393</v>
      </c>
      <c r="T661">
        <f>IF(ISNA(VLOOKUP(A661,merges!AN:AP,2,FALSE)),0,VLOOKUP(A661,merges!AN:AP,2,FALSE))</f>
        <v>403</v>
      </c>
      <c r="U661">
        <f t="shared" si="264"/>
        <v>0.56142857142857139</v>
      </c>
      <c r="V661">
        <f t="shared" si="265"/>
        <v>0.98774509803921573</v>
      </c>
      <c r="W661">
        <f t="shared" si="274"/>
        <v>7.4743248383415741</v>
      </c>
      <c r="X661">
        <f t="shared" si="266"/>
        <v>15.358231707317074</v>
      </c>
      <c r="Y661">
        <f>IF(ISNA(VLOOKUP(A661,issues_tempo!A:E,2,FALSE)),0,VLOOKUP(A661,issues_tempo!A:E,2,FALSE))</f>
        <v>0</v>
      </c>
      <c r="Z661">
        <f>IF(ISNA(VLOOKUP(A661,issues_tempo!A:E,3,FALSE)),0,VLOOKUP(A661,issues_tempo!A:E,3,FALSE))</f>
        <v>0</v>
      </c>
      <c r="AA661">
        <f t="shared" si="267"/>
        <v>0</v>
      </c>
      <c r="AB661" t="e">
        <f t="shared" si="268"/>
        <v>#DIV/0!</v>
      </c>
      <c r="AC661" t="e">
        <f>VLOOKUP(A661,issues_tempo!A:E,4,FALSE)</f>
        <v>#N/A</v>
      </c>
      <c r="AD661" t="e">
        <f>VLOOKUP(A661,issues_tempo!A:E,5,FALSE)</f>
        <v>#N/A</v>
      </c>
      <c r="AE661">
        <f t="shared" si="269"/>
        <v>0</v>
      </c>
      <c r="AF661">
        <f t="shared" si="269"/>
        <v>0</v>
      </c>
      <c r="AG661">
        <f t="shared" si="270"/>
        <v>0</v>
      </c>
      <c r="AH661">
        <f t="shared" si="271"/>
        <v>0</v>
      </c>
      <c r="AI661">
        <f t="shared" si="272"/>
        <v>0</v>
      </c>
      <c r="AJ661">
        <f t="shared" si="273"/>
        <v>0</v>
      </c>
    </row>
    <row r="662" spans="1:36" x14ac:dyDescent="0.25">
      <c r="A662">
        <f>commits!A662</f>
        <v>127711906</v>
      </c>
      <c r="B662" t="str">
        <f>commits!B662</f>
        <v>Javascript</v>
      </c>
      <c r="C662">
        <f>commits!C662</f>
        <v>3</v>
      </c>
      <c r="D662">
        <f>commits!D662</f>
        <v>9</v>
      </c>
      <c r="E662">
        <f>commits!E662</f>
        <v>12</v>
      </c>
      <c r="F662" t="e">
        <f>VLOOKUP(A662,merges!P:U,5,FALSE)</f>
        <v>#N/A</v>
      </c>
      <c r="G662" t="e">
        <f>VLOOKUP(A662,merges!P:U,6,FALSE)</f>
        <v>#N/A</v>
      </c>
      <c r="H662" t="e">
        <f t="shared" si="257"/>
        <v>#N/A</v>
      </c>
      <c r="I662" t="e">
        <f t="shared" si="258"/>
        <v>#N/A</v>
      </c>
      <c r="J662">
        <f t="shared" si="259"/>
        <v>0</v>
      </c>
      <c r="K662">
        <f t="shared" si="260"/>
        <v>0</v>
      </c>
      <c r="L662">
        <f t="shared" si="261"/>
        <v>0</v>
      </c>
      <c r="M662" t="e">
        <f t="shared" si="262"/>
        <v>#N/A</v>
      </c>
      <c r="N662" t="e">
        <f t="shared" si="263"/>
        <v>#N/A</v>
      </c>
      <c r="O662">
        <f>IF(ISNA(VLOOKUP(A662,desenvolvedores!$U$2:$W$656,2,FALSE)),1,VLOOKUP(A662,desenvolvedores!$U$2:$W$656,2,FALSE))</f>
        <v>2</v>
      </c>
      <c r="P662">
        <f>IF(ISNA(VLOOKUP(A662,desenvolvedores!$U$2:$W$656,3,FALSE)),1,VLOOKUP(A662,desenvolvedores!$U$2:$W$656,3,FALSE))</f>
        <v>4</v>
      </c>
      <c r="Q662">
        <f t="shared" si="255"/>
        <v>999999</v>
      </c>
      <c r="R662" t="e">
        <f t="shared" si="256"/>
        <v>#N/A</v>
      </c>
      <c r="S662">
        <f>IF(ISNA(VLOOKUP(A662,merges!AH:AJ,2,)),0,VLOOKUP(A662,merges!AH:AJ,2,))</f>
        <v>0</v>
      </c>
      <c r="T662">
        <f>IF(ISNA(VLOOKUP(A662,merges!AN:AP,2,FALSE)),0,VLOOKUP(A662,merges!AN:AP,2,FALSE))</f>
        <v>0</v>
      </c>
      <c r="U662">
        <f t="shared" si="264"/>
        <v>0</v>
      </c>
      <c r="V662">
        <f t="shared" si="265"/>
        <v>0</v>
      </c>
      <c r="W662">
        <f t="shared" si="274"/>
        <v>0</v>
      </c>
      <c r="X662">
        <f t="shared" si="266"/>
        <v>0</v>
      </c>
      <c r="Y662" t="e">
        <f>VLOOKUP(A662,issues_tempo!A:E,2,FALSE)</f>
        <v>#N/A</v>
      </c>
      <c r="Z662" t="e">
        <f>VLOOKUP(A662,issues_tempo!A:E,3,FALSE)</f>
        <v>#N/A</v>
      </c>
      <c r="AA662" t="e">
        <f t="shared" si="267"/>
        <v>#N/A</v>
      </c>
      <c r="AB662" t="e">
        <f t="shared" si="268"/>
        <v>#N/A</v>
      </c>
      <c r="AC662" t="e">
        <f>VLOOKUP(A662,issues_tempo!A:E,4,FALSE)</f>
        <v>#N/A</v>
      </c>
      <c r="AD662" t="e">
        <f>VLOOKUP(A662,issues_tempo!A:E,5,FALSE)</f>
        <v>#N/A</v>
      </c>
      <c r="AE662">
        <f t="shared" si="269"/>
        <v>0</v>
      </c>
      <c r="AF662">
        <f t="shared" si="269"/>
        <v>0</v>
      </c>
      <c r="AG662" t="e">
        <f t="shared" si="270"/>
        <v>#N/A</v>
      </c>
      <c r="AH662" t="e">
        <f t="shared" si="271"/>
        <v>#N/A</v>
      </c>
      <c r="AI662" t="e">
        <f t="shared" si="272"/>
        <v>#N/A</v>
      </c>
      <c r="AJ662" t="e">
        <f t="shared" si="273"/>
        <v>#N/A</v>
      </c>
    </row>
    <row r="663" spans="1:36" x14ac:dyDescent="0.25">
      <c r="A663">
        <f>commits!A663</f>
        <v>127807103</v>
      </c>
      <c r="B663" t="str">
        <f>commits!B663</f>
        <v>c#</v>
      </c>
      <c r="C663">
        <f>commits!C663</f>
        <v>25</v>
      </c>
      <c r="D663">
        <f>commits!D663</f>
        <v>13</v>
      </c>
      <c r="E663">
        <f>commits!E663</f>
        <v>38</v>
      </c>
      <c r="F663">
        <f>VLOOKUP(A663,merges!P:U,5,FALSE)</f>
        <v>2</v>
      </c>
      <c r="G663">
        <f>VLOOKUP(A663,merges!P:U,6,FALSE)</f>
        <v>0</v>
      </c>
      <c r="H663">
        <f t="shared" si="257"/>
        <v>2</v>
      </c>
      <c r="I663">
        <f t="shared" si="258"/>
        <v>19</v>
      </c>
      <c r="J663">
        <f t="shared" si="259"/>
        <v>5.2631578947368425</v>
      </c>
      <c r="K663">
        <f t="shared" si="260"/>
        <v>8</v>
      </c>
      <c r="L663">
        <f t="shared" si="261"/>
        <v>0</v>
      </c>
      <c r="M663">
        <f t="shared" si="262"/>
        <v>12.5</v>
      </c>
      <c r="N663" t="e">
        <f t="shared" si="263"/>
        <v>#DIV/0!</v>
      </c>
      <c r="O663">
        <f>IF(ISNA(VLOOKUP(A663,desenvolvedores!$U$2:$W$656,2,FALSE)),1,VLOOKUP(A663,desenvolvedores!$U$2:$W$656,2,FALSE))</f>
        <v>2</v>
      </c>
      <c r="P663">
        <f>IF(ISNA(VLOOKUP(A663,desenvolvedores!$U$2:$W$656,3,FALSE)),1,VLOOKUP(A663,desenvolvedores!$U$2:$W$656,3,FALSE))</f>
        <v>2</v>
      </c>
      <c r="Q663">
        <f t="shared" si="255"/>
        <v>4.1666666666666661</v>
      </c>
      <c r="R663">
        <f t="shared" si="256"/>
        <v>999999</v>
      </c>
      <c r="S663">
        <f>IF(ISNA(VLOOKUP(A663,merges!AH:AJ,2,)),0,VLOOKUP(A663,merges!AH:AJ,2,))</f>
        <v>0</v>
      </c>
      <c r="T663">
        <f>IF(ISNA(VLOOKUP(A663,merges!AN:AP,2,FALSE)),0,VLOOKUP(A663,merges!AN:AP,2,FALSE))</f>
        <v>0</v>
      </c>
      <c r="U663">
        <f t="shared" si="264"/>
        <v>0</v>
      </c>
      <c r="V663">
        <f t="shared" si="265"/>
        <v>0</v>
      </c>
      <c r="W663">
        <f t="shared" si="274"/>
        <v>0</v>
      </c>
      <c r="X663">
        <f t="shared" si="266"/>
        <v>0</v>
      </c>
      <c r="Y663" t="e">
        <f>VLOOKUP(A663,issues_tempo!A:E,2,FALSE)</f>
        <v>#N/A</v>
      </c>
      <c r="Z663" t="e">
        <f>VLOOKUP(A663,issues_tempo!A:E,3,FALSE)</f>
        <v>#N/A</v>
      </c>
      <c r="AA663" t="e">
        <f t="shared" si="267"/>
        <v>#N/A</v>
      </c>
      <c r="AB663" t="e">
        <f t="shared" si="268"/>
        <v>#N/A</v>
      </c>
      <c r="AC663" t="e">
        <f>VLOOKUP(A663,issues_tempo!A:E,4,FALSE)</f>
        <v>#N/A</v>
      </c>
      <c r="AD663" t="e">
        <f>VLOOKUP(A663,issues_tempo!A:E,5,FALSE)</f>
        <v>#N/A</v>
      </c>
      <c r="AE663">
        <f t="shared" si="269"/>
        <v>0</v>
      </c>
      <c r="AF663">
        <f t="shared" si="269"/>
        <v>0</v>
      </c>
      <c r="AG663" t="e">
        <f t="shared" si="270"/>
        <v>#N/A</v>
      </c>
      <c r="AH663" t="e">
        <f t="shared" si="271"/>
        <v>#N/A</v>
      </c>
      <c r="AI663" t="e">
        <f t="shared" si="272"/>
        <v>#N/A</v>
      </c>
      <c r="AJ663" t="e">
        <f t="shared" si="273"/>
        <v>#N/A</v>
      </c>
    </row>
    <row r="664" spans="1:36" x14ac:dyDescent="0.25">
      <c r="A664">
        <f>commits!A664</f>
        <v>127921676</v>
      </c>
      <c r="B664" t="str">
        <f>commits!B664</f>
        <v>Javascript</v>
      </c>
      <c r="C664">
        <f>commits!C664</f>
        <v>4</v>
      </c>
      <c r="D664">
        <f>commits!D664</f>
        <v>81</v>
      </c>
      <c r="E664">
        <f>commits!E664</f>
        <v>85</v>
      </c>
      <c r="F664">
        <f>VLOOKUP(A664,merges!P:U,5,FALSE)</f>
        <v>1</v>
      </c>
      <c r="G664">
        <f>VLOOKUP(A664,merges!P:U,6,FALSE)</f>
        <v>0</v>
      </c>
      <c r="H664">
        <f t="shared" si="257"/>
        <v>1</v>
      </c>
      <c r="I664">
        <f t="shared" si="258"/>
        <v>85</v>
      </c>
      <c r="J664">
        <f t="shared" si="259"/>
        <v>1.1764705882352942</v>
      </c>
      <c r="K664">
        <f t="shared" si="260"/>
        <v>25</v>
      </c>
      <c r="L664">
        <f t="shared" si="261"/>
        <v>0</v>
      </c>
      <c r="M664">
        <f t="shared" si="262"/>
        <v>4</v>
      </c>
      <c r="N664" t="e">
        <f t="shared" si="263"/>
        <v>#DIV/0!</v>
      </c>
      <c r="O664">
        <f>IF(ISNA(VLOOKUP(A664,desenvolvedores!$U$2:$W$656,2,FALSE)),1,VLOOKUP(A664,desenvolvedores!$U$2:$W$656,2,FALSE))</f>
        <v>2</v>
      </c>
      <c r="P664">
        <f>IF(ISNA(VLOOKUP(A664,desenvolvedores!$U$2:$W$656,3,FALSE)),1,VLOOKUP(A664,desenvolvedores!$U$2:$W$656,3,FALSE))</f>
        <v>2</v>
      </c>
      <c r="Q664">
        <f t="shared" si="255"/>
        <v>1.3333333333333333</v>
      </c>
      <c r="R664">
        <f t="shared" si="256"/>
        <v>999999</v>
      </c>
      <c r="S664">
        <f>IF(ISNA(VLOOKUP(A664,merges!AH:AJ,2,)),0,VLOOKUP(A664,merges!AH:AJ,2,))</f>
        <v>0</v>
      </c>
      <c r="T664">
        <f>IF(ISNA(VLOOKUP(A664,merges!AN:AP,2,FALSE)),0,VLOOKUP(A664,merges!AN:AP,2,FALSE))</f>
        <v>0</v>
      </c>
      <c r="U664">
        <f t="shared" si="264"/>
        <v>0</v>
      </c>
      <c r="V664">
        <f t="shared" si="265"/>
        <v>0</v>
      </c>
      <c r="W664">
        <f t="shared" si="274"/>
        <v>0</v>
      </c>
      <c r="X664">
        <f t="shared" si="266"/>
        <v>0</v>
      </c>
      <c r="Y664" t="e">
        <f>VLOOKUP(A664,issues_tempo!A:E,2,FALSE)</f>
        <v>#N/A</v>
      </c>
      <c r="Z664" t="e">
        <f>VLOOKUP(A664,issues_tempo!A:E,3,FALSE)</f>
        <v>#N/A</v>
      </c>
      <c r="AA664" t="e">
        <f t="shared" si="267"/>
        <v>#N/A</v>
      </c>
      <c r="AB664" t="e">
        <f t="shared" si="268"/>
        <v>#N/A</v>
      </c>
      <c r="AC664" t="e">
        <f>VLOOKUP(A664,issues_tempo!A:E,4,FALSE)</f>
        <v>#N/A</v>
      </c>
      <c r="AD664" t="e">
        <f>VLOOKUP(A664,issues_tempo!A:E,5,FALSE)</f>
        <v>#N/A</v>
      </c>
      <c r="AE664">
        <f t="shared" si="269"/>
        <v>0</v>
      </c>
      <c r="AF664">
        <f t="shared" si="269"/>
        <v>0</v>
      </c>
      <c r="AG664" t="e">
        <f t="shared" si="270"/>
        <v>#N/A</v>
      </c>
      <c r="AH664" t="e">
        <f t="shared" si="271"/>
        <v>#N/A</v>
      </c>
      <c r="AI664" t="e">
        <f t="shared" si="272"/>
        <v>#N/A</v>
      </c>
      <c r="AJ664" t="e">
        <f t="shared" si="273"/>
        <v>#N/A</v>
      </c>
    </row>
    <row r="665" spans="1:36" x14ac:dyDescent="0.25">
      <c r="A665">
        <f>commits!A665</f>
        <v>127966163</v>
      </c>
      <c r="B665" t="str">
        <f>commits!B665</f>
        <v>Python</v>
      </c>
      <c r="C665">
        <f>commits!C665</f>
        <v>39962</v>
      </c>
      <c r="D665">
        <f>commits!D665</f>
        <v>1917</v>
      </c>
      <c r="E665">
        <f>commits!E665</f>
        <v>41879</v>
      </c>
      <c r="F665">
        <f>VLOOKUP(A665,merges!P:U,5,FALSE)</f>
        <v>9613</v>
      </c>
      <c r="G665">
        <f>VLOOKUP(A665,merges!P:U,6,FALSE)</f>
        <v>601</v>
      </c>
      <c r="H665">
        <f t="shared" si="257"/>
        <v>10214</v>
      </c>
      <c r="I665">
        <f t="shared" si="258"/>
        <v>4.1001566477383982</v>
      </c>
      <c r="J665">
        <f t="shared" si="259"/>
        <v>24.389312065713124</v>
      </c>
      <c r="K665">
        <f t="shared" si="260"/>
        <v>24.055352584955706</v>
      </c>
      <c r="L665">
        <f t="shared" si="261"/>
        <v>31.351069379238393</v>
      </c>
      <c r="M665">
        <f>IF(F665&gt;0,C665/F665,999999)</f>
        <v>4.1570789555809844</v>
      </c>
      <c r="N665">
        <f>IF(G665&gt;0,D665/G665,999999)</f>
        <v>3.1896838602329449</v>
      </c>
      <c r="O665">
        <f>IF(ISNA(VLOOKUP(A665,desenvolvedores!$U$2:$W$656,2,FALSE)),1,VLOOKUP(A665,desenvolvedores!$U$2:$W$656,2,FALSE))</f>
        <v>576</v>
      </c>
      <c r="P665">
        <f>IF(ISNA(VLOOKUP(A665,desenvolvedores!$U$2:$W$656,3,FALSE)),1,VLOOKUP(A665,desenvolvedores!$U$2:$W$656,3,FALSE))</f>
        <v>166</v>
      </c>
      <c r="Q665">
        <f t="shared" si="255"/>
        <v>399.07957973577447</v>
      </c>
      <c r="R665">
        <f t="shared" si="256"/>
        <v>88.247920133111478</v>
      </c>
      <c r="S665">
        <f>IF(ISNA(VLOOKUP(A665,merges!AH:AJ,2,)),0,VLOOKUP(A665,merges!AH:AJ,2,))</f>
        <v>10567</v>
      </c>
      <c r="T665">
        <f>IF(ISNA(VLOOKUP(A665,merges!AN:AP,2,FALSE)),0,VLOOKUP(A665,merges!AN:AP,2,FALSE))</f>
        <v>0</v>
      </c>
      <c r="U665">
        <f t="shared" si="264"/>
        <v>1.0992406116716946</v>
      </c>
      <c r="V665">
        <f t="shared" si="265"/>
        <v>0</v>
      </c>
      <c r="W665">
        <f t="shared" si="274"/>
        <v>26.442620489464989</v>
      </c>
      <c r="X665">
        <f t="shared" si="266"/>
        <v>0</v>
      </c>
      <c r="Y665">
        <f>IF(ISNA(VLOOKUP(A665,issues_tempo!A:E,2,FALSE)),0,VLOOKUP(A665,issues_tempo!A:E,2,FALSE))</f>
        <v>0</v>
      </c>
      <c r="Z665">
        <f>IF(ISNA(VLOOKUP(A665,issues_tempo!A:E,3,FALSE)),0,VLOOKUP(A665,issues_tempo!A:E,3,FALSE))</f>
        <v>0</v>
      </c>
      <c r="AA665">
        <f t="shared" si="267"/>
        <v>0</v>
      </c>
      <c r="AB665" t="e">
        <f t="shared" si="268"/>
        <v>#DIV/0!</v>
      </c>
      <c r="AC665" t="e">
        <f>VLOOKUP(A665,issues_tempo!A:E,4,FALSE)</f>
        <v>#N/A</v>
      </c>
      <c r="AD665" t="e">
        <f>VLOOKUP(A665,issues_tempo!A:E,5,FALSE)</f>
        <v>#N/A</v>
      </c>
      <c r="AE665">
        <f t="shared" si="269"/>
        <v>0</v>
      </c>
      <c r="AF665">
        <f t="shared" si="269"/>
        <v>0</v>
      </c>
      <c r="AG665">
        <f t="shared" si="270"/>
        <v>0</v>
      </c>
      <c r="AH665">
        <f t="shared" si="271"/>
        <v>0</v>
      </c>
      <c r="AI665">
        <f t="shared" si="272"/>
        <v>0</v>
      </c>
      <c r="AJ665">
        <f t="shared" si="273"/>
        <v>0</v>
      </c>
    </row>
    <row r="666" spans="1:36" x14ac:dyDescent="0.25">
      <c r="A666">
        <f>commits!A666</f>
        <v>128623167</v>
      </c>
      <c r="B666" t="str">
        <f>commits!B666</f>
        <v>java</v>
      </c>
      <c r="C666">
        <f>commits!C666</f>
        <v>2</v>
      </c>
      <c r="D666">
        <f>commits!D666</f>
        <v>1</v>
      </c>
      <c r="E666">
        <f>commits!E666</f>
        <v>3</v>
      </c>
      <c r="F666" t="e">
        <f>VLOOKUP(A666,merges!P:U,5,FALSE)</f>
        <v>#N/A</v>
      </c>
      <c r="G666" t="e">
        <f>VLOOKUP(A666,merges!P:U,6,FALSE)</f>
        <v>#N/A</v>
      </c>
      <c r="H666" t="e">
        <f t="shared" si="257"/>
        <v>#N/A</v>
      </c>
      <c r="I666" t="e">
        <f t="shared" si="258"/>
        <v>#N/A</v>
      </c>
      <c r="J666">
        <f t="shared" si="259"/>
        <v>0</v>
      </c>
      <c r="K666">
        <f t="shared" si="260"/>
        <v>0</v>
      </c>
      <c r="L666">
        <f t="shared" si="261"/>
        <v>0</v>
      </c>
      <c r="M666" t="e">
        <f t="shared" si="262"/>
        <v>#N/A</v>
      </c>
      <c r="N666" t="e">
        <f t="shared" si="263"/>
        <v>#N/A</v>
      </c>
      <c r="O666">
        <f>IF(ISNA(VLOOKUP(A666,desenvolvedores!$U$2:$W$656,2,FALSE)),1,VLOOKUP(A666,desenvolvedores!$U$2:$W$656,2,FALSE))</f>
        <v>1</v>
      </c>
      <c r="P666">
        <f>IF(ISNA(VLOOKUP(A666,desenvolvedores!$U$2:$W$656,3,FALSE)),1,VLOOKUP(A666,desenvolvedores!$U$2:$W$656,3,FALSE))</f>
        <v>1</v>
      </c>
      <c r="Q666">
        <f t="shared" si="255"/>
        <v>999999</v>
      </c>
      <c r="R666" t="e">
        <f t="shared" si="256"/>
        <v>#N/A</v>
      </c>
      <c r="S666">
        <f>IF(ISNA(VLOOKUP(A666,merges!AH:AJ,2,)),0,VLOOKUP(A666,merges!AH:AJ,2,))</f>
        <v>0</v>
      </c>
      <c r="T666">
        <f>IF(ISNA(VLOOKUP(A666,merges!AN:AP,2,FALSE)),0,VLOOKUP(A666,merges!AN:AP,2,FALSE))</f>
        <v>0</v>
      </c>
      <c r="U666">
        <f t="shared" si="264"/>
        <v>0</v>
      </c>
      <c r="V666">
        <f t="shared" si="265"/>
        <v>0</v>
      </c>
      <c r="W666">
        <f t="shared" si="274"/>
        <v>0</v>
      </c>
      <c r="X666">
        <f t="shared" si="266"/>
        <v>0</v>
      </c>
      <c r="Y666" t="e">
        <f>VLOOKUP(A666,issues_tempo!A:E,2,FALSE)</f>
        <v>#N/A</v>
      </c>
      <c r="Z666" t="e">
        <f>VLOOKUP(A666,issues_tempo!A:E,3,FALSE)</f>
        <v>#N/A</v>
      </c>
      <c r="AA666" t="e">
        <f t="shared" si="267"/>
        <v>#N/A</v>
      </c>
      <c r="AB666" t="e">
        <f t="shared" si="268"/>
        <v>#N/A</v>
      </c>
      <c r="AC666" t="e">
        <f>VLOOKUP(A666,issues_tempo!A:E,4,FALSE)</f>
        <v>#N/A</v>
      </c>
      <c r="AD666" t="e">
        <f>VLOOKUP(A666,issues_tempo!A:E,5,FALSE)</f>
        <v>#N/A</v>
      </c>
      <c r="AE666">
        <f t="shared" si="269"/>
        <v>0</v>
      </c>
      <c r="AF666">
        <f t="shared" si="269"/>
        <v>0</v>
      </c>
      <c r="AG666" t="e">
        <f t="shared" si="270"/>
        <v>#N/A</v>
      </c>
      <c r="AH666" t="e">
        <f t="shared" si="271"/>
        <v>#N/A</v>
      </c>
      <c r="AI666" t="e">
        <f t="shared" si="272"/>
        <v>#N/A</v>
      </c>
      <c r="AJ666" t="e">
        <f t="shared" si="273"/>
        <v>#N/A</v>
      </c>
    </row>
    <row r="667" spans="1:36" x14ac:dyDescent="0.25">
      <c r="A667">
        <f>commits!A667</f>
        <v>313887</v>
      </c>
      <c r="B667" t="str">
        <f>commits!B667</f>
        <v>Ruby</v>
      </c>
      <c r="C667">
        <f>commits!C667</f>
        <v>0</v>
      </c>
      <c r="D667">
        <f>commits!D667</f>
        <v>2</v>
      </c>
      <c r="E667">
        <f>commits!E667</f>
        <v>2</v>
      </c>
      <c r="F667" t="e">
        <f>VLOOKUP(A667,merges!P:U,5,FALSE)</f>
        <v>#N/A</v>
      </c>
      <c r="G667" t="e">
        <f>VLOOKUP(A667,merges!P:U,6,FALSE)</f>
        <v>#N/A</v>
      </c>
      <c r="H667" t="e">
        <f t="shared" si="257"/>
        <v>#N/A</v>
      </c>
      <c r="I667" t="e">
        <f t="shared" si="258"/>
        <v>#N/A</v>
      </c>
      <c r="J667">
        <f t="shared" si="259"/>
        <v>0</v>
      </c>
      <c r="K667">
        <f t="shared" si="260"/>
        <v>0</v>
      </c>
      <c r="L667">
        <f t="shared" si="261"/>
        <v>0</v>
      </c>
      <c r="M667" t="e">
        <f t="shared" si="262"/>
        <v>#N/A</v>
      </c>
      <c r="N667" t="e">
        <f t="shared" si="263"/>
        <v>#N/A</v>
      </c>
      <c r="O667">
        <f>IF(ISNA(VLOOKUP(A667,desenvolvedores!$U$2:$W$656,2,FALSE)),1,VLOOKUP(A667,desenvolvedores!$U$2:$W$656,2,FALSE))</f>
        <v>1</v>
      </c>
      <c r="P667">
        <f>IF(ISNA(VLOOKUP(A667,desenvolvedores!$U$2:$W$656,3,FALSE)),1,VLOOKUP(A667,desenvolvedores!$U$2:$W$656,3,FALSE))</f>
        <v>1</v>
      </c>
      <c r="S667">
        <f>IF(ISNA(VLOOKUP(A667,merges!AH:AJ,2,)),0,VLOOKUP(A667,merges!AH:AJ,2,))</f>
        <v>0</v>
      </c>
      <c r="T667">
        <f>IF(ISNA(VLOOKUP(A667,merges!AN:AP,2,FALSE)),0,VLOOKUP(A667,merges!AN:AP,2,FALSE))</f>
        <v>0</v>
      </c>
      <c r="U667">
        <f t="shared" si="264"/>
        <v>0</v>
      </c>
      <c r="V667">
        <f t="shared" si="265"/>
        <v>0</v>
      </c>
      <c r="W667">
        <f t="shared" si="274"/>
        <v>0</v>
      </c>
      <c r="X667">
        <f t="shared" si="266"/>
        <v>0</v>
      </c>
      <c r="Y667" t="e">
        <f>VLOOKUP(A667,issues_tempo!A:E,2,FALSE)</f>
        <v>#N/A</v>
      </c>
      <c r="Z667" t="e">
        <f>VLOOKUP(A667,issues_tempo!A:E,3,FALSE)</f>
        <v>#N/A</v>
      </c>
      <c r="AA667" t="e">
        <f t="shared" si="267"/>
        <v>#N/A</v>
      </c>
      <c r="AB667" t="e">
        <f t="shared" si="268"/>
        <v>#N/A</v>
      </c>
      <c r="AC667" t="e">
        <f>VLOOKUP(A667,issues_tempo!A:E,4,FALSE)</f>
        <v>#N/A</v>
      </c>
      <c r="AD667" t="e">
        <f>VLOOKUP(A667,issues_tempo!A:E,5,FALSE)</f>
        <v>#N/A</v>
      </c>
      <c r="AE667">
        <f t="shared" si="269"/>
        <v>0</v>
      </c>
      <c r="AF667">
        <f t="shared" si="269"/>
        <v>0</v>
      </c>
      <c r="AG667" t="e">
        <f t="shared" si="270"/>
        <v>#N/A</v>
      </c>
      <c r="AH667" t="e">
        <f t="shared" si="271"/>
        <v>#N/A</v>
      </c>
      <c r="AI667" t="e">
        <f t="shared" si="272"/>
        <v>#N/A</v>
      </c>
      <c r="AJ667" t="e">
        <f t="shared" si="273"/>
        <v>#N/A</v>
      </c>
    </row>
    <row r="668" spans="1:36" x14ac:dyDescent="0.25">
      <c r="A668">
        <f>commits!A668</f>
        <v>458682</v>
      </c>
      <c r="B668" t="str">
        <f>commits!B668</f>
        <v>Ruby</v>
      </c>
      <c r="C668">
        <f>commits!C668</f>
        <v>0</v>
      </c>
      <c r="D668">
        <f>commits!D668</f>
        <v>72</v>
      </c>
      <c r="E668">
        <f>commits!E668</f>
        <v>72</v>
      </c>
      <c r="F668" t="e">
        <f>VLOOKUP(A668,merges!P:U,5,FALSE)</f>
        <v>#N/A</v>
      </c>
      <c r="G668" t="e">
        <f>VLOOKUP(A668,merges!P:U,6,FALSE)</f>
        <v>#N/A</v>
      </c>
      <c r="H668" t="e">
        <f t="shared" si="257"/>
        <v>#N/A</v>
      </c>
      <c r="I668" t="e">
        <f t="shared" si="258"/>
        <v>#N/A</v>
      </c>
      <c r="J668">
        <f t="shared" si="259"/>
        <v>0</v>
      </c>
      <c r="K668">
        <f t="shared" si="260"/>
        <v>0</v>
      </c>
      <c r="L668">
        <f t="shared" si="261"/>
        <v>0</v>
      </c>
      <c r="M668" t="e">
        <f t="shared" si="262"/>
        <v>#N/A</v>
      </c>
      <c r="N668" t="e">
        <f t="shared" si="263"/>
        <v>#N/A</v>
      </c>
      <c r="O668">
        <f>IF(ISNA(VLOOKUP(A668,desenvolvedores!$U$2:$W$656,2,FALSE)),1,VLOOKUP(A668,desenvolvedores!$U$2:$W$656,2,FALSE))</f>
        <v>1</v>
      </c>
      <c r="P668">
        <f>IF(ISNA(VLOOKUP(A668,desenvolvedores!$U$2:$W$656,3,FALSE)),1,VLOOKUP(A668,desenvolvedores!$U$2:$W$656,3,FALSE))</f>
        <v>1</v>
      </c>
      <c r="S668">
        <f>IF(ISNA(VLOOKUP(A668,merges!AH:AJ,2,)),0,VLOOKUP(A668,merges!AH:AJ,2,))</f>
        <v>0</v>
      </c>
      <c r="T668">
        <f>IF(ISNA(VLOOKUP(A668,merges!AN:AP,2,FALSE)),0,VLOOKUP(A668,merges!AN:AP,2,FALSE))</f>
        <v>0</v>
      </c>
      <c r="U668">
        <f t="shared" si="264"/>
        <v>0</v>
      </c>
      <c r="V668">
        <f t="shared" si="265"/>
        <v>0</v>
      </c>
      <c r="W668">
        <f t="shared" si="274"/>
        <v>0</v>
      </c>
      <c r="X668">
        <f t="shared" si="266"/>
        <v>0</v>
      </c>
      <c r="Y668" t="e">
        <f>VLOOKUP(A668,issues_tempo!A:E,2,FALSE)</f>
        <v>#N/A</v>
      </c>
      <c r="Z668" t="e">
        <f>VLOOKUP(A668,issues_tempo!A:E,3,FALSE)</f>
        <v>#N/A</v>
      </c>
      <c r="AA668" t="e">
        <f t="shared" si="267"/>
        <v>#N/A</v>
      </c>
      <c r="AB668" t="e">
        <f t="shared" si="268"/>
        <v>#N/A</v>
      </c>
      <c r="AC668" t="e">
        <f>VLOOKUP(A668,issues_tempo!A:E,4,FALSE)</f>
        <v>#N/A</v>
      </c>
      <c r="AD668" t="e">
        <f>VLOOKUP(A668,issues_tempo!A:E,5,FALSE)</f>
        <v>#N/A</v>
      </c>
      <c r="AE668">
        <f t="shared" si="269"/>
        <v>0</v>
      </c>
      <c r="AF668">
        <f t="shared" si="269"/>
        <v>0</v>
      </c>
      <c r="AG668" t="e">
        <f t="shared" si="270"/>
        <v>#N/A</v>
      </c>
      <c r="AH668" t="e">
        <f t="shared" si="271"/>
        <v>#N/A</v>
      </c>
      <c r="AI668" t="e">
        <f t="shared" si="272"/>
        <v>#N/A</v>
      </c>
      <c r="AJ668" t="e">
        <f t="shared" si="273"/>
        <v>#N/A</v>
      </c>
    </row>
    <row r="669" spans="1:36" x14ac:dyDescent="0.25">
      <c r="A669">
        <f>commits!A669</f>
        <v>469502</v>
      </c>
      <c r="B669" t="str">
        <f>commits!B669</f>
        <v>Ruby</v>
      </c>
      <c r="C669">
        <f>commits!C669</f>
        <v>0</v>
      </c>
      <c r="D669">
        <f>commits!D669</f>
        <v>74</v>
      </c>
      <c r="E669">
        <f>commits!E669</f>
        <v>74</v>
      </c>
      <c r="F669">
        <f>VLOOKUP(A669,merges!P:U,5,FALSE)</f>
        <v>0</v>
      </c>
      <c r="G669">
        <f>VLOOKUP(A669,merges!P:U,6,FALSE)</f>
        <v>6</v>
      </c>
      <c r="H669">
        <f t="shared" si="257"/>
        <v>6</v>
      </c>
      <c r="I669">
        <f t="shared" si="258"/>
        <v>12.333333333333334</v>
      </c>
      <c r="J669">
        <f t="shared" si="259"/>
        <v>8.1081081081081088</v>
      </c>
      <c r="K669">
        <f t="shared" si="260"/>
        <v>0</v>
      </c>
      <c r="L669">
        <f t="shared" si="261"/>
        <v>8.1081081081081088</v>
      </c>
      <c r="M669" t="e">
        <f t="shared" si="262"/>
        <v>#DIV/0!</v>
      </c>
      <c r="N669">
        <f t="shared" si="263"/>
        <v>12.333333333333334</v>
      </c>
      <c r="O669">
        <f>IF(ISNA(VLOOKUP(A669,desenvolvedores!$U$2:$W$656,2,FALSE)),1,VLOOKUP(A669,desenvolvedores!$U$2:$W$656,2,FALSE))</f>
        <v>1</v>
      </c>
      <c r="P669">
        <f>IF(ISNA(VLOOKUP(A669,desenvolvedores!$U$2:$W$656,3,FALSE)),1,VLOOKUP(A669,desenvolvedores!$U$2:$W$656,3,FALSE))</f>
        <v>1</v>
      </c>
      <c r="S669">
        <f>IF(ISNA(VLOOKUP(A669,merges!AH:AJ,2,)),0,VLOOKUP(A669,merges!AH:AJ,2,))</f>
        <v>0</v>
      </c>
      <c r="T669">
        <f>IF(ISNA(VLOOKUP(A669,merges!AN:AP,2,FALSE)),0,VLOOKUP(A669,merges!AN:AP,2,FALSE))</f>
        <v>1</v>
      </c>
      <c r="U669">
        <f t="shared" si="264"/>
        <v>0</v>
      </c>
      <c r="V669">
        <f t="shared" si="265"/>
        <v>0.16666666666666666</v>
      </c>
      <c r="W669">
        <f t="shared" si="274"/>
        <v>0</v>
      </c>
      <c r="X669">
        <f t="shared" si="266"/>
        <v>1.3513513513513513</v>
      </c>
      <c r="Y669" t="e">
        <f>VLOOKUP(A669,issues_tempo!A:E,2,FALSE)</f>
        <v>#N/A</v>
      </c>
      <c r="Z669" t="e">
        <f>VLOOKUP(A669,issues_tempo!A:E,3,FALSE)</f>
        <v>#N/A</v>
      </c>
      <c r="AA669" t="e">
        <f t="shared" si="267"/>
        <v>#N/A</v>
      </c>
      <c r="AB669" t="e">
        <f t="shared" si="268"/>
        <v>#N/A</v>
      </c>
      <c r="AC669" t="e">
        <f>VLOOKUP(A669,issues_tempo!A:E,4,FALSE)</f>
        <v>#N/A</v>
      </c>
      <c r="AD669" t="e">
        <f>VLOOKUP(A669,issues_tempo!A:E,5,FALSE)</f>
        <v>#N/A</v>
      </c>
      <c r="AE669">
        <f t="shared" si="269"/>
        <v>0</v>
      </c>
      <c r="AF669">
        <f t="shared" si="269"/>
        <v>0</v>
      </c>
      <c r="AG669" t="e">
        <f t="shared" si="270"/>
        <v>#N/A</v>
      </c>
      <c r="AH669" t="e">
        <f t="shared" si="271"/>
        <v>#N/A</v>
      </c>
      <c r="AI669" t="e">
        <f t="shared" si="272"/>
        <v>#N/A</v>
      </c>
      <c r="AJ669" t="e">
        <f t="shared" si="273"/>
        <v>#N/A</v>
      </c>
    </row>
    <row r="670" spans="1:36" x14ac:dyDescent="0.25">
      <c r="A670">
        <f>commits!A670</f>
        <v>472606</v>
      </c>
      <c r="B670" t="str">
        <f>commits!B670</f>
        <v>Ruby</v>
      </c>
      <c r="C670">
        <f>commits!C670</f>
        <v>0</v>
      </c>
      <c r="D670">
        <f>commits!D670</f>
        <v>58</v>
      </c>
      <c r="E670">
        <f>commits!E670</f>
        <v>58</v>
      </c>
      <c r="F670" t="e">
        <f>VLOOKUP(A670,merges!P:U,5,FALSE)</f>
        <v>#N/A</v>
      </c>
      <c r="G670" t="e">
        <f>VLOOKUP(A670,merges!P:U,6,FALSE)</f>
        <v>#N/A</v>
      </c>
      <c r="H670" t="e">
        <f t="shared" si="257"/>
        <v>#N/A</v>
      </c>
      <c r="I670" t="e">
        <f t="shared" si="258"/>
        <v>#N/A</v>
      </c>
      <c r="J670">
        <f t="shared" si="259"/>
        <v>0</v>
      </c>
      <c r="K670">
        <f t="shared" si="260"/>
        <v>0</v>
      </c>
      <c r="L670">
        <f t="shared" si="261"/>
        <v>0</v>
      </c>
      <c r="M670" t="e">
        <f t="shared" si="262"/>
        <v>#N/A</v>
      </c>
      <c r="N670" t="e">
        <f t="shared" si="263"/>
        <v>#N/A</v>
      </c>
      <c r="O670">
        <f>IF(ISNA(VLOOKUP(A670,desenvolvedores!$U$2:$W$656,2,FALSE)),1,VLOOKUP(A670,desenvolvedores!$U$2:$W$656,2,FALSE))</f>
        <v>1</v>
      </c>
      <c r="P670">
        <f>IF(ISNA(VLOOKUP(A670,desenvolvedores!$U$2:$W$656,3,FALSE)),1,VLOOKUP(A670,desenvolvedores!$U$2:$W$656,3,FALSE))</f>
        <v>1</v>
      </c>
      <c r="S670">
        <f>IF(ISNA(VLOOKUP(A670,merges!AH:AJ,2,)),0,VLOOKUP(A670,merges!AH:AJ,2,))</f>
        <v>0</v>
      </c>
      <c r="T670">
        <f>IF(ISNA(VLOOKUP(A670,merges!AN:AP,2,FALSE)),0,VLOOKUP(A670,merges!AN:AP,2,FALSE))</f>
        <v>0</v>
      </c>
      <c r="U670">
        <f t="shared" si="264"/>
        <v>0</v>
      </c>
      <c r="V670">
        <f t="shared" si="265"/>
        <v>0</v>
      </c>
      <c r="W670">
        <f t="shared" si="274"/>
        <v>0</v>
      </c>
      <c r="X670">
        <f t="shared" si="266"/>
        <v>0</v>
      </c>
      <c r="Y670" t="e">
        <f>VLOOKUP(A670,issues_tempo!A:E,2,FALSE)</f>
        <v>#N/A</v>
      </c>
      <c r="Z670" t="e">
        <f>VLOOKUP(A670,issues_tempo!A:E,3,FALSE)</f>
        <v>#N/A</v>
      </c>
      <c r="AA670" t="e">
        <f t="shared" si="267"/>
        <v>#N/A</v>
      </c>
      <c r="AB670" t="e">
        <f t="shared" si="268"/>
        <v>#N/A</v>
      </c>
      <c r="AC670" t="e">
        <f>VLOOKUP(A670,issues_tempo!A:E,4,FALSE)</f>
        <v>#N/A</v>
      </c>
      <c r="AD670" t="e">
        <f>VLOOKUP(A670,issues_tempo!A:E,5,FALSE)</f>
        <v>#N/A</v>
      </c>
      <c r="AE670">
        <f t="shared" si="269"/>
        <v>0</v>
      </c>
      <c r="AF670">
        <f t="shared" si="269"/>
        <v>0</v>
      </c>
      <c r="AG670" t="e">
        <f t="shared" si="270"/>
        <v>#N/A</v>
      </c>
      <c r="AH670" t="e">
        <f t="shared" si="271"/>
        <v>#N/A</v>
      </c>
      <c r="AI670" t="e">
        <f t="shared" si="272"/>
        <v>#N/A</v>
      </c>
      <c r="AJ670" t="e">
        <f t="shared" si="273"/>
        <v>#N/A</v>
      </c>
    </row>
    <row r="671" spans="1:36" x14ac:dyDescent="0.25">
      <c r="A671">
        <f>commits!A671</f>
        <v>500122</v>
      </c>
      <c r="B671" t="str">
        <f>commits!B671</f>
        <v>Ruby</v>
      </c>
      <c r="C671">
        <f>commits!C671</f>
        <v>0</v>
      </c>
      <c r="D671">
        <f>commits!D671</f>
        <v>754</v>
      </c>
      <c r="E671">
        <f>commits!E671</f>
        <v>754</v>
      </c>
      <c r="F671">
        <f>VLOOKUP(A671,merges!P:U,5,FALSE)</f>
        <v>0</v>
      </c>
      <c r="G671">
        <f>VLOOKUP(A671,merges!P:U,6,FALSE)</f>
        <v>100</v>
      </c>
      <c r="H671">
        <f t="shared" si="257"/>
        <v>100</v>
      </c>
      <c r="I671">
        <f t="shared" si="258"/>
        <v>7.54</v>
      </c>
      <c r="J671">
        <f t="shared" si="259"/>
        <v>13.262599469496021</v>
      </c>
      <c r="K671">
        <f t="shared" si="260"/>
        <v>0</v>
      </c>
      <c r="L671">
        <f t="shared" si="261"/>
        <v>13.262599469496021</v>
      </c>
      <c r="M671" t="e">
        <f t="shared" si="262"/>
        <v>#DIV/0!</v>
      </c>
      <c r="N671">
        <f t="shared" si="263"/>
        <v>7.54</v>
      </c>
      <c r="O671">
        <f>IF(ISNA(VLOOKUP(A671,desenvolvedores!$U$2:$W$656,2,FALSE)),1,VLOOKUP(A671,desenvolvedores!$U$2:$W$656,2,FALSE))</f>
        <v>1</v>
      </c>
      <c r="P671">
        <f>IF(ISNA(VLOOKUP(A671,desenvolvedores!$U$2:$W$656,3,FALSE)),1,VLOOKUP(A671,desenvolvedores!$U$2:$W$656,3,FALSE))</f>
        <v>1</v>
      </c>
      <c r="S671">
        <f>IF(ISNA(VLOOKUP(A671,merges!AH:AJ,2,)),0,VLOOKUP(A671,merges!AH:AJ,2,))</f>
        <v>0</v>
      </c>
      <c r="T671">
        <f>IF(ISNA(VLOOKUP(A671,merges!AN:AP,2,FALSE)),0,VLOOKUP(A671,merges!AN:AP,2,FALSE))</f>
        <v>52</v>
      </c>
      <c r="U671">
        <f t="shared" si="264"/>
        <v>0</v>
      </c>
      <c r="V671">
        <f t="shared" si="265"/>
        <v>0.52</v>
      </c>
      <c r="W671">
        <f t="shared" si="274"/>
        <v>0</v>
      </c>
      <c r="X671">
        <f t="shared" si="266"/>
        <v>6.8965517241379306</v>
      </c>
      <c r="Y671">
        <f>VLOOKUP(A671,issues_tempo!A:E,2,FALSE)</f>
        <v>4</v>
      </c>
      <c r="Z671">
        <f>VLOOKUP(A671,issues_tempo!A:E,3,FALSE)</f>
        <v>0</v>
      </c>
      <c r="AA671">
        <f t="shared" si="267"/>
        <v>4</v>
      </c>
      <c r="AB671">
        <f t="shared" si="268"/>
        <v>188.5</v>
      </c>
      <c r="AC671">
        <f>VLOOKUP(A671,issues_tempo!A:E,4,FALSE)</f>
        <v>4</v>
      </c>
      <c r="AD671">
        <f>VLOOKUP(A671,issues_tempo!A:E,5,FALSE)</f>
        <v>0</v>
      </c>
      <c r="AE671">
        <f t="shared" si="269"/>
        <v>0</v>
      </c>
      <c r="AF671">
        <f t="shared" si="269"/>
        <v>0</v>
      </c>
      <c r="AG671">
        <f t="shared" si="270"/>
        <v>1</v>
      </c>
      <c r="AH671">
        <f t="shared" si="271"/>
        <v>0</v>
      </c>
      <c r="AI671">
        <f t="shared" si="272"/>
        <v>0</v>
      </c>
      <c r="AJ671">
        <f t="shared" si="273"/>
        <v>0</v>
      </c>
    </row>
    <row r="672" spans="1:36" x14ac:dyDescent="0.25">
      <c r="A672">
        <f>commits!A672</f>
        <v>953803</v>
      </c>
      <c r="B672" t="str">
        <f>commits!B672</f>
        <v>Ruby</v>
      </c>
      <c r="C672">
        <f>commits!C672</f>
        <v>0</v>
      </c>
      <c r="D672">
        <f>commits!D672</f>
        <v>9</v>
      </c>
      <c r="E672">
        <f>commits!E672</f>
        <v>9</v>
      </c>
      <c r="F672" t="e">
        <f>VLOOKUP(A672,merges!P:U,5,FALSE)</f>
        <v>#N/A</v>
      </c>
      <c r="G672" t="e">
        <f>VLOOKUP(A672,merges!P:U,6,FALSE)</f>
        <v>#N/A</v>
      </c>
      <c r="H672" t="e">
        <f t="shared" si="257"/>
        <v>#N/A</v>
      </c>
      <c r="I672" t="e">
        <f t="shared" si="258"/>
        <v>#N/A</v>
      </c>
      <c r="J672">
        <f t="shared" si="259"/>
        <v>0</v>
      </c>
      <c r="K672">
        <f t="shared" si="260"/>
        <v>0</v>
      </c>
      <c r="L672">
        <f t="shared" si="261"/>
        <v>0</v>
      </c>
      <c r="M672" t="e">
        <f t="shared" si="262"/>
        <v>#N/A</v>
      </c>
      <c r="N672" t="e">
        <f t="shared" si="263"/>
        <v>#N/A</v>
      </c>
      <c r="O672">
        <f>IF(ISNA(VLOOKUP(A672,desenvolvedores!$U$2:$W$656,2,FALSE)),1,VLOOKUP(A672,desenvolvedores!$U$2:$W$656,2,FALSE))</f>
        <v>1</v>
      </c>
      <c r="P672">
        <f>IF(ISNA(VLOOKUP(A672,desenvolvedores!$U$2:$W$656,3,FALSE)),1,VLOOKUP(A672,desenvolvedores!$U$2:$W$656,3,FALSE))</f>
        <v>1</v>
      </c>
      <c r="S672">
        <f>IF(ISNA(VLOOKUP(A672,merges!AH:AJ,2,)),0,VLOOKUP(A672,merges!AH:AJ,2,))</f>
        <v>0</v>
      </c>
      <c r="T672">
        <f>IF(ISNA(VLOOKUP(A672,merges!AN:AP,2,FALSE)),0,VLOOKUP(A672,merges!AN:AP,2,FALSE))</f>
        <v>0</v>
      </c>
      <c r="U672">
        <f t="shared" si="264"/>
        <v>0</v>
      </c>
      <c r="V672">
        <f t="shared" si="265"/>
        <v>0</v>
      </c>
      <c r="W672">
        <f t="shared" si="274"/>
        <v>0</v>
      </c>
      <c r="X672">
        <f t="shared" si="266"/>
        <v>0</v>
      </c>
      <c r="Y672" t="e">
        <f>VLOOKUP(A672,issues_tempo!A:E,2,FALSE)</f>
        <v>#N/A</v>
      </c>
      <c r="Z672" t="e">
        <f>VLOOKUP(A672,issues_tempo!A:E,3,FALSE)</f>
        <v>#N/A</v>
      </c>
      <c r="AA672" t="e">
        <f t="shared" si="267"/>
        <v>#N/A</v>
      </c>
      <c r="AB672" t="e">
        <f t="shared" si="268"/>
        <v>#N/A</v>
      </c>
      <c r="AC672" t="e">
        <f>VLOOKUP(A672,issues_tempo!A:E,4,FALSE)</f>
        <v>#N/A</v>
      </c>
      <c r="AD672" t="e">
        <f>VLOOKUP(A672,issues_tempo!A:E,5,FALSE)</f>
        <v>#N/A</v>
      </c>
      <c r="AE672">
        <f t="shared" si="269"/>
        <v>0</v>
      </c>
      <c r="AF672">
        <f t="shared" si="269"/>
        <v>0</v>
      </c>
      <c r="AG672" t="e">
        <f t="shared" si="270"/>
        <v>#N/A</v>
      </c>
      <c r="AH672" t="e">
        <f t="shared" si="271"/>
        <v>#N/A</v>
      </c>
      <c r="AI672" t="e">
        <f t="shared" si="272"/>
        <v>#N/A</v>
      </c>
      <c r="AJ672" t="e">
        <f t="shared" si="273"/>
        <v>#N/A</v>
      </c>
    </row>
    <row r="673" spans="1:36" x14ac:dyDescent="0.25">
      <c r="A673">
        <f>commits!A673</f>
        <v>1238631</v>
      </c>
      <c r="B673" t="str">
        <f>commits!B673</f>
        <v>Ruby</v>
      </c>
      <c r="C673">
        <f>commits!C673</f>
        <v>0</v>
      </c>
      <c r="D673">
        <f>commits!D673</f>
        <v>24</v>
      </c>
      <c r="E673">
        <f>commits!E673</f>
        <v>24</v>
      </c>
      <c r="F673" t="e">
        <f>VLOOKUP(A673,merges!P:U,5,FALSE)</f>
        <v>#N/A</v>
      </c>
      <c r="G673" t="e">
        <f>VLOOKUP(A673,merges!P:U,6,FALSE)</f>
        <v>#N/A</v>
      </c>
      <c r="H673" t="e">
        <f t="shared" si="257"/>
        <v>#N/A</v>
      </c>
      <c r="I673" t="e">
        <f t="shared" si="258"/>
        <v>#N/A</v>
      </c>
      <c r="J673">
        <f t="shared" si="259"/>
        <v>0</v>
      </c>
      <c r="K673">
        <f t="shared" si="260"/>
        <v>0</v>
      </c>
      <c r="L673">
        <f t="shared" si="261"/>
        <v>0</v>
      </c>
      <c r="M673" t="e">
        <f t="shared" si="262"/>
        <v>#N/A</v>
      </c>
      <c r="N673" t="e">
        <f t="shared" si="263"/>
        <v>#N/A</v>
      </c>
      <c r="O673">
        <f>IF(ISNA(VLOOKUP(A673,desenvolvedores!$U$2:$W$656,2,FALSE)),1,VLOOKUP(A673,desenvolvedores!$U$2:$W$656,2,FALSE))</f>
        <v>1</v>
      </c>
      <c r="P673">
        <f>IF(ISNA(VLOOKUP(A673,desenvolvedores!$U$2:$W$656,3,FALSE)),1,VLOOKUP(A673,desenvolvedores!$U$2:$W$656,3,FALSE))</f>
        <v>1</v>
      </c>
      <c r="S673">
        <f>IF(ISNA(VLOOKUP(A673,merges!AH:AJ,2,)),0,VLOOKUP(A673,merges!AH:AJ,2,))</f>
        <v>0</v>
      </c>
      <c r="T673">
        <f>IF(ISNA(VLOOKUP(A673,merges!AN:AP,2,FALSE)),0,VLOOKUP(A673,merges!AN:AP,2,FALSE))</f>
        <v>0</v>
      </c>
      <c r="U673">
        <f t="shared" si="264"/>
        <v>0</v>
      </c>
      <c r="V673">
        <f t="shared" si="265"/>
        <v>0</v>
      </c>
      <c r="W673">
        <f t="shared" si="274"/>
        <v>0</v>
      </c>
      <c r="X673">
        <f t="shared" si="266"/>
        <v>0</v>
      </c>
      <c r="Y673" t="e">
        <f>VLOOKUP(A673,issues_tempo!A:E,2,FALSE)</f>
        <v>#N/A</v>
      </c>
      <c r="Z673" t="e">
        <f>VLOOKUP(A673,issues_tempo!A:E,3,FALSE)</f>
        <v>#N/A</v>
      </c>
      <c r="AA673" t="e">
        <f t="shared" si="267"/>
        <v>#N/A</v>
      </c>
      <c r="AB673" t="e">
        <f t="shared" si="268"/>
        <v>#N/A</v>
      </c>
      <c r="AC673" t="e">
        <f>VLOOKUP(A673,issues_tempo!A:E,4,FALSE)</f>
        <v>#N/A</v>
      </c>
      <c r="AD673" t="e">
        <f>VLOOKUP(A673,issues_tempo!A:E,5,FALSE)</f>
        <v>#N/A</v>
      </c>
      <c r="AE673">
        <f t="shared" si="269"/>
        <v>0</v>
      </c>
      <c r="AF673">
        <f t="shared" si="269"/>
        <v>0</v>
      </c>
      <c r="AG673" t="e">
        <f t="shared" si="270"/>
        <v>#N/A</v>
      </c>
      <c r="AH673" t="e">
        <f t="shared" si="271"/>
        <v>#N/A</v>
      </c>
      <c r="AI673" t="e">
        <f t="shared" si="272"/>
        <v>#N/A</v>
      </c>
      <c r="AJ673" t="e">
        <f t="shared" si="273"/>
        <v>#N/A</v>
      </c>
    </row>
    <row r="674" spans="1:36" x14ac:dyDescent="0.25">
      <c r="A674">
        <f>commits!A674</f>
        <v>1769294</v>
      </c>
      <c r="B674" t="str">
        <f>commits!B674</f>
        <v>Ruby</v>
      </c>
      <c r="C674">
        <f>commits!C674</f>
        <v>0</v>
      </c>
      <c r="D674">
        <f>commits!D674</f>
        <v>153</v>
      </c>
      <c r="E674">
        <f>commits!E674</f>
        <v>153</v>
      </c>
      <c r="F674">
        <f>VLOOKUP(A674,merges!P:U,5,FALSE)</f>
        <v>0</v>
      </c>
      <c r="G674">
        <f>VLOOKUP(A674,merges!P:U,6,FALSE)</f>
        <v>1</v>
      </c>
      <c r="H674">
        <f t="shared" si="257"/>
        <v>1</v>
      </c>
      <c r="I674">
        <f t="shared" si="258"/>
        <v>153</v>
      </c>
      <c r="J674">
        <f t="shared" si="259"/>
        <v>0.65359477124183007</v>
      </c>
      <c r="K674">
        <f t="shared" si="260"/>
        <v>0</v>
      </c>
      <c r="L674">
        <f t="shared" si="261"/>
        <v>0.65359477124183007</v>
      </c>
      <c r="M674" t="e">
        <f t="shared" si="262"/>
        <v>#DIV/0!</v>
      </c>
      <c r="N674">
        <f t="shared" si="263"/>
        <v>153</v>
      </c>
      <c r="O674">
        <f>IF(ISNA(VLOOKUP(A674,desenvolvedores!$U$2:$W$656,2,FALSE)),1,VLOOKUP(A674,desenvolvedores!$U$2:$W$656,2,FALSE))</f>
        <v>1</v>
      </c>
      <c r="P674">
        <f>IF(ISNA(VLOOKUP(A674,desenvolvedores!$U$2:$W$656,3,FALSE)),1,VLOOKUP(A674,desenvolvedores!$U$2:$W$656,3,FALSE))</f>
        <v>1</v>
      </c>
      <c r="S674">
        <f>IF(ISNA(VLOOKUP(A674,merges!AH:AJ,2,)),0,VLOOKUP(A674,merges!AH:AJ,2,))</f>
        <v>0</v>
      </c>
      <c r="T674">
        <f>IF(ISNA(VLOOKUP(A674,merges!AN:AP,2,FALSE)),0,VLOOKUP(A674,merges!AN:AP,2,FALSE))</f>
        <v>0</v>
      </c>
      <c r="U674">
        <f t="shared" si="264"/>
        <v>0</v>
      </c>
      <c r="V674">
        <f t="shared" si="265"/>
        <v>0</v>
      </c>
      <c r="W674">
        <f t="shared" si="274"/>
        <v>0</v>
      </c>
      <c r="X674">
        <f t="shared" si="266"/>
        <v>0</v>
      </c>
      <c r="Y674" t="e">
        <f>VLOOKUP(A674,issues_tempo!A:E,2,FALSE)</f>
        <v>#N/A</v>
      </c>
      <c r="Z674" t="e">
        <f>VLOOKUP(A674,issues_tempo!A:E,3,FALSE)</f>
        <v>#N/A</v>
      </c>
      <c r="AA674" t="e">
        <f t="shared" si="267"/>
        <v>#N/A</v>
      </c>
      <c r="AB674" t="e">
        <f t="shared" si="268"/>
        <v>#N/A</v>
      </c>
      <c r="AC674" t="e">
        <f>VLOOKUP(A674,issues_tempo!A:E,4,FALSE)</f>
        <v>#N/A</v>
      </c>
      <c r="AD674" t="e">
        <f>VLOOKUP(A674,issues_tempo!A:E,5,FALSE)</f>
        <v>#N/A</v>
      </c>
      <c r="AE674">
        <f t="shared" si="269"/>
        <v>0</v>
      </c>
      <c r="AF674">
        <f t="shared" si="269"/>
        <v>0</v>
      </c>
      <c r="AG674" t="e">
        <f t="shared" si="270"/>
        <v>#N/A</v>
      </c>
      <c r="AH674" t="e">
        <f t="shared" si="271"/>
        <v>#N/A</v>
      </c>
      <c r="AI674" t="e">
        <f t="shared" si="272"/>
        <v>#N/A</v>
      </c>
      <c r="AJ674" t="e">
        <f t="shared" si="273"/>
        <v>#N/A</v>
      </c>
    </row>
    <row r="675" spans="1:36" x14ac:dyDescent="0.25">
      <c r="A675">
        <f>commits!A675</f>
        <v>2220387</v>
      </c>
      <c r="B675" t="str">
        <f>commits!B675</f>
        <v>Ruby</v>
      </c>
      <c r="C675">
        <f>commits!C675</f>
        <v>0</v>
      </c>
      <c r="D675">
        <f>commits!D675</f>
        <v>268</v>
      </c>
      <c r="E675">
        <f>commits!E675</f>
        <v>268</v>
      </c>
      <c r="F675">
        <f>VLOOKUP(A675,merges!P:U,5,FALSE)</f>
        <v>0</v>
      </c>
      <c r="G675">
        <f>VLOOKUP(A675,merges!P:U,6,FALSE)</f>
        <v>4</v>
      </c>
      <c r="H675">
        <f t="shared" si="257"/>
        <v>4</v>
      </c>
      <c r="I675">
        <f t="shared" si="258"/>
        <v>67</v>
      </c>
      <c r="J675">
        <f t="shared" si="259"/>
        <v>1.4925373134328359</v>
      </c>
      <c r="K675">
        <f t="shared" si="260"/>
        <v>0</v>
      </c>
      <c r="L675">
        <f t="shared" si="261"/>
        <v>1.4925373134328359</v>
      </c>
      <c r="M675" t="e">
        <f t="shared" si="262"/>
        <v>#DIV/0!</v>
      </c>
      <c r="N675">
        <f t="shared" si="263"/>
        <v>67</v>
      </c>
      <c r="O675">
        <f>IF(ISNA(VLOOKUP(A675,desenvolvedores!$U$2:$W$656,2,FALSE)),1,VLOOKUP(A675,desenvolvedores!$U$2:$W$656,2,FALSE))</f>
        <v>1</v>
      </c>
      <c r="P675">
        <f>IF(ISNA(VLOOKUP(A675,desenvolvedores!$U$2:$W$656,3,FALSE)),1,VLOOKUP(A675,desenvolvedores!$U$2:$W$656,3,FALSE))</f>
        <v>1</v>
      </c>
      <c r="S675">
        <f>IF(ISNA(VLOOKUP(A675,merges!AH:AJ,2,)),0,VLOOKUP(A675,merges!AH:AJ,2,))</f>
        <v>0</v>
      </c>
      <c r="T675">
        <f>IF(ISNA(VLOOKUP(A675,merges!AN:AP,2,FALSE)),0,VLOOKUP(A675,merges!AN:AP,2,FALSE))</f>
        <v>0</v>
      </c>
      <c r="U675">
        <f t="shared" si="264"/>
        <v>0</v>
      </c>
      <c r="V675">
        <f t="shared" si="265"/>
        <v>0</v>
      </c>
      <c r="W675">
        <f t="shared" si="274"/>
        <v>0</v>
      </c>
      <c r="X675">
        <f t="shared" si="266"/>
        <v>0</v>
      </c>
      <c r="Y675" t="e">
        <f>VLOOKUP(A675,issues_tempo!A:E,2,FALSE)</f>
        <v>#N/A</v>
      </c>
      <c r="Z675" t="e">
        <f>VLOOKUP(A675,issues_tempo!A:E,3,FALSE)</f>
        <v>#N/A</v>
      </c>
      <c r="AA675" t="e">
        <f t="shared" si="267"/>
        <v>#N/A</v>
      </c>
      <c r="AB675" t="e">
        <f t="shared" si="268"/>
        <v>#N/A</v>
      </c>
      <c r="AC675" t="e">
        <f>VLOOKUP(A675,issues_tempo!A:E,4,FALSE)</f>
        <v>#N/A</v>
      </c>
      <c r="AD675" t="e">
        <f>VLOOKUP(A675,issues_tempo!A:E,5,FALSE)</f>
        <v>#N/A</v>
      </c>
      <c r="AE675">
        <f t="shared" si="269"/>
        <v>0</v>
      </c>
      <c r="AF675">
        <f t="shared" si="269"/>
        <v>0</v>
      </c>
      <c r="AG675" t="e">
        <f t="shared" si="270"/>
        <v>#N/A</v>
      </c>
      <c r="AH675" t="e">
        <f t="shared" si="271"/>
        <v>#N/A</v>
      </c>
      <c r="AI675" t="e">
        <f t="shared" si="272"/>
        <v>#N/A</v>
      </c>
      <c r="AJ675" t="e">
        <f t="shared" si="273"/>
        <v>#N/A</v>
      </c>
    </row>
    <row r="676" spans="1:36" x14ac:dyDescent="0.25">
      <c r="A676">
        <f>commits!A676</f>
        <v>3086637</v>
      </c>
      <c r="B676" t="str">
        <f>commits!B676</f>
        <v>Ruby</v>
      </c>
      <c r="C676">
        <f>commits!C676</f>
        <v>0</v>
      </c>
      <c r="D676">
        <f>commits!D676</f>
        <v>1</v>
      </c>
      <c r="E676">
        <f>commits!E676</f>
        <v>1</v>
      </c>
      <c r="F676" t="e">
        <f>VLOOKUP(A676,merges!P:U,5,FALSE)</f>
        <v>#N/A</v>
      </c>
      <c r="G676" t="e">
        <f>VLOOKUP(A676,merges!P:U,6,FALSE)</f>
        <v>#N/A</v>
      </c>
      <c r="H676" t="e">
        <f t="shared" si="257"/>
        <v>#N/A</v>
      </c>
      <c r="I676" t="e">
        <f t="shared" si="258"/>
        <v>#N/A</v>
      </c>
      <c r="J676">
        <f t="shared" si="259"/>
        <v>0</v>
      </c>
      <c r="K676">
        <f t="shared" si="260"/>
        <v>0</v>
      </c>
      <c r="L676">
        <f t="shared" si="261"/>
        <v>0</v>
      </c>
      <c r="M676" t="e">
        <f t="shared" si="262"/>
        <v>#N/A</v>
      </c>
      <c r="N676" t="e">
        <f t="shared" si="263"/>
        <v>#N/A</v>
      </c>
      <c r="O676">
        <f>IF(ISNA(VLOOKUP(A676,desenvolvedores!$U$2:$W$656,2,FALSE)),1,VLOOKUP(A676,desenvolvedores!$U$2:$W$656,2,FALSE))</f>
        <v>1</v>
      </c>
      <c r="P676">
        <f>IF(ISNA(VLOOKUP(A676,desenvolvedores!$U$2:$W$656,3,FALSE)),1,VLOOKUP(A676,desenvolvedores!$U$2:$W$656,3,FALSE))</f>
        <v>1</v>
      </c>
      <c r="S676">
        <f>IF(ISNA(VLOOKUP(A676,merges!AH:AJ,2,)),0,VLOOKUP(A676,merges!AH:AJ,2,))</f>
        <v>0</v>
      </c>
      <c r="T676">
        <f>IF(ISNA(VLOOKUP(A676,merges!AN:AP,2,FALSE)),0,VLOOKUP(A676,merges!AN:AP,2,FALSE))</f>
        <v>0</v>
      </c>
      <c r="U676">
        <f t="shared" si="264"/>
        <v>0</v>
      </c>
      <c r="V676">
        <f t="shared" si="265"/>
        <v>0</v>
      </c>
      <c r="W676">
        <f t="shared" si="274"/>
        <v>0</v>
      </c>
      <c r="X676">
        <f t="shared" si="266"/>
        <v>0</v>
      </c>
      <c r="Y676" t="e">
        <f>VLOOKUP(A676,issues_tempo!A:E,2,FALSE)</f>
        <v>#N/A</v>
      </c>
      <c r="Z676" t="e">
        <f>VLOOKUP(A676,issues_tempo!A:E,3,FALSE)</f>
        <v>#N/A</v>
      </c>
      <c r="AA676" t="e">
        <f t="shared" si="267"/>
        <v>#N/A</v>
      </c>
      <c r="AB676" t="e">
        <f t="shared" si="268"/>
        <v>#N/A</v>
      </c>
      <c r="AC676" t="e">
        <f>VLOOKUP(A676,issues_tempo!A:E,4,FALSE)</f>
        <v>#N/A</v>
      </c>
      <c r="AD676" t="e">
        <f>VLOOKUP(A676,issues_tempo!A:E,5,FALSE)</f>
        <v>#N/A</v>
      </c>
      <c r="AE676">
        <f t="shared" si="269"/>
        <v>0</v>
      </c>
      <c r="AF676">
        <f t="shared" si="269"/>
        <v>0</v>
      </c>
      <c r="AG676" t="e">
        <f t="shared" si="270"/>
        <v>#N/A</v>
      </c>
      <c r="AH676" t="e">
        <f t="shared" si="271"/>
        <v>#N/A</v>
      </c>
      <c r="AI676" t="e">
        <f t="shared" si="272"/>
        <v>#N/A</v>
      </c>
      <c r="AJ676" t="e">
        <f t="shared" si="273"/>
        <v>#N/A</v>
      </c>
    </row>
    <row r="677" spans="1:36" x14ac:dyDescent="0.25">
      <c r="A677">
        <f>commits!A677</f>
        <v>3143577</v>
      </c>
      <c r="B677" t="str">
        <f>commits!B677</f>
        <v>Ruby</v>
      </c>
      <c r="C677">
        <f>commits!C677</f>
        <v>0</v>
      </c>
      <c r="D677">
        <f>commits!D677</f>
        <v>1</v>
      </c>
      <c r="E677">
        <f>commits!E677</f>
        <v>1</v>
      </c>
      <c r="F677" t="e">
        <f>VLOOKUP(A677,merges!P:U,5,FALSE)</f>
        <v>#N/A</v>
      </c>
      <c r="G677" t="e">
        <f>VLOOKUP(A677,merges!P:U,6,FALSE)</f>
        <v>#N/A</v>
      </c>
      <c r="H677" t="e">
        <f t="shared" si="257"/>
        <v>#N/A</v>
      </c>
      <c r="I677" t="e">
        <f t="shared" si="258"/>
        <v>#N/A</v>
      </c>
      <c r="J677">
        <f t="shared" si="259"/>
        <v>0</v>
      </c>
      <c r="K677">
        <f t="shared" si="260"/>
        <v>0</v>
      </c>
      <c r="L677">
        <f t="shared" si="261"/>
        <v>0</v>
      </c>
      <c r="M677" t="e">
        <f t="shared" si="262"/>
        <v>#N/A</v>
      </c>
      <c r="N677" t="e">
        <f t="shared" si="263"/>
        <v>#N/A</v>
      </c>
      <c r="O677">
        <f>IF(ISNA(VLOOKUP(A677,desenvolvedores!$U$2:$W$656,2,FALSE)),1,VLOOKUP(A677,desenvolvedores!$U$2:$W$656,2,FALSE))</f>
        <v>1</v>
      </c>
      <c r="P677">
        <f>IF(ISNA(VLOOKUP(A677,desenvolvedores!$U$2:$W$656,3,FALSE)),1,VLOOKUP(A677,desenvolvedores!$U$2:$W$656,3,FALSE))</f>
        <v>1</v>
      </c>
      <c r="S677">
        <f>IF(ISNA(VLOOKUP(A677,merges!AH:AJ,2,)),0,VLOOKUP(A677,merges!AH:AJ,2,))</f>
        <v>0</v>
      </c>
      <c r="T677">
        <f>IF(ISNA(VLOOKUP(A677,merges!AN:AP,2,FALSE)),0,VLOOKUP(A677,merges!AN:AP,2,FALSE))</f>
        <v>0</v>
      </c>
      <c r="U677">
        <f t="shared" si="264"/>
        <v>0</v>
      </c>
      <c r="V677">
        <f t="shared" si="265"/>
        <v>0</v>
      </c>
      <c r="W677">
        <f t="shared" si="274"/>
        <v>0</v>
      </c>
      <c r="X677">
        <f t="shared" si="266"/>
        <v>0</v>
      </c>
      <c r="Y677" t="e">
        <f>VLOOKUP(A677,issues_tempo!A:E,2,FALSE)</f>
        <v>#N/A</v>
      </c>
      <c r="Z677" t="e">
        <f>VLOOKUP(A677,issues_tempo!A:E,3,FALSE)</f>
        <v>#N/A</v>
      </c>
      <c r="AA677" t="e">
        <f t="shared" si="267"/>
        <v>#N/A</v>
      </c>
      <c r="AB677" t="e">
        <f t="shared" si="268"/>
        <v>#N/A</v>
      </c>
      <c r="AC677" t="e">
        <f>VLOOKUP(A677,issues_tempo!A:E,4,FALSE)</f>
        <v>#N/A</v>
      </c>
      <c r="AD677" t="e">
        <f>VLOOKUP(A677,issues_tempo!A:E,5,FALSE)</f>
        <v>#N/A</v>
      </c>
      <c r="AE677">
        <f t="shared" si="269"/>
        <v>0</v>
      </c>
      <c r="AF677">
        <f t="shared" si="269"/>
        <v>0</v>
      </c>
      <c r="AG677" t="e">
        <f t="shared" si="270"/>
        <v>#N/A</v>
      </c>
      <c r="AH677" t="e">
        <f t="shared" si="271"/>
        <v>#N/A</v>
      </c>
      <c r="AI677" t="e">
        <f t="shared" si="272"/>
        <v>#N/A</v>
      </c>
      <c r="AJ677" t="e">
        <f t="shared" si="273"/>
        <v>#N/A</v>
      </c>
    </row>
    <row r="678" spans="1:36" x14ac:dyDescent="0.25">
      <c r="A678">
        <f>commits!A678</f>
        <v>3326136</v>
      </c>
      <c r="B678" t="str">
        <f>commits!B678</f>
        <v>Ruby</v>
      </c>
      <c r="C678">
        <f>commits!C678</f>
        <v>0</v>
      </c>
      <c r="D678">
        <f>commits!D678</f>
        <v>4</v>
      </c>
      <c r="E678">
        <f>commits!E678</f>
        <v>4</v>
      </c>
      <c r="F678" t="e">
        <f>VLOOKUP(A678,merges!P:U,5,FALSE)</f>
        <v>#N/A</v>
      </c>
      <c r="G678" t="e">
        <f>VLOOKUP(A678,merges!P:U,6,FALSE)</f>
        <v>#N/A</v>
      </c>
      <c r="H678" t="e">
        <f t="shared" si="257"/>
        <v>#N/A</v>
      </c>
      <c r="I678" t="e">
        <f t="shared" si="258"/>
        <v>#N/A</v>
      </c>
      <c r="J678">
        <f t="shared" si="259"/>
        <v>0</v>
      </c>
      <c r="K678">
        <f t="shared" si="260"/>
        <v>0</v>
      </c>
      <c r="L678">
        <f t="shared" si="261"/>
        <v>0</v>
      </c>
      <c r="M678" t="e">
        <f t="shared" si="262"/>
        <v>#N/A</v>
      </c>
      <c r="N678" t="e">
        <f t="shared" si="263"/>
        <v>#N/A</v>
      </c>
      <c r="O678">
        <f>IF(ISNA(VLOOKUP(A678,desenvolvedores!$U$2:$W$656,2,FALSE)),1,VLOOKUP(A678,desenvolvedores!$U$2:$W$656,2,FALSE))</f>
        <v>1</v>
      </c>
      <c r="P678">
        <f>IF(ISNA(VLOOKUP(A678,desenvolvedores!$U$2:$W$656,3,FALSE)),1,VLOOKUP(A678,desenvolvedores!$U$2:$W$656,3,FALSE))</f>
        <v>1</v>
      </c>
      <c r="S678">
        <f>IF(ISNA(VLOOKUP(A678,merges!AH:AJ,2,)),0,VLOOKUP(A678,merges!AH:AJ,2,))</f>
        <v>0</v>
      </c>
      <c r="T678">
        <f>IF(ISNA(VLOOKUP(A678,merges!AN:AP,2,FALSE)),0,VLOOKUP(A678,merges!AN:AP,2,FALSE))</f>
        <v>0</v>
      </c>
      <c r="U678">
        <f t="shared" si="264"/>
        <v>0</v>
      </c>
      <c r="V678">
        <f t="shared" si="265"/>
        <v>0</v>
      </c>
      <c r="W678">
        <f t="shared" si="274"/>
        <v>0</v>
      </c>
      <c r="X678">
        <f t="shared" si="266"/>
        <v>0</v>
      </c>
      <c r="Y678" t="e">
        <f>VLOOKUP(A678,issues_tempo!A:E,2,FALSE)</f>
        <v>#N/A</v>
      </c>
      <c r="Z678" t="e">
        <f>VLOOKUP(A678,issues_tempo!A:E,3,FALSE)</f>
        <v>#N/A</v>
      </c>
      <c r="AA678" t="e">
        <f t="shared" si="267"/>
        <v>#N/A</v>
      </c>
      <c r="AB678" t="e">
        <f t="shared" si="268"/>
        <v>#N/A</v>
      </c>
      <c r="AC678" t="e">
        <f>VLOOKUP(A678,issues_tempo!A:E,4,FALSE)</f>
        <v>#N/A</v>
      </c>
      <c r="AD678" t="e">
        <f>VLOOKUP(A678,issues_tempo!A:E,5,FALSE)</f>
        <v>#N/A</v>
      </c>
      <c r="AE678">
        <f t="shared" si="269"/>
        <v>0</v>
      </c>
      <c r="AF678">
        <f t="shared" si="269"/>
        <v>0</v>
      </c>
      <c r="AG678" t="e">
        <f t="shared" si="270"/>
        <v>#N/A</v>
      </c>
      <c r="AH678" t="e">
        <f t="shared" si="271"/>
        <v>#N/A</v>
      </c>
      <c r="AI678" t="e">
        <f t="shared" si="272"/>
        <v>#N/A</v>
      </c>
      <c r="AJ678" t="e">
        <f t="shared" si="273"/>
        <v>#N/A</v>
      </c>
    </row>
    <row r="679" spans="1:36" x14ac:dyDescent="0.25">
      <c r="A679">
        <f>commits!A679</f>
        <v>3396053</v>
      </c>
      <c r="B679" t="str">
        <f>commits!B679</f>
        <v>Ruby</v>
      </c>
      <c r="C679">
        <f>commits!C679</f>
        <v>0</v>
      </c>
      <c r="D679">
        <f>commits!D679</f>
        <v>1</v>
      </c>
      <c r="E679">
        <f>commits!E679</f>
        <v>1</v>
      </c>
      <c r="F679" t="e">
        <f>VLOOKUP(A679,merges!P:U,5,FALSE)</f>
        <v>#N/A</v>
      </c>
      <c r="G679" t="e">
        <f>VLOOKUP(A679,merges!P:U,6,FALSE)</f>
        <v>#N/A</v>
      </c>
      <c r="H679" t="e">
        <f t="shared" si="257"/>
        <v>#N/A</v>
      </c>
      <c r="I679" t="e">
        <f t="shared" si="258"/>
        <v>#N/A</v>
      </c>
      <c r="J679">
        <f t="shared" si="259"/>
        <v>0</v>
      </c>
      <c r="K679">
        <f t="shared" si="260"/>
        <v>0</v>
      </c>
      <c r="L679">
        <f t="shared" si="261"/>
        <v>0</v>
      </c>
      <c r="M679" t="e">
        <f t="shared" si="262"/>
        <v>#N/A</v>
      </c>
      <c r="N679" t="e">
        <f t="shared" si="263"/>
        <v>#N/A</v>
      </c>
      <c r="O679">
        <f>IF(ISNA(VLOOKUP(A679,desenvolvedores!$U$2:$W$656,2,FALSE)),1,VLOOKUP(A679,desenvolvedores!$U$2:$W$656,2,FALSE))</f>
        <v>1</v>
      </c>
      <c r="P679">
        <f>IF(ISNA(VLOOKUP(A679,desenvolvedores!$U$2:$W$656,3,FALSE)),1,VLOOKUP(A679,desenvolvedores!$U$2:$W$656,3,FALSE))</f>
        <v>1</v>
      </c>
      <c r="S679">
        <f>IF(ISNA(VLOOKUP(A679,merges!AH:AJ,2,)),0,VLOOKUP(A679,merges!AH:AJ,2,))</f>
        <v>0</v>
      </c>
      <c r="T679">
        <f>IF(ISNA(VLOOKUP(A679,merges!AN:AP,2,FALSE)),0,VLOOKUP(A679,merges!AN:AP,2,FALSE))</f>
        <v>0</v>
      </c>
      <c r="U679">
        <f t="shared" si="264"/>
        <v>0</v>
      </c>
      <c r="V679">
        <f t="shared" si="265"/>
        <v>0</v>
      </c>
      <c r="W679">
        <f t="shared" si="274"/>
        <v>0</v>
      </c>
      <c r="X679">
        <f t="shared" si="266"/>
        <v>0</v>
      </c>
      <c r="Y679" t="e">
        <f>VLOOKUP(A679,issues_tempo!A:E,2,FALSE)</f>
        <v>#N/A</v>
      </c>
      <c r="Z679" t="e">
        <f>VLOOKUP(A679,issues_tempo!A:E,3,FALSE)</f>
        <v>#N/A</v>
      </c>
      <c r="AA679" t="e">
        <f t="shared" si="267"/>
        <v>#N/A</v>
      </c>
      <c r="AB679" t="e">
        <f t="shared" si="268"/>
        <v>#N/A</v>
      </c>
      <c r="AC679" t="e">
        <f>VLOOKUP(A679,issues_tempo!A:E,4,FALSE)</f>
        <v>#N/A</v>
      </c>
      <c r="AD679" t="e">
        <f>VLOOKUP(A679,issues_tempo!A:E,5,FALSE)</f>
        <v>#N/A</v>
      </c>
      <c r="AE679">
        <f t="shared" si="269"/>
        <v>0</v>
      </c>
      <c r="AF679">
        <f t="shared" si="269"/>
        <v>0</v>
      </c>
      <c r="AG679" t="e">
        <f t="shared" si="270"/>
        <v>#N/A</v>
      </c>
      <c r="AH679" t="e">
        <f t="shared" si="271"/>
        <v>#N/A</v>
      </c>
      <c r="AI679" t="e">
        <f t="shared" si="272"/>
        <v>#N/A</v>
      </c>
      <c r="AJ679" t="e">
        <f t="shared" si="273"/>
        <v>#N/A</v>
      </c>
    </row>
    <row r="680" spans="1:36" x14ac:dyDescent="0.25">
      <c r="A680">
        <f>commits!A680</f>
        <v>3844382</v>
      </c>
      <c r="B680" t="str">
        <f>commits!B680</f>
        <v>Ruby</v>
      </c>
      <c r="C680">
        <f>commits!C680</f>
        <v>0</v>
      </c>
      <c r="D680">
        <f>commits!D680</f>
        <v>2</v>
      </c>
      <c r="E680">
        <f>commits!E680</f>
        <v>2</v>
      </c>
      <c r="F680" t="e">
        <f>VLOOKUP(A680,merges!P:U,5,FALSE)</f>
        <v>#N/A</v>
      </c>
      <c r="G680" t="e">
        <f>VLOOKUP(A680,merges!P:U,6,FALSE)</f>
        <v>#N/A</v>
      </c>
      <c r="H680" t="e">
        <f t="shared" si="257"/>
        <v>#N/A</v>
      </c>
      <c r="I680" t="e">
        <f t="shared" si="258"/>
        <v>#N/A</v>
      </c>
      <c r="J680">
        <f t="shared" si="259"/>
        <v>0</v>
      </c>
      <c r="K680">
        <f t="shared" si="260"/>
        <v>0</v>
      </c>
      <c r="L680">
        <f t="shared" si="261"/>
        <v>0</v>
      </c>
      <c r="M680" t="e">
        <f t="shared" si="262"/>
        <v>#N/A</v>
      </c>
      <c r="N680" t="e">
        <f t="shared" si="263"/>
        <v>#N/A</v>
      </c>
      <c r="O680">
        <f>IF(ISNA(VLOOKUP(A680,desenvolvedores!$U$2:$W$656,2,FALSE)),1,VLOOKUP(A680,desenvolvedores!$U$2:$W$656,2,FALSE))</f>
        <v>1</v>
      </c>
      <c r="P680">
        <f>IF(ISNA(VLOOKUP(A680,desenvolvedores!$U$2:$W$656,3,FALSE)),1,VLOOKUP(A680,desenvolvedores!$U$2:$W$656,3,FALSE))</f>
        <v>1</v>
      </c>
      <c r="S680">
        <f>IF(ISNA(VLOOKUP(A680,merges!AH:AJ,2,)),0,VLOOKUP(A680,merges!AH:AJ,2,))</f>
        <v>0</v>
      </c>
      <c r="T680">
        <f>IF(ISNA(VLOOKUP(A680,merges!AN:AP,2,FALSE)),0,VLOOKUP(A680,merges!AN:AP,2,FALSE))</f>
        <v>0</v>
      </c>
      <c r="U680">
        <f t="shared" si="264"/>
        <v>0</v>
      </c>
      <c r="V680">
        <f t="shared" si="265"/>
        <v>0</v>
      </c>
      <c r="W680">
        <f t="shared" si="274"/>
        <v>0</v>
      </c>
      <c r="X680">
        <f t="shared" si="266"/>
        <v>0</v>
      </c>
      <c r="Y680" t="e">
        <f>VLOOKUP(A680,issues_tempo!A:E,2,FALSE)</f>
        <v>#N/A</v>
      </c>
      <c r="Z680" t="e">
        <f>VLOOKUP(A680,issues_tempo!A:E,3,FALSE)</f>
        <v>#N/A</v>
      </c>
      <c r="AA680" t="e">
        <f t="shared" si="267"/>
        <v>#N/A</v>
      </c>
      <c r="AB680" t="e">
        <f t="shared" si="268"/>
        <v>#N/A</v>
      </c>
      <c r="AC680" t="e">
        <f>VLOOKUP(A680,issues_tempo!A:E,4,FALSE)</f>
        <v>#N/A</v>
      </c>
      <c r="AD680" t="e">
        <f>VLOOKUP(A680,issues_tempo!A:E,5,FALSE)</f>
        <v>#N/A</v>
      </c>
      <c r="AE680">
        <f t="shared" si="269"/>
        <v>0</v>
      </c>
      <c r="AF680">
        <f t="shared" si="269"/>
        <v>0</v>
      </c>
      <c r="AG680" t="e">
        <f t="shared" si="270"/>
        <v>#N/A</v>
      </c>
      <c r="AH680" t="e">
        <f t="shared" si="271"/>
        <v>#N/A</v>
      </c>
      <c r="AI680" t="e">
        <f t="shared" si="272"/>
        <v>#N/A</v>
      </c>
      <c r="AJ680" t="e">
        <f t="shared" si="273"/>
        <v>#N/A</v>
      </c>
    </row>
    <row r="681" spans="1:36" x14ac:dyDescent="0.25">
      <c r="A681">
        <f>commits!A681</f>
        <v>4748615</v>
      </c>
      <c r="B681" t="str">
        <f>commits!B681</f>
        <v>Python</v>
      </c>
      <c r="C681">
        <f>commits!C681</f>
        <v>0</v>
      </c>
      <c r="D681">
        <f>commits!D681</f>
        <v>23</v>
      </c>
      <c r="E681">
        <f>commits!E681</f>
        <v>23</v>
      </c>
      <c r="F681" t="e">
        <f>VLOOKUP(A681,merges!P:U,5,FALSE)</f>
        <v>#N/A</v>
      </c>
      <c r="G681" t="e">
        <f>VLOOKUP(A681,merges!P:U,6,FALSE)</f>
        <v>#N/A</v>
      </c>
      <c r="H681" t="e">
        <f t="shared" si="257"/>
        <v>#N/A</v>
      </c>
      <c r="I681" t="e">
        <f t="shared" si="258"/>
        <v>#N/A</v>
      </c>
      <c r="J681">
        <f t="shared" si="259"/>
        <v>0</v>
      </c>
      <c r="K681">
        <f t="shared" si="260"/>
        <v>0</v>
      </c>
      <c r="L681">
        <f t="shared" si="261"/>
        <v>0</v>
      </c>
      <c r="M681" t="e">
        <f t="shared" si="262"/>
        <v>#N/A</v>
      </c>
      <c r="N681" t="e">
        <f t="shared" si="263"/>
        <v>#N/A</v>
      </c>
      <c r="O681">
        <f>IF(ISNA(VLOOKUP(A681,desenvolvedores!$U$2:$W$656,2,FALSE)),1,VLOOKUP(A681,desenvolvedores!$U$2:$W$656,2,FALSE))</f>
        <v>1</v>
      </c>
      <c r="P681">
        <f>IF(ISNA(VLOOKUP(A681,desenvolvedores!$U$2:$W$656,3,FALSE)),1,VLOOKUP(A681,desenvolvedores!$U$2:$W$656,3,FALSE))</f>
        <v>1</v>
      </c>
      <c r="S681">
        <f>IF(ISNA(VLOOKUP(A681,merges!AH:AJ,2,)),0,VLOOKUP(A681,merges!AH:AJ,2,))</f>
        <v>0</v>
      </c>
      <c r="T681">
        <f>IF(ISNA(VLOOKUP(A681,merges!AN:AP,2,FALSE)),0,VLOOKUP(A681,merges!AN:AP,2,FALSE))</f>
        <v>0</v>
      </c>
      <c r="U681">
        <f t="shared" si="264"/>
        <v>0</v>
      </c>
      <c r="V681">
        <f t="shared" si="265"/>
        <v>0</v>
      </c>
      <c r="W681">
        <f t="shared" si="274"/>
        <v>0</v>
      </c>
      <c r="X681">
        <f t="shared" si="266"/>
        <v>0</v>
      </c>
      <c r="Y681" t="e">
        <f>VLOOKUP(A681,issues_tempo!A:E,2,FALSE)</f>
        <v>#N/A</v>
      </c>
      <c r="Z681" t="e">
        <f>VLOOKUP(A681,issues_tempo!A:E,3,FALSE)</f>
        <v>#N/A</v>
      </c>
      <c r="AA681" t="e">
        <f t="shared" si="267"/>
        <v>#N/A</v>
      </c>
      <c r="AB681" t="e">
        <f t="shared" si="268"/>
        <v>#N/A</v>
      </c>
      <c r="AC681" t="e">
        <f>VLOOKUP(A681,issues_tempo!A:E,4,FALSE)</f>
        <v>#N/A</v>
      </c>
      <c r="AD681" t="e">
        <f>VLOOKUP(A681,issues_tempo!A:E,5,FALSE)</f>
        <v>#N/A</v>
      </c>
      <c r="AE681">
        <f t="shared" si="269"/>
        <v>0</v>
      </c>
      <c r="AF681">
        <f t="shared" si="269"/>
        <v>0</v>
      </c>
      <c r="AG681" t="e">
        <f t="shared" si="270"/>
        <v>#N/A</v>
      </c>
      <c r="AH681" t="e">
        <f t="shared" si="271"/>
        <v>#N/A</v>
      </c>
      <c r="AI681" t="e">
        <f t="shared" si="272"/>
        <v>#N/A</v>
      </c>
      <c r="AJ681" t="e">
        <f t="shared" si="273"/>
        <v>#N/A</v>
      </c>
    </row>
    <row r="682" spans="1:36" x14ac:dyDescent="0.25">
      <c r="A682">
        <f>commits!A682</f>
        <v>5756583</v>
      </c>
      <c r="B682" t="str">
        <f>commits!B682</f>
        <v>Ruby</v>
      </c>
      <c r="C682">
        <f>commits!C682</f>
        <v>0</v>
      </c>
      <c r="D682">
        <f>commits!D682</f>
        <v>2</v>
      </c>
      <c r="E682">
        <f>commits!E682</f>
        <v>2</v>
      </c>
      <c r="F682" t="e">
        <f>VLOOKUP(A682,merges!P:U,5,FALSE)</f>
        <v>#N/A</v>
      </c>
      <c r="G682" t="e">
        <f>VLOOKUP(A682,merges!P:U,6,FALSE)</f>
        <v>#N/A</v>
      </c>
      <c r="H682" t="e">
        <f t="shared" si="257"/>
        <v>#N/A</v>
      </c>
      <c r="I682" t="e">
        <f t="shared" si="258"/>
        <v>#N/A</v>
      </c>
      <c r="J682">
        <f t="shared" si="259"/>
        <v>0</v>
      </c>
      <c r="K682">
        <f t="shared" si="260"/>
        <v>0</v>
      </c>
      <c r="L682">
        <f t="shared" si="261"/>
        <v>0</v>
      </c>
      <c r="M682" t="e">
        <f t="shared" si="262"/>
        <v>#N/A</v>
      </c>
      <c r="N682" t="e">
        <f t="shared" si="263"/>
        <v>#N/A</v>
      </c>
      <c r="O682">
        <f>IF(ISNA(VLOOKUP(A682,desenvolvedores!$U$2:$W$656,2,FALSE)),1,VLOOKUP(A682,desenvolvedores!$U$2:$W$656,2,FALSE))</f>
        <v>1</v>
      </c>
      <c r="P682">
        <f>IF(ISNA(VLOOKUP(A682,desenvolvedores!$U$2:$W$656,3,FALSE)),1,VLOOKUP(A682,desenvolvedores!$U$2:$W$656,3,FALSE))</f>
        <v>1</v>
      </c>
      <c r="S682">
        <f>IF(ISNA(VLOOKUP(A682,merges!AH:AJ,2,)),0,VLOOKUP(A682,merges!AH:AJ,2,))</f>
        <v>0</v>
      </c>
      <c r="T682">
        <f>IF(ISNA(VLOOKUP(A682,merges!AN:AP,2,FALSE)),0,VLOOKUP(A682,merges!AN:AP,2,FALSE))</f>
        <v>0</v>
      </c>
      <c r="U682">
        <f t="shared" si="264"/>
        <v>0</v>
      </c>
      <c r="V682">
        <f t="shared" si="265"/>
        <v>0</v>
      </c>
      <c r="W682">
        <f t="shared" si="274"/>
        <v>0</v>
      </c>
      <c r="X682">
        <f t="shared" si="266"/>
        <v>0</v>
      </c>
      <c r="Y682" t="e">
        <f>VLOOKUP(A682,issues_tempo!A:E,2,FALSE)</f>
        <v>#N/A</v>
      </c>
      <c r="Z682" t="e">
        <f>VLOOKUP(A682,issues_tempo!A:E,3,FALSE)</f>
        <v>#N/A</v>
      </c>
      <c r="AA682" t="e">
        <f t="shared" si="267"/>
        <v>#N/A</v>
      </c>
      <c r="AB682" t="e">
        <f t="shared" si="268"/>
        <v>#N/A</v>
      </c>
      <c r="AC682" t="e">
        <f>VLOOKUP(A682,issues_tempo!A:E,4,FALSE)</f>
        <v>#N/A</v>
      </c>
      <c r="AD682" t="e">
        <f>VLOOKUP(A682,issues_tempo!A:E,5,FALSE)</f>
        <v>#N/A</v>
      </c>
      <c r="AE682">
        <f t="shared" si="269"/>
        <v>0</v>
      </c>
      <c r="AF682">
        <f t="shared" si="269"/>
        <v>0</v>
      </c>
      <c r="AG682" t="e">
        <f t="shared" si="270"/>
        <v>#N/A</v>
      </c>
      <c r="AH682" t="e">
        <f t="shared" si="271"/>
        <v>#N/A</v>
      </c>
      <c r="AI682" t="e">
        <f t="shared" si="272"/>
        <v>#N/A</v>
      </c>
      <c r="AJ682" t="e">
        <f t="shared" si="273"/>
        <v>#N/A</v>
      </c>
    </row>
    <row r="683" spans="1:36" x14ac:dyDescent="0.25">
      <c r="A683">
        <f>commits!A683</f>
        <v>8134853</v>
      </c>
      <c r="B683" t="str">
        <f>commits!B683</f>
        <v>Ruby</v>
      </c>
      <c r="C683">
        <f>commits!C683</f>
        <v>0</v>
      </c>
      <c r="D683">
        <f>commits!D683</f>
        <v>13</v>
      </c>
      <c r="E683">
        <f>commits!E683</f>
        <v>13</v>
      </c>
      <c r="F683" t="e">
        <f>VLOOKUP(A683,merges!P:U,5,FALSE)</f>
        <v>#N/A</v>
      </c>
      <c r="G683" t="e">
        <f>VLOOKUP(A683,merges!P:U,6,FALSE)</f>
        <v>#N/A</v>
      </c>
      <c r="H683" t="e">
        <f t="shared" si="257"/>
        <v>#N/A</v>
      </c>
      <c r="I683" t="e">
        <f t="shared" si="258"/>
        <v>#N/A</v>
      </c>
      <c r="J683">
        <f t="shared" si="259"/>
        <v>0</v>
      </c>
      <c r="K683">
        <f t="shared" si="260"/>
        <v>0</v>
      </c>
      <c r="L683">
        <f t="shared" si="261"/>
        <v>0</v>
      </c>
      <c r="M683" t="e">
        <f t="shared" si="262"/>
        <v>#N/A</v>
      </c>
      <c r="N683" t="e">
        <f t="shared" si="263"/>
        <v>#N/A</v>
      </c>
      <c r="O683">
        <f>IF(ISNA(VLOOKUP(A683,desenvolvedores!$U$2:$W$656,2,FALSE)),1,VLOOKUP(A683,desenvolvedores!$U$2:$W$656,2,FALSE))</f>
        <v>1</v>
      </c>
      <c r="P683">
        <f>IF(ISNA(VLOOKUP(A683,desenvolvedores!$U$2:$W$656,3,FALSE)),1,VLOOKUP(A683,desenvolvedores!$U$2:$W$656,3,FALSE))</f>
        <v>1</v>
      </c>
      <c r="S683">
        <f>IF(ISNA(VLOOKUP(A683,merges!AH:AJ,2,)),0,VLOOKUP(A683,merges!AH:AJ,2,))</f>
        <v>0</v>
      </c>
      <c r="T683">
        <f>IF(ISNA(VLOOKUP(A683,merges!AN:AP,2,FALSE)),0,VLOOKUP(A683,merges!AN:AP,2,FALSE))</f>
        <v>0</v>
      </c>
      <c r="U683">
        <f t="shared" si="264"/>
        <v>0</v>
      </c>
      <c r="V683">
        <f t="shared" si="265"/>
        <v>0</v>
      </c>
      <c r="W683">
        <f t="shared" si="274"/>
        <v>0</v>
      </c>
      <c r="X683">
        <f t="shared" si="266"/>
        <v>0</v>
      </c>
      <c r="Y683" t="e">
        <f>VLOOKUP(A683,issues_tempo!A:E,2,FALSE)</f>
        <v>#N/A</v>
      </c>
      <c r="Z683" t="e">
        <f>VLOOKUP(A683,issues_tempo!A:E,3,FALSE)</f>
        <v>#N/A</v>
      </c>
      <c r="AA683" t="e">
        <f t="shared" si="267"/>
        <v>#N/A</v>
      </c>
      <c r="AB683" t="e">
        <f t="shared" si="268"/>
        <v>#N/A</v>
      </c>
      <c r="AC683" t="e">
        <f>VLOOKUP(A683,issues_tempo!A:E,4,FALSE)</f>
        <v>#N/A</v>
      </c>
      <c r="AD683" t="e">
        <f>VLOOKUP(A683,issues_tempo!A:E,5,FALSE)</f>
        <v>#N/A</v>
      </c>
      <c r="AE683">
        <f t="shared" si="269"/>
        <v>0</v>
      </c>
      <c r="AF683">
        <f t="shared" si="269"/>
        <v>0</v>
      </c>
      <c r="AG683" t="e">
        <f t="shared" si="270"/>
        <v>#N/A</v>
      </c>
      <c r="AH683" t="e">
        <f t="shared" si="271"/>
        <v>#N/A</v>
      </c>
      <c r="AI683" t="e">
        <f t="shared" si="272"/>
        <v>#N/A</v>
      </c>
      <c r="AJ683" t="e">
        <f t="shared" si="273"/>
        <v>#N/A</v>
      </c>
    </row>
    <row r="684" spans="1:36" x14ac:dyDescent="0.25">
      <c r="A684">
        <f>commits!A684</f>
        <v>8920176</v>
      </c>
      <c r="B684" t="str">
        <f>commits!B684</f>
        <v>Python</v>
      </c>
      <c r="C684">
        <f>commits!C684</f>
        <v>0</v>
      </c>
      <c r="D684">
        <f>commits!D684</f>
        <v>123</v>
      </c>
      <c r="E684">
        <f>commits!E684</f>
        <v>123</v>
      </c>
      <c r="F684" t="e">
        <f>VLOOKUP(A684,merges!P:U,5,FALSE)</f>
        <v>#N/A</v>
      </c>
      <c r="G684" t="e">
        <f>VLOOKUP(A684,merges!P:U,6,FALSE)</f>
        <v>#N/A</v>
      </c>
      <c r="H684" t="e">
        <f t="shared" si="257"/>
        <v>#N/A</v>
      </c>
      <c r="I684" t="e">
        <f t="shared" si="258"/>
        <v>#N/A</v>
      </c>
      <c r="J684">
        <f t="shared" si="259"/>
        <v>0</v>
      </c>
      <c r="K684">
        <f t="shared" si="260"/>
        <v>0</v>
      </c>
      <c r="L684">
        <f t="shared" si="261"/>
        <v>0</v>
      </c>
      <c r="M684" t="e">
        <f t="shared" si="262"/>
        <v>#N/A</v>
      </c>
      <c r="N684" t="e">
        <f t="shared" si="263"/>
        <v>#N/A</v>
      </c>
      <c r="O684">
        <f>IF(ISNA(VLOOKUP(A684,desenvolvedores!$U$2:$W$656,2,FALSE)),1,VLOOKUP(A684,desenvolvedores!$U$2:$W$656,2,FALSE))</f>
        <v>1</v>
      </c>
      <c r="P684">
        <f>IF(ISNA(VLOOKUP(A684,desenvolvedores!$U$2:$W$656,3,FALSE)),1,VLOOKUP(A684,desenvolvedores!$U$2:$W$656,3,FALSE))</f>
        <v>1</v>
      </c>
      <c r="S684">
        <f>IF(ISNA(VLOOKUP(A684,merges!AH:AJ,2,)),0,VLOOKUP(A684,merges!AH:AJ,2,))</f>
        <v>0</v>
      </c>
      <c r="T684">
        <f>IF(ISNA(VLOOKUP(A684,merges!AN:AP,2,FALSE)),0,VLOOKUP(A684,merges!AN:AP,2,FALSE))</f>
        <v>0</v>
      </c>
      <c r="U684">
        <f t="shared" si="264"/>
        <v>0</v>
      </c>
      <c r="V684">
        <f t="shared" si="265"/>
        <v>0</v>
      </c>
      <c r="W684">
        <f t="shared" si="274"/>
        <v>0</v>
      </c>
      <c r="X684">
        <f t="shared" si="266"/>
        <v>0</v>
      </c>
      <c r="Y684" t="e">
        <f>VLOOKUP(A684,issues_tempo!A:E,2,FALSE)</f>
        <v>#N/A</v>
      </c>
      <c r="Z684" t="e">
        <f>VLOOKUP(A684,issues_tempo!A:E,3,FALSE)</f>
        <v>#N/A</v>
      </c>
      <c r="AA684" t="e">
        <f t="shared" si="267"/>
        <v>#N/A</v>
      </c>
      <c r="AB684" t="e">
        <f t="shared" si="268"/>
        <v>#N/A</v>
      </c>
      <c r="AC684" t="e">
        <f>VLOOKUP(A684,issues_tempo!A:E,4,FALSE)</f>
        <v>#N/A</v>
      </c>
      <c r="AD684" t="e">
        <f>VLOOKUP(A684,issues_tempo!A:E,5,FALSE)</f>
        <v>#N/A</v>
      </c>
      <c r="AE684">
        <f t="shared" si="269"/>
        <v>0</v>
      </c>
      <c r="AF684">
        <f t="shared" si="269"/>
        <v>0</v>
      </c>
      <c r="AG684" t="e">
        <f t="shared" si="270"/>
        <v>#N/A</v>
      </c>
      <c r="AH684" t="e">
        <f t="shared" si="271"/>
        <v>#N/A</v>
      </c>
      <c r="AI684" t="e">
        <f t="shared" si="272"/>
        <v>#N/A</v>
      </c>
      <c r="AJ684" t="e">
        <f t="shared" si="273"/>
        <v>#N/A</v>
      </c>
    </row>
    <row r="685" spans="1:36" x14ac:dyDescent="0.25">
      <c r="A685">
        <f>commits!A685</f>
        <v>9101026</v>
      </c>
      <c r="B685" t="str">
        <f>commits!B685</f>
        <v>Ruby</v>
      </c>
      <c r="C685">
        <f>commits!C685</f>
        <v>0</v>
      </c>
      <c r="D685">
        <f>commits!D685</f>
        <v>1</v>
      </c>
      <c r="E685">
        <f>commits!E685</f>
        <v>1</v>
      </c>
      <c r="F685" t="e">
        <f>VLOOKUP(A685,merges!P:U,5,FALSE)</f>
        <v>#N/A</v>
      </c>
      <c r="G685" t="e">
        <f>VLOOKUP(A685,merges!P:U,6,FALSE)</f>
        <v>#N/A</v>
      </c>
      <c r="H685" t="e">
        <f t="shared" si="257"/>
        <v>#N/A</v>
      </c>
      <c r="I685" t="e">
        <f t="shared" si="258"/>
        <v>#N/A</v>
      </c>
      <c r="J685">
        <f t="shared" si="259"/>
        <v>0</v>
      </c>
      <c r="K685">
        <f t="shared" si="260"/>
        <v>0</v>
      </c>
      <c r="L685">
        <f t="shared" si="261"/>
        <v>0</v>
      </c>
      <c r="M685" t="e">
        <f t="shared" si="262"/>
        <v>#N/A</v>
      </c>
      <c r="N685" t="e">
        <f t="shared" si="263"/>
        <v>#N/A</v>
      </c>
      <c r="O685">
        <f>IF(ISNA(VLOOKUP(A685,desenvolvedores!$U$2:$W$656,2,FALSE)),1,VLOOKUP(A685,desenvolvedores!$U$2:$W$656,2,FALSE))</f>
        <v>1</v>
      </c>
      <c r="P685">
        <f>IF(ISNA(VLOOKUP(A685,desenvolvedores!$U$2:$W$656,3,FALSE)),1,VLOOKUP(A685,desenvolvedores!$U$2:$W$656,3,FALSE))</f>
        <v>1</v>
      </c>
      <c r="S685">
        <f>IF(ISNA(VLOOKUP(A685,merges!AH:AJ,2,)),0,VLOOKUP(A685,merges!AH:AJ,2,))</f>
        <v>0</v>
      </c>
      <c r="T685">
        <f>IF(ISNA(VLOOKUP(A685,merges!AN:AP,2,FALSE)),0,VLOOKUP(A685,merges!AN:AP,2,FALSE))</f>
        <v>0</v>
      </c>
      <c r="U685">
        <f t="shared" si="264"/>
        <v>0</v>
      </c>
      <c r="V685">
        <f t="shared" si="265"/>
        <v>0</v>
      </c>
      <c r="W685">
        <f t="shared" si="274"/>
        <v>0</v>
      </c>
      <c r="X685">
        <f t="shared" si="266"/>
        <v>0</v>
      </c>
      <c r="Y685" t="e">
        <f>VLOOKUP(A685,issues_tempo!A:E,2,FALSE)</f>
        <v>#N/A</v>
      </c>
      <c r="Z685" t="e">
        <f>VLOOKUP(A685,issues_tempo!A:E,3,FALSE)</f>
        <v>#N/A</v>
      </c>
      <c r="AA685" t="e">
        <f t="shared" si="267"/>
        <v>#N/A</v>
      </c>
      <c r="AB685" t="e">
        <f t="shared" si="268"/>
        <v>#N/A</v>
      </c>
      <c r="AC685" t="e">
        <f>VLOOKUP(A685,issues_tempo!A:E,4,FALSE)</f>
        <v>#N/A</v>
      </c>
      <c r="AD685" t="e">
        <f>VLOOKUP(A685,issues_tempo!A:E,5,FALSE)</f>
        <v>#N/A</v>
      </c>
      <c r="AE685">
        <f t="shared" si="269"/>
        <v>0</v>
      </c>
      <c r="AF685">
        <f t="shared" si="269"/>
        <v>0</v>
      </c>
      <c r="AG685" t="e">
        <f t="shared" si="270"/>
        <v>#N/A</v>
      </c>
      <c r="AH685" t="e">
        <f t="shared" si="271"/>
        <v>#N/A</v>
      </c>
      <c r="AI685" t="e">
        <f t="shared" si="272"/>
        <v>#N/A</v>
      </c>
      <c r="AJ685" t="e">
        <f t="shared" si="273"/>
        <v>#N/A</v>
      </c>
    </row>
    <row r="686" spans="1:36" x14ac:dyDescent="0.25">
      <c r="A686">
        <f>commits!A686</f>
        <v>9402716</v>
      </c>
      <c r="B686" t="str">
        <f>commits!B686</f>
        <v>java</v>
      </c>
      <c r="C686">
        <f>commits!C686</f>
        <v>0</v>
      </c>
      <c r="D686">
        <f>commits!D686</f>
        <v>22</v>
      </c>
      <c r="E686">
        <f>commits!E686</f>
        <v>22</v>
      </c>
      <c r="F686" t="e">
        <f>VLOOKUP(A686,merges!P:U,5,FALSE)</f>
        <v>#N/A</v>
      </c>
      <c r="G686" t="e">
        <f>VLOOKUP(A686,merges!P:U,6,FALSE)</f>
        <v>#N/A</v>
      </c>
      <c r="H686" t="e">
        <f t="shared" si="257"/>
        <v>#N/A</v>
      </c>
      <c r="I686" t="e">
        <f t="shared" si="258"/>
        <v>#N/A</v>
      </c>
      <c r="J686">
        <f t="shared" si="259"/>
        <v>0</v>
      </c>
      <c r="K686">
        <f t="shared" si="260"/>
        <v>0</v>
      </c>
      <c r="L686">
        <f t="shared" si="261"/>
        <v>0</v>
      </c>
      <c r="M686" t="e">
        <f t="shared" si="262"/>
        <v>#N/A</v>
      </c>
      <c r="N686" t="e">
        <f t="shared" si="263"/>
        <v>#N/A</v>
      </c>
      <c r="O686">
        <f>IF(ISNA(VLOOKUP(A686,desenvolvedores!$U$2:$W$656,2,FALSE)),1,VLOOKUP(A686,desenvolvedores!$U$2:$W$656,2,FALSE))</f>
        <v>1</v>
      </c>
      <c r="P686">
        <f>IF(ISNA(VLOOKUP(A686,desenvolvedores!$U$2:$W$656,3,FALSE)),1,VLOOKUP(A686,desenvolvedores!$U$2:$W$656,3,FALSE))</f>
        <v>1</v>
      </c>
      <c r="S686">
        <f>IF(ISNA(VLOOKUP(A686,merges!AH:AJ,2,)),0,VLOOKUP(A686,merges!AH:AJ,2,))</f>
        <v>0</v>
      </c>
      <c r="T686">
        <f>IF(ISNA(VLOOKUP(A686,merges!AN:AP,2,FALSE)),0,VLOOKUP(A686,merges!AN:AP,2,FALSE))</f>
        <v>0</v>
      </c>
      <c r="U686">
        <f t="shared" si="264"/>
        <v>0</v>
      </c>
      <c r="V686">
        <f t="shared" si="265"/>
        <v>0</v>
      </c>
      <c r="W686">
        <f t="shared" si="274"/>
        <v>0</v>
      </c>
      <c r="X686">
        <f t="shared" si="266"/>
        <v>0</v>
      </c>
      <c r="Y686" t="e">
        <f>VLOOKUP(A686,issues_tempo!A:E,2,FALSE)</f>
        <v>#N/A</v>
      </c>
      <c r="Z686" t="e">
        <f>VLOOKUP(A686,issues_tempo!A:E,3,FALSE)</f>
        <v>#N/A</v>
      </c>
      <c r="AA686" t="e">
        <f t="shared" si="267"/>
        <v>#N/A</v>
      </c>
      <c r="AB686" t="e">
        <f t="shared" si="268"/>
        <v>#N/A</v>
      </c>
      <c r="AC686" t="e">
        <f>VLOOKUP(A686,issues_tempo!A:E,4,FALSE)</f>
        <v>#N/A</v>
      </c>
      <c r="AD686" t="e">
        <f>VLOOKUP(A686,issues_tempo!A:E,5,FALSE)</f>
        <v>#N/A</v>
      </c>
      <c r="AE686">
        <f t="shared" si="269"/>
        <v>0</v>
      </c>
      <c r="AF686">
        <f t="shared" si="269"/>
        <v>0</v>
      </c>
      <c r="AG686" t="e">
        <f t="shared" si="270"/>
        <v>#N/A</v>
      </c>
      <c r="AH686" t="e">
        <f t="shared" si="271"/>
        <v>#N/A</v>
      </c>
      <c r="AI686" t="e">
        <f t="shared" si="272"/>
        <v>#N/A</v>
      </c>
      <c r="AJ686" t="e">
        <f t="shared" si="273"/>
        <v>#N/A</v>
      </c>
    </row>
    <row r="687" spans="1:36" x14ac:dyDescent="0.25">
      <c r="A687">
        <f>commits!A687</f>
        <v>10056182</v>
      </c>
      <c r="B687" t="str">
        <f>commits!B687</f>
        <v>Python</v>
      </c>
      <c r="C687">
        <f>commits!C687</f>
        <v>0</v>
      </c>
      <c r="D687">
        <f>commits!D687</f>
        <v>55</v>
      </c>
      <c r="E687">
        <f>commits!E687</f>
        <v>55</v>
      </c>
      <c r="F687">
        <f>VLOOKUP(A687,merges!P:U,5,FALSE)</f>
        <v>0</v>
      </c>
      <c r="G687">
        <f>VLOOKUP(A687,merges!P:U,6,FALSE)</f>
        <v>1</v>
      </c>
      <c r="H687">
        <f t="shared" si="257"/>
        <v>1</v>
      </c>
      <c r="I687">
        <f t="shared" si="258"/>
        <v>55</v>
      </c>
      <c r="J687">
        <f t="shared" si="259"/>
        <v>1.8181818181818181</v>
      </c>
      <c r="K687">
        <f t="shared" si="260"/>
        <v>0</v>
      </c>
      <c r="L687">
        <f t="shared" si="261"/>
        <v>1.8181818181818181</v>
      </c>
      <c r="M687" t="e">
        <f t="shared" si="262"/>
        <v>#DIV/0!</v>
      </c>
      <c r="N687">
        <f t="shared" si="263"/>
        <v>55</v>
      </c>
      <c r="O687">
        <f>IF(ISNA(VLOOKUP(A687,desenvolvedores!$U$2:$W$656,2,FALSE)),1,VLOOKUP(A687,desenvolvedores!$U$2:$W$656,2,FALSE))</f>
        <v>1</v>
      </c>
      <c r="P687">
        <f>IF(ISNA(VLOOKUP(A687,desenvolvedores!$U$2:$W$656,3,FALSE)),1,VLOOKUP(A687,desenvolvedores!$U$2:$W$656,3,FALSE))</f>
        <v>1</v>
      </c>
      <c r="S687">
        <f>IF(ISNA(VLOOKUP(A687,merges!AH:AJ,2,)),0,VLOOKUP(A687,merges!AH:AJ,2,))</f>
        <v>0</v>
      </c>
      <c r="T687">
        <f>IF(ISNA(VLOOKUP(A687,merges!AN:AP,2,FALSE)),0,VLOOKUP(A687,merges!AN:AP,2,FALSE))</f>
        <v>0</v>
      </c>
      <c r="U687">
        <f t="shared" si="264"/>
        <v>0</v>
      </c>
      <c r="V687">
        <f t="shared" si="265"/>
        <v>0</v>
      </c>
      <c r="W687">
        <f t="shared" si="274"/>
        <v>0</v>
      </c>
      <c r="X687">
        <f t="shared" si="266"/>
        <v>0</v>
      </c>
      <c r="Y687" t="e">
        <f>VLOOKUP(A687,issues_tempo!A:E,2,FALSE)</f>
        <v>#N/A</v>
      </c>
      <c r="Z687" t="e">
        <f>VLOOKUP(A687,issues_tempo!A:E,3,FALSE)</f>
        <v>#N/A</v>
      </c>
      <c r="AA687" t="e">
        <f t="shared" si="267"/>
        <v>#N/A</v>
      </c>
      <c r="AB687" t="e">
        <f t="shared" si="268"/>
        <v>#N/A</v>
      </c>
      <c r="AC687" t="e">
        <f>VLOOKUP(A687,issues_tempo!A:E,4,FALSE)</f>
        <v>#N/A</v>
      </c>
      <c r="AD687" t="e">
        <f>VLOOKUP(A687,issues_tempo!A:E,5,FALSE)</f>
        <v>#N/A</v>
      </c>
      <c r="AE687">
        <f t="shared" si="269"/>
        <v>0</v>
      </c>
      <c r="AF687">
        <f t="shared" si="269"/>
        <v>0</v>
      </c>
      <c r="AG687" t="e">
        <f t="shared" si="270"/>
        <v>#N/A</v>
      </c>
      <c r="AH687" t="e">
        <f t="shared" si="271"/>
        <v>#N/A</v>
      </c>
      <c r="AI687" t="e">
        <f t="shared" si="272"/>
        <v>#N/A</v>
      </c>
      <c r="AJ687" t="e">
        <f t="shared" si="273"/>
        <v>#N/A</v>
      </c>
    </row>
    <row r="688" spans="1:36" x14ac:dyDescent="0.25">
      <c r="A688">
        <f>commits!A688</f>
        <v>10281099</v>
      </c>
      <c r="B688" t="str">
        <f>commits!B688</f>
        <v>Python</v>
      </c>
      <c r="C688">
        <f>commits!C688</f>
        <v>0</v>
      </c>
      <c r="D688">
        <f>commits!D688</f>
        <v>2</v>
      </c>
      <c r="E688">
        <f>commits!E688</f>
        <v>2</v>
      </c>
      <c r="F688" t="e">
        <f>VLOOKUP(A688,merges!P:U,5,FALSE)</f>
        <v>#N/A</v>
      </c>
      <c r="G688" t="e">
        <f>VLOOKUP(A688,merges!P:U,6,FALSE)</f>
        <v>#N/A</v>
      </c>
      <c r="H688" t="e">
        <f t="shared" si="257"/>
        <v>#N/A</v>
      </c>
      <c r="I688" t="e">
        <f t="shared" si="258"/>
        <v>#N/A</v>
      </c>
      <c r="J688">
        <f t="shared" si="259"/>
        <v>0</v>
      </c>
      <c r="K688">
        <f t="shared" si="260"/>
        <v>0</v>
      </c>
      <c r="L688">
        <f t="shared" si="261"/>
        <v>0</v>
      </c>
      <c r="M688" t="e">
        <f t="shared" si="262"/>
        <v>#N/A</v>
      </c>
      <c r="N688" t="e">
        <f t="shared" si="263"/>
        <v>#N/A</v>
      </c>
      <c r="O688">
        <f>IF(ISNA(VLOOKUP(A688,desenvolvedores!$U$2:$W$656,2,FALSE)),1,VLOOKUP(A688,desenvolvedores!$U$2:$W$656,2,FALSE))</f>
        <v>1</v>
      </c>
      <c r="P688">
        <f>IF(ISNA(VLOOKUP(A688,desenvolvedores!$U$2:$W$656,3,FALSE)),1,VLOOKUP(A688,desenvolvedores!$U$2:$W$656,3,FALSE))</f>
        <v>1</v>
      </c>
      <c r="S688">
        <f>IF(ISNA(VLOOKUP(A688,merges!AH:AJ,2,)),0,VLOOKUP(A688,merges!AH:AJ,2,))</f>
        <v>0</v>
      </c>
      <c r="T688">
        <f>IF(ISNA(VLOOKUP(A688,merges!AN:AP,2,FALSE)),0,VLOOKUP(A688,merges!AN:AP,2,FALSE))</f>
        <v>0</v>
      </c>
      <c r="U688">
        <f t="shared" si="264"/>
        <v>0</v>
      </c>
      <c r="V688">
        <f t="shared" si="265"/>
        <v>0</v>
      </c>
      <c r="W688">
        <f t="shared" si="274"/>
        <v>0</v>
      </c>
      <c r="X688">
        <f t="shared" si="266"/>
        <v>0</v>
      </c>
      <c r="Y688" t="e">
        <f>VLOOKUP(A688,issues_tempo!A:E,2,FALSE)</f>
        <v>#N/A</v>
      </c>
      <c r="Z688" t="e">
        <f>VLOOKUP(A688,issues_tempo!A:E,3,FALSE)</f>
        <v>#N/A</v>
      </c>
      <c r="AA688" t="e">
        <f t="shared" si="267"/>
        <v>#N/A</v>
      </c>
      <c r="AB688" t="e">
        <f t="shared" si="268"/>
        <v>#N/A</v>
      </c>
      <c r="AC688" t="e">
        <f>VLOOKUP(A688,issues_tempo!A:E,4,FALSE)</f>
        <v>#N/A</v>
      </c>
      <c r="AD688" t="e">
        <f>VLOOKUP(A688,issues_tempo!A:E,5,FALSE)</f>
        <v>#N/A</v>
      </c>
      <c r="AE688">
        <f t="shared" si="269"/>
        <v>0</v>
      </c>
      <c r="AF688">
        <f t="shared" si="269"/>
        <v>0</v>
      </c>
      <c r="AG688" t="e">
        <f t="shared" si="270"/>
        <v>#N/A</v>
      </c>
      <c r="AH688" t="e">
        <f t="shared" si="271"/>
        <v>#N/A</v>
      </c>
      <c r="AI688" t="e">
        <f t="shared" si="272"/>
        <v>#N/A</v>
      </c>
      <c r="AJ688" t="e">
        <f t="shared" si="273"/>
        <v>#N/A</v>
      </c>
    </row>
    <row r="689" spans="1:36" x14ac:dyDescent="0.25">
      <c r="A689">
        <f>commits!A689</f>
        <v>10531715</v>
      </c>
      <c r="B689" t="str">
        <f>commits!B689</f>
        <v>Python</v>
      </c>
      <c r="C689">
        <f>commits!C689</f>
        <v>0</v>
      </c>
      <c r="D689">
        <f>commits!D689</f>
        <v>56</v>
      </c>
      <c r="E689">
        <f>commits!E689</f>
        <v>56</v>
      </c>
      <c r="F689" t="e">
        <f>VLOOKUP(A689,merges!P:U,5,FALSE)</f>
        <v>#N/A</v>
      </c>
      <c r="G689" t="e">
        <f>VLOOKUP(A689,merges!P:U,6,FALSE)</f>
        <v>#N/A</v>
      </c>
      <c r="H689" t="e">
        <f t="shared" si="257"/>
        <v>#N/A</v>
      </c>
      <c r="I689" t="e">
        <f t="shared" si="258"/>
        <v>#N/A</v>
      </c>
      <c r="J689">
        <f t="shared" si="259"/>
        <v>0</v>
      </c>
      <c r="K689">
        <f t="shared" si="260"/>
        <v>0</v>
      </c>
      <c r="L689">
        <f t="shared" si="261"/>
        <v>0</v>
      </c>
      <c r="M689" t="e">
        <f t="shared" si="262"/>
        <v>#N/A</v>
      </c>
      <c r="N689" t="e">
        <f t="shared" si="263"/>
        <v>#N/A</v>
      </c>
      <c r="O689">
        <f>IF(ISNA(VLOOKUP(A689,desenvolvedores!$U$2:$W$656,2,FALSE)),1,VLOOKUP(A689,desenvolvedores!$U$2:$W$656,2,FALSE))</f>
        <v>1</v>
      </c>
      <c r="P689">
        <f>IF(ISNA(VLOOKUP(A689,desenvolvedores!$U$2:$W$656,3,FALSE)),1,VLOOKUP(A689,desenvolvedores!$U$2:$W$656,3,FALSE))</f>
        <v>1</v>
      </c>
      <c r="S689">
        <f>IF(ISNA(VLOOKUP(A689,merges!AH:AJ,2,)),0,VLOOKUP(A689,merges!AH:AJ,2,))</f>
        <v>0</v>
      </c>
      <c r="T689">
        <f>IF(ISNA(VLOOKUP(A689,merges!AN:AP,2,FALSE)),0,VLOOKUP(A689,merges!AN:AP,2,FALSE))</f>
        <v>0</v>
      </c>
      <c r="U689">
        <f t="shared" si="264"/>
        <v>0</v>
      </c>
      <c r="V689">
        <f t="shared" si="265"/>
        <v>0</v>
      </c>
      <c r="W689">
        <f t="shared" si="274"/>
        <v>0</v>
      </c>
      <c r="X689">
        <f t="shared" si="266"/>
        <v>0</v>
      </c>
      <c r="Y689" t="e">
        <f>VLOOKUP(A689,issues_tempo!A:E,2,FALSE)</f>
        <v>#N/A</v>
      </c>
      <c r="Z689" t="e">
        <f>VLOOKUP(A689,issues_tempo!A:E,3,FALSE)</f>
        <v>#N/A</v>
      </c>
      <c r="AA689" t="e">
        <f t="shared" si="267"/>
        <v>#N/A</v>
      </c>
      <c r="AB689" t="e">
        <f t="shared" si="268"/>
        <v>#N/A</v>
      </c>
      <c r="AC689" t="e">
        <f>VLOOKUP(A689,issues_tempo!A:E,4,FALSE)</f>
        <v>#N/A</v>
      </c>
      <c r="AD689" t="e">
        <f>VLOOKUP(A689,issues_tempo!A:E,5,FALSE)</f>
        <v>#N/A</v>
      </c>
      <c r="AE689">
        <f t="shared" si="269"/>
        <v>0</v>
      </c>
      <c r="AF689">
        <f t="shared" si="269"/>
        <v>0</v>
      </c>
      <c r="AG689" t="e">
        <f t="shared" si="270"/>
        <v>#N/A</v>
      </c>
      <c r="AH689" t="e">
        <f t="shared" si="271"/>
        <v>#N/A</v>
      </c>
      <c r="AI689" t="e">
        <f t="shared" si="272"/>
        <v>#N/A</v>
      </c>
      <c r="AJ689" t="e">
        <f t="shared" si="273"/>
        <v>#N/A</v>
      </c>
    </row>
    <row r="690" spans="1:36" x14ac:dyDescent="0.25">
      <c r="A690">
        <f>commits!A690</f>
        <v>10662299</v>
      </c>
      <c r="B690" t="str">
        <f>commits!B690</f>
        <v>Python</v>
      </c>
      <c r="C690">
        <f>commits!C690</f>
        <v>0</v>
      </c>
      <c r="D690">
        <f>commits!D690</f>
        <v>1</v>
      </c>
      <c r="E690">
        <f>commits!E690</f>
        <v>1</v>
      </c>
      <c r="F690" t="e">
        <f>VLOOKUP(A690,merges!P:U,5,FALSE)</f>
        <v>#N/A</v>
      </c>
      <c r="G690" t="e">
        <f>VLOOKUP(A690,merges!P:U,6,FALSE)</f>
        <v>#N/A</v>
      </c>
      <c r="H690" t="e">
        <f t="shared" si="257"/>
        <v>#N/A</v>
      </c>
      <c r="I690" t="e">
        <f t="shared" si="258"/>
        <v>#N/A</v>
      </c>
      <c r="J690">
        <f t="shared" si="259"/>
        <v>0</v>
      </c>
      <c r="K690">
        <f t="shared" si="260"/>
        <v>0</v>
      </c>
      <c r="L690">
        <f t="shared" si="261"/>
        <v>0</v>
      </c>
      <c r="M690" t="e">
        <f t="shared" si="262"/>
        <v>#N/A</v>
      </c>
      <c r="N690" t="e">
        <f t="shared" si="263"/>
        <v>#N/A</v>
      </c>
      <c r="O690">
        <f>IF(ISNA(VLOOKUP(A690,desenvolvedores!$U$2:$W$656,2,FALSE)),1,VLOOKUP(A690,desenvolvedores!$U$2:$W$656,2,FALSE))</f>
        <v>1</v>
      </c>
      <c r="P690">
        <f>IF(ISNA(VLOOKUP(A690,desenvolvedores!$U$2:$W$656,3,FALSE)),1,VLOOKUP(A690,desenvolvedores!$U$2:$W$656,3,FALSE))</f>
        <v>1</v>
      </c>
      <c r="S690">
        <f>IF(ISNA(VLOOKUP(A690,merges!AH:AJ,2,)),0,VLOOKUP(A690,merges!AH:AJ,2,))</f>
        <v>0</v>
      </c>
      <c r="T690">
        <f>IF(ISNA(VLOOKUP(A690,merges!AN:AP,2,FALSE)),0,VLOOKUP(A690,merges!AN:AP,2,FALSE))</f>
        <v>0</v>
      </c>
      <c r="U690">
        <f t="shared" si="264"/>
        <v>0</v>
      </c>
      <c r="V690">
        <f t="shared" si="265"/>
        <v>0</v>
      </c>
      <c r="W690">
        <f t="shared" si="274"/>
        <v>0</v>
      </c>
      <c r="X690">
        <f t="shared" si="266"/>
        <v>0</v>
      </c>
      <c r="Y690" t="e">
        <f>VLOOKUP(A690,issues_tempo!A:E,2,FALSE)</f>
        <v>#N/A</v>
      </c>
      <c r="Z690" t="e">
        <f>VLOOKUP(A690,issues_tempo!A:E,3,FALSE)</f>
        <v>#N/A</v>
      </c>
      <c r="AA690" t="e">
        <f t="shared" si="267"/>
        <v>#N/A</v>
      </c>
      <c r="AB690" t="e">
        <f t="shared" si="268"/>
        <v>#N/A</v>
      </c>
      <c r="AC690" t="e">
        <f>VLOOKUP(A690,issues_tempo!A:E,4,FALSE)</f>
        <v>#N/A</v>
      </c>
      <c r="AD690" t="e">
        <f>VLOOKUP(A690,issues_tempo!A:E,5,FALSE)</f>
        <v>#N/A</v>
      </c>
      <c r="AE690">
        <f t="shared" si="269"/>
        <v>0</v>
      </c>
      <c r="AF690">
        <f t="shared" si="269"/>
        <v>0</v>
      </c>
      <c r="AG690" t="e">
        <f t="shared" si="270"/>
        <v>#N/A</v>
      </c>
      <c r="AH690" t="e">
        <f t="shared" si="271"/>
        <v>#N/A</v>
      </c>
      <c r="AI690" t="e">
        <f t="shared" si="272"/>
        <v>#N/A</v>
      </c>
      <c r="AJ690" t="e">
        <f t="shared" si="273"/>
        <v>#N/A</v>
      </c>
    </row>
    <row r="691" spans="1:36" x14ac:dyDescent="0.25">
      <c r="A691">
        <f>commits!A691</f>
        <v>11027151</v>
      </c>
      <c r="B691" t="str">
        <f>commits!B691</f>
        <v>java</v>
      </c>
      <c r="C691">
        <f>commits!C691</f>
        <v>0</v>
      </c>
      <c r="D691">
        <f>commits!D691</f>
        <v>69</v>
      </c>
      <c r="E691">
        <f>commits!E691</f>
        <v>69</v>
      </c>
      <c r="F691">
        <f>VLOOKUP(A691,merges!P:U,5,FALSE)</f>
        <v>0</v>
      </c>
      <c r="G691">
        <f>VLOOKUP(A691,merges!P:U,6,FALSE)</f>
        <v>6</v>
      </c>
      <c r="H691">
        <f t="shared" si="257"/>
        <v>6</v>
      </c>
      <c r="I691">
        <f t="shared" si="258"/>
        <v>11.5</v>
      </c>
      <c r="J691">
        <f t="shared" si="259"/>
        <v>8.695652173913043</v>
      </c>
      <c r="K691">
        <f t="shared" si="260"/>
        <v>0</v>
      </c>
      <c r="L691">
        <f t="shared" si="261"/>
        <v>8.695652173913043</v>
      </c>
      <c r="M691" t="e">
        <f t="shared" si="262"/>
        <v>#DIV/0!</v>
      </c>
      <c r="N691">
        <f t="shared" si="263"/>
        <v>11.5</v>
      </c>
      <c r="O691">
        <f>IF(ISNA(VLOOKUP(A691,desenvolvedores!$U$2:$W$656,2,FALSE)),1,VLOOKUP(A691,desenvolvedores!$U$2:$W$656,2,FALSE))</f>
        <v>1</v>
      </c>
      <c r="P691">
        <f>IF(ISNA(VLOOKUP(A691,desenvolvedores!$U$2:$W$656,3,FALSE)),1,VLOOKUP(A691,desenvolvedores!$U$2:$W$656,3,FALSE))</f>
        <v>1</v>
      </c>
      <c r="S691">
        <f>IF(ISNA(VLOOKUP(A691,merges!AH:AJ,2,)),0,VLOOKUP(A691,merges!AH:AJ,2,))</f>
        <v>0</v>
      </c>
      <c r="T691">
        <f>IF(ISNA(VLOOKUP(A691,merges!AN:AP,2,FALSE)),0,VLOOKUP(A691,merges!AN:AP,2,FALSE))</f>
        <v>0</v>
      </c>
      <c r="U691">
        <f t="shared" si="264"/>
        <v>0</v>
      </c>
      <c r="V691">
        <f t="shared" si="265"/>
        <v>0</v>
      </c>
      <c r="W691">
        <f t="shared" si="274"/>
        <v>0</v>
      </c>
      <c r="X691">
        <f t="shared" si="266"/>
        <v>0</v>
      </c>
      <c r="Y691">
        <f>VLOOKUP(A691,issues_tempo!A:E,2,FALSE)</f>
        <v>2</v>
      </c>
      <c r="Z691">
        <f>VLOOKUP(A691,issues_tempo!A:E,3,FALSE)</f>
        <v>0</v>
      </c>
      <c r="AA691">
        <f t="shared" si="267"/>
        <v>2</v>
      </c>
      <c r="AB691">
        <f t="shared" si="268"/>
        <v>34.5</v>
      </c>
      <c r="AC691">
        <f>VLOOKUP(A691,issues_tempo!A:E,4,FALSE)</f>
        <v>389</v>
      </c>
      <c r="AD691">
        <f>VLOOKUP(A691,issues_tempo!A:E,5,FALSE)</f>
        <v>0</v>
      </c>
      <c r="AE691">
        <f t="shared" si="269"/>
        <v>0</v>
      </c>
      <c r="AF691">
        <f t="shared" si="269"/>
        <v>0</v>
      </c>
      <c r="AG691">
        <f t="shared" si="270"/>
        <v>194.5</v>
      </c>
      <c r="AH691">
        <f t="shared" si="271"/>
        <v>0</v>
      </c>
      <c r="AI691">
        <f t="shared" si="272"/>
        <v>0</v>
      </c>
      <c r="AJ691">
        <f t="shared" si="273"/>
        <v>0</v>
      </c>
    </row>
    <row r="692" spans="1:36" x14ac:dyDescent="0.25">
      <c r="A692">
        <f>commits!A692</f>
        <v>12750545</v>
      </c>
      <c r="B692" t="str">
        <f>commits!B692</f>
        <v>java</v>
      </c>
      <c r="C692">
        <f>commits!C692</f>
        <v>0</v>
      </c>
      <c r="D692">
        <f>commits!D692</f>
        <v>3</v>
      </c>
      <c r="E692">
        <f>commits!E692</f>
        <v>3</v>
      </c>
      <c r="F692" t="e">
        <f>VLOOKUP(A692,merges!P:U,5,FALSE)</f>
        <v>#N/A</v>
      </c>
      <c r="G692" t="e">
        <f>VLOOKUP(A692,merges!P:U,6,FALSE)</f>
        <v>#N/A</v>
      </c>
      <c r="H692" t="e">
        <f t="shared" si="257"/>
        <v>#N/A</v>
      </c>
      <c r="I692" t="e">
        <f t="shared" si="258"/>
        <v>#N/A</v>
      </c>
      <c r="J692">
        <f t="shared" si="259"/>
        <v>0</v>
      </c>
      <c r="K692">
        <f t="shared" si="260"/>
        <v>0</v>
      </c>
      <c r="L692">
        <f t="shared" si="261"/>
        <v>0</v>
      </c>
      <c r="M692" t="e">
        <f t="shared" si="262"/>
        <v>#N/A</v>
      </c>
      <c r="N692" t="e">
        <f t="shared" si="263"/>
        <v>#N/A</v>
      </c>
      <c r="O692">
        <f>IF(ISNA(VLOOKUP(A692,desenvolvedores!$U$2:$W$656,2,FALSE)),1,VLOOKUP(A692,desenvolvedores!$U$2:$W$656,2,FALSE))</f>
        <v>1</v>
      </c>
      <c r="P692">
        <f>IF(ISNA(VLOOKUP(A692,desenvolvedores!$U$2:$W$656,3,FALSE)),1,VLOOKUP(A692,desenvolvedores!$U$2:$W$656,3,FALSE))</f>
        <v>1</v>
      </c>
      <c r="S692">
        <f>IF(ISNA(VLOOKUP(A692,merges!AH:AJ,2,)),0,VLOOKUP(A692,merges!AH:AJ,2,))</f>
        <v>0</v>
      </c>
      <c r="T692">
        <f>IF(ISNA(VLOOKUP(A692,merges!AN:AP,2,FALSE)),0,VLOOKUP(A692,merges!AN:AP,2,FALSE))</f>
        <v>0</v>
      </c>
      <c r="U692">
        <f t="shared" si="264"/>
        <v>0</v>
      </c>
      <c r="V692">
        <f t="shared" si="265"/>
        <v>0</v>
      </c>
      <c r="W692">
        <f t="shared" si="274"/>
        <v>0</v>
      </c>
      <c r="X692">
        <f t="shared" si="266"/>
        <v>0</v>
      </c>
      <c r="Y692" t="e">
        <f>VLOOKUP(A692,issues_tempo!A:E,2,FALSE)</f>
        <v>#N/A</v>
      </c>
      <c r="Z692" t="e">
        <f>VLOOKUP(A692,issues_tempo!A:E,3,FALSE)</f>
        <v>#N/A</v>
      </c>
      <c r="AA692" t="e">
        <f t="shared" si="267"/>
        <v>#N/A</v>
      </c>
      <c r="AB692" t="e">
        <f t="shared" si="268"/>
        <v>#N/A</v>
      </c>
      <c r="AC692" t="e">
        <f>VLOOKUP(A692,issues_tempo!A:E,4,FALSE)</f>
        <v>#N/A</v>
      </c>
      <c r="AD692" t="e">
        <f>VLOOKUP(A692,issues_tempo!A:E,5,FALSE)</f>
        <v>#N/A</v>
      </c>
      <c r="AE692">
        <f t="shared" si="269"/>
        <v>0</v>
      </c>
      <c r="AF692">
        <f t="shared" si="269"/>
        <v>0</v>
      </c>
      <c r="AG692" t="e">
        <f t="shared" si="270"/>
        <v>#N/A</v>
      </c>
      <c r="AH692" t="e">
        <f t="shared" si="271"/>
        <v>#N/A</v>
      </c>
      <c r="AI692" t="e">
        <f t="shared" si="272"/>
        <v>#N/A</v>
      </c>
      <c r="AJ692" t="e">
        <f t="shared" si="273"/>
        <v>#N/A</v>
      </c>
    </row>
    <row r="693" spans="1:36" x14ac:dyDescent="0.25">
      <c r="A693">
        <f>commits!A693</f>
        <v>13145189</v>
      </c>
      <c r="B693" t="str">
        <f>commits!B693</f>
        <v>java</v>
      </c>
      <c r="C693">
        <f>commits!C693</f>
        <v>0</v>
      </c>
      <c r="D693">
        <f>commits!D693</f>
        <v>5</v>
      </c>
      <c r="E693">
        <f>commits!E693</f>
        <v>5</v>
      </c>
      <c r="F693" t="e">
        <f>VLOOKUP(A693,merges!P:U,5,FALSE)</f>
        <v>#N/A</v>
      </c>
      <c r="G693" t="e">
        <f>VLOOKUP(A693,merges!P:U,6,FALSE)</f>
        <v>#N/A</v>
      </c>
      <c r="H693" t="e">
        <f t="shared" si="257"/>
        <v>#N/A</v>
      </c>
      <c r="I693" t="e">
        <f t="shared" si="258"/>
        <v>#N/A</v>
      </c>
      <c r="J693">
        <f t="shared" si="259"/>
        <v>0</v>
      </c>
      <c r="K693">
        <f t="shared" si="260"/>
        <v>0</v>
      </c>
      <c r="L693">
        <f t="shared" si="261"/>
        <v>0</v>
      </c>
      <c r="M693" t="e">
        <f t="shared" si="262"/>
        <v>#N/A</v>
      </c>
      <c r="N693" t="e">
        <f t="shared" si="263"/>
        <v>#N/A</v>
      </c>
      <c r="O693">
        <f>IF(ISNA(VLOOKUP(A693,desenvolvedores!$U$2:$W$656,2,FALSE)),1,VLOOKUP(A693,desenvolvedores!$U$2:$W$656,2,FALSE))</f>
        <v>1</v>
      </c>
      <c r="P693">
        <f>IF(ISNA(VLOOKUP(A693,desenvolvedores!$U$2:$W$656,3,FALSE)),1,VLOOKUP(A693,desenvolvedores!$U$2:$W$656,3,FALSE))</f>
        <v>1</v>
      </c>
      <c r="S693">
        <f>IF(ISNA(VLOOKUP(A693,merges!AH:AJ,2,)),0,VLOOKUP(A693,merges!AH:AJ,2,))</f>
        <v>0</v>
      </c>
      <c r="T693">
        <f>IF(ISNA(VLOOKUP(A693,merges!AN:AP,2,FALSE)),0,VLOOKUP(A693,merges!AN:AP,2,FALSE))</f>
        <v>0</v>
      </c>
      <c r="U693">
        <f t="shared" si="264"/>
        <v>0</v>
      </c>
      <c r="V693">
        <f t="shared" si="265"/>
        <v>0</v>
      </c>
      <c r="W693">
        <f t="shared" si="274"/>
        <v>0</v>
      </c>
      <c r="X693">
        <f t="shared" si="266"/>
        <v>0</v>
      </c>
      <c r="Y693" t="e">
        <f>VLOOKUP(A693,issues_tempo!A:E,2,FALSE)</f>
        <v>#N/A</v>
      </c>
      <c r="Z693" t="e">
        <f>VLOOKUP(A693,issues_tempo!A:E,3,FALSE)</f>
        <v>#N/A</v>
      </c>
      <c r="AA693" t="e">
        <f t="shared" si="267"/>
        <v>#N/A</v>
      </c>
      <c r="AB693" t="e">
        <f t="shared" si="268"/>
        <v>#N/A</v>
      </c>
      <c r="AC693" t="e">
        <f>VLOOKUP(A693,issues_tempo!A:E,4,FALSE)</f>
        <v>#N/A</v>
      </c>
      <c r="AD693" t="e">
        <f>VLOOKUP(A693,issues_tempo!A:E,5,FALSE)</f>
        <v>#N/A</v>
      </c>
      <c r="AE693">
        <f t="shared" si="269"/>
        <v>0</v>
      </c>
      <c r="AF693">
        <f t="shared" si="269"/>
        <v>0</v>
      </c>
      <c r="AG693" t="e">
        <f t="shared" si="270"/>
        <v>#N/A</v>
      </c>
      <c r="AH693" t="e">
        <f t="shared" si="271"/>
        <v>#N/A</v>
      </c>
      <c r="AI693" t="e">
        <f t="shared" si="272"/>
        <v>#N/A</v>
      </c>
      <c r="AJ693" t="e">
        <f t="shared" si="273"/>
        <v>#N/A</v>
      </c>
    </row>
    <row r="694" spans="1:36" x14ac:dyDescent="0.25">
      <c r="A694">
        <f>commits!A694</f>
        <v>13869572</v>
      </c>
      <c r="B694" t="str">
        <f>commits!B694</f>
        <v>Python</v>
      </c>
      <c r="C694">
        <f>commits!C694</f>
        <v>0</v>
      </c>
      <c r="D694">
        <f>commits!D694</f>
        <v>4</v>
      </c>
      <c r="E694">
        <f>commits!E694</f>
        <v>4</v>
      </c>
      <c r="F694" t="e">
        <f>VLOOKUP(A694,merges!P:U,5,FALSE)</f>
        <v>#N/A</v>
      </c>
      <c r="G694" t="e">
        <f>VLOOKUP(A694,merges!P:U,6,FALSE)</f>
        <v>#N/A</v>
      </c>
      <c r="H694" t="e">
        <f t="shared" si="257"/>
        <v>#N/A</v>
      </c>
      <c r="I694" t="e">
        <f t="shared" si="258"/>
        <v>#N/A</v>
      </c>
      <c r="J694">
        <f t="shared" si="259"/>
        <v>0</v>
      </c>
      <c r="K694">
        <f t="shared" si="260"/>
        <v>0</v>
      </c>
      <c r="L694">
        <f t="shared" si="261"/>
        <v>0</v>
      </c>
      <c r="M694" t="e">
        <f t="shared" si="262"/>
        <v>#N/A</v>
      </c>
      <c r="N694" t="e">
        <f t="shared" si="263"/>
        <v>#N/A</v>
      </c>
      <c r="O694">
        <f>IF(ISNA(VLOOKUP(A694,desenvolvedores!$U$2:$W$656,2,FALSE)),1,VLOOKUP(A694,desenvolvedores!$U$2:$W$656,2,FALSE))</f>
        <v>1</v>
      </c>
      <c r="P694">
        <f>IF(ISNA(VLOOKUP(A694,desenvolvedores!$U$2:$W$656,3,FALSE)),1,VLOOKUP(A694,desenvolvedores!$U$2:$W$656,3,FALSE))</f>
        <v>1</v>
      </c>
      <c r="S694">
        <f>IF(ISNA(VLOOKUP(A694,merges!AH:AJ,2,)),0,VLOOKUP(A694,merges!AH:AJ,2,))</f>
        <v>0</v>
      </c>
      <c r="T694">
        <f>IF(ISNA(VLOOKUP(A694,merges!AN:AP,2,FALSE)),0,VLOOKUP(A694,merges!AN:AP,2,FALSE))</f>
        <v>0</v>
      </c>
      <c r="U694">
        <f t="shared" si="264"/>
        <v>0</v>
      </c>
      <c r="V694">
        <f t="shared" si="265"/>
        <v>0</v>
      </c>
      <c r="W694">
        <f t="shared" si="274"/>
        <v>0</v>
      </c>
      <c r="X694">
        <f t="shared" si="266"/>
        <v>0</v>
      </c>
      <c r="Y694" t="e">
        <f>VLOOKUP(A694,issues_tempo!A:E,2,FALSE)</f>
        <v>#N/A</v>
      </c>
      <c r="Z694" t="e">
        <f>VLOOKUP(A694,issues_tempo!A:E,3,FALSE)</f>
        <v>#N/A</v>
      </c>
      <c r="AA694" t="e">
        <f t="shared" si="267"/>
        <v>#N/A</v>
      </c>
      <c r="AB694" t="e">
        <f t="shared" si="268"/>
        <v>#N/A</v>
      </c>
      <c r="AC694" t="e">
        <f>VLOOKUP(A694,issues_tempo!A:E,4,FALSE)</f>
        <v>#N/A</v>
      </c>
      <c r="AD694" t="e">
        <f>VLOOKUP(A694,issues_tempo!A:E,5,FALSE)</f>
        <v>#N/A</v>
      </c>
      <c r="AE694">
        <f t="shared" si="269"/>
        <v>0</v>
      </c>
      <c r="AF694">
        <f t="shared" si="269"/>
        <v>0</v>
      </c>
      <c r="AG694" t="e">
        <f t="shared" si="270"/>
        <v>#N/A</v>
      </c>
      <c r="AH694" t="e">
        <f t="shared" si="271"/>
        <v>#N/A</v>
      </c>
      <c r="AI694" t="e">
        <f t="shared" si="272"/>
        <v>#N/A</v>
      </c>
      <c r="AJ694" t="e">
        <f t="shared" si="273"/>
        <v>#N/A</v>
      </c>
    </row>
    <row r="695" spans="1:36" x14ac:dyDescent="0.25">
      <c r="A695">
        <f>commits!A695</f>
        <v>14689478</v>
      </c>
      <c r="B695" t="str">
        <f>commits!B695</f>
        <v>Ruby</v>
      </c>
      <c r="C695">
        <f>commits!C695</f>
        <v>0</v>
      </c>
      <c r="D695">
        <f>commits!D695</f>
        <v>115</v>
      </c>
      <c r="E695">
        <f>commits!E695</f>
        <v>115</v>
      </c>
      <c r="F695">
        <f>VLOOKUP(A695,merges!P:U,5,FALSE)</f>
        <v>0</v>
      </c>
      <c r="G695">
        <f>VLOOKUP(A695,merges!P:U,6,FALSE)</f>
        <v>11</v>
      </c>
      <c r="H695">
        <f t="shared" si="257"/>
        <v>11</v>
      </c>
      <c r="I695">
        <f t="shared" si="258"/>
        <v>10.454545454545455</v>
      </c>
      <c r="J695">
        <f t="shared" si="259"/>
        <v>9.5652173913043477</v>
      </c>
      <c r="K695">
        <f t="shared" si="260"/>
        <v>0</v>
      </c>
      <c r="L695">
        <f t="shared" si="261"/>
        <v>9.5652173913043477</v>
      </c>
      <c r="M695" t="e">
        <f t="shared" si="262"/>
        <v>#DIV/0!</v>
      </c>
      <c r="N695">
        <f t="shared" si="263"/>
        <v>10.454545454545455</v>
      </c>
      <c r="O695">
        <f>IF(ISNA(VLOOKUP(A695,desenvolvedores!$U$2:$W$656,2,FALSE)),1,VLOOKUP(A695,desenvolvedores!$U$2:$W$656,2,FALSE))</f>
        <v>1</v>
      </c>
      <c r="P695">
        <f>IF(ISNA(VLOOKUP(A695,desenvolvedores!$U$2:$W$656,3,FALSE)),1,VLOOKUP(A695,desenvolvedores!$U$2:$W$656,3,FALSE))</f>
        <v>1</v>
      </c>
      <c r="S695">
        <f>IF(ISNA(VLOOKUP(A695,merges!AH:AJ,2,)),0,VLOOKUP(A695,merges!AH:AJ,2,))</f>
        <v>0</v>
      </c>
      <c r="T695">
        <f>IF(ISNA(VLOOKUP(A695,merges!AN:AP,2,FALSE)),0,VLOOKUP(A695,merges!AN:AP,2,FALSE))</f>
        <v>0</v>
      </c>
      <c r="U695">
        <f t="shared" si="264"/>
        <v>0</v>
      </c>
      <c r="V695">
        <f t="shared" si="265"/>
        <v>0</v>
      </c>
      <c r="W695">
        <f t="shared" si="274"/>
        <v>0</v>
      </c>
      <c r="X695">
        <f t="shared" si="266"/>
        <v>0</v>
      </c>
      <c r="Y695" t="e">
        <f>VLOOKUP(A695,issues_tempo!A:E,2,FALSE)</f>
        <v>#N/A</v>
      </c>
      <c r="Z695" t="e">
        <f>VLOOKUP(A695,issues_tempo!A:E,3,FALSE)</f>
        <v>#N/A</v>
      </c>
      <c r="AA695" t="e">
        <f t="shared" si="267"/>
        <v>#N/A</v>
      </c>
      <c r="AB695" t="e">
        <f t="shared" si="268"/>
        <v>#N/A</v>
      </c>
      <c r="AC695" t="e">
        <f>VLOOKUP(A695,issues_tempo!A:E,4,FALSE)</f>
        <v>#N/A</v>
      </c>
      <c r="AD695" t="e">
        <f>VLOOKUP(A695,issues_tempo!A:E,5,FALSE)</f>
        <v>#N/A</v>
      </c>
      <c r="AE695">
        <f t="shared" si="269"/>
        <v>0</v>
      </c>
      <c r="AF695">
        <f t="shared" si="269"/>
        <v>0</v>
      </c>
      <c r="AG695" t="e">
        <f t="shared" si="270"/>
        <v>#N/A</v>
      </c>
      <c r="AH695" t="e">
        <f t="shared" si="271"/>
        <v>#N/A</v>
      </c>
      <c r="AI695" t="e">
        <f t="shared" si="272"/>
        <v>#N/A</v>
      </c>
      <c r="AJ695" t="e">
        <f t="shared" si="273"/>
        <v>#N/A</v>
      </c>
    </row>
    <row r="696" spans="1:36" x14ac:dyDescent="0.25">
      <c r="A696">
        <f>commits!A696</f>
        <v>14748971</v>
      </c>
      <c r="B696" t="str">
        <f>commits!B696</f>
        <v>c#</v>
      </c>
      <c r="C696">
        <f>commits!C696</f>
        <v>0</v>
      </c>
      <c r="D696">
        <f>commits!D696</f>
        <v>11</v>
      </c>
      <c r="E696">
        <f>commits!E696</f>
        <v>11</v>
      </c>
      <c r="F696" t="e">
        <f>VLOOKUP(A696,merges!P:U,5,FALSE)</f>
        <v>#N/A</v>
      </c>
      <c r="G696" t="e">
        <f>VLOOKUP(A696,merges!P:U,6,FALSE)</f>
        <v>#N/A</v>
      </c>
      <c r="H696" t="e">
        <f t="shared" si="257"/>
        <v>#N/A</v>
      </c>
      <c r="I696" t="e">
        <f t="shared" si="258"/>
        <v>#N/A</v>
      </c>
      <c r="J696">
        <f t="shared" si="259"/>
        <v>0</v>
      </c>
      <c r="K696">
        <f t="shared" si="260"/>
        <v>0</v>
      </c>
      <c r="L696">
        <f t="shared" si="261"/>
        <v>0</v>
      </c>
      <c r="M696" t="e">
        <f t="shared" si="262"/>
        <v>#N/A</v>
      </c>
      <c r="N696" t="e">
        <f t="shared" si="263"/>
        <v>#N/A</v>
      </c>
      <c r="O696">
        <f>IF(ISNA(VLOOKUP(A696,desenvolvedores!$U$2:$W$656,2,FALSE)),1,VLOOKUP(A696,desenvolvedores!$U$2:$W$656,2,FALSE))</f>
        <v>1</v>
      </c>
      <c r="P696">
        <f>IF(ISNA(VLOOKUP(A696,desenvolvedores!$U$2:$W$656,3,FALSE)),1,VLOOKUP(A696,desenvolvedores!$U$2:$W$656,3,FALSE))</f>
        <v>1</v>
      </c>
      <c r="S696">
        <f>IF(ISNA(VLOOKUP(A696,merges!AH:AJ,2,)),0,VLOOKUP(A696,merges!AH:AJ,2,))</f>
        <v>0</v>
      </c>
      <c r="T696">
        <f>IF(ISNA(VLOOKUP(A696,merges!AN:AP,2,FALSE)),0,VLOOKUP(A696,merges!AN:AP,2,FALSE))</f>
        <v>0</v>
      </c>
      <c r="U696">
        <f t="shared" si="264"/>
        <v>0</v>
      </c>
      <c r="V696">
        <f t="shared" si="265"/>
        <v>0</v>
      </c>
      <c r="W696">
        <f t="shared" si="274"/>
        <v>0</v>
      </c>
      <c r="X696">
        <f t="shared" si="266"/>
        <v>0</v>
      </c>
      <c r="Y696" t="e">
        <f>VLOOKUP(A696,issues_tempo!A:E,2,FALSE)</f>
        <v>#N/A</v>
      </c>
      <c r="Z696" t="e">
        <f>VLOOKUP(A696,issues_tempo!A:E,3,FALSE)</f>
        <v>#N/A</v>
      </c>
      <c r="AA696" t="e">
        <f t="shared" si="267"/>
        <v>#N/A</v>
      </c>
      <c r="AB696" t="e">
        <f t="shared" si="268"/>
        <v>#N/A</v>
      </c>
      <c r="AC696" t="e">
        <f>VLOOKUP(A696,issues_tempo!A:E,4,FALSE)</f>
        <v>#N/A</v>
      </c>
      <c r="AD696" t="e">
        <f>VLOOKUP(A696,issues_tempo!A:E,5,FALSE)</f>
        <v>#N/A</v>
      </c>
      <c r="AE696">
        <f t="shared" si="269"/>
        <v>0</v>
      </c>
      <c r="AF696">
        <f t="shared" si="269"/>
        <v>0</v>
      </c>
      <c r="AG696" t="e">
        <f t="shared" si="270"/>
        <v>#N/A</v>
      </c>
      <c r="AH696" t="e">
        <f t="shared" si="271"/>
        <v>#N/A</v>
      </c>
      <c r="AI696" t="e">
        <f t="shared" si="272"/>
        <v>#N/A</v>
      </c>
      <c r="AJ696" t="e">
        <f t="shared" si="273"/>
        <v>#N/A</v>
      </c>
    </row>
    <row r="697" spans="1:36" x14ac:dyDescent="0.25">
      <c r="A697">
        <f>commits!A697</f>
        <v>14840550</v>
      </c>
      <c r="B697" t="str">
        <f>commits!B697</f>
        <v>c#</v>
      </c>
      <c r="C697">
        <f>commits!C697</f>
        <v>0</v>
      </c>
      <c r="D697">
        <f>commits!D697</f>
        <v>6</v>
      </c>
      <c r="E697">
        <f>commits!E697</f>
        <v>6</v>
      </c>
      <c r="F697" t="e">
        <f>VLOOKUP(A697,merges!P:U,5,FALSE)</f>
        <v>#N/A</v>
      </c>
      <c r="G697" t="e">
        <f>VLOOKUP(A697,merges!P:U,6,FALSE)</f>
        <v>#N/A</v>
      </c>
      <c r="H697" t="e">
        <f t="shared" si="257"/>
        <v>#N/A</v>
      </c>
      <c r="I697" t="e">
        <f t="shared" si="258"/>
        <v>#N/A</v>
      </c>
      <c r="J697">
        <f t="shared" si="259"/>
        <v>0</v>
      </c>
      <c r="K697">
        <f t="shared" si="260"/>
        <v>0</v>
      </c>
      <c r="L697">
        <f t="shared" si="261"/>
        <v>0</v>
      </c>
      <c r="M697" t="e">
        <f t="shared" si="262"/>
        <v>#N/A</v>
      </c>
      <c r="N697" t="e">
        <f t="shared" si="263"/>
        <v>#N/A</v>
      </c>
      <c r="O697">
        <f>IF(ISNA(VLOOKUP(A697,desenvolvedores!$U$2:$W$656,2,FALSE)),1,VLOOKUP(A697,desenvolvedores!$U$2:$W$656,2,FALSE))</f>
        <v>1</v>
      </c>
      <c r="P697">
        <f>IF(ISNA(VLOOKUP(A697,desenvolvedores!$U$2:$W$656,3,FALSE)),1,VLOOKUP(A697,desenvolvedores!$U$2:$W$656,3,FALSE))</f>
        <v>1</v>
      </c>
      <c r="S697">
        <f>IF(ISNA(VLOOKUP(A697,merges!AH:AJ,2,)),0,VLOOKUP(A697,merges!AH:AJ,2,))</f>
        <v>0</v>
      </c>
      <c r="T697">
        <f>IF(ISNA(VLOOKUP(A697,merges!AN:AP,2,FALSE)),0,VLOOKUP(A697,merges!AN:AP,2,FALSE))</f>
        <v>0</v>
      </c>
      <c r="U697">
        <f t="shared" si="264"/>
        <v>0</v>
      </c>
      <c r="V697">
        <f t="shared" si="265"/>
        <v>0</v>
      </c>
      <c r="W697">
        <f t="shared" si="274"/>
        <v>0</v>
      </c>
      <c r="X697">
        <f t="shared" si="266"/>
        <v>0</v>
      </c>
      <c r="Y697" t="e">
        <f>VLOOKUP(A697,issues_tempo!A:E,2,FALSE)</f>
        <v>#N/A</v>
      </c>
      <c r="Z697" t="e">
        <f>VLOOKUP(A697,issues_tempo!A:E,3,FALSE)</f>
        <v>#N/A</v>
      </c>
      <c r="AA697" t="e">
        <f t="shared" si="267"/>
        <v>#N/A</v>
      </c>
      <c r="AB697" t="e">
        <f t="shared" si="268"/>
        <v>#N/A</v>
      </c>
      <c r="AC697" t="e">
        <f>VLOOKUP(A697,issues_tempo!A:E,4,FALSE)</f>
        <v>#N/A</v>
      </c>
      <c r="AD697" t="e">
        <f>VLOOKUP(A697,issues_tempo!A:E,5,FALSE)</f>
        <v>#N/A</v>
      </c>
      <c r="AE697">
        <f t="shared" si="269"/>
        <v>0</v>
      </c>
      <c r="AF697">
        <f t="shared" si="269"/>
        <v>0</v>
      </c>
      <c r="AG697" t="e">
        <f t="shared" si="270"/>
        <v>#N/A</v>
      </c>
      <c r="AH697" t="e">
        <f t="shared" si="271"/>
        <v>#N/A</v>
      </c>
      <c r="AI697" t="e">
        <f t="shared" si="272"/>
        <v>#N/A</v>
      </c>
      <c r="AJ697" t="e">
        <f t="shared" si="273"/>
        <v>#N/A</v>
      </c>
    </row>
    <row r="698" spans="1:36" x14ac:dyDescent="0.25">
      <c r="A698">
        <f>commits!A698</f>
        <v>14840745</v>
      </c>
      <c r="B698" t="str">
        <f>commits!B698</f>
        <v>c#</v>
      </c>
      <c r="C698">
        <f>commits!C698</f>
        <v>0</v>
      </c>
      <c r="D698">
        <f>commits!D698</f>
        <v>5</v>
      </c>
      <c r="E698">
        <f>commits!E698</f>
        <v>5</v>
      </c>
      <c r="F698" t="e">
        <f>VLOOKUP(A698,merges!P:U,5,FALSE)</f>
        <v>#N/A</v>
      </c>
      <c r="G698" t="e">
        <f>VLOOKUP(A698,merges!P:U,6,FALSE)</f>
        <v>#N/A</v>
      </c>
      <c r="H698" t="e">
        <f t="shared" si="257"/>
        <v>#N/A</v>
      </c>
      <c r="I698" t="e">
        <f t="shared" si="258"/>
        <v>#N/A</v>
      </c>
      <c r="J698">
        <f t="shared" si="259"/>
        <v>0</v>
      </c>
      <c r="K698">
        <f t="shared" si="260"/>
        <v>0</v>
      </c>
      <c r="L698">
        <f t="shared" si="261"/>
        <v>0</v>
      </c>
      <c r="M698" t="e">
        <f t="shared" si="262"/>
        <v>#N/A</v>
      </c>
      <c r="N698" t="e">
        <f t="shared" si="263"/>
        <v>#N/A</v>
      </c>
      <c r="O698">
        <f>IF(ISNA(VLOOKUP(A698,desenvolvedores!$U$2:$W$656,2,FALSE)),1,VLOOKUP(A698,desenvolvedores!$U$2:$W$656,2,FALSE))</f>
        <v>1</v>
      </c>
      <c r="P698">
        <f>IF(ISNA(VLOOKUP(A698,desenvolvedores!$U$2:$W$656,3,FALSE)),1,VLOOKUP(A698,desenvolvedores!$U$2:$W$656,3,FALSE))</f>
        <v>1</v>
      </c>
      <c r="S698">
        <f>IF(ISNA(VLOOKUP(A698,merges!AH:AJ,2,)),0,VLOOKUP(A698,merges!AH:AJ,2,))</f>
        <v>0</v>
      </c>
      <c r="T698">
        <f>IF(ISNA(VLOOKUP(A698,merges!AN:AP,2,FALSE)),0,VLOOKUP(A698,merges!AN:AP,2,FALSE))</f>
        <v>0</v>
      </c>
      <c r="U698">
        <f t="shared" si="264"/>
        <v>0</v>
      </c>
      <c r="V698">
        <f t="shared" si="265"/>
        <v>0</v>
      </c>
      <c r="W698">
        <f t="shared" si="274"/>
        <v>0</v>
      </c>
      <c r="X698">
        <f t="shared" si="266"/>
        <v>0</v>
      </c>
      <c r="Y698">
        <f>VLOOKUP(A698,issues_tempo!A:E,2,FALSE)</f>
        <v>2</v>
      </c>
      <c r="Z698">
        <f>VLOOKUP(A698,issues_tempo!A:E,3,FALSE)</f>
        <v>0</v>
      </c>
      <c r="AA698">
        <f t="shared" si="267"/>
        <v>2</v>
      </c>
      <c r="AB698">
        <f t="shared" si="268"/>
        <v>2.5</v>
      </c>
      <c r="AC698">
        <f>VLOOKUP(A698,issues_tempo!A:E,4,FALSE)</f>
        <v>9</v>
      </c>
      <c r="AD698">
        <f>VLOOKUP(A698,issues_tempo!A:E,5,FALSE)</f>
        <v>0</v>
      </c>
      <c r="AE698">
        <f t="shared" si="269"/>
        <v>0</v>
      </c>
      <c r="AF698">
        <f t="shared" si="269"/>
        <v>0</v>
      </c>
      <c r="AG698">
        <f t="shared" si="270"/>
        <v>4.5</v>
      </c>
      <c r="AH698">
        <f t="shared" si="271"/>
        <v>0</v>
      </c>
      <c r="AI698">
        <f t="shared" si="272"/>
        <v>0</v>
      </c>
      <c r="AJ698">
        <f t="shared" si="273"/>
        <v>0</v>
      </c>
    </row>
    <row r="699" spans="1:36" x14ac:dyDescent="0.25">
      <c r="A699">
        <f>commits!A699</f>
        <v>14840944</v>
      </c>
      <c r="B699" t="str">
        <f>commits!B699</f>
        <v>c#</v>
      </c>
      <c r="C699">
        <f>commits!C699</f>
        <v>0</v>
      </c>
      <c r="D699">
        <f>commits!D699</f>
        <v>5</v>
      </c>
      <c r="E699">
        <f>commits!E699</f>
        <v>5</v>
      </c>
      <c r="F699" t="e">
        <f>VLOOKUP(A699,merges!P:U,5,FALSE)</f>
        <v>#N/A</v>
      </c>
      <c r="G699" t="e">
        <f>VLOOKUP(A699,merges!P:U,6,FALSE)</f>
        <v>#N/A</v>
      </c>
      <c r="H699" t="e">
        <f t="shared" si="257"/>
        <v>#N/A</v>
      </c>
      <c r="I699" t="e">
        <f t="shared" si="258"/>
        <v>#N/A</v>
      </c>
      <c r="J699">
        <f t="shared" si="259"/>
        <v>0</v>
      </c>
      <c r="K699">
        <f t="shared" si="260"/>
        <v>0</v>
      </c>
      <c r="L699">
        <f t="shared" si="261"/>
        <v>0</v>
      </c>
      <c r="M699" t="e">
        <f t="shared" si="262"/>
        <v>#N/A</v>
      </c>
      <c r="N699" t="e">
        <f t="shared" si="263"/>
        <v>#N/A</v>
      </c>
      <c r="O699">
        <f>IF(ISNA(VLOOKUP(A699,desenvolvedores!$U$2:$W$656,2,FALSE)),1,VLOOKUP(A699,desenvolvedores!$U$2:$W$656,2,FALSE))</f>
        <v>1</v>
      </c>
      <c r="P699">
        <f>IF(ISNA(VLOOKUP(A699,desenvolvedores!$U$2:$W$656,3,FALSE)),1,VLOOKUP(A699,desenvolvedores!$U$2:$W$656,3,FALSE))</f>
        <v>1</v>
      </c>
      <c r="S699">
        <f>IF(ISNA(VLOOKUP(A699,merges!AH:AJ,2,)),0,VLOOKUP(A699,merges!AH:AJ,2,))</f>
        <v>0</v>
      </c>
      <c r="T699">
        <f>IF(ISNA(VLOOKUP(A699,merges!AN:AP,2,FALSE)),0,VLOOKUP(A699,merges!AN:AP,2,FALSE))</f>
        <v>0</v>
      </c>
      <c r="U699">
        <f t="shared" si="264"/>
        <v>0</v>
      </c>
      <c r="V699">
        <f t="shared" si="265"/>
        <v>0</v>
      </c>
      <c r="W699">
        <f t="shared" si="274"/>
        <v>0</v>
      </c>
      <c r="X699">
        <f t="shared" si="266"/>
        <v>0</v>
      </c>
      <c r="Y699">
        <f>VLOOKUP(A699,issues_tempo!A:E,2,FALSE)</f>
        <v>1</v>
      </c>
      <c r="Z699">
        <f>VLOOKUP(A699,issues_tempo!A:E,3,FALSE)</f>
        <v>0</v>
      </c>
      <c r="AA699">
        <f t="shared" si="267"/>
        <v>1</v>
      </c>
      <c r="AB699">
        <f t="shared" si="268"/>
        <v>5</v>
      </c>
      <c r="AC699">
        <f>VLOOKUP(A699,issues_tempo!A:E,4,FALSE)</f>
        <v>0</v>
      </c>
      <c r="AD699">
        <f>VLOOKUP(A699,issues_tempo!A:E,5,FALSE)</f>
        <v>0</v>
      </c>
      <c r="AE699">
        <f t="shared" si="269"/>
        <v>0</v>
      </c>
      <c r="AF699">
        <f t="shared" si="269"/>
        <v>0</v>
      </c>
      <c r="AG699">
        <f t="shared" si="270"/>
        <v>0</v>
      </c>
      <c r="AH699">
        <f t="shared" si="271"/>
        <v>0</v>
      </c>
      <c r="AI699">
        <f t="shared" si="272"/>
        <v>0</v>
      </c>
      <c r="AJ699">
        <f t="shared" si="273"/>
        <v>0</v>
      </c>
    </row>
    <row r="700" spans="1:36" x14ac:dyDescent="0.25">
      <c r="A700">
        <f>commits!A700</f>
        <v>15313960</v>
      </c>
      <c r="B700" t="str">
        <f>commits!B700</f>
        <v>java</v>
      </c>
      <c r="C700">
        <f>commits!C700</f>
        <v>0</v>
      </c>
      <c r="D700">
        <f>commits!D700</f>
        <v>5</v>
      </c>
      <c r="E700">
        <f>commits!E700</f>
        <v>5</v>
      </c>
      <c r="F700" t="e">
        <f>VLOOKUP(A700,merges!P:U,5,FALSE)</f>
        <v>#N/A</v>
      </c>
      <c r="G700" t="e">
        <f>VLOOKUP(A700,merges!P:U,6,FALSE)</f>
        <v>#N/A</v>
      </c>
      <c r="H700" t="e">
        <f t="shared" si="257"/>
        <v>#N/A</v>
      </c>
      <c r="I700" t="e">
        <f t="shared" si="258"/>
        <v>#N/A</v>
      </c>
      <c r="J700">
        <f t="shared" si="259"/>
        <v>0</v>
      </c>
      <c r="K700">
        <f t="shared" si="260"/>
        <v>0</v>
      </c>
      <c r="L700">
        <f t="shared" si="261"/>
        <v>0</v>
      </c>
      <c r="M700" t="e">
        <f t="shared" si="262"/>
        <v>#N/A</v>
      </c>
      <c r="N700" t="e">
        <f t="shared" si="263"/>
        <v>#N/A</v>
      </c>
      <c r="O700">
        <f>IF(ISNA(VLOOKUP(A700,desenvolvedores!$U$2:$W$656,2,FALSE)),1,VLOOKUP(A700,desenvolvedores!$U$2:$W$656,2,FALSE))</f>
        <v>1</v>
      </c>
      <c r="P700">
        <f>IF(ISNA(VLOOKUP(A700,desenvolvedores!$U$2:$W$656,3,FALSE)),1,VLOOKUP(A700,desenvolvedores!$U$2:$W$656,3,FALSE))</f>
        <v>1</v>
      </c>
      <c r="S700">
        <f>IF(ISNA(VLOOKUP(A700,merges!AH:AJ,2,)),0,VLOOKUP(A700,merges!AH:AJ,2,))</f>
        <v>0</v>
      </c>
      <c r="T700">
        <f>IF(ISNA(VLOOKUP(A700,merges!AN:AP,2,FALSE)),0,VLOOKUP(A700,merges!AN:AP,2,FALSE))</f>
        <v>0</v>
      </c>
      <c r="U700">
        <f t="shared" si="264"/>
        <v>0</v>
      </c>
      <c r="V700">
        <f t="shared" si="265"/>
        <v>0</v>
      </c>
      <c r="W700">
        <f t="shared" si="274"/>
        <v>0</v>
      </c>
      <c r="X700">
        <f t="shared" si="266"/>
        <v>0</v>
      </c>
      <c r="Y700" t="e">
        <f>VLOOKUP(A700,issues_tempo!A:E,2,FALSE)</f>
        <v>#N/A</v>
      </c>
      <c r="Z700" t="e">
        <f>VLOOKUP(A700,issues_tempo!A:E,3,FALSE)</f>
        <v>#N/A</v>
      </c>
      <c r="AA700" t="e">
        <f t="shared" si="267"/>
        <v>#N/A</v>
      </c>
      <c r="AB700" t="e">
        <f t="shared" si="268"/>
        <v>#N/A</v>
      </c>
      <c r="AC700" t="e">
        <f>VLOOKUP(A700,issues_tempo!A:E,4,FALSE)</f>
        <v>#N/A</v>
      </c>
      <c r="AD700" t="e">
        <f>VLOOKUP(A700,issues_tempo!A:E,5,FALSE)</f>
        <v>#N/A</v>
      </c>
      <c r="AE700">
        <f t="shared" si="269"/>
        <v>0</v>
      </c>
      <c r="AF700">
        <f t="shared" si="269"/>
        <v>0</v>
      </c>
      <c r="AG700" t="e">
        <f t="shared" si="270"/>
        <v>#N/A</v>
      </c>
      <c r="AH700" t="e">
        <f t="shared" si="271"/>
        <v>#N/A</v>
      </c>
      <c r="AI700" t="e">
        <f t="shared" si="272"/>
        <v>#N/A</v>
      </c>
      <c r="AJ700" t="e">
        <f t="shared" si="273"/>
        <v>#N/A</v>
      </c>
    </row>
    <row r="701" spans="1:36" x14ac:dyDescent="0.25">
      <c r="A701">
        <f>commits!A701</f>
        <v>15700975</v>
      </c>
      <c r="B701" t="str">
        <f>commits!B701</f>
        <v>Python</v>
      </c>
      <c r="C701">
        <f>commits!C701</f>
        <v>0</v>
      </c>
      <c r="D701">
        <f>commits!D701</f>
        <v>6</v>
      </c>
      <c r="E701">
        <f>commits!E701</f>
        <v>6</v>
      </c>
      <c r="F701" t="e">
        <f>VLOOKUP(A701,merges!P:U,5,FALSE)</f>
        <v>#N/A</v>
      </c>
      <c r="G701" t="e">
        <f>VLOOKUP(A701,merges!P:U,6,FALSE)</f>
        <v>#N/A</v>
      </c>
      <c r="H701" t="e">
        <f t="shared" si="257"/>
        <v>#N/A</v>
      </c>
      <c r="I701" t="e">
        <f t="shared" si="258"/>
        <v>#N/A</v>
      </c>
      <c r="J701">
        <f t="shared" si="259"/>
        <v>0</v>
      </c>
      <c r="K701">
        <f t="shared" si="260"/>
        <v>0</v>
      </c>
      <c r="L701">
        <f t="shared" si="261"/>
        <v>0</v>
      </c>
      <c r="M701" t="e">
        <f t="shared" si="262"/>
        <v>#N/A</v>
      </c>
      <c r="N701" t="e">
        <f t="shared" si="263"/>
        <v>#N/A</v>
      </c>
      <c r="O701">
        <f>IF(ISNA(VLOOKUP(A701,desenvolvedores!$U$2:$W$656,2,FALSE)),1,VLOOKUP(A701,desenvolvedores!$U$2:$W$656,2,FALSE))</f>
        <v>1</v>
      </c>
      <c r="P701">
        <f>IF(ISNA(VLOOKUP(A701,desenvolvedores!$U$2:$W$656,3,FALSE)),1,VLOOKUP(A701,desenvolvedores!$U$2:$W$656,3,FALSE))</f>
        <v>1</v>
      </c>
      <c r="S701">
        <f>IF(ISNA(VLOOKUP(A701,merges!AH:AJ,2,)),0,VLOOKUP(A701,merges!AH:AJ,2,))</f>
        <v>0</v>
      </c>
      <c r="T701">
        <f>IF(ISNA(VLOOKUP(A701,merges!AN:AP,2,FALSE)),0,VLOOKUP(A701,merges!AN:AP,2,FALSE))</f>
        <v>0</v>
      </c>
      <c r="U701">
        <f t="shared" si="264"/>
        <v>0</v>
      </c>
      <c r="V701">
        <f t="shared" si="265"/>
        <v>0</v>
      </c>
      <c r="W701">
        <f t="shared" si="274"/>
        <v>0</v>
      </c>
      <c r="X701">
        <f t="shared" si="266"/>
        <v>0</v>
      </c>
      <c r="Y701" t="e">
        <f>VLOOKUP(A701,issues_tempo!A:E,2,FALSE)</f>
        <v>#N/A</v>
      </c>
      <c r="Z701" t="e">
        <f>VLOOKUP(A701,issues_tempo!A:E,3,FALSE)</f>
        <v>#N/A</v>
      </c>
      <c r="AA701" t="e">
        <f t="shared" si="267"/>
        <v>#N/A</v>
      </c>
      <c r="AB701" t="e">
        <f t="shared" si="268"/>
        <v>#N/A</v>
      </c>
      <c r="AC701" t="e">
        <f>VLOOKUP(A701,issues_tempo!A:E,4,FALSE)</f>
        <v>#N/A</v>
      </c>
      <c r="AD701" t="e">
        <f>VLOOKUP(A701,issues_tempo!A:E,5,FALSE)</f>
        <v>#N/A</v>
      </c>
      <c r="AE701">
        <f t="shared" si="269"/>
        <v>0</v>
      </c>
      <c r="AF701">
        <f t="shared" si="269"/>
        <v>0</v>
      </c>
      <c r="AG701" t="e">
        <f t="shared" si="270"/>
        <v>#N/A</v>
      </c>
      <c r="AH701" t="e">
        <f t="shared" si="271"/>
        <v>#N/A</v>
      </c>
      <c r="AI701" t="e">
        <f t="shared" si="272"/>
        <v>#N/A</v>
      </c>
      <c r="AJ701" t="e">
        <f t="shared" si="273"/>
        <v>#N/A</v>
      </c>
    </row>
    <row r="702" spans="1:36" x14ac:dyDescent="0.25">
      <c r="A702">
        <f>commits!A702</f>
        <v>17581811</v>
      </c>
      <c r="B702" t="str">
        <f>commits!B702</f>
        <v>Python</v>
      </c>
      <c r="C702">
        <f>commits!C702</f>
        <v>0</v>
      </c>
      <c r="D702">
        <f>commits!D702</f>
        <v>96</v>
      </c>
      <c r="E702">
        <f>commits!E702</f>
        <v>96</v>
      </c>
      <c r="F702">
        <f>VLOOKUP(A702,merges!P:U,5,FALSE)</f>
        <v>0</v>
      </c>
      <c r="G702">
        <f>VLOOKUP(A702,merges!P:U,6,FALSE)</f>
        <v>4</v>
      </c>
      <c r="H702">
        <f t="shared" si="257"/>
        <v>4</v>
      </c>
      <c r="I702">
        <f t="shared" si="258"/>
        <v>24</v>
      </c>
      <c r="J702">
        <f t="shared" si="259"/>
        <v>4.166666666666667</v>
      </c>
      <c r="K702">
        <f t="shared" si="260"/>
        <v>0</v>
      </c>
      <c r="L702">
        <f t="shared" si="261"/>
        <v>4.166666666666667</v>
      </c>
      <c r="M702" t="e">
        <f t="shared" si="262"/>
        <v>#DIV/0!</v>
      </c>
      <c r="N702">
        <f t="shared" si="263"/>
        <v>24</v>
      </c>
      <c r="O702">
        <f>IF(ISNA(VLOOKUP(A702,desenvolvedores!$U$2:$W$656,2,FALSE)),1,VLOOKUP(A702,desenvolvedores!$U$2:$W$656,2,FALSE))</f>
        <v>1</v>
      </c>
      <c r="P702">
        <f>IF(ISNA(VLOOKUP(A702,desenvolvedores!$U$2:$W$656,3,FALSE)),1,VLOOKUP(A702,desenvolvedores!$U$2:$W$656,3,FALSE))</f>
        <v>1</v>
      </c>
      <c r="S702">
        <f>IF(ISNA(VLOOKUP(A702,merges!AH:AJ,2,)),0,VLOOKUP(A702,merges!AH:AJ,2,))</f>
        <v>0</v>
      </c>
      <c r="T702">
        <f>IF(ISNA(VLOOKUP(A702,merges!AN:AP,2,FALSE)),0,VLOOKUP(A702,merges!AN:AP,2,FALSE))</f>
        <v>0</v>
      </c>
      <c r="U702">
        <f t="shared" si="264"/>
        <v>0</v>
      </c>
      <c r="V702">
        <f t="shared" si="265"/>
        <v>0</v>
      </c>
      <c r="W702">
        <f t="shared" si="274"/>
        <v>0</v>
      </c>
      <c r="X702">
        <f t="shared" si="266"/>
        <v>0</v>
      </c>
      <c r="Y702">
        <f>VLOOKUP(A702,issues_tempo!A:E,2,FALSE)</f>
        <v>19</v>
      </c>
      <c r="Z702">
        <f>VLOOKUP(A702,issues_tempo!A:E,3,FALSE)</f>
        <v>0</v>
      </c>
      <c r="AA702">
        <f t="shared" si="267"/>
        <v>19</v>
      </c>
      <c r="AB702">
        <f t="shared" si="268"/>
        <v>5.0526315789473681</v>
      </c>
      <c r="AC702">
        <f>VLOOKUP(A702,issues_tempo!A:E,4,FALSE)</f>
        <v>262</v>
      </c>
      <c r="AD702">
        <f>VLOOKUP(A702,issues_tempo!A:E,5,FALSE)</f>
        <v>0</v>
      </c>
      <c r="AE702">
        <f t="shared" si="269"/>
        <v>0</v>
      </c>
      <c r="AF702">
        <f t="shared" si="269"/>
        <v>0</v>
      </c>
      <c r="AG702">
        <f t="shared" si="270"/>
        <v>13.789473684210526</v>
      </c>
      <c r="AH702">
        <f t="shared" si="271"/>
        <v>0</v>
      </c>
      <c r="AI702">
        <f t="shared" si="272"/>
        <v>0</v>
      </c>
      <c r="AJ702">
        <f t="shared" si="273"/>
        <v>0</v>
      </c>
    </row>
    <row r="703" spans="1:36" x14ac:dyDescent="0.25">
      <c r="A703">
        <f>commits!A703</f>
        <v>21175143</v>
      </c>
      <c r="B703" t="str">
        <f>commits!B703</f>
        <v>java</v>
      </c>
      <c r="C703">
        <f>commits!C703</f>
        <v>0</v>
      </c>
      <c r="D703">
        <f>commits!D703</f>
        <v>1</v>
      </c>
      <c r="E703">
        <f>commits!E703</f>
        <v>1</v>
      </c>
      <c r="F703" t="e">
        <f>VLOOKUP(A703,merges!P:U,5,FALSE)</f>
        <v>#N/A</v>
      </c>
      <c r="G703" t="e">
        <f>VLOOKUP(A703,merges!P:U,6,FALSE)</f>
        <v>#N/A</v>
      </c>
      <c r="H703" t="e">
        <f t="shared" si="257"/>
        <v>#N/A</v>
      </c>
      <c r="I703" t="e">
        <f t="shared" si="258"/>
        <v>#N/A</v>
      </c>
      <c r="J703">
        <f t="shared" si="259"/>
        <v>0</v>
      </c>
      <c r="K703">
        <f t="shared" si="260"/>
        <v>0</v>
      </c>
      <c r="L703">
        <f t="shared" si="261"/>
        <v>0</v>
      </c>
      <c r="M703" t="e">
        <f t="shared" si="262"/>
        <v>#N/A</v>
      </c>
      <c r="N703" t="e">
        <f t="shared" si="263"/>
        <v>#N/A</v>
      </c>
      <c r="O703">
        <f>IF(ISNA(VLOOKUP(A703,desenvolvedores!$U$2:$W$656,2,FALSE)),1,VLOOKUP(A703,desenvolvedores!$U$2:$W$656,2,FALSE))</f>
        <v>1</v>
      </c>
      <c r="P703">
        <f>IF(ISNA(VLOOKUP(A703,desenvolvedores!$U$2:$W$656,3,FALSE)),1,VLOOKUP(A703,desenvolvedores!$U$2:$W$656,3,FALSE))</f>
        <v>1</v>
      </c>
      <c r="S703">
        <f>IF(ISNA(VLOOKUP(A703,merges!AH:AJ,2,)),0,VLOOKUP(A703,merges!AH:AJ,2,))</f>
        <v>0</v>
      </c>
      <c r="T703">
        <f>IF(ISNA(VLOOKUP(A703,merges!AN:AP,2,FALSE)),0,VLOOKUP(A703,merges!AN:AP,2,FALSE))</f>
        <v>0</v>
      </c>
      <c r="U703">
        <f t="shared" si="264"/>
        <v>0</v>
      </c>
      <c r="V703">
        <f t="shared" si="265"/>
        <v>0</v>
      </c>
      <c r="W703">
        <f t="shared" si="274"/>
        <v>0</v>
      </c>
      <c r="X703">
        <f t="shared" si="266"/>
        <v>0</v>
      </c>
      <c r="Y703" t="e">
        <f>VLOOKUP(A703,issues_tempo!A:E,2,FALSE)</f>
        <v>#N/A</v>
      </c>
      <c r="Z703" t="e">
        <f>VLOOKUP(A703,issues_tempo!A:E,3,FALSE)</f>
        <v>#N/A</v>
      </c>
      <c r="AA703" t="e">
        <f t="shared" si="267"/>
        <v>#N/A</v>
      </c>
      <c r="AB703" t="e">
        <f t="shared" si="268"/>
        <v>#N/A</v>
      </c>
      <c r="AC703" t="e">
        <f>VLOOKUP(A703,issues_tempo!A:E,4,FALSE)</f>
        <v>#N/A</v>
      </c>
      <c r="AD703" t="e">
        <f>VLOOKUP(A703,issues_tempo!A:E,5,FALSE)</f>
        <v>#N/A</v>
      </c>
      <c r="AE703">
        <f t="shared" si="269"/>
        <v>0</v>
      </c>
      <c r="AF703">
        <f t="shared" si="269"/>
        <v>0</v>
      </c>
      <c r="AG703" t="e">
        <f t="shared" si="270"/>
        <v>#N/A</v>
      </c>
      <c r="AH703" t="e">
        <f t="shared" si="271"/>
        <v>#N/A</v>
      </c>
      <c r="AI703" t="e">
        <f t="shared" si="272"/>
        <v>#N/A</v>
      </c>
      <c r="AJ703" t="e">
        <f t="shared" si="273"/>
        <v>#N/A</v>
      </c>
    </row>
    <row r="704" spans="1:36" x14ac:dyDescent="0.25">
      <c r="A704">
        <f>commits!A704</f>
        <v>21584386</v>
      </c>
      <c r="B704" t="str">
        <f>commits!B704</f>
        <v>c#</v>
      </c>
      <c r="C704">
        <f>commits!C704</f>
        <v>0</v>
      </c>
      <c r="D704">
        <f>commits!D704</f>
        <v>1</v>
      </c>
      <c r="E704">
        <f>commits!E704</f>
        <v>1</v>
      </c>
      <c r="F704" t="e">
        <f>VLOOKUP(A704,merges!P:U,5,FALSE)</f>
        <v>#N/A</v>
      </c>
      <c r="G704" t="e">
        <f>VLOOKUP(A704,merges!P:U,6,FALSE)</f>
        <v>#N/A</v>
      </c>
      <c r="H704" t="e">
        <f t="shared" si="257"/>
        <v>#N/A</v>
      </c>
      <c r="I704" t="e">
        <f t="shared" si="258"/>
        <v>#N/A</v>
      </c>
      <c r="J704">
        <f t="shared" si="259"/>
        <v>0</v>
      </c>
      <c r="K704">
        <f t="shared" si="260"/>
        <v>0</v>
      </c>
      <c r="L704">
        <f t="shared" si="261"/>
        <v>0</v>
      </c>
      <c r="M704" t="e">
        <f t="shared" si="262"/>
        <v>#N/A</v>
      </c>
      <c r="N704" t="e">
        <f t="shared" si="263"/>
        <v>#N/A</v>
      </c>
      <c r="O704">
        <f>IF(ISNA(VLOOKUP(A704,desenvolvedores!$U$2:$W$656,2,FALSE)),1,VLOOKUP(A704,desenvolvedores!$U$2:$W$656,2,FALSE))</f>
        <v>1</v>
      </c>
      <c r="P704">
        <f>IF(ISNA(VLOOKUP(A704,desenvolvedores!$U$2:$W$656,3,FALSE)),1,VLOOKUP(A704,desenvolvedores!$U$2:$W$656,3,FALSE))</f>
        <v>1</v>
      </c>
      <c r="S704">
        <f>IF(ISNA(VLOOKUP(A704,merges!AH:AJ,2,)),0,VLOOKUP(A704,merges!AH:AJ,2,))</f>
        <v>0</v>
      </c>
      <c r="T704">
        <f>IF(ISNA(VLOOKUP(A704,merges!AN:AP,2,FALSE)),0,VLOOKUP(A704,merges!AN:AP,2,FALSE))</f>
        <v>0</v>
      </c>
      <c r="U704">
        <f t="shared" si="264"/>
        <v>0</v>
      </c>
      <c r="V704">
        <f t="shared" si="265"/>
        <v>0</v>
      </c>
      <c r="W704">
        <f t="shared" si="274"/>
        <v>0</v>
      </c>
      <c r="X704">
        <f t="shared" si="266"/>
        <v>0</v>
      </c>
      <c r="Y704" t="e">
        <f>VLOOKUP(A704,issues_tempo!A:E,2,FALSE)</f>
        <v>#N/A</v>
      </c>
      <c r="Z704" t="e">
        <f>VLOOKUP(A704,issues_tempo!A:E,3,FALSE)</f>
        <v>#N/A</v>
      </c>
      <c r="AA704" t="e">
        <f t="shared" si="267"/>
        <v>#N/A</v>
      </c>
      <c r="AB704" t="e">
        <f t="shared" si="268"/>
        <v>#N/A</v>
      </c>
      <c r="AC704" t="e">
        <f>VLOOKUP(A704,issues_tempo!A:E,4,FALSE)</f>
        <v>#N/A</v>
      </c>
      <c r="AD704" t="e">
        <f>VLOOKUP(A704,issues_tempo!A:E,5,FALSE)</f>
        <v>#N/A</v>
      </c>
      <c r="AE704">
        <f t="shared" si="269"/>
        <v>0</v>
      </c>
      <c r="AF704">
        <f t="shared" si="269"/>
        <v>0</v>
      </c>
      <c r="AG704" t="e">
        <f t="shared" si="270"/>
        <v>#N/A</v>
      </c>
      <c r="AH704" t="e">
        <f t="shared" si="271"/>
        <v>#N/A</v>
      </c>
      <c r="AI704" t="e">
        <f t="shared" si="272"/>
        <v>#N/A</v>
      </c>
      <c r="AJ704" t="e">
        <f t="shared" si="273"/>
        <v>#N/A</v>
      </c>
    </row>
    <row r="705" spans="1:36" x14ac:dyDescent="0.25">
      <c r="A705">
        <f>commits!A705</f>
        <v>21957261</v>
      </c>
      <c r="B705" t="str">
        <f>commits!B705</f>
        <v>java</v>
      </c>
      <c r="C705">
        <f>commits!C705</f>
        <v>0</v>
      </c>
      <c r="D705">
        <f>commits!D705</f>
        <v>1</v>
      </c>
      <c r="E705">
        <f>commits!E705</f>
        <v>1</v>
      </c>
      <c r="F705" t="e">
        <f>VLOOKUP(A705,merges!P:U,5,FALSE)</f>
        <v>#N/A</v>
      </c>
      <c r="G705" t="e">
        <f>VLOOKUP(A705,merges!P:U,6,FALSE)</f>
        <v>#N/A</v>
      </c>
      <c r="H705" t="e">
        <f t="shared" si="257"/>
        <v>#N/A</v>
      </c>
      <c r="I705" t="e">
        <f t="shared" si="258"/>
        <v>#N/A</v>
      </c>
      <c r="J705">
        <f t="shared" si="259"/>
        <v>0</v>
      </c>
      <c r="K705">
        <f t="shared" si="260"/>
        <v>0</v>
      </c>
      <c r="L705">
        <f t="shared" si="261"/>
        <v>0</v>
      </c>
      <c r="M705" t="e">
        <f t="shared" si="262"/>
        <v>#N/A</v>
      </c>
      <c r="N705" t="e">
        <f t="shared" si="263"/>
        <v>#N/A</v>
      </c>
      <c r="O705">
        <f>IF(ISNA(VLOOKUP(A705,desenvolvedores!$U$2:$W$656,2,FALSE)),1,VLOOKUP(A705,desenvolvedores!$U$2:$W$656,2,FALSE))</f>
        <v>1</v>
      </c>
      <c r="P705">
        <f>IF(ISNA(VLOOKUP(A705,desenvolvedores!$U$2:$W$656,3,FALSE)),1,VLOOKUP(A705,desenvolvedores!$U$2:$W$656,3,FALSE))</f>
        <v>1</v>
      </c>
      <c r="S705">
        <f>IF(ISNA(VLOOKUP(A705,merges!AH:AJ,2,)),0,VLOOKUP(A705,merges!AH:AJ,2,))</f>
        <v>0</v>
      </c>
      <c r="T705">
        <f>IF(ISNA(VLOOKUP(A705,merges!AN:AP,2,FALSE)),0,VLOOKUP(A705,merges!AN:AP,2,FALSE))</f>
        <v>0</v>
      </c>
      <c r="U705">
        <f t="shared" si="264"/>
        <v>0</v>
      </c>
      <c r="V705">
        <f t="shared" si="265"/>
        <v>0</v>
      </c>
      <c r="W705">
        <f t="shared" si="274"/>
        <v>0</v>
      </c>
      <c r="X705">
        <f t="shared" si="266"/>
        <v>0</v>
      </c>
      <c r="Y705" t="e">
        <f>VLOOKUP(A705,issues_tempo!A:E,2,FALSE)</f>
        <v>#N/A</v>
      </c>
      <c r="Z705" t="e">
        <f>VLOOKUP(A705,issues_tempo!A:E,3,FALSE)</f>
        <v>#N/A</v>
      </c>
      <c r="AA705" t="e">
        <f t="shared" si="267"/>
        <v>#N/A</v>
      </c>
      <c r="AB705" t="e">
        <f t="shared" si="268"/>
        <v>#N/A</v>
      </c>
      <c r="AC705" t="e">
        <f>VLOOKUP(A705,issues_tempo!A:E,4,FALSE)</f>
        <v>#N/A</v>
      </c>
      <c r="AD705" t="e">
        <f>VLOOKUP(A705,issues_tempo!A:E,5,FALSE)</f>
        <v>#N/A</v>
      </c>
      <c r="AE705">
        <f t="shared" si="269"/>
        <v>0</v>
      </c>
      <c r="AF705">
        <f t="shared" si="269"/>
        <v>0</v>
      </c>
      <c r="AG705" t="e">
        <f t="shared" si="270"/>
        <v>#N/A</v>
      </c>
      <c r="AH705" t="e">
        <f t="shared" si="271"/>
        <v>#N/A</v>
      </c>
      <c r="AI705" t="e">
        <f t="shared" si="272"/>
        <v>#N/A</v>
      </c>
      <c r="AJ705" t="e">
        <f t="shared" si="273"/>
        <v>#N/A</v>
      </c>
    </row>
    <row r="706" spans="1:36" x14ac:dyDescent="0.25">
      <c r="A706">
        <f>commits!A706</f>
        <v>22742000</v>
      </c>
      <c r="B706" t="str">
        <f>commits!B706</f>
        <v>Ruby</v>
      </c>
      <c r="C706">
        <f>commits!C706</f>
        <v>0</v>
      </c>
      <c r="D706">
        <f>commits!D706</f>
        <v>1</v>
      </c>
      <c r="E706">
        <f>commits!E706</f>
        <v>1</v>
      </c>
      <c r="F706" t="e">
        <f>VLOOKUP(A706,merges!P:U,5,FALSE)</f>
        <v>#N/A</v>
      </c>
      <c r="G706" t="e">
        <f>VLOOKUP(A706,merges!P:U,6,FALSE)</f>
        <v>#N/A</v>
      </c>
      <c r="H706" t="e">
        <f t="shared" si="257"/>
        <v>#N/A</v>
      </c>
      <c r="I706" t="e">
        <f t="shared" si="258"/>
        <v>#N/A</v>
      </c>
      <c r="J706">
        <f t="shared" si="259"/>
        <v>0</v>
      </c>
      <c r="K706">
        <f t="shared" si="260"/>
        <v>0</v>
      </c>
      <c r="L706">
        <f t="shared" si="261"/>
        <v>0</v>
      </c>
      <c r="M706" t="e">
        <f t="shared" si="262"/>
        <v>#N/A</v>
      </c>
      <c r="N706" t="e">
        <f t="shared" si="263"/>
        <v>#N/A</v>
      </c>
      <c r="O706">
        <f>IF(ISNA(VLOOKUP(A706,desenvolvedores!$U$2:$W$656,2,FALSE)),1,VLOOKUP(A706,desenvolvedores!$U$2:$W$656,2,FALSE))</f>
        <v>1</v>
      </c>
      <c r="P706">
        <f>IF(ISNA(VLOOKUP(A706,desenvolvedores!$U$2:$W$656,3,FALSE)),1,VLOOKUP(A706,desenvolvedores!$U$2:$W$656,3,FALSE))</f>
        <v>1</v>
      </c>
      <c r="S706">
        <f>IF(ISNA(VLOOKUP(A706,merges!AH:AJ,2,)),0,VLOOKUP(A706,merges!AH:AJ,2,))</f>
        <v>0</v>
      </c>
      <c r="T706">
        <f>IF(ISNA(VLOOKUP(A706,merges!AN:AP,2,FALSE)),0,VLOOKUP(A706,merges!AN:AP,2,FALSE))</f>
        <v>0</v>
      </c>
      <c r="U706">
        <f t="shared" si="264"/>
        <v>0</v>
      </c>
      <c r="V706">
        <f t="shared" si="265"/>
        <v>0</v>
      </c>
      <c r="W706">
        <f t="shared" si="274"/>
        <v>0</v>
      </c>
      <c r="X706">
        <f t="shared" si="266"/>
        <v>0</v>
      </c>
      <c r="Y706" t="e">
        <f>VLOOKUP(A706,issues_tempo!A:E,2,FALSE)</f>
        <v>#N/A</v>
      </c>
      <c r="Z706" t="e">
        <f>VLOOKUP(A706,issues_tempo!A:E,3,FALSE)</f>
        <v>#N/A</v>
      </c>
      <c r="AA706" t="e">
        <f t="shared" si="267"/>
        <v>#N/A</v>
      </c>
      <c r="AB706" t="e">
        <f t="shared" si="268"/>
        <v>#N/A</v>
      </c>
      <c r="AC706" t="e">
        <f>VLOOKUP(A706,issues_tempo!A:E,4,FALSE)</f>
        <v>#N/A</v>
      </c>
      <c r="AD706" t="e">
        <f>VLOOKUP(A706,issues_tempo!A:E,5,FALSE)</f>
        <v>#N/A</v>
      </c>
      <c r="AE706">
        <f t="shared" si="269"/>
        <v>0</v>
      </c>
      <c r="AF706">
        <f t="shared" si="269"/>
        <v>0</v>
      </c>
      <c r="AG706" t="e">
        <f t="shared" si="270"/>
        <v>#N/A</v>
      </c>
      <c r="AH706" t="e">
        <f t="shared" si="271"/>
        <v>#N/A</v>
      </c>
      <c r="AI706" t="e">
        <f t="shared" si="272"/>
        <v>#N/A</v>
      </c>
      <c r="AJ706" t="e">
        <f t="shared" si="273"/>
        <v>#N/A</v>
      </c>
    </row>
    <row r="707" spans="1:36" x14ac:dyDescent="0.25">
      <c r="A707">
        <f>commits!A707</f>
        <v>22768039</v>
      </c>
      <c r="B707" t="str">
        <f>commits!B707</f>
        <v>Python</v>
      </c>
      <c r="C707">
        <f>commits!C707</f>
        <v>0</v>
      </c>
      <c r="D707">
        <f>commits!D707</f>
        <v>3</v>
      </c>
      <c r="E707">
        <f>commits!E707</f>
        <v>3</v>
      </c>
      <c r="F707" t="e">
        <f>VLOOKUP(A707,merges!P:U,5,FALSE)</f>
        <v>#N/A</v>
      </c>
      <c r="G707" t="e">
        <f>VLOOKUP(A707,merges!P:U,6,FALSE)</f>
        <v>#N/A</v>
      </c>
      <c r="H707" t="e">
        <f t="shared" ref="H707:H770" si="277">F707+G707</f>
        <v>#N/A</v>
      </c>
      <c r="I707" t="e">
        <f t="shared" ref="I707:I770" si="278">E707/H707</f>
        <v>#N/A</v>
      </c>
      <c r="J707">
        <f t="shared" ref="J707:J770" si="279">IF(ISNA(H707),0,IF(E707&gt;0,(H707*100)/E707,0))</f>
        <v>0</v>
      </c>
      <c r="K707">
        <f t="shared" ref="K707:K770" si="280">IF(ISNA(F707),0,IF(C707&gt;0,(F707*100)/C707,0))</f>
        <v>0</v>
      </c>
      <c r="L707">
        <f t="shared" ref="L707:L770" si="281">IF(ISNA(F707),0,IF(D707&gt;0,(G707*100)/D707,0))</f>
        <v>0</v>
      </c>
      <c r="M707" t="e">
        <f t="shared" ref="M707:N770" si="282">C707/F707</f>
        <v>#N/A</v>
      </c>
      <c r="N707" t="e">
        <f t="shared" si="282"/>
        <v>#N/A</v>
      </c>
      <c r="O707">
        <f>IF(ISNA(VLOOKUP(A707,desenvolvedores!$U$2:$W$656,2,FALSE)),1,VLOOKUP(A707,desenvolvedores!$U$2:$W$656,2,FALSE))</f>
        <v>1</v>
      </c>
      <c r="P707">
        <f>IF(ISNA(VLOOKUP(A707,desenvolvedores!$U$2:$W$656,3,FALSE)),1,VLOOKUP(A707,desenvolvedores!$U$2:$W$656,3,FALSE))</f>
        <v>1</v>
      </c>
      <c r="S707">
        <f>IF(ISNA(VLOOKUP(A707,merges!AH:AJ,2,)),0,VLOOKUP(A707,merges!AH:AJ,2,))</f>
        <v>0</v>
      </c>
      <c r="T707">
        <f>IF(ISNA(VLOOKUP(A707,merges!AN:AP,2,FALSE)),0,VLOOKUP(A707,merges!AN:AP,2,FALSE))</f>
        <v>0</v>
      </c>
      <c r="U707">
        <f t="shared" ref="U707:U770" si="283">IF(ISNA(F707),0,IF(F707&gt;0,S707/F707,0))</f>
        <v>0</v>
      </c>
      <c r="V707">
        <f t="shared" ref="V707:V770" si="284">IF(ISNA(G707),0,IF(G707&gt;0,T707/G707,0))</f>
        <v>0</v>
      </c>
      <c r="W707">
        <f t="shared" si="274"/>
        <v>0</v>
      </c>
      <c r="X707">
        <f t="shared" ref="X707:X770" si="285">V707*L707</f>
        <v>0</v>
      </c>
      <c r="Y707" t="e">
        <f>VLOOKUP(A707,issues_tempo!A:E,2,FALSE)</f>
        <v>#N/A</v>
      </c>
      <c r="Z707" t="e">
        <f>VLOOKUP(A707,issues_tempo!A:E,3,FALSE)</f>
        <v>#N/A</v>
      </c>
      <c r="AA707" t="e">
        <f t="shared" ref="AA707:AA770" si="286">Y707+Z707</f>
        <v>#N/A</v>
      </c>
      <c r="AB707" t="e">
        <f t="shared" ref="AB707:AB770" si="287">E707/AA707</f>
        <v>#N/A</v>
      </c>
      <c r="AC707" t="e">
        <f>VLOOKUP(A707,issues_tempo!A:E,4,FALSE)</f>
        <v>#N/A</v>
      </c>
      <c r="AD707" t="e">
        <f>VLOOKUP(A707,issues_tempo!A:E,5,FALSE)</f>
        <v>#N/A</v>
      </c>
      <c r="AE707">
        <f t="shared" ref="AE707:AF770" si="288">IF(ISNA(Y707),0,IF(C707&gt;0,(Y707*100)/C707,0))</f>
        <v>0</v>
      </c>
      <c r="AF707">
        <f t="shared" si="288"/>
        <v>0</v>
      </c>
      <c r="AG707" t="e">
        <f t="shared" ref="AG707:AG770" si="289">IF(Y707&gt;0,AC707/Y707,0)</f>
        <v>#N/A</v>
      </c>
      <c r="AH707" t="e">
        <f t="shared" ref="AH707:AH770" si="290">IF(Z707&gt;0,AD707/Z707,0)</f>
        <v>#N/A</v>
      </c>
      <c r="AI707" t="e">
        <f t="shared" ref="AI707:AI770" si="291">AG707*AE707</f>
        <v>#N/A</v>
      </c>
      <c r="AJ707" t="e">
        <f t="shared" ref="AJ707:AJ770" si="292">AH707*AF707</f>
        <v>#N/A</v>
      </c>
    </row>
    <row r="708" spans="1:36" x14ac:dyDescent="0.25">
      <c r="A708">
        <f>commits!A708</f>
        <v>23112219</v>
      </c>
      <c r="B708" t="str">
        <f>commits!B708</f>
        <v>PHP</v>
      </c>
      <c r="C708">
        <f>commits!C708</f>
        <v>0</v>
      </c>
      <c r="D708">
        <f>commits!D708</f>
        <v>41</v>
      </c>
      <c r="E708">
        <f>commits!E708</f>
        <v>41</v>
      </c>
      <c r="F708">
        <f>VLOOKUP(A708,merges!P:U,5,FALSE)</f>
        <v>0</v>
      </c>
      <c r="G708">
        <f>VLOOKUP(A708,merges!P:U,6,FALSE)</f>
        <v>5</v>
      </c>
      <c r="H708">
        <f t="shared" si="277"/>
        <v>5</v>
      </c>
      <c r="I708">
        <f t="shared" si="278"/>
        <v>8.1999999999999993</v>
      </c>
      <c r="J708">
        <f t="shared" si="279"/>
        <v>12.195121951219512</v>
      </c>
      <c r="K708">
        <f t="shared" si="280"/>
        <v>0</v>
      </c>
      <c r="L708">
        <f t="shared" si="281"/>
        <v>12.195121951219512</v>
      </c>
      <c r="M708" t="e">
        <f t="shared" si="282"/>
        <v>#DIV/0!</v>
      </c>
      <c r="N708">
        <f t="shared" si="282"/>
        <v>8.1999999999999993</v>
      </c>
      <c r="O708">
        <f>IF(ISNA(VLOOKUP(A708,desenvolvedores!$U$2:$W$656,2,FALSE)),1,VLOOKUP(A708,desenvolvedores!$U$2:$W$656,2,FALSE))</f>
        <v>1</v>
      </c>
      <c r="P708">
        <f>IF(ISNA(VLOOKUP(A708,desenvolvedores!$U$2:$W$656,3,FALSE)),1,VLOOKUP(A708,desenvolvedores!$U$2:$W$656,3,FALSE))</f>
        <v>1</v>
      </c>
      <c r="S708">
        <f>IF(ISNA(VLOOKUP(A708,merges!AH:AJ,2,)),0,VLOOKUP(A708,merges!AH:AJ,2,))</f>
        <v>0</v>
      </c>
      <c r="T708">
        <f>IF(ISNA(VLOOKUP(A708,merges!AN:AP,2,FALSE)),0,VLOOKUP(A708,merges!AN:AP,2,FALSE))</f>
        <v>0</v>
      </c>
      <c r="U708">
        <f t="shared" si="283"/>
        <v>0</v>
      </c>
      <c r="V708">
        <f t="shared" si="284"/>
        <v>0</v>
      </c>
      <c r="W708">
        <f t="shared" ref="W708:W771" si="293">U708*K708</f>
        <v>0</v>
      </c>
      <c r="X708">
        <f t="shared" si="285"/>
        <v>0</v>
      </c>
      <c r="Y708">
        <f>VLOOKUP(A708,issues_tempo!A:E,2,FALSE)</f>
        <v>1</v>
      </c>
      <c r="Z708">
        <f>VLOOKUP(A708,issues_tempo!A:E,3,FALSE)</f>
        <v>0</v>
      </c>
      <c r="AA708">
        <f t="shared" si="286"/>
        <v>1</v>
      </c>
      <c r="AB708">
        <f t="shared" si="287"/>
        <v>41</v>
      </c>
      <c r="AC708">
        <f>VLOOKUP(A708,issues_tempo!A:E,4,FALSE)</f>
        <v>46</v>
      </c>
      <c r="AD708">
        <f>VLOOKUP(A708,issues_tempo!A:E,5,FALSE)</f>
        <v>0</v>
      </c>
      <c r="AE708">
        <f t="shared" si="288"/>
        <v>0</v>
      </c>
      <c r="AF708">
        <f t="shared" si="288"/>
        <v>0</v>
      </c>
      <c r="AG708">
        <f t="shared" si="289"/>
        <v>46</v>
      </c>
      <c r="AH708">
        <f t="shared" si="290"/>
        <v>0</v>
      </c>
      <c r="AI708">
        <f t="shared" si="291"/>
        <v>0</v>
      </c>
      <c r="AJ708">
        <f t="shared" si="292"/>
        <v>0</v>
      </c>
    </row>
    <row r="709" spans="1:36" x14ac:dyDescent="0.25">
      <c r="A709">
        <f>commits!A709</f>
        <v>23359201</v>
      </c>
      <c r="B709" t="str">
        <f>commits!B709</f>
        <v>Python</v>
      </c>
      <c r="C709">
        <f>commits!C709</f>
        <v>0</v>
      </c>
      <c r="D709">
        <f>commits!D709</f>
        <v>69</v>
      </c>
      <c r="E709">
        <f>commits!E709</f>
        <v>69</v>
      </c>
      <c r="F709">
        <f>VLOOKUP(A709,merges!P:U,5,FALSE)</f>
        <v>0</v>
      </c>
      <c r="G709">
        <f>VLOOKUP(A709,merges!P:U,6,FALSE)</f>
        <v>1</v>
      </c>
      <c r="H709">
        <f t="shared" si="277"/>
        <v>1</v>
      </c>
      <c r="I709">
        <f t="shared" si="278"/>
        <v>69</v>
      </c>
      <c r="J709">
        <f t="shared" si="279"/>
        <v>1.4492753623188406</v>
      </c>
      <c r="K709">
        <f t="shared" si="280"/>
        <v>0</v>
      </c>
      <c r="L709">
        <f t="shared" si="281"/>
        <v>1.4492753623188406</v>
      </c>
      <c r="M709" t="e">
        <f t="shared" si="282"/>
        <v>#DIV/0!</v>
      </c>
      <c r="N709">
        <f t="shared" si="282"/>
        <v>69</v>
      </c>
      <c r="O709">
        <f>IF(ISNA(VLOOKUP(A709,desenvolvedores!$U$2:$W$656,2,FALSE)),1,VLOOKUP(A709,desenvolvedores!$U$2:$W$656,2,FALSE))</f>
        <v>1</v>
      </c>
      <c r="P709">
        <f>IF(ISNA(VLOOKUP(A709,desenvolvedores!$U$2:$W$656,3,FALSE)),1,VLOOKUP(A709,desenvolvedores!$U$2:$W$656,3,FALSE))</f>
        <v>1</v>
      </c>
      <c r="S709">
        <f>IF(ISNA(VLOOKUP(A709,merges!AH:AJ,2,)),0,VLOOKUP(A709,merges!AH:AJ,2,))</f>
        <v>0</v>
      </c>
      <c r="T709">
        <f>IF(ISNA(VLOOKUP(A709,merges!AN:AP,2,FALSE)),0,VLOOKUP(A709,merges!AN:AP,2,FALSE))</f>
        <v>0</v>
      </c>
      <c r="U709">
        <f t="shared" si="283"/>
        <v>0</v>
      </c>
      <c r="V709">
        <f t="shared" si="284"/>
        <v>0</v>
      </c>
      <c r="W709">
        <f t="shared" si="293"/>
        <v>0</v>
      </c>
      <c r="X709">
        <f t="shared" si="285"/>
        <v>0</v>
      </c>
      <c r="Y709">
        <f>VLOOKUP(A709,issues_tempo!A:E,2,FALSE)</f>
        <v>5</v>
      </c>
      <c r="Z709">
        <f>VLOOKUP(A709,issues_tempo!A:E,3,FALSE)</f>
        <v>1</v>
      </c>
      <c r="AA709">
        <f t="shared" si="286"/>
        <v>6</v>
      </c>
      <c r="AB709">
        <f t="shared" si="287"/>
        <v>11.5</v>
      </c>
      <c r="AC709">
        <f>VLOOKUP(A709,issues_tempo!A:E,4,FALSE)</f>
        <v>103</v>
      </c>
      <c r="AD709">
        <f>VLOOKUP(A709,issues_tempo!A:E,5,FALSE)</f>
        <v>249</v>
      </c>
      <c r="AE709">
        <f t="shared" si="288"/>
        <v>0</v>
      </c>
      <c r="AF709">
        <f t="shared" si="288"/>
        <v>1.4492753623188406</v>
      </c>
      <c r="AG709">
        <f t="shared" si="289"/>
        <v>20.6</v>
      </c>
      <c r="AH709">
        <f t="shared" si="290"/>
        <v>249</v>
      </c>
      <c r="AI709">
        <f t="shared" si="291"/>
        <v>0</v>
      </c>
      <c r="AJ709">
        <f t="shared" si="292"/>
        <v>360.86956521739131</v>
      </c>
    </row>
    <row r="710" spans="1:36" x14ac:dyDescent="0.25">
      <c r="A710">
        <f>commits!A710</f>
        <v>23657117</v>
      </c>
      <c r="B710" t="str">
        <f>commits!B710</f>
        <v>PHP</v>
      </c>
      <c r="C710">
        <f>commits!C710</f>
        <v>0</v>
      </c>
      <c r="D710">
        <f>commits!D710</f>
        <v>60</v>
      </c>
      <c r="E710">
        <f>commits!E710</f>
        <v>60</v>
      </c>
      <c r="F710">
        <f>VLOOKUP(A710,merges!P:U,5,FALSE)</f>
        <v>0</v>
      </c>
      <c r="G710">
        <f>VLOOKUP(A710,merges!P:U,6,FALSE)</f>
        <v>5</v>
      </c>
      <c r="H710">
        <f t="shared" si="277"/>
        <v>5</v>
      </c>
      <c r="I710">
        <f t="shared" si="278"/>
        <v>12</v>
      </c>
      <c r="J710">
        <f t="shared" si="279"/>
        <v>8.3333333333333339</v>
      </c>
      <c r="K710">
        <f t="shared" si="280"/>
        <v>0</v>
      </c>
      <c r="L710">
        <f t="shared" si="281"/>
        <v>8.3333333333333339</v>
      </c>
      <c r="M710" t="e">
        <f t="shared" si="282"/>
        <v>#DIV/0!</v>
      </c>
      <c r="N710">
        <f t="shared" si="282"/>
        <v>12</v>
      </c>
      <c r="O710">
        <f>IF(ISNA(VLOOKUP(A710,desenvolvedores!$U$2:$W$656,2,FALSE)),1,VLOOKUP(A710,desenvolvedores!$U$2:$W$656,2,FALSE))</f>
        <v>1</v>
      </c>
      <c r="P710">
        <f>IF(ISNA(VLOOKUP(A710,desenvolvedores!$U$2:$W$656,3,FALSE)),1,VLOOKUP(A710,desenvolvedores!$U$2:$W$656,3,FALSE))</f>
        <v>1</v>
      </c>
      <c r="S710">
        <f>IF(ISNA(VLOOKUP(A710,merges!AH:AJ,2,)),0,VLOOKUP(A710,merges!AH:AJ,2,))</f>
        <v>0</v>
      </c>
      <c r="T710">
        <f>IF(ISNA(VLOOKUP(A710,merges!AN:AP,2,FALSE)),0,VLOOKUP(A710,merges!AN:AP,2,FALSE))</f>
        <v>0</v>
      </c>
      <c r="U710">
        <f t="shared" si="283"/>
        <v>0</v>
      </c>
      <c r="V710">
        <f t="shared" si="284"/>
        <v>0</v>
      </c>
      <c r="W710">
        <f t="shared" si="293"/>
        <v>0</v>
      </c>
      <c r="X710">
        <f t="shared" si="285"/>
        <v>0</v>
      </c>
      <c r="Y710">
        <f>VLOOKUP(A710,issues_tempo!A:E,2,FALSE)</f>
        <v>12</v>
      </c>
      <c r="Z710">
        <f>VLOOKUP(A710,issues_tempo!A:E,3,FALSE)</f>
        <v>0</v>
      </c>
      <c r="AA710">
        <f t="shared" si="286"/>
        <v>12</v>
      </c>
      <c r="AB710">
        <f t="shared" si="287"/>
        <v>5</v>
      </c>
      <c r="AC710">
        <f>VLOOKUP(A710,issues_tempo!A:E,4,FALSE)</f>
        <v>533</v>
      </c>
      <c r="AD710">
        <f>VLOOKUP(A710,issues_tempo!A:E,5,FALSE)</f>
        <v>0</v>
      </c>
      <c r="AE710">
        <f t="shared" si="288"/>
        <v>0</v>
      </c>
      <c r="AF710">
        <f t="shared" si="288"/>
        <v>0</v>
      </c>
      <c r="AG710">
        <f t="shared" si="289"/>
        <v>44.416666666666664</v>
      </c>
      <c r="AH710">
        <f t="shared" si="290"/>
        <v>0</v>
      </c>
      <c r="AI710">
        <f t="shared" si="291"/>
        <v>0</v>
      </c>
      <c r="AJ710">
        <f t="shared" si="292"/>
        <v>0</v>
      </c>
    </row>
    <row r="711" spans="1:36" x14ac:dyDescent="0.25">
      <c r="A711">
        <f>commits!A711</f>
        <v>24289782</v>
      </c>
      <c r="B711" t="str">
        <f>commits!B711</f>
        <v>java</v>
      </c>
      <c r="C711">
        <f>commits!C711</f>
        <v>0</v>
      </c>
      <c r="D711">
        <f>commits!D711</f>
        <v>1</v>
      </c>
      <c r="E711">
        <f>commits!E711</f>
        <v>1</v>
      </c>
      <c r="F711" t="e">
        <f>VLOOKUP(A711,merges!P:U,5,FALSE)</f>
        <v>#N/A</v>
      </c>
      <c r="G711" t="e">
        <f>VLOOKUP(A711,merges!P:U,6,FALSE)</f>
        <v>#N/A</v>
      </c>
      <c r="H711" t="e">
        <f t="shared" si="277"/>
        <v>#N/A</v>
      </c>
      <c r="I711" t="e">
        <f t="shared" si="278"/>
        <v>#N/A</v>
      </c>
      <c r="J711">
        <f t="shared" si="279"/>
        <v>0</v>
      </c>
      <c r="K711">
        <f t="shared" si="280"/>
        <v>0</v>
      </c>
      <c r="L711">
        <f t="shared" si="281"/>
        <v>0</v>
      </c>
      <c r="M711" t="e">
        <f t="shared" si="282"/>
        <v>#N/A</v>
      </c>
      <c r="N711" t="e">
        <f t="shared" si="282"/>
        <v>#N/A</v>
      </c>
      <c r="O711">
        <f>IF(ISNA(VLOOKUP(A711,desenvolvedores!$U$2:$W$656,2,FALSE)),1,VLOOKUP(A711,desenvolvedores!$U$2:$W$656,2,FALSE))</f>
        <v>1</v>
      </c>
      <c r="P711">
        <f>IF(ISNA(VLOOKUP(A711,desenvolvedores!$U$2:$W$656,3,FALSE)),1,VLOOKUP(A711,desenvolvedores!$U$2:$W$656,3,FALSE))</f>
        <v>1</v>
      </c>
      <c r="S711">
        <f>IF(ISNA(VLOOKUP(A711,merges!AH:AJ,2,)),0,VLOOKUP(A711,merges!AH:AJ,2,))</f>
        <v>0</v>
      </c>
      <c r="T711">
        <f>IF(ISNA(VLOOKUP(A711,merges!AN:AP,2,FALSE)),0,VLOOKUP(A711,merges!AN:AP,2,FALSE))</f>
        <v>0</v>
      </c>
      <c r="U711">
        <f t="shared" si="283"/>
        <v>0</v>
      </c>
      <c r="V711">
        <f t="shared" si="284"/>
        <v>0</v>
      </c>
      <c r="W711">
        <f t="shared" si="293"/>
        <v>0</v>
      </c>
      <c r="X711">
        <f t="shared" si="285"/>
        <v>0</v>
      </c>
      <c r="Y711" t="e">
        <f>VLOOKUP(A711,issues_tempo!A:E,2,FALSE)</f>
        <v>#N/A</v>
      </c>
      <c r="Z711" t="e">
        <f>VLOOKUP(A711,issues_tempo!A:E,3,FALSE)</f>
        <v>#N/A</v>
      </c>
      <c r="AA711" t="e">
        <f t="shared" si="286"/>
        <v>#N/A</v>
      </c>
      <c r="AB711" t="e">
        <f t="shared" si="287"/>
        <v>#N/A</v>
      </c>
      <c r="AC711" t="e">
        <f>VLOOKUP(A711,issues_tempo!A:E,4,FALSE)</f>
        <v>#N/A</v>
      </c>
      <c r="AD711" t="e">
        <f>VLOOKUP(A711,issues_tempo!A:E,5,FALSE)</f>
        <v>#N/A</v>
      </c>
      <c r="AE711">
        <f t="shared" si="288"/>
        <v>0</v>
      </c>
      <c r="AF711">
        <f t="shared" si="288"/>
        <v>0</v>
      </c>
      <c r="AG711" t="e">
        <f t="shared" si="289"/>
        <v>#N/A</v>
      </c>
      <c r="AH711" t="e">
        <f t="shared" si="290"/>
        <v>#N/A</v>
      </c>
      <c r="AI711" t="e">
        <f t="shared" si="291"/>
        <v>#N/A</v>
      </c>
      <c r="AJ711" t="e">
        <f t="shared" si="292"/>
        <v>#N/A</v>
      </c>
    </row>
    <row r="712" spans="1:36" x14ac:dyDescent="0.25">
      <c r="A712">
        <f>commits!A712</f>
        <v>26510259</v>
      </c>
      <c r="B712" t="str">
        <f>commits!B712</f>
        <v>Ruby</v>
      </c>
      <c r="C712">
        <f>commits!C712</f>
        <v>0</v>
      </c>
      <c r="D712">
        <f>commits!D712</f>
        <v>18</v>
      </c>
      <c r="E712">
        <f>commits!E712</f>
        <v>18</v>
      </c>
      <c r="F712" t="e">
        <f>VLOOKUP(A712,merges!P:U,5,FALSE)</f>
        <v>#N/A</v>
      </c>
      <c r="G712" t="e">
        <f>VLOOKUP(A712,merges!P:U,6,FALSE)</f>
        <v>#N/A</v>
      </c>
      <c r="H712" t="e">
        <f t="shared" si="277"/>
        <v>#N/A</v>
      </c>
      <c r="I712" t="e">
        <f t="shared" si="278"/>
        <v>#N/A</v>
      </c>
      <c r="J712">
        <f t="shared" si="279"/>
        <v>0</v>
      </c>
      <c r="K712">
        <f t="shared" si="280"/>
        <v>0</v>
      </c>
      <c r="L712">
        <f t="shared" si="281"/>
        <v>0</v>
      </c>
      <c r="M712" t="e">
        <f t="shared" si="282"/>
        <v>#N/A</v>
      </c>
      <c r="N712" t="e">
        <f t="shared" si="282"/>
        <v>#N/A</v>
      </c>
      <c r="O712">
        <f>IF(ISNA(VLOOKUP(A712,desenvolvedores!$U$2:$W$656,2,FALSE)),1,VLOOKUP(A712,desenvolvedores!$U$2:$W$656,2,FALSE))</f>
        <v>1</v>
      </c>
      <c r="P712">
        <f>IF(ISNA(VLOOKUP(A712,desenvolvedores!$U$2:$W$656,3,FALSE)),1,VLOOKUP(A712,desenvolvedores!$U$2:$W$656,3,FALSE))</f>
        <v>1</v>
      </c>
      <c r="S712">
        <f>IF(ISNA(VLOOKUP(A712,merges!AH:AJ,2,)),0,VLOOKUP(A712,merges!AH:AJ,2,))</f>
        <v>0</v>
      </c>
      <c r="T712">
        <f>IF(ISNA(VLOOKUP(A712,merges!AN:AP,2,FALSE)),0,VLOOKUP(A712,merges!AN:AP,2,FALSE))</f>
        <v>0</v>
      </c>
      <c r="U712">
        <f t="shared" si="283"/>
        <v>0</v>
      </c>
      <c r="V712">
        <f t="shared" si="284"/>
        <v>0</v>
      </c>
      <c r="W712">
        <f t="shared" si="293"/>
        <v>0</v>
      </c>
      <c r="X712">
        <f t="shared" si="285"/>
        <v>0</v>
      </c>
      <c r="Y712" t="e">
        <f>VLOOKUP(A712,issues_tempo!A:E,2,FALSE)</f>
        <v>#N/A</v>
      </c>
      <c r="Z712" t="e">
        <f>VLOOKUP(A712,issues_tempo!A:E,3,FALSE)</f>
        <v>#N/A</v>
      </c>
      <c r="AA712" t="e">
        <f t="shared" si="286"/>
        <v>#N/A</v>
      </c>
      <c r="AB712" t="e">
        <f t="shared" si="287"/>
        <v>#N/A</v>
      </c>
      <c r="AC712" t="e">
        <f>VLOOKUP(A712,issues_tempo!A:E,4,FALSE)</f>
        <v>#N/A</v>
      </c>
      <c r="AD712" t="e">
        <f>VLOOKUP(A712,issues_tempo!A:E,5,FALSE)</f>
        <v>#N/A</v>
      </c>
      <c r="AE712">
        <f t="shared" si="288"/>
        <v>0</v>
      </c>
      <c r="AF712">
        <f t="shared" si="288"/>
        <v>0</v>
      </c>
      <c r="AG712" t="e">
        <f t="shared" si="289"/>
        <v>#N/A</v>
      </c>
      <c r="AH712" t="e">
        <f t="shared" si="290"/>
        <v>#N/A</v>
      </c>
      <c r="AI712" t="e">
        <f t="shared" si="291"/>
        <v>#N/A</v>
      </c>
      <c r="AJ712" t="e">
        <f t="shared" si="292"/>
        <v>#N/A</v>
      </c>
    </row>
    <row r="713" spans="1:36" x14ac:dyDescent="0.25">
      <c r="A713">
        <f>commits!A713</f>
        <v>27462309</v>
      </c>
      <c r="B713" t="str">
        <f>commits!B713</f>
        <v>Python</v>
      </c>
      <c r="C713">
        <f>commits!C713</f>
        <v>0</v>
      </c>
      <c r="D713">
        <f>commits!D713</f>
        <v>2</v>
      </c>
      <c r="E713">
        <f>commits!E713</f>
        <v>2</v>
      </c>
      <c r="F713" t="e">
        <f>VLOOKUP(A713,merges!P:U,5,FALSE)</f>
        <v>#N/A</v>
      </c>
      <c r="G713" t="e">
        <f>VLOOKUP(A713,merges!P:U,6,FALSE)</f>
        <v>#N/A</v>
      </c>
      <c r="H713" t="e">
        <f t="shared" si="277"/>
        <v>#N/A</v>
      </c>
      <c r="I713" t="e">
        <f t="shared" si="278"/>
        <v>#N/A</v>
      </c>
      <c r="J713">
        <f t="shared" si="279"/>
        <v>0</v>
      </c>
      <c r="K713">
        <f t="shared" si="280"/>
        <v>0</v>
      </c>
      <c r="L713">
        <f t="shared" si="281"/>
        <v>0</v>
      </c>
      <c r="M713" t="e">
        <f t="shared" si="282"/>
        <v>#N/A</v>
      </c>
      <c r="N713" t="e">
        <f t="shared" si="282"/>
        <v>#N/A</v>
      </c>
      <c r="O713">
        <f>IF(ISNA(VLOOKUP(A713,desenvolvedores!$U$2:$W$656,2,FALSE)),1,VLOOKUP(A713,desenvolvedores!$U$2:$W$656,2,FALSE))</f>
        <v>1</v>
      </c>
      <c r="P713">
        <f>IF(ISNA(VLOOKUP(A713,desenvolvedores!$U$2:$W$656,3,FALSE)),1,VLOOKUP(A713,desenvolvedores!$U$2:$W$656,3,FALSE))</f>
        <v>1</v>
      </c>
      <c r="S713">
        <f>IF(ISNA(VLOOKUP(A713,merges!AH:AJ,2,)),0,VLOOKUP(A713,merges!AH:AJ,2,))</f>
        <v>0</v>
      </c>
      <c r="T713">
        <f>IF(ISNA(VLOOKUP(A713,merges!AN:AP,2,FALSE)),0,VLOOKUP(A713,merges!AN:AP,2,FALSE))</f>
        <v>0</v>
      </c>
      <c r="U713">
        <f t="shared" si="283"/>
        <v>0</v>
      </c>
      <c r="V713">
        <f t="shared" si="284"/>
        <v>0</v>
      </c>
      <c r="W713">
        <f t="shared" si="293"/>
        <v>0</v>
      </c>
      <c r="X713">
        <f t="shared" si="285"/>
        <v>0</v>
      </c>
      <c r="Y713" t="e">
        <f>VLOOKUP(A713,issues_tempo!A:E,2,FALSE)</f>
        <v>#N/A</v>
      </c>
      <c r="Z713" t="e">
        <f>VLOOKUP(A713,issues_tempo!A:E,3,FALSE)</f>
        <v>#N/A</v>
      </c>
      <c r="AA713" t="e">
        <f t="shared" si="286"/>
        <v>#N/A</v>
      </c>
      <c r="AB713" t="e">
        <f t="shared" si="287"/>
        <v>#N/A</v>
      </c>
      <c r="AC713" t="e">
        <f>VLOOKUP(A713,issues_tempo!A:E,4,FALSE)</f>
        <v>#N/A</v>
      </c>
      <c r="AD713" t="e">
        <f>VLOOKUP(A713,issues_tempo!A:E,5,FALSE)</f>
        <v>#N/A</v>
      </c>
      <c r="AE713">
        <f t="shared" si="288"/>
        <v>0</v>
      </c>
      <c r="AF713">
        <f t="shared" si="288"/>
        <v>0</v>
      </c>
      <c r="AG713" t="e">
        <f t="shared" si="289"/>
        <v>#N/A</v>
      </c>
      <c r="AH713" t="e">
        <f t="shared" si="290"/>
        <v>#N/A</v>
      </c>
      <c r="AI713" t="e">
        <f t="shared" si="291"/>
        <v>#N/A</v>
      </c>
      <c r="AJ713" t="e">
        <f t="shared" si="292"/>
        <v>#N/A</v>
      </c>
    </row>
    <row r="714" spans="1:36" x14ac:dyDescent="0.25">
      <c r="A714">
        <f>commits!A714</f>
        <v>29163083</v>
      </c>
      <c r="B714" t="str">
        <f>commits!B714</f>
        <v>Python</v>
      </c>
      <c r="C714">
        <f>commits!C714</f>
        <v>0</v>
      </c>
      <c r="D714">
        <f>commits!D714</f>
        <v>569</v>
      </c>
      <c r="E714">
        <f>commits!E714</f>
        <v>569</v>
      </c>
      <c r="F714">
        <f>VLOOKUP(A714,merges!P:U,5,FALSE)</f>
        <v>0</v>
      </c>
      <c r="G714">
        <f>VLOOKUP(A714,merges!P:U,6,FALSE)</f>
        <v>119</v>
      </c>
      <c r="H714">
        <f t="shared" si="277"/>
        <v>119</v>
      </c>
      <c r="I714">
        <f t="shared" si="278"/>
        <v>4.7815126050420167</v>
      </c>
      <c r="J714">
        <f t="shared" si="279"/>
        <v>20.913884007029878</v>
      </c>
      <c r="K714">
        <f t="shared" si="280"/>
        <v>0</v>
      </c>
      <c r="L714">
        <f t="shared" si="281"/>
        <v>20.913884007029878</v>
      </c>
      <c r="M714" t="e">
        <f t="shared" si="282"/>
        <v>#DIV/0!</v>
      </c>
      <c r="N714">
        <f t="shared" si="282"/>
        <v>4.7815126050420167</v>
      </c>
      <c r="O714">
        <f>IF(ISNA(VLOOKUP(A714,desenvolvedores!$U$2:$W$656,2,FALSE)),1,VLOOKUP(A714,desenvolvedores!$U$2:$W$656,2,FALSE))</f>
        <v>1</v>
      </c>
      <c r="P714">
        <f>IF(ISNA(VLOOKUP(A714,desenvolvedores!$U$2:$W$656,3,FALSE)),1,VLOOKUP(A714,desenvolvedores!$U$2:$W$656,3,FALSE))</f>
        <v>1</v>
      </c>
      <c r="S714">
        <f>IF(ISNA(VLOOKUP(A714,merges!AH:AJ,2,)),0,VLOOKUP(A714,merges!AH:AJ,2,))</f>
        <v>0</v>
      </c>
      <c r="T714">
        <f>IF(ISNA(VLOOKUP(A714,merges!AN:AP,2,FALSE)),0,VLOOKUP(A714,merges!AN:AP,2,FALSE))</f>
        <v>0</v>
      </c>
      <c r="U714">
        <f t="shared" si="283"/>
        <v>0</v>
      </c>
      <c r="V714">
        <f t="shared" si="284"/>
        <v>0</v>
      </c>
      <c r="W714">
        <f t="shared" si="293"/>
        <v>0</v>
      </c>
      <c r="X714">
        <f t="shared" si="285"/>
        <v>0</v>
      </c>
      <c r="Y714" t="e">
        <f>VLOOKUP(A714,issues_tempo!A:E,2,FALSE)</f>
        <v>#N/A</v>
      </c>
      <c r="Z714" t="e">
        <f>VLOOKUP(A714,issues_tempo!A:E,3,FALSE)</f>
        <v>#N/A</v>
      </c>
      <c r="AA714" t="e">
        <f t="shared" si="286"/>
        <v>#N/A</v>
      </c>
      <c r="AB714" t="e">
        <f t="shared" si="287"/>
        <v>#N/A</v>
      </c>
      <c r="AC714" t="e">
        <f>VLOOKUP(A714,issues_tempo!A:E,4,FALSE)</f>
        <v>#N/A</v>
      </c>
      <c r="AD714" t="e">
        <f>VLOOKUP(A714,issues_tempo!A:E,5,FALSE)</f>
        <v>#N/A</v>
      </c>
      <c r="AE714">
        <f t="shared" si="288"/>
        <v>0</v>
      </c>
      <c r="AF714">
        <f t="shared" si="288"/>
        <v>0</v>
      </c>
      <c r="AG714" t="e">
        <f t="shared" si="289"/>
        <v>#N/A</v>
      </c>
      <c r="AH714" t="e">
        <f t="shared" si="290"/>
        <v>#N/A</v>
      </c>
      <c r="AI714" t="e">
        <f t="shared" si="291"/>
        <v>#N/A</v>
      </c>
      <c r="AJ714" t="e">
        <f t="shared" si="292"/>
        <v>#N/A</v>
      </c>
    </row>
    <row r="715" spans="1:36" x14ac:dyDescent="0.25">
      <c r="A715">
        <f>commits!A715</f>
        <v>29887628</v>
      </c>
      <c r="B715" t="str">
        <f>commits!B715</f>
        <v>java</v>
      </c>
      <c r="C715">
        <f>commits!C715</f>
        <v>0</v>
      </c>
      <c r="D715">
        <f>commits!D715</f>
        <v>1</v>
      </c>
      <c r="E715">
        <f>commits!E715</f>
        <v>1</v>
      </c>
      <c r="F715" t="e">
        <f>VLOOKUP(A715,merges!P:U,5,FALSE)</f>
        <v>#N/A</v>
      </c>
      <c r="G715" t="e">
        <f>VLOOKUP(A715,merges!P:U,6,FALSE)</f>
        <v>#N/A</v>
      </c>
      <c r="H715" t="e">
        <f t="shared" si="277"/>
        <v>#N/A</v>
      </c>
      <c r="I715" t="e">
        <f t="shared" si="278"/>
        <v>#N/A</v>
      </c>
      <c r="J715">
        <f t="shared" si="279"/>
        <v>0</v>
      </c>
      <c r="K715">
        <f t="shared" si="280"/>
        <v>0</v>
      </c>
      <c r="L715">
        <f t="shared" si="281"/>
        <v>0</v>
      </c>
      <c r="M715" t="e">
        <f t="shared" si="282"/>
        <v>#N/A</v>
      </c>
      <c r="N715" t="e">
        <f t="shared" si="282"/>
        <v>#N/A</v>
      </c>
      <c r="O715">
        <f>IF(ISNA(VLOOKUP(A715,desenvolvedores!$U$2:$W$656,2,FALSE)),1,VLOOKUP(A715,desenvolvedores!$U$2:$W$656,2,FALSE))</f>
        <v>1</v>
      </c>
      <c r="P715">
        <f>IF(ISNA(VLOOKUP(A715,desenvolvedores!$U$2:$W$656,3,FALSE)),1,VLOOKUP(A715,desenvolvedores!$U$2:$W$656,3,FALSE))</f>
        <v>1</v>
      </c>
      <c r="S715">
        <f>IF(ISNA(VLOOKUP(A715,merges!AH:AJ,2,)),0,VLOOKUP(A715,merges!AH:AJ,2,))</f>
        <v>0</v>
      </c>
      <c r="T715">
        <f>IF(ISNA(VLOOKUP(A715,merges!AN:AP,2,FALSE)),0,VLOOKUP(A715,merges!AN:AP,2,FALSE))</f>
        <v>0</v>
      </c>
      <c r="U715">
        <f t="shared" si="283"/>
        <v>0</v>
      </c>
      <c r="V715">
        <f t="shared" si="284"/>
        <v>0</v>
      </c>
      <c r="W715">
        <f t="shared" si="293"/>
        <v>0</v>
      </c>
      <c r="X715">
        <f t="shared" si="285"/>
        <v>0</v>
      </c>
      <c r="Y715" t="e">
        <f>VLOOKUP(A715,issues_tempo!A:E,2,FALSE)</f>
        <v>#N/A</v>
      </c>
      <c r="Z715" t="e">
        <f>VLOOKUP(A715,issues_tempo!A:E,3,FALSE)</f>
        <v>#N/A</v>
      </c>
      <c r="AA715" t="e">
        <f t="shared" si="286"/>
        <v>#N/A</v>
      </c>
      <c r="AB715" t="e">
        <f t="shared" si="287"/>
        <v>#N/A</v>
      </c>
      <c r="AC715" t="e">
        <f>VLOOKUP(A715,issues_tempo!A:E,4,FALSE)</f>
        <v>#N/A</v>
      </c>
      <c r="AD715" t="e">
        <f>VLOOKUP(A715,issues_tempo!A:E,5,FALSE)</f>
        <v>#N/A</v>
      </c>
      <c r="AE715">
        <f t="shared" si="288"/>
        <v>0</v>
      </c>
      <c r="AF715">
        <f t="shared" si="288"/>
        <v>0</v>
      </c>
      <c r="AG715" t="e">
        <f t="shared" si="289"/>
        <v>#N/A</v>
      </c>
      <c r="AH715" t="e">
        <f t="shared" si="290"/>
        <v>#N/A</v>
      </c>
      <c r="AI715" t="e">
        <f t="shared" si="291"/>
        <v>#N/A</v>
      </c>
      <c r="AJ715" t="e">
        <f t="shared" si="292"/>
        <v>#N/A</v>
      </c>
    </row>
    <row r="716" spans="1:36" x14ac:dyDescent="0.25">
      <c r="A716">
        <f>commits!A716</f>
        <v>29936500</v>
      </c>
      <c r="B716" t="str">
        <f>commits!B716</f>
        <v>Javascript</v>
      </c>
      <c r="C716">
        <f>commits!C716</f>
        <v>0</v>
      </c>
      <c r="D716">
        <f>commits!D716</f>
        <v>150</v>
      </c>
      <c r="E716">
        <f>commits!E716</f>
        <v>150</v>
      </c>
      <c r="F716">
        <f>VLOOKUP(A716,merges!P:U,5,FALSE)</f>
        <v>0</v>
      </c>
      <c r="G716">
        <f>VLOOKUP(A716,merges!P:U,6,FALSE)</f>
        <v>35</v>
      </c>
      <c r="H716">
        <f t="shared" si="277"/>
        <v>35</v>
      </c>
      <c r="I716">
        <f t="shared" si="278"/>
        <v>4.2857142857142856</v>
      </c>
      <c r="J716">
        <f t="shared" si="279"/>
        <v>23.333333333333332</v>
      </c>
      <c r="K716">
        <f t="shared" si="280"/>
        <v>0</v>
      </c>
      <c r="L716">
        <f t="shared" si="281"/>
        <v>23.333333333333332</v>
      </c>
      <c r="M716" t="e">
        <f t="shared" si="282"/>
        <v>#DIV/0!</v>
      </c>
      <c r="N716">
        <f t="shared" si="282"/>
        <v>4.2857142857142856</v>
      </c>
      <c r="O716">
        <f>IF(ISNA(VLOOKUP(A716,desenvolvedores!$U$2:$W$656,2,FALSE)),1,VLOOKUP(A716,desenvolvedores!$U$2:$W$656,2,FALSE))</f>
        <v>1</v>
      </c>
      <c r="P716">
        <f>IF(ISNA(VLOOKUP(A716,desenvolvedores!$U$2:$W$656,3,FALSE)),1,VLOOKUP(A716,desenvolvedores!$U$2:$W$656,3,FALSE))</f>
        <v>1</v>
      </c>
      <c r="S716">
        <f>IF(ISNA(VLOOKUP(A716,merges!AH:AJ,2,)),0,VLOOKUP(A716,merges!AH:AJ,2,))</f>
        <v>0</v>
      </c>
      <c r="T716">
        <f>IF(ISNA(VLOOKUP(A716,merges!AN:AP,2,FALSE)),0,VLOOKUP(A716,merges!AN:AP,2,FALSE))</f>
        <v>0</v>
      </c>
      <c r="U716">
        <f t="shared" si="283"/>
        <v>0</v>
      </c>
      <c r="V716">
        <f t="shared" si="284"/>
        <v>0</v>
      </c>
      <c r="W716">
        <f t="shared" si="293"/>
        <v>0</v>
      </c>
      <c r="X716">
        <f t="shared" si="285"/>
        <v>0</v>
      </c>
      <c r="Y716">
        <f>VLOOKUP(A716,issues_tempo!A:E,2,FALSE)</f>
        <v>16</v>
      </c>
      <c r="Z716">
        <f>VLOOKUP(A716,issues_tempo!A:E,3,FALSE)</f>
        <v>0</v>
      </c>
      <c r="AA716">
        <f t="shared" si="286"/>
        <v>16</v>
      </c>
      <c r="AB716">
        <f t="shared" si="287"/>
        <v>9.375</v>
      </c>
      <c r="AC716">
        <f>VLOOKUP(A716,issues_tempo!A:E,4,FALSE)</f>
        <v>827</v>
      </c>
      <c r="AD716">
        <f>VLOOKUP(A716,issues_tempo!A:E,5,FALSE)</f>
        <v>0</v>
      </c>
      <c r="AE716">
        <f t="shared" si="288"/>
        <v>0</v>
      </c>
      <c r="AF716">
        <f t="shared" si="288"/>
        <v>0</v>
      </c>
      <c r="AG716">
        <f t="shared" si="289"/>
        <v>51.6875</v>
      </c>
      <c r="AH716">
        <f t="shared" si="290"/>
        <v>0</v>
      </c>
      <c r="AI716">
        <f t="shared" si="291"/>
        <v>0</v>
      </c>
      <c r="AJ716">
        <f t="shared" si="292"/>
        <v>0</v>
      </c>
    </row>
    <row r="717" spans="1:36" x14ac:dyDescent="0.25">
      <c r="A717">
        <f>commits!A717</f>
        <v>33293816</v>
      </c>
      <c r="B717" t="str">
        <f>commits!B717</f>
        <v>Python</v>
      </c>
      <c r="C717">
        <f>commits!C717</f>
        <v>0</v>
      </c>
      <c r="D717">
        <f>commits!D717</f>
        <v>3</v>
      </c>
      <c r="E717">
        <f>commits!E717</f>
        <v>3</v>
      </c>
      <c r="F717" t="e">
        <f>VLOOKUP(A717,merges!P:U,5,FALSE)</f>
        <v>#N/A</v>
      </c>
      <c r="G717" t="e">
        <f>VLOOKUP(A717,merges!P:U,6,FALSE)</f>
        <v>#N/A</v>
      </c>
      <c r="H717" t="e">
        <f t="shared" si="277"/>
        <v>#N/A</v>
      </c>
      <c r="I717" t="e">
        <f t="shared" si="278"/>
        <v>#N/A</v>
      </c>
      <c r="J717">
        <f t="shared" si="279"/>
        <v>0</v>
      </c>
      <c r="K717">
        <f t="shared" si="280"/>
        <v>0</v>
      </c>
      <c r="L717">
        <f t="shared" si="281"/>
        <v>0</v>
      </c>
      <c r="M717" t="e">
        <f t="shared" si="282"/>
        <v>#N/A</v>
      </c>
      <c r="N717" t="e">
        <f t="shared" si="282"/>
        <v>#N/A</v>
      </c>
      <c r="O717">
        <f>IF(ISNA(VLOOKUP(A717,desenvolvedores!$U$2:$W$656,2,FALSE)),1,VLOOKUP(A717,desenvolvedores!$U$2:$W$656,2,FALSE))</f>
        <v>1</v>
      </c>
      <c r="P717">
        <f>IF(ISNA(VLOOKUP(A717,desenvolvedores!$U$2:$W$656,3,FALSE)),1,VLOOKUP(A717,desenvolvedores!$U$2:$W$656,3,FALSE))</f>
        <v>1</v>
      </c>
      <c r="S717">
        <f>IF(ISNA(VLOOKUP(A717,merges!AH:AJ,2,)),0,VLOOKUP(A717,merges!AH:AJ,2,))</f>
        <v>0</v>
      </c>
      <c r="T717">
        <f>IF(ISNA(VLOOKUP(A717,merges!AN:AP,2,FALSE)),0,VLOOKUP(A717,merges!AN:AP,2,FALSE))</f>
        <v>0</v>
      </c>
      <c r="U717">
        <f t="shared" si="283"/>
        <v>0</v>
      </c>
      <c r="V717">
        <f t="shared" si="284"/>
        <v>0</v>
      </c>
      <c r="W717">
        <f t="shared" si="293"/>
        <v>0</v>
      </c>
      <c r="X717">
        <f t="shared" si="285"/>
        <v>0</v>
      </c>
      <c r="Y717" t="e">
        <f>VLOOKUP(A717,issues_tempo!A:E,2,FALSE)</f>
        <v>#N/A</v>
      </c>
      <c r="Z717" t="e">
        <f>VLOOKUP(A717,issues_tempo!A:E,3,FALSE)</f>
        <v>#N/A</v>
      </c>
      <c r="AA717" t="e">
        <f t="shared" si="286"/>
        <v>#N/A</v>
      </c>
      <c r="AB717" t="e">
        <f t="shared" si="287"/>
        <v>#N/A</v>
      </c>
      <c r="AC717" t="e">
        <f>VLOOKUP(A717,issues_tempo!A:E,4,FALSE)</f>
        <v>#N/A</v>
      </c>
      <c r="AD717" t="e">
        <f>VLOOKUP(A717,issues_tempo!A:E,5,FALSE)</f>
        <v>#N/A</v>
      </c>
      <c r="AE717">
        <f t="shared" si="288"/>
        <v>0</v>
      </c>
      <c r="AF717">
        <f t="shared" si="288"/>
        <v>0</v>
      </c>
      <c r="AG717" t="e">
        <f t="shared" si="289"/>
        <v>#N/A</v>
      </c>
      <c r="AH717" t="e">
        <f t="shared" si="290"/>
        <v>#N/A</v>
      </c>
      <c r="AI717" t="e">
        <f t="shared" si="291"/>
        <v>#N/A</v>
      </c>
      <c r="AJ717" t="e">
        <f t="shared" si="292"/>
        <v>#N/A</v>
      </c>
    </row>
    <row r="718" spans="1:36" x14ac:dyDescent="0.25">
      <c r="A718">
        <f>commits!A718</f>
        <v>33920295</v>
      </c>
      <c r="B718" t="str">
        <f>commits!B718</f>
        <v>Javascript</v>
      </c>
      <c r="C718">
        <f>commits!C718</f>
        <v>0</v>
      </c>
      <c r="D718">
        <f>commits!D718</f>
        <v>1</v>
      </c>
      <c r="E718">
        <f>commits!E718</f>
        <v>1</v>
      </c>
      <c r="F718" t="e">
        <f>VLOOKUP(A718,merges!P:U,5,FALSE)</f>
        <v>#N/A</v>
      </c>
      <c r="G718" t="e">
        <f>VLOOKUP(A718,merges!P:U,6,FALSE)</f>
        <v>#N/A</v>
      </c>
      <c r="H718" t="e">
        <f t="shared" si="277"/>
        <v>#N/A</v>
      </c>
      <c r="I718" t="e">
        <f t="shared" si="278"/>
        <v>#N/A</v>
      </c>
      <c r="J718">
        <f t="shared" si="279"/>
        <v>0</v>
      </c>
      <c r="K718">
        <f t="shared" si="280"/>
        <v>0</v>
      </c>
      <c r="L718">
        <f t="shared" si="281"/>
        <v>0</v>
      </c>
      <c r="M718" t="e">
        <f t="shared" si="282"/>
        <v>#N/A</v>
      </c>
      <c r="N718" t="e">
        <f t="shared" si="282"/>
        <v>#N/A</v>
      </c>
      <c r="O718">
        <f>IF(ISNA(VLOOKUP(A718,desenvolvedores!$U$2:$W$656,2,FALSE)),1,VLOOKUP(A718,desenvolvedores!$U$2:$W$656,2,FALSE))</f>
        <v>1</v>
      </c>
      <c r="P718">
        <f>IF(ISNA(VLOOKUP(A718,desenvolvedores!$U$2:$W$656,3,FALSE)),1,VLOOKUP(A718,desenvolvedores!$U$2:$W$656,3,FALSE))</f>
        <v>1</v>
      </c>
      <c r="S718">
        <f>IF(ISNA(VLOOKUP(A718,merges!AH:AJ,2,)),0,VLOOKUP(A718,merges!AH:AJ,2,))</f>
        <v>0</v>
      </c>
      <c r="T718">
        <f>IF(ISNA(VLOOKUP(A718,merges!AN:AP,2,FALSE)),0,VLOOKUP(A718,merges!AN:AP,2,FALSE))</f>
        <v>0</v>
      </c>
      <c r="U718">
        <f t="shared" si="283"/>
        <v>0</v>
      </c>
      <c r="V718">
        <f t="shared" si="284"/>
        <v>0</v>
      </c>
      <c r="W718">
        <f t="shared" si="293"/>
        <v>0</v>
      </c>
      <c r="X718">
        <f t="shared" si="285"/>
        <v>0</v>
      </c>
      <c r="Y718" t="e">
        <f>VLOOKUP(A718,issues_tempo!A:E,2,FALSE)</f>
        <v>#N/A</v>
      </c>
      <c r="Z718" t="e">
        <f>VLOOKUP(A718,issues_tempo!A:E,3,FALSE)</f>
        <v>#N/A</v>
      </c>
      <c r="AA718" t="e">
        <f t="shared" si="286"/>
        <v>#N/A</v>
      </c>
      <c r="AB718" t="e">
        <f t="shared" si="287"/>
        <v>#N/A</v>
      </c>
      <c r="AC718" t="e">
        <f>VLOOKUP(A718,issues_tempo!A:E,4,FALSE)</f>
        <v>#N/A</v>
      </c>
      <c r="AD718" t="e">
        <f>VLOOKUP(A718,issues_tempo!A:E,5,FALSE)</f>
        <v>#N/A</v>
      </c>
      <c r="AE718">
        <f t="shared" si="288"/>
        <v>0</v>
      </c>
      <c r="AF718">
        <f t="shared" si="288"/>
        <v>0</v>
      </c>
      <c r="AG718" t="e">
        <f t="shared" si="289"/>
        <v>#N/A</v>
      </c>
      <c r="AH718" t="e">
        <f t="shared" si="290"/>
        <v>#N/A</v>
      </c>
      <c r="AI718" t="e">
        <f t="shared" si="291"/>
        <v>#N/A</v>
      </c>
      <c r="AJ718" t="e">
        <f t="shared" si="292"/>
        <v>#N/A</v>
      </c>
    </row>
    <row r="719" spans="1:36" x14ac:dyDescent="0.25">
      <c r="A719">
        <f>commits!A719</f>
        <v>34612194</v>
      </c>
      <c r="B719" t="str">
        <f>commits!B719</f>
        <v>Javascript</v>
      </c>
      <c r="C719">
        <f>commits!C719</f>
        <v>0</v>
      </c>
      <c r="D719">
        <f>commits!D719</f>
        <v>1</v>
      </c>
      <c r="E719">
        <f>commits!E719</f>
        <v>1</v>
      </c>
      <c r="F719" t="e">
        <f>VLOOKUP(A719,merges!P:U,5,FALSE)</f>
        <v>#N/A</v>
      </c>
      <c r="G719" t="e">
        <f>VLOOKUP(A719,merges!P:U,6,FALSE)</f>
        <v>#N/A</v>
      </c>
      <c r="H719" t="e">
        <f t="shared" si="277"/>
        <v>#N/A</v>
      </c>
      <c r="I719" t="e">
        <f t="shared" si="278"/>
        <v>#N/A</v>
      </c>
      <c r="J719">
        <f t="shared" si="279"/>
        <v>0</v>
      </c>
      <c r="K719">
        <f t="shared" si="280"/>
        <v>0</v>
      </c>
      <c r="L719">
        <f t="shared" si="281"/>
        <v>0</v>
      </c>
      <c r="M719" t="e">
        <f t="shared" si="282"/>
        <v>#N/A</v>
      </c>
      <c r="N719" t="e">
        <f t="shared" si="282"/>
        <v>#N/A</v>
      </c>
      <c r="O719">
        <f>IF(ISNA(VLOOKUP(A719,desenvolvedores!$U$2:$W$656,2,FALSE)),1,VLOOKUP(A719,desenvolvedores!$U$2:$W$656,2,FALSE))</f>
        <v>1</v>
      </c>
      <c r="P719">
        <f>IF(ISNA(VLOOKUP(A719,desenvolvedores!$U$2:$W$656,3,FALSE)),1,VLOOKUP(A719,desenvolvedores!$U$2:$W$656,3,FALSE))</f>
        <v>1</v>
      </c>
      <c r="S719">
        <f>IF(ISNA(VLOOKUP(A719,merges!AH:AJ,2,)),0,VLOOKUP(A719,merges!AH:AJ,2,))</f>
        <v>0</v>
      </c>
      <c r="T719">
        <f>IF(ISNA(VLOOKUP(A719,merges!AN:AP,2,FALSE)),0,VLOOKUP(A719,merges!AN:AP,2,FALSE))</f>
        <v>0</v>
      </c>
      <c r="U719">
        <f t="shared" si="283"/>
        <v>0</v>
      </c>
      <c r="V719">
        <f t="shared" si="284"/>
        <v>0</v>
      </c>
      <c r="W719">
        <f t="shared" si="293"/>
        <v>0</v>
      </c>
      <c r="X719">
        <f t="shared" si="285"/>
        <v>0</v>
      </c>
      <c r="Y719" t="e">
        <f>VLOOKUP(A719,issues_tempo!A:E,2,FALSE)</f>
        <v>#N/A</v>
      </c>
      <c r="Z719" t="e">
        <f>VLOOKUP(A719,issues_tempo!A:E,3,FALSE)</f>
        <v>#N/A</v>
      </c>
      <c r="AA719" t="e">
        <f t="shared" si="286"/>
        <v>#N/A</v>
      </c>
      <c r="AB719" t="e">
        <f t="shared" si="287"/>
        <v>#N/A</v>
      </c>
      <c r="AC719" t="e">
        <f>VLOOKUP(A719,issues_tempo!A:E,4,FALSE)</f>
        <v>#N/A</v>
      </c>
      <c r="AD719" t="e">
        <f>VLOOKUP(A719,issues_tempo!A:E,5,FALSE)</f>
        <v>#N/A</v>
      </c>
      <c r="AE719">
        <f t="shared" si="288"/>
        <v>0</v>
      </c>
      <c r="AF719">
        <f t="shared" si="288"/>
        <v>0</v>
      </c>
      <c r="AG719" t="e">
        <f t="shared" si="289"/>
        <v>#N/A</v>
      </c>
      <c r="AH719" t="e">
        <f t="shared" si="290"/>
        <v>#N/A</v>
      </c>
      <c r="AI719" t="e">
        <f t="shared" si="291"/>
        <v>#N/A</v>
      </c>
      <c r="AJ719" t="e">
        <f t="shared" si="292"/>
        <v>#N/A</v>
      </c>
    </row>
    <row r="720" spans="1:36" x14ac:dyDescent="0.25">
      <c r="A720">
        <f>commits!A720</f>
        <v>35948482</v>
      </c>
      <c r="B720" t="str">
        <f>commits!B720</f>
        <v>java</v>
      </c>
      <c r="C720">
        <f>commits!C720</f>
        <v>0</v>
      </c>
      <c r="D720">
        <f>commits!D720</f>
        <v>33</v>
      </c>
      <c r="E720">
        <f>commits!E720</f>
        <v>33</v>
      </c>
      <c r="F720">
        <f>VLOOKUP(A720,merges!P:U,5,FALSE)</f>
        <v>0</v>
      </c>
      <c r="G720">
        <f>VLOOKUP(A720,merges!P:U,6,FALSE)</f>
        <v>1</v>
      </c>
      <c r="H720">
        <f t="shared" si="277"/>
        <v>1</v>
      </c>
      <c r="I720">
        <f t="shared" si="278"/>
        <v>33</v>
      </c>
      <c r="J720">
        <f t="shared" si="279"/>
        <v>3.0303030303030303</v>
      </c>
      <c r="K720">
        <f t="shared" si="280"/>
        <v>0</v>
      </c>
      <c r="L720">
        <f t="shared" si="281"/>
        <v>3.0303030303030303</v>
      </c>
      <c r="M720" t="e">
        <f t="shared" si="282"/>
        <v>#DIV/0!</v>
      </c>
      <c r="N720">
        <f t="shared" si="282"/>
        <v>33</v>
      </c>
      <c r="O720">
        <f>IF(ISNA(VLOOKUP(A720,desenvolvedores!$U$2:$W$656,2,FALSE)),1,VLOOKUP(A720,desenvolvedores!$U$2:$W$656,2,FALSE))</f>
        <v>1</v>
      </c>
      <c r="P720">
        <f>IF(ISNA(VLOOKUP(A720,desenvolvedores!$U$2:$W$656,3,FALSE)),1,VLOOKUP(A720,desenvolvedores!$U$2:$W$656,3,FALSE))</f>
        <v>1</v>
      </c>
      <c r="S720">
        <f>IF(ISNA(VLOOKUP(A720,merges!AH:AJ,2,)),0,VLOOKUP(A720,merges!AH:AJ,2,))</f>
        <v>0</v>
      </c>
      <c r="T720">
        <f>IF(ISNA(VLOOKUP(A720,merges!AN:AP,2,FALSE)),0,VLOOKUP(A720,merges!AN:AP,2,FALSE))</f>
        <v>0</v>
      </c>
      <c r="U720">
        <f t="shared" si="283"/>
        <v>0</v>
      </c>
      <c r="V720">
        <f t="shared" si="284"/>
        <v>0</v>
      </c>
      <c r="W720">
        <f t="shared" si="293"/>
        <v>0</v>
      </c>
      <c r="X720">
        <f t="shared" si="285"/>
        <v>0</v>
      </c>
      <c r="Y720" t="e">
        <f>VLOOKUP(A720,issues_tempo!A:E,2,FALSE)</f>
        <v>#N/A</v>
      </c>
      <c r="Z720" t="e">
        <f>VLOOKUP(A720,issues_tempo!A:E,3,FALSE)</f>
        <v>#N/A</v>
      </c>
      <c r="AA720" t="e">
        <f t="shared" si="286"/>
        <v>#N/A</v>
      </c>
      <c r="AB720" t="e">
        <f t="shared" si="287"/>
        <v>#N/A</v>
      </c>
      <c r="AC720" t="e">
        <f>VLOOKUP(A720,issues_tempo!A:E,4,FALSE)</f>
        <v>#N/A</v>
      </c>
      <c r="AD720" t="e">
        <f>VLOOKUP(A720,issues_tempo!A:E,5,FALSE)</f>
        <v>#N/A</v>
      </c>
      <c r="AE720">
        <f t="shared" si="288"/>
        <v>0</v>
      </c>
      <c r="AF720">
        <f t="shared" si="288"/>
        <v>0</v>
      </c>
      <c r="AG720" t="e">
        <f t="shared" si="289"/>
        <v>#N/A</v>
      </c>
      <c r="AH720" t="e">
        <f t="shared" si="290"/>
        <v>#N/A</v>
      </c>
      <c r="AI720" t="e">
        <f t="shared" si="291"/>
        <v>#N/A</v>
      </c>
      <c r="AJ720" t="e">
        <f t="shared" si="292"/>
        <v>#N/A</v>
      </c>
    </row>
    <row r="721" spans="1:36" x14ac:dyDescent="0.25">
      <c r="A721">
        <f>commits!A721</f>
        <v>37075177</v>
      </c>
      <c r="B721" t="str">
        <f>commits!B721</f>
        <v>Javascript</v>
      </c>
      <c r="C721">
        <f>commits!C721</f>
        <v>0</v>
      </c>
      <c r="D721">
        <f>commits!D721</f>
        <v>3</v>
      </c>
      <c r="E721">
        <f>commits!E721</f>
        <v>3</v>
      </c>
      <c r="F721" t="e">
        <f>VLOOKUP(A721,merges!P:U,5,FALSE)</f>
        <v>#N/A</v>
      </c>
      <c r="G721" t="e">
        <f>VLOOKUP(A721,merges!P:U,6,FALSE)</f>
        <v>#N/A</v>
      </c>
      <c r="H721" t="e">
        <f t="shared" si="277"/>
        <v>#N/A</v>
      </c>
      <c r="I721" t="e">
        <f t="shared" si="278"/>
        <v>#N/A</v>
      </c>
      <c r="J721">
        <f t="shared" si="279"/>
        <v>0</v>
      </c>
      <c r="K721">
        <f t="shared" si="280"/>
        <v>0</v>
      </c>
      <c r="L721">
        <f t="shared" si="281"/>
        <v>0</v>
      </c>
      <c r="M721" t="e">
        <f t="shared" si="282"/>
        <v>#N/A</v>
      </c>
      <c r="N721" t="e">
        <f t="shared" si="282"/>
        <v>#N/A</v>
      </c>
      <c r="O721">
        <f>IF(ISNA(VLOOKUP(A721,desenvolvedores!$U$2:$W$656,2,FALSE)),1,VLOOKUP(A721,desenvolvedores!$U$2:$W$656,2,FALSE))</f>
        <v>1</v>
      </c>
      <c r="P721">
        <f>IF(ISNA(VLOOKUP(A721,desenvolvedores!$U$2:$W$656,3,FALSE)),1,VLOOKUP(A721,desenvolvedores!$U$2:$W$656,3,FALSE))</f>
        <v>1</v>
      </c>
      <c r="S721">
        <f>IF(ISNA(VLOOKUP(A721,merges!AH:AJ,2,)),0,VLOOKUP(A721,merges!AH:AJ,2,))</f>
        <v>0</v>
      </c>
      <c r="T721">
        <f>IF(ISNA(VLOOKUP(A721,merges!AN:AP,2,FALSE)),0,VLOOKUP(A721,merges!AN:AP,2,FALSE))</f>
        <v>0</v>
      </c>
      <c r="U721">
        <f t="shared" si="283"/>
        <v>0</v>
      </c>
      <c r="V721">
        <f t="shared" si="284"/>
        <v>0</v>
      </c>
      <c r="W721">
        <f t="shared" si="293"/>
        <v>0</v>
      </c>
      <c r="X721">
        <f t="shared" si="285"/>
        <v>0</v>
      </c>
      <c r="Y721" t="e">
        <f>VLOOKUP(A721,issues_tempo!A:E,2,FALSE)</f>
        <v>#N/A</v>
      </c>
      <c r="Z721" t="e">
        <f>VLOOKUP(A721,issues_tempo!A:E,3,FALSE)</f>
        <v>#N/A</v>
      </c>
      <c r="AA721" t="e">
        <f t="shared" si="286"/>
        <v>#N/A</v>
      </c>
      <c r="AB721" t="e">
        <f t="shared" si="287"/>
        <v>#N/A</v>
      </c>
      <c r="AC721" t="e">
        <f>VLOOKUP(A721,issues_tempo!A:E,4,FALSE)</f>
        <v>#N/A</v>
      </c>
      <c r="AD721" t="e">
        <f>VLOOKUP(A721,issues_tempo!A:E,5,FALSE)</f>
        <v>#N/A</v>
      </c>
      <c r="AE721">
        <f t="shared" si="288"/>
        <v>0</v>
      </c>
      <c r="AF721">
        <f t="shared" si="288"/>
        <v>0</v>
      </c>
      <c r="AG721" t="e">
        <f t="shared" si="289"/>
        <v>#N/A</v>
      </c>
      <c r="AH721" t="e">
        <f t="shared" si="290"/>
        <v>#N/A</v>
      </c>
      <c r="AI721" t="e">
        <f t="shared" si="291"/>
        <v>#N/A</v>
      </c>
      <c r="AJ721" t="e">
        <f t="shared" si="292"/>
        <v>#N/A</v>
      </c>
    </row>
    <row r="722" spans="1:36" x14ac:dyDescent="0.25">
      <c r="A722">
        <f>commits!A722</f>
        <v>37232597</v>
      </c>
      <c r="B722" t="str">
        <f>commits!B722</f>
        <v>java</v>
      </c>
      <c r="C722">
        <f>commits!C722</f>
        <v>0</v>
      </c>
      <c r="D722">
        <f>commits!D722</f>
        <v>1</v>
      </c>
      <c r="E722">
        <f>commits!E722</f>
        <v>1</v>
      </c>
      <c r="F722" t="e">
        <f>VLOOKUP(A722,merges!P:U,5,FALSE)</f>
        <v>#N/A</v>
      </c>
      <c r="G722" t="e">
        <f>VLOOKUP(A722,merges!P:U,6,FALSE)</f>
        <v>#N/A</v>
      </c>
      <c r="H722" t="e">
        <f t="shared" si="277"/>
        <v>#N/A</v>
      </c>
      <c r="I722" t="e">
        <f t="shared" si="278"/>
        <v>#N/A</v>
      </c>
      <c r="J722">
        <f t="shared" si="279"/>
        <v>0</v>
      </c>
      <c r="K722">
        <f t="shared" si="280"/>
        <v>0</v>
      </c>
      <c r="L722">
        <f t="shared" si="281"/>
        <v>0</v>
      </c>
      <c r="M722" t="e">
        <f t="shared" si="282"/>
        <v>#N/A</v>
      </c>
      <c r="N722" t="e">
        <f t="shared" si="282"/>
        <v>#N/A</v>
      </c>
      <c r="O722">
        <f>IF(ISNA(VLOOKUP(A722,desenvolvedores!$U$2:$W$656,2,FALSE)),1,VLOOKUP(A722,desenvolvedores!$U$2:$W$656,2,FALSE))</f>
        <v>1</v>
      </c>
      <c r="P722">
        <f>IF(ISNA(VLOOKUP(A722,desenvolvedores!$U$2:$W$656,3,FALSE)),1,VLOOKUP(A722,desenvolvedores!$U$2:$W$656,3,FALSE))</f>
        <v>1</v>
      </c>
      <c r="S722">
        <f>IF(ISNA(VLOOKUP(A722,merges!AH:AJ,2,)),0,VLOOKUP(A722,merges!AH:AJ,2,))</f>
        <v>0</v>
      </c>
      <c r="T722">
        <f>IF(ISNA(VLOOKUP(A722,merges!AN:AP,2,FALSE)),0,VLOOKUP(A722,merges!AN:AP,2,FALSE))</f>
        <v>0</v>
      </c>
      <c r="U722">
        <f t="shared" si="283"/>
        <v>0</v>
      </c>
      <c r="V722">
        <f t="shared" si="284"/>
        <v>0</v>
      </c>
      <c r="W722">
        <f t="shared" si="293"/>
        <v>0</v>
      </c>
      <c r="X722">
        <f t="shared" si="285"/>
        <v>0</v>
      </c>
      <c r="Y722" t="e">
        <f>VLOOKUP(A722,issues_tempo!A:E,2,FALSE)</f>
        <v>#N/A</v>
      </c>
      <c r="Z722" t="e">
        <f>VLOOKUP(A722,issues_tempo!A:E,3,FALSE)</f>
        <v>#N/A</v>
      </c>
      <c r="AA722" t="e">
        <f t="shared" si="286"/>
        <v>#N/A</v>
      </c>
      <c r="AB722" t="e">
        <f t="shared" si="287"/>
        <v>#N/A</v>
      </c>
      <c r="AC722" t="e">
        <f>VLOOKUP(A722,issues_tempo!A:E,4,FALSE)</f>
        <v>#N/A</v>
      </c>
      <c r="AD722" t="e">
        <f>VLOOKUP(A722,issues_tempo!A:E,5,FALSE)</f>
        <v>#N/A</v>
      </c>
      <c r="AE722">
        <f t="shared" si="288"/>
        <v>0</v>
      </c>
      <c r="AF722">
        <f t="shared" si="288"/>
        <v>0</v>
      </c>
      <c r="AG722" t="e">
        <f t="shared" si="289"/>
        <v>#N/A</v>
      </c>
      <c r="AH722" t="e">
        <f t="shared" si="290"/>
        <v>#N/A</v>
      </c>
      <c r="AI722" t="e">
        <f t="shared" si="291"/>
        <v>#N/A</v>
      </c>
      <c r="AJ722" t="e">
        <f t="shared" si="292"/>
        <v>#N/A</v>
      </c>
    </row>
    <row r="723" spans="1:36" x14ac:dyDescent="0.25">
      <c r="A723">
        <f>commits!A723</f>
        <v>37656460</v>
      </c>
      <c r="B723" t="str">
        <f>commits!B723</f>
        <v>Javascript</v>
      </c>
      <c r="C723">
        <f>commits!C723</f>
        <v>0</v>
      </c>
      <c r="D723">
        <f>commits!D723</f>
        <v>2</v>
      </c>
      <c r="E723">
        <f>commits!E723</f>
        <v>2</v>
      </c>
      <c r="F723" t="e">
        <f>VLOOKUP(A723,merges!P:U,5,FALSE)</f>
        <v>#N/A</v>
      </c>
      <c r="G723" t="e">
        <f>VLOOKUP(A723,merges!P:U,6,FALSE)</f>
        <v>#N/A</v>
      </c>
      <c r="H723" t="e">
        <f t="shared" si="277"/>
        <v>#N/A</v>
      </c>
      <c r="I723" t="e">
        <f t="shared" si="278"/>
        <v>#N/A</v>
      </c>
      <c r="J723">
        <f t="shared" si="279"/>
        <v>0</v>
      </c>
      <c r="K723">
        <f t="shared" si="280"/>
        <v>0</v>
      </c>
      <c r="L723">
        <f t="shared" si="281"/>
        <v>0</v>
      </c>
      <c r="M723" t="e">
        <f t="shared" si="282"/>
        <v>#N/A</v>
      </c>
      <c r="N723" t="e">
        <f t="shared" si="282"/>
        <v>#N/A</v>
      </c>
      <c r="O723">
        <f>IF(ISNA(VLOOKUP(A723,desenvolvedores!$U$2:$W$656,2,FALSE)),1,VLOOKUP(A723,desenvolvedores!$U$2:$W$656,2,FALSE))</f>
        <v>1</v>
      </c>
      <c r="P723">
        <f>IF(ISNA(VLOOKUP(A723,desenvolvedores!$U$2:$W$656,3,FALSE)),1,VLOOKUP(A723,desenvolvedores!$U$2:$W$656,3,FALSE))</f>
        <v>1</v>
      </c>
      <c r="S723">
        <f>IF(ISNA(VLOOKUP(A723,merges!AH:AJ,2,)),0,VLOOKUP(A723,merges!AH:AJ,2,))</f>
        <v>0</v>
      </c>
      <c r="T723">
        <f>IF(ISNA(VLOOKUP(A723,merges!AN:AP,2,FALSE)),0,VLOOKUP(A723,merges!AN:AP,2,FALSE))</f>
        <v>0</v>
      </c>
      <c r="U723">
        <f t="shared" si="283"/>
        <v>0</v>
      </c>
      <c r="V723">
        <f t="shared" si="284"/>
        <v>0</v>
      </c>
      <c r="W723">
        <f t="shared" si="293"/>
        <v>0</v>
      </c>
      <c r="X723">
        <f t="shared" si="285"/>
        <v>0</v>
      </c>
      <c r="Y723" t="e">
        <f>VLOOKUP(A723,issues_tempo!A:E,2,FALSE)</f>
        <v>#N/A</v>
      </c>
      <c r="Z723" t="e">
        <f>VLOOKUP(A723,issues_tempo!A:E,3,FALSE)</f>
        <v>#N/A</v>
      </c>
      <c r="AA723" t="e">
        <f t="shared" si="286"/>
        <v>#N/A</v>
      </c>
      <c r="AB723" t="e">
        <f t="shared" si="287"/>
        <v>#N/A</v>
      </c>
      <c r="AC723" t="e">
        <f>VLOOKUP(A723,issues_tempo!A:E,4,FALSE)</f>
        <v>#N/A</v>
      </c>
      <c r="AD723" t="e">
        <f>VLOOKUP(A723,issues_tempo!A:E,5,FALSE)</f>
        <v>#N/A</v>
      </c>
      <c r="AE723">
        <f t="shared" si="288"/>
        <v>0</v>
      </c>
      <c r="AF723">
        <f t="shared" si="288"/>
        <v>0</v>
      </c>
      <c r="AG723" t="e">
        <f t="shared" si="289"/>
        <v>#N/A</v>
      </c>
      <c r="AH723" t="e">
        <f t="shared" si="290"/>
        <v>#N/A</v>
      </c>
      <c r="AI723" t="e">
        <f t="shared" si="291"/>
        <v>#N/A</v>
      </c>
      <c r="AJ723" t="e">
        <f t="shared" si="292"/>
        <v>#N/A</v>
      </c>
    </row>
    <row r="724" spans="1:36" x14ac:dyDescent="0.25">
      <c r="A724">
        <f>commits!A724</f>
        <v>37848631</v>
      </c>
      <c r="B724" t="str">
        <f>commits!B724</f>
        <v>c#</v>
      </c>
      <c r="C724">
        <f>commits!C724</f>
        <v>0</v>
      </c>
      <c r="D724">
        <f>commits!D724</f>
        <v>1</v>
      </c>
      <c r="E724">
        <f>commits!E724</f>
        <v>1</v>
      </c>
      <c r="F724" t="e">
        <f>VLOOKUP(A724,merges!P:U,5,FALSE)</f>
        <v>#N/A</v>
      </c>
      <c r="G724" t="e">
        <f>VLOOKUP(A724,merges!P:U,6,FALSE)</f>
        <v>#N/A</v>
      </c>
      <c r="H724" t="e">
        <f t="shared" si="277"/>
        <v>#N/A</v>
      </c>
      <c r="I724" t="e">
        <f t="shared" si="278"/>
        <v>#N/A</v>
      </c>
      <c r="J724">
        <f t="shared" si="279"/>
        <v>0</v>
      </c>
      <c r="K724">
        <f t="shared" si="280"/>
        <v>0</v>
      </c>
      <c r="L724">
        <f t="shared" si="281"/>
        <v>0</v>
      </c>
      <c r="M724" t="e">
        <f t="shared" si="282"/>
        <v>#N/A</v>
      </c>
      <c r="N724" t="e">
        <f t="shared" si="282"/>
        <v>#N/A</v>
      </c>
      <c r="O724">
        <f>IF(ISNA(VLOOKUP(A724,desenvolvedores!$U$2:$W$656,2,FALSE)),1,VLOOKUP(A724,desenvolvedores!$U$2:$W$656,2,FALSE))</f>
        <v>1</v>
      </c>
      <c r="P724">
        <f>IF(ISNA(VLOOKUP(A724,desenvolvedores!$U$2:$W$656,3,FALSE)),1,VLOOKUP(A724,desenvolvedores!$U$2:$W$656,3,FALSE))</f>
        <v>1</v>
      </c>
      <c r="S724">
        <f>IF(ISNA(VLOOKUP(A724,merges!AH:AJ,2,)),0,VLOOKUP(A724,merges!AH:AJ,2,))</f>
        <v>0</v>
      </c>
      <c r="T724">
        <f>IF(ISNA(VLOOKUP(A724,merges!AN:AP,2,FALSE)),0,VLOOKUP(A724,merges!AN:AP,2,FALSE))</f>
        <v>0</v>
      </c>
      <c r="U724">
        <f t="shared" si="283"/>
        <v>0</v>
      </c>
      <c r="V724">
        <f t="shared" si="284"/>
        <v>0</v>
      </c>
      <c r="W724">
        <f t="shared" si="293"/>
        <v>0</v>
      </c>
      <c r="X724">
        <f t="shared" si="285"/>
        <v>0</v>
      </c>
      <c r="Y724" t="e">
        <f>VLOOKUP(A724,issues_tempo!A:E,2,FALSE)</f>
        <v>#N/A</v>
      </c>
      <c r="Z724" t="e">
        <f>VLOOKUP(A724,issues_tempo!A:E,3,FALSE)</f>
        <v>#N/A</v>
      </c>
      <c r="AA724" t="e">
        <f t="shared" si="286"/>
        <v>#N/A</v>
      </c>
      <c r="AB724" t="e">
        <f t="shared" si="287"/>
        <v>#N/A</v>
      </c>
      <c r="AC724" t="e">
        <f>VLOOKUP(A724,issues_tempo!A:E,4,FALSE)</f>
        <v>#N/A</v>
      </c>
      <c r="AD724" t="e">
        <f>VLOOKUP(A724,issues_tempo!A:E,5,FALSE)</f>
        <v>#N/A</v>
      </c>
      <c r="AE724">
        <f t="shared" si="288"/>
        <v>0</v>
      </c>
      <c r="AF724">
        <f t="shared" si="288"/>
        <v>0</v>
      </c>
      <c r="AG724" t="e">
        <f t="shared" si="289"/>
        <v>#N/A</v>
      </c>
      <c r="AH724" t="e">
        <f t="shared" si="290"/>
        <v>#N/A</v>
      </c>
      <c r="AI724" t="e">
        <f t="shared" si="291"/>
        <v>#N/A</v>
      </c>
      <c r="AJ724" t="e">
        <f t="shared" si="292"/>
        <v>#N/A</v>
      </c>
    </row>
    <row r="725" spans="1:36" x14ac:dyDescent="0.25">
      <c r="A725">
        <f>commits!A725</f>
        <v>37859681</v>
      </c>
      <c r="B725" t="str">
        <f>commits!B725</f>
        <v>java</v>
      </c>
      <c r="C725">
        <f>commits!C725</f>
        <v>0</v>
      </c>
      <c r="D725">
        <f>commits!D725</f>
        <v>613</v>
      </c>
      <c r="E725">
        <f>commits!E725</f>
        <v>613</v>
      </c>
      <c r="F725" t="e">
        <f>VLOOKUP(A725,merges!P:U,5,FALSE)</f>
        <v>#N/A</v>
      </c>
      <c r="G725" t="e">
        <f>VLOOKUP(A725,merges!P:U,6,FALSE)</f>
        <v>#N/A</v>
      </c>
      <c r="H725" t="e">
        <f t="shared" si="277"/>
        <v>#N/A</v>
      </c>
      <c r="I725" t="e">
        <f t="shared" si="278"/>
        <v>#N/A</v>
      </c>
      <c r="J725">
        <f t="shared" si="279"/>
        <v>0</v>
      </c>
      <c r="K725">
        <f t="shared" si="280"/>
        <v>0</v>
      </c>
      <c r="L725">
        <f t="shared" si="281"/>
        <v>0</v>
      </c>
      <c r="M725" t="e">
        <f t="shared" si="282"/>
        <v>#N/A</v>
      </c>
      <c r="N725" t="e">
        <f t="shared" si="282"/>
        <v>#N/A</v>
      </c>
      <c r="O725">
        <f>IF(ISNA(VLOOKUP(A725,desenvolvedores!$U$2:$W$656,2,FALSE)),1,VLOOKUP(A725,desenvolvedores!$U$2:$W$656,2,FALSE))</f>
        <v>1</v>
      </c>
      <c r="P725">
        <f>IF(ISNA(VLOOKUP(A725,desenvolvedores!$U$2:$W$656,3,FALSE)),1,VLOOKUP(A725,desenvolvedores!$U$2:$W$656,3,FALSE))</f>
        <v>1</v>
      </c>
      <c r="S725">
        <f>IF(ISNA(VLOOKUP(A725,merges!AH:AJ,2,)),0,VLOOKUP(A725,merges!AH:AJ,2,))</f>
        <v>0</v>
      </c>
      <c r="T725">
        <f>IF(ISNA(VLOOKUP(A725,merges!AN:AP,2,FALSE)),0,VLOOKUP(A725,merges!AN:AP,2,FALSE))</f>
        <v>0</v>
      </c>
      <c r="U725">
        <f t="shared" si="283"/>
        <v>0</v>
      </c>
      <c r="V725">
        <f t="shared" si="284"/>
        <v>0</v>
      </c>
      <c r="W725">
        <f t="shared" si="293"/>
        <v>0</v>
      </c>
      <c r="X725">
        <f t="shared" si="285"/>
        <v>0</v>
      </c>
      <c r="Y725" t="e">
        <f>VLOOKUP(A725,issues_tempo!A:E,2,FALSE)</f>
        <v>#N/A</v>
      </c>
      <c r="Z725" t="e">
        <f>VLOOKUP(A725,issues_tempo!A:E,3,FALSE)</f>
        <v>#N/A</v>
      </c>
      <c r="AA725" t="e">
        <f t="shared" si="286"/>
        <v>#N/A</v>
      </c>
      <c r="AB725" t="e">
        <f t="shared" si="287"/>
        <v>#N/A</v>
      </c>
      <c r="AC725" t="e">
        <f>VLOOKUP(A725,issues_tempo!A:E,4,FALSE)</f>
        <v>#N/A</v>
      </c>
      <c r="AD725" t="e">
        <f>VLOOKUP(A725,issues_tempo!A:E,5,FALSE)</f>
        <v>#N/A</v>
      </c>
      <c r="AE725">
        <f t="shared" si="288"/>
        <v>0</v>
      </c>
      <c r="AF725">
        <f t="shared" si="288"/>
        <v>0</v>
      </c>
      <c r="AG725" t="e">
        <f t="shared" si="289"/>
        <v>#N/A</v>
      </c>
      <c r="AH725" t="e">
        <f t="shared" si="290"/>
        <v>#N/A</v>
      </c>
      <c r="AI725" t="e">
        <f t="shared" si="291"/>
        <v>#N/A</v>
      </c>
      <c r="AJ725" t="e">
        <f t="shared" si="292"/>
        <v>#N/A</v>
      </c>
    </row>
    <row r="726" spans="1:36" x14ac:dyDescent="0.25">
      <c r="A726">
        <f>commits!A726</f>
        <v>37937452</v>
      </c>
      <c r="B726" t="str">
        <f>commits!B726</f>
        <v>Ruby</v>
      </c>
      <c r="C726">
        <f>commits!C726</f>
        <v>0</v>
      </c>
      <c r="D726">
        <f>commits!D726</f>
        <v>252</v>
      </c>
      <c r="E726">
        <f>commits!E726</f>
        <v>252</v>
      </c>
      <c r="F726" t="e">
        <f>VLOOKUP(A726,merges!P:U,5,FALSE)</f>
        <v>#N/A</v>
      </c>
      <c r="G726" t="e">
        <f>VLOOKUP(A726,merges!P:U,6,FALSE)</f>
        <v>#N/A</v>
      </c>
      <c r="H726" t="e">
        <f t="shared" si="277"/>
        <v>#N/A</v>
      </c>
      <c r="I726" t="e">
        <f t="shared" si="278"/>
        <v>#N/A</v>
      </c>
      <c r="J726">
        <f t="shared" si="279"/>
        <v>0</v>
      </c>
      <c r="K726">
        <f t="shared" si="280"/>
        <v>0</v>
      </c>
      <c r="L726">
        <f t="shared" si="281"/>
        <v>0</v>
      </c>
      <c r="M726" t="e">
        <f t="shared" si="282"/>
        <v>#N/A</v>
      </c>
      <c r="N726" t="e">
        <f t="shared" si="282"/>
        <v>#N/A</v>
      </c>
      <c r="O726">
        <f>IF(ISNA(VLOOKUP(A726,desenvolvedores!$U$2:$W$656,2,FALSE)),1,VLOOKUP(A726,desenvolvedores!$U$2:$W$656,2,FALSE))</f>
        <v>1</v>
      </c>
      <c r="P726">
        <f>IF(ISNA(VLOOKUP(A726,desenvolvedores!$U$2:$W$656,3,FALSE)),1,VLOOKUP(A726,desenvolvedores!$U$2:$W$656,3,FALSE))</f>
        <v>1</v>
      </c>
      <c r="S726">
        <f>IF(ISNA(VLOOKUP(A726,merges!AH:AJ,2,)),0,VLOOKUP(A726,merges!AH:AJ,2,))</f>
        <v>0</v>
      </c>
      <c r="T726">
        <f>IF(ISNA(VLOOKUP(A726,merges!AN:AP,2,FALSE)),0,VLOOKUP(A726,merges!AN:AP,2,FALSE))</f>
        <v>0</v>
      </c>
      <c r="U726">
        <f t="shared" si="283"/>
        <v>0</v>
      </c>
      <c r="V726">
        <f t="shared" si="284"/>
        <v>0</v>
      </c>
      <c r="W726">
        <f t="shared" si="293"/>
        <v>0</v>
      </c>
      <c r="X726">
        <f t="shared" si="285"/>
        <v>0</v>
      </c>
      <c r="Y726" t="e">
        <f>VLOOKUP(A726,issues_tempo!A:E,2,FALSE)</f>
        <v>#N/A</v>
      </c>
      <c r="Z726" t="e">
        <f>VLOOKUP(A726,issues_tempo!A:E,3,FALSE)</f>
        <v>#N/A</v>
      </c>
      <c r="AA726" t="e">
        <f t="shared" si="286"/>
        <v>#N/A</v>
      </c>
      <c r="AB726" t="e">
        <f t="shared" si="287"/>
        <v>#N/A</v>
      </c>
      <c r="AC726" t="e">
        <f>VLOOKUP(A726,issues_tempo!A:E,4,FALSE)</f>
        <v>#N/A</v>
      </c>
      <c r="AD726" t="e">
        <f>VLOOKUP(A726,issues_tempo!A:E,5,FALSE)</f>
        <v>#N/A</v>
      </c>
      <c r="AE726">
        <f t="shared" si="288"/>
        <v>0</v>
      </c>
      <c r="AF726">
        <f t="shared" si="288"/>
        <v>0</v>
      </c>
      <c r="AG726" t="e">
        <f t="shared" si="289"/>
        <v>#N/A</v>
      </c>
      <c r="AH726" t="e">
        <f t="shared" si="290"/>
        <v>#N/A</v>
      </c>
      <c r="AI726" t="e">
        <f t="shared" si="291"/>
        <v>#N/A</v>
      </c>
      <c r="AJ726" t="e">
        <f t="shared" si="292"/>
        <v>#N/A</v>
      </c>
    </row>
    <row r="727" spans="1:36" x14ac:dyDescent="0.25">
      <c r="A727">
        <f>commits!A727</f>
        <v>38167173</v>
      </c>
      <c r="B727" t="str">
        <f>commits!B727</f>
        <v>java</v>
      </c>
      <c r="C727">
        <f>commits!C727</f>
        <v>0</v>
      </c>
      <c r="D727">
        <f>commits!D727</f>
        <v>1</v>
      </c>
      <c r="E727">
        <f>commits!E727</f>
        <v>1</v>
      </c>
      <c r="F727" t="e">
        <f>VLOOKUP(A727,merges!P:U,5,FALSE)</f>
        <v>#N/A</v>
      </c>
      <c r="G727" t="e">
        <f>VLOOKUP(A727,merges!P:U,6,FALSE)</f>
        <v>#N/A</v>
      </c>
      <c r="H727" t="e">
        <f t="shared" si="277"/>
        <v>#N/A</v>
      </c>
      <c r="I727" t="e">
        <f t="shared" si="278"/>
        <v>#N/A</v>
      </c>
      <c r="J727">
        <f t="shared" si="279"/>
        <v>0</v>
      </c>
      <c r="K727">
        <f t="shared" si="280"/>
        <v>0</v>
      </c>
      <c r="L727">
        <f t="shared" si="281"/>
        <v>0</v>
      </c>
      <c r="M727" t="e">
        <f t="shared" si="282"/>
        <v>#N/A</v>
      </c>
      <c r="N727" t="e">
        <f t="shared" si="282"/>
        <v>#N/A</v>
      </c>
      <c r="O727">
        <f>IF(ISNA(VLOOKUP(A727,desenvolvedores!$U$2:$W$656,2,FALSE)),1,VLOOKUP(A727,desenvolvedores!$U$2:$W$656,2,FALSE))</f>
        <v>1</v>
      </c>
      <c r="P727">
        <f>IF(ISNA(VLOOKUP(A727,desenvolvedores!$U$2:$W$656,3,FALSE)),1,VLOOKUP(A727,desenvolvedores!$U$2:$W$656,3,FALSE))</f>
        <v>1</v>
      </c>
      <c r="S727">
        <f>IF(ISNA(VLOOKUP(A727,merges!AH:AJ,2,)),0,VLOOKUP(A727,merges!AH:AJ,2,))</f>
        <v>0</v>
      </c>
      <c r="T727">
        <f>IF(ISNA(VLOOKUP(A727,merges!AN:AP,2,FALSE)),0,VLOOKUP(A727,merges!AN:AP,2,FALSE))</f>
        <v>0</v>
      </c>
      <c r="U727">
        <f t="shared" si="283"/>
        <v>0</v>
      </c>
      <c r="V727">
        <f t="shared" si="284"/>
        <v>0</v>
      </c>
      <c r="W727">
        <f t="shared" si="293"/>
        <v>0</v>
      </c>
      <c r="X727">
        <f t="shared" si="285"/>
        <v>0</v>
      </c>
      <c r="Y727" t="e">
        <f>VLOOKUP(A727,issues_tempo!A:E,2,FALSE)</f>
        <v>#N/A</v>
      </c>
      <c r="Z727" t="e">
        <f>VLOOKUP(A727,issues_tempo!A:E,3,FALSE)</f>
        <v>#N/A</v>
      </c>
      <c r="AA727" t="e">
        <f t="shared" si="286"/>
        <v>#N/A</v>
      </c>
      <c r="AB727" t="e">
        <f t="shared" si="287"/>
        <v>#N/A</v>
      </c>
      <c r="AC727" t="e">
        <f>VLOOKUP(A727,issues_tempo!A:E,4,FALSE)</f>
        <v>#N/A</v>
      </c>
      <c r="AD727" t="e">
        <f>VLOOKUP(A727,issues_tempo!A:E,5,FALSE)</f>
        <v>#N/A</v>
      </c>
      <c r="AE727">
        <f t="shared" si="288"/>
        <v>0</v>
      </c>
      <c r="AF727">
        <f t="shared" si="288"/>
        <v>0</v>
      </c>
      <c r="AG727" t="e">
        <f t="shared" si="289"/>
        <v>#N/A</v>
      </c>
      <c r="AH727" t="e">
        <f t="shared" si="290"/>
        <v>#N/A</v>
      </c>
      <c r="AI727" t="e">
        <f t="shared" si="291"/>
        <v>#N/A</v>
      </c>
      <c r="AJ727" t="e">
        <f t="shared" si="292"/>
        <v>#N/A</v>
      </c>
    </row>
    <row r="728" spans="1:36" x14ac:dyDescent="0.25">
      <c r="A728">
        <f>commits!A728</f>
        <v>39062034</v>
      </c>
      <c r="B728" t="str">
        <f>commits!B728</f>
        <v>Javascript</v>
      </c>
      <c r="C728">
        <f>commits!C728</f>
        <v>0</v>
      </c>
      <c r="D728">
        <f>commits!D728</f>
        <v>1</v>
      </c>
      <c r="E728">
        <f>commits!E728</f>
        <v>1</v>
      </c>
      <c r="F728" t="e">
        <f>VLOOKUP(A728,merges!P:U,5,FALSE)</f>
        <v>#N/A</v>
      </c>
      <c r="G728" t="e">
        <f>VLOOKUP(A728,merges!P:U,6,FALSE)</f>
        <v>#N/A</v>
      </c>
      <c r="H728" t="e">
        <f t="shared" si="277"/>
        <v>#N/A</v>
      </c>
      <c r="I728" t="e">
        <f t="shared" si="278"/>
        <v>#N/A</v>
      </c>
      <c r="J728">
        <f t="shared" si="279"/>
        <v>0</v>
      </c>
      <c r="K728">
        <f t="shared" si="280"/>
        <v>0</v>
      </c>
      <c r="L728">
        <f t="shared" si="281"/>
        <v>0</v>
      </c>
      <c r="M728" t="e">
        <f t="shared" si="282"/>
        <v>#N/A</v>
      </c>
      <c r="N728" t="e">
        <f t="shared" si="282"/>
        <v>#N/A</v>
      </c>
      <c r="O728">
        <f>IF(ISNA(VLOOKUP(A728,desenvolvedores!$U$2:$W$656,2,FALSE)),1,VLOOKUP(A728,desenvolvedores!$U$2:$W$656,2,FALSE))</f>
        <v>1</v>
      </c>
      <c r="P728">
        <f>IF(ISNA(VLOOKUP(A728,desenvolvedores!$U$2:$W$656,3,FALSE)),1,VLOOKUP(A728,desenvolvedores!$U$2:$W$656,3,FALSE))</f>
        <v>1</v>
      </c>
      <c r="S728">
        <f>IF(ISNA(VLOOKUP(A728,merges!AH:AJ,2,)),0,VLOOKUP(A728,merges!AH:AJ,2,))</f>
        <v>0</v>
      </c>
      <c r="T728">
        <f>IF(ISNA(VLOOKUP(A728,merges!AN:AP,2,FALSE)),0,VLOOKUP(A728,merges!AN:AP,2,FALSE))</f>
        <v>0</v>
      </c>
      <c r="U728">
        <f t="shared" si="283"/>
        <v>0</v>
      </c>
      <c r="V728">
        <f t="shared" si="284"/>
        <v>0</v>
      </c>
      <c r="W728">
        <f t="shared" si="293"/>
        <v>0</v>
      </c>
      <c r="X728">
        <f t="shared" si="285"/>
        <v>0</v>
      </c>
      <c r="Y728" t="e">
        <f>VLOOKUP(A728,issues_tempo!A:E,2,FALSE)</f>
        <v>#N/A</v>
      </c>
      <c r="Z728" t="e">
        <f>VLOOKUP(A728,issues_tempo!A:E,3,FALSE)</f>
        <v>#N/A</v>
      </c>
      <c r="AA728" t="e">
        <f t="shared" si="286"/>
        <v>#N/A</v>
      </c>
      <c r="AB728" t="e">
        <f t="shared" si="287"/>
        <v>#N/A</v>
      </c>
      <c r="AC728" t="e">
        <f>VLOOKUP(A728,issues_tempo!A:E,4,FALSE)</f>
        <v>#N/A</v>
      </c>
      <c r="AD728" t="e">
        <f>VLOOKUP(A728,issues_tempo!A:E,5,FALSE)</f>
        <v>#N/A</v>
      </c>
      <c r="AE728">
        <f t="shared" si="288"/>
        <v>0</v>
      </c>
      <c r="AF728">
        <f t="shared" si="288"/>
        <v>0</v>
      </c>
      <c r="AG728" t="e">
        <f t="shared" si="289"/>
        <v>#N/A</v>
      </c>
      <c r="AH728" t="e">
        <f t="shared" si="290"/>
        <v>#N/A</v>
      </c>
      <c r="AI728" t="e">
        <f t="shared" si="291"/>
        <v>#N/A</v>
      </c>
      <c r="AJ728" t="e">
        <f t="shared" si="292"/>
        <v>#N/A</v>
      </c>
    </row>
    <row r="729" spans="1:36" x14ac:dyDescent="0.25">
      <c r="A729">
        <f>commits!A729</f>
        <v>39262662</v>
      </c>
      <c r="B729" t="str">
        <f>commits!B729</f>
        <v>Javascript</v>
      </c>
      <c r="C729">
        <f>commits!C729</f>
        <v>0</v>
      </c>
      <c r="D729">
        <f>commits!D729</f>
        <v>3</v>
      </c>
      <c r="E729">
        <f>commits!E729</f>
        <v>3</v>
      </c>
      <c r="F729" t="e">
        <f>VLOOKUP(A729,merges!P:U,5,FALSE)</f>
        <v>#N/A</v>
      </c>
      <c r="G729" t="e">
        <f>VLOOKUP(A729,merges!P:U,6,FALSE)</f>
        <v>#N/A</v>
      </c>
      <c r="H729" t="e">
        <f t="shared" si="277"/>
        <v>#N/A</v>
      </c>
      <c r="I729" t="e">
        <f t="shared" si="278"/>
        <v>#N/A</v>
      </c>
      <c r="J729">
        <f t="shared" si="279"/>
        <v>0</v>
      </c>
      <c r="K729">
        <f t="shared" si="280"/>
        <v>0</v>
      </c>
      <c r="L729">
        <f t="shared" si="281"/>
        <v>0</v>
      </c>
      <c r="M729" t="e">
        <f t="shared" si="282"/>
        <v>#N/A</v>
      </c>
      <c r="N729" t="e">
        <f t="shared" si="282"/>
        <v>#N/A</v>
      </c>
      <c r="O729">
        <f>IF(ISNA(VLOOKUP(A729,desenvolvedores!$U$2:$W$656,2,FALSE)),1,VLOOKUP(A729,desenvolvedores!$U$2:$W$656,2,FALSE))</f>
        <v>1</v>
      </c>
      <c r="P729">
        <f>IF(ISNA(VLOOKUP(A729,desenvolvedores!$U$2:$W$656,3,FALSE)),1,VLOOKUP(A729,desenvolvedores!$U$2:$W$656,3,FALSE))</f>
        <v>1</v>
      </c>
      <c r="S729">
        <f>IF(ISNA(VLOOKUP(A729,merges!AH:AJ,2,)),0,VLOOKUP(A729,merges!AH:AJ,2,))</f>
        <v>0</v>
      </c>
      <c r="T729">
        <f>IF(ISNA(VLOOKUP(A729,merges!AN:AP,2,FALSE)),0,VLOOKUP(A729,merges!AN:AP,2,FALSE))</f>
        <v>0</v>
      </c>
      <c r="U729">
        <f t="shared" si="283"/>
        <v>0</v>
      </c>
      <c r="V729">
        <f t="shared" si="284"/>
        <v>0</v>
      </c>
      <c r="W729">
        <f t="shared" si="293"/>
        <v>0</v>
      </c>
      <c r="X729">
        <f t="shared" si="285"/>
        <v>0</v>
      </c>
      <c r="Y729" t="e">
        <f>VLOOKUP(A729,issues_tempo!A:E,2,FALSE)</f>
        <v>#N/A</v>
      </c>
      <c r="Z729" t="e">
        <f>VLOOKUP(A729,issues_tempo!A:E,3,FALSE)</f>
        <v>#N/A</v>
      </c>
      <c r="AA729" t="e">
        <f t="shared" si="286"/>
        <v>#N/A</v>
      </c>
      <c r="AB729" t="e">
        <f t="shared" si="287"/>
        <v>#N/A</v>
      </c>
      <c r="AC729" t="e">
        <f>VLOOKUP(A729,issues_tempo!A:E,4,FALSE)</f>
        <v>#N/A</v>
      </c>
      <c r="AD729" t="e">
        <f>VLOOKUP(A729,issues_tempo!A:E,5,FALSE)</f>
        <v>#N/A</v>
      </c>
      <c r="AE729">
        <f t="shared" si="288"/>
        <v>0</v>
      </c>
      <c r="AF729">
        <f t="shared" si="288"/>
        <v>0</v>
      </c>
      <c r="AG729" t="e">
        <f t="shared" si="289"/>
        <v>#N/A</v>
      </c>
      <c r="AH729" t="e">
        <f t="shared" si="290"/>
        <v>#N/A</v>
      </c>
      <c r="AI729" t="e">
        <f t="shared" si="291"/>
        <v>#N/A</v>
      </c>
      <c r="AJ729" t="e">
        <f t="shared" si="292"/>
        <v>#N/A</v>
      </c>
    </row>
    <row r="730" spans="1:36" x14ac:dyDescent="0.25">
      <c r="A730">
        <f>commits!A730</f>
        <v>39777201</v>
      </c>
      <c r="B730" t="str">
        <f>commits!B730</f>
        <v>Javascript</v>
      </c>
      <c r="C730">
        <f>commits!C730</f>
        <v>0</v>
      </c>
      <c r="D730">
        <f>commits!D730</f>
        <v>2</v>
      </c>
      <c r="E730">
        <f>commits!E730</f>
        <v>2</v>
      </c>
      <c r="F730" t="e">
        <f>VLOOKUP(A730,merges!P:U,5,FALSE)</f>
        <v>#N/A</v>
      </c>
      <c r="G730" t="e">
        <f>VLOOKUP(A730,merges!P:U,6,FALSE)</f>
        <v>#N/A</v>
      </c>
      <c r="H730" t="e">
        <f t="shared" si="277"/>
        <v>#N/A</v>
      </c>
      <c r="I730" t="e">
        <f t="shared" si="278"/>
        <v>#N/A</v>
      </c>
      <c r="J730">
        <f t="shared" si="279"/>
        <v>0</v>
      </c>
      <c r="K730">
        <f t="shared" si="280"/>
        <v>0</v>
      </c>
      <c r="L730">
        <f t="shared" si="281"/>
        <v>0</v>
      </c>
      <c r="M730" t="e">
        <f t="shared" si="282"/>
        <v>#N/A</v>
      </c>
      <c r="N730" t="e">
        <f t="shared" si="282"/>
        <v>#N/A</v>
      </c>
      <c r="O730">
        <f>IF(ISNA(VLOOKUP(A730,desenvolvedores!$U$2:$W$656,2,FALSE)),1,VLOOKUP(A730,desenvolvedores!$U$2:$W$656,2,FALSE))</f>
        <v>1</v>
      </c>
      <c r="P730">
        <f>IF(ISNA(VLOOKUP(A730,desenvolvedores!$U$2:$W$656,3,FALSE)),1,VLOOKUP(A730,desenvolvedores!$U$2:$W$656,3,FALSE))</f>
        <v>1</v>
      </c>
      <c r="S730">
        <f>IF(ISNA(VLOOKUP(A730,merges!AH:AJ,2,)),0,VLOOKUP(A730,merges!AH:AJ,2,))</f>
        <v>0</v>
      </c>
      <c r="T730">
        <f>IF(ISNA(VLOOKUP(A730,merges!AN:AP,2,FALSE)),0,VLOOKUP(A730,merges!AN:AP,2,FALSE))</f>
        <v>0</v>
      </c>
      <c r="U730">
        <f t="shared" si="283"/>
        <v>0</v>
      </c>
      <c r="V730">
        <f t="shared" si="284"/>
        <v>0</v>
      </c>
      <c r="W730">
        <f t="shared" si="293"/>
        <v>0</v>
      </c>
      <c r="X730">
        <f t="shared" si="285"/>
        <v>0</v>
      </c>
      <c r="Y730" t="e">
        <f>VLOOKUP(A730,issues_tempo!A:E,2,FALSE)</f>
        <v>#N/A</v>
      </c>
      <c r="Z730" t="e">
        <f>VLOOKUP(A730,issues_tempo!A:E,3,FALSE)</f>
        <v>#N/A</v>
      </c>
      <c r="AA730" t="e">
        <f t="shared" si="286"/>
        <v>#N/A</v>
      </c>
      <c r="AB730" t="e">
        <f t="shared" si="287"/>
        <v>#N/A</v>
      </c>
      <c r="AC730" t="e">
        <f>VLOOKUP(A730,issues_tempo!A:E,4,FALSE)</f>
        <v>#N/A</v>
      </c>
      <c r="AD730" t="e">
        <f>VLOOKUP(A730,issues_tempo!A:E,5,FALSE)</f>
        <v>#N/A</v>
      </c>
      <c r="AE730">
        <f t="shared" si="288"/>
        <v>0</v>
      </c>
      <c r="AF730">
        <f t="shared" si="288"/>
        <v>0</v>
      </c>
      <c r="AG730" t="e">
        <f t="shared" si="289"/>
        <v>#N/A</v>
      </c>
      <c r="AH730" t="e">
        <f t="shared" si="290"/>
        <v>#N/A</v>
      </c>
      <c r="AI730" t="e">
        <f t="shared" si="291"/>
        <v>#N/A</v>
      </c>
      <c r="AJ730" t="e">
        <f t="shared" si="292"/>
        <v>#N/A</v>
      </c>
    </row>
    <row r="731" spans="1:36" x14ac:dyDescent="0.25">
      <c r="A731">
        <f>commits!A731</f>
        <v>39882269</v>
      </c>
      <c r="B731" t="str">
        <f>commits!B731</f>
        <v>Javascript</v>
      </c>
      <c r="C731">
        <f>commits!C731</f>
        <v>0</v>
      </c>
      <c r="D731">
        <f>commits!D731</f>
        <v>1</v>
      </c>
      <c r="E731">
        <f>commits!E731</f>
        <v>1</v>
      </c>
      <c r="F731" t="e">
        <f>VLOOKUP(A731,merges!P:U,5,FALSE)</f>
        <v>#N/A</v>
      </c>
      <c r="G731" t="e">
        <f>VLOOKUP(A731,merges!P:U,6,FALSE)</f>
        <v>#N/A</v>
      </c>
      <c r="H731" t="e">
        <f t="shared" si="277"/>
        <v>#N/A</v>
      </c>
      <c r="I731" t="e">
        <f t="shared" si="278"/>
        <v>#N/A</v>
      </c>
      <c r="J731">
        <f t="shared" si="279"/>
        <v>0</v>
      </c>
      <c r="K731">
        <f t="shared" si="280"/>
        <v>0</v>
      </c>
      <c r="L731">
        <f t="shared" si="281"/>
        <v>0</v>
      </c>
      <c r="M731" t="e">
        <f t="shared" si="282"/>
        <v>#N/A</v>
      </c>
      <c r="N731" t="e">
        <f t="shared" si="282"/>
        <v>#N/A</v>
      </c>
      <c r="O731">
        <f>IF(ISNA(VLOOKUP(A731,desenvolvedores!$U$2:$W$656,2,FALSE)),1,VLOOKUP(A731,desenvolvedores!$U$2:$W$656,2,FALSE))</f>
        <v>1</v>
      </c>
      <c r="P731">
        <f>IF(ISNA(VLOOKUP(A731,desenvolvedores!$U$2:$W$656,3,FALSE)),1,VLOOKUP(A731,desenvolvedores!$U$2:$W$656,3,FALSE))</f>
        <v>1</v>
      </c>
      <c r="S731">
        <f>IF(ISNA(VLOOKUP(A731,merges!AH:AJ,2,)),0,VLOOKUP(A731,merges!AH:AJ,2,))</f>
        <v>0</v>
      </c>
      <c r="T731">
        <f>IF(ISNA(VLOOKUP(A731,merges!AN:AP,2,FALSE)),0,VLOOKUP(A731,merges!AN:AP,2,FALSE))</f>
        <v>0</v>
      </c>
      <c r="U731">
        <f t="shared" si="283"/>
        <v>0</v>
      </c>
      <c r="V731">
        <f t="shared" si="284"/>
        <v>0</v>
      </c>
      <c r="W731">
        <f t="shared" si="293"/>
        <v>0</v>
      </c>
      <c r="X731">
        <f t="shared" si="285"/>
        <v>0</v>
      </c>
      <c r="Y731" t="e">
        <f>VLOOKUP(A731,issues_tempo!A:E,2,FALSE)</f>
        <v>#N/A</v>
      </c>
      <c r="Z731" t="e">
        <f>VLOOKUP(A731,issues_tempo!A:E,3,FALSE)</f>
        <v>#N/A</v>
      </c>
      <c r="AA731" t="e">
        <f t="shared" si="286"/>
        <v>#N/A</v>
      </c>
      <c r="AB731" t="e">
        <f t="shared" si="287"/>
        <v>#N/A</v>
      </c>
      <c r="AC731" t="e">
        <f>VLOOKUP(A731,issues_tempo!A:E,4,FALSE)</f>
        <v>#N/A</v>
      </c>
      <c r="AD731" t="e">
        <f>VLOOKUP(A731,issues_tempo!A:E,5,FALSE)</f>
        <v>#N/A</v>
      </c>
      <c r="AE731">
        <f t="shared" si="288"/>
        <v>0</v>
      </c>
      <c r="AF731">
        <f t="shared" si="288"/>
        <v>0</v>
      </c>
      <c r="AG731" t="e">
        <f t="shared" si="289"/>
        <v>#N/A</v>
      </c>
      <c r="AH731" t="e">
        <f t="shared" si="290"/>
        <v>#N/A</v>
      </c>
      <c r="AI731" t="e">
        <f t="shared" si="291"/>
        <v>#N/A</v>
      </c>
      <c r="AJ731" t="e">
        <f t="shared" si="292"/>
        <v>#N/A</v>
      </c>
    </row>
    <row r="732" spans="1:36" x14ac:dyDescent="0.25">
      <c r="A732">
        <f>commits!A732</f>
        <v>39891885</v>
      </c>
      <c r="B732" t="str">
        <f>commits!B732</f>
        <v>Javascript</v>
      </c>
      <c r="C732">
        <f>commits!C732</f>
        <v>0</v>
      </c>
      <c r="D732">
        <f>commits!D732</f>
        <v>1</v>
      </c>
      <c r="E732">
        <f>commits!E732</f>
        <v>1</v>
      </c>
      <c r="F732" t="e">
        <f>VLOOKUP(A732,merges!P:U,5,FALSE)</f>
        <v>#N/A</v>
      </c>
      <c r="G732" t="e">
        <f>VLOOKUP(A732,merges!P:U,6,FALSE)</f>
        <v>#N/A</v>
      </c>
      <c r="H732" t="e">
        <f t="shared" si="277"/>
        <v>#N/A</v>
      </c>
      <c r="I732" t="e">
        <f t="shared" si="278"/>
        <v>#N/A</v>
      </c>
      <c r="J732">
        <f t="shared" si="279"/>
        <v>0</v>
      </c>
      <c r="K732">
        <f t="shared" si="280"/>
        <v>0</v>
      </c>
      <c r="L732">
        <f t="shared" si="281"/>
        <v>0</v>
      </c>
      <c r="M732" t="e">
        <f t="shared" si="282"/>
        <v>#N/A</v>
      </c>
      <c r="N732" t="e">
        <f t="shared" si="282"/>
        <v>#N/A</v>
      </c>
      <c r="O732">
        <f>IF(ISNA(VLOOKUP(A732,desenvolvedores!$U$2:$W$656,2,FALSE)),1,VLOOKUP(A732,desenvolvedores!$U$2:$W$656,2,FALSE))</f>
        <v>1</v>
      </c>
      <c r="P732">
        <f>IF(ISNA(VLOOKUP(A732,desenvolvedores!$U$2:$W$656,3,FALSE)),1,VLOOKUP(A732,desenvolvedores!$U$2:$W$656,3,FALSE))</f>
        <v>1</v>
      </c>
      <c r="S732">
        <f>IF(ISNA(VLOOKUP(A732,merges!AH:AJ,2,)),0,VLOOKUP(A732,merges!AH:AJ,2,))</f>
        <v>0</v>
      </c>
      <c r="T732">
        <f>IF(ISNA(VLOOKUP(A732,merges!AN:AP,2,FALSE)),0,VLOOKUP(A732,merges!AN:AP,2,FALSE))</f>
        <v>0</v>
      </c>
      <c r="U732">
        <f t="shared" si="283"/>
        <v>0</v>
      </c>
      <c r="V732">
        <f t="shared" si="284"/>
        <v>0</v>
      </c>
      <c r="W732">
        <f t="shared" si="293"/>
        <v>0</v>
      </c>
      <c r="X732">
        <f t="shared" si="285"/>
        <v>0</v>
      </c>
      <c r="Y732" t="e">
        <f>VLOOKUP(A732,issues_tempo!A:E,2,FALSE)</f>
        <v>#N/A</v>
      </c>
      <c r="Z732" t="e">
        <f>VLOOKUP(A732,issues_tempo!A:E,3,FALSE)</f>
        <v>#N/A</v>
      </c>
      <c r="AA732" t="e">
        <f t="shared" si="286"/>
        <v>#N/A</v>
      </c>
      <c r="AB732" t="e">
        <f t="shared" si="287"/>
        <v>#N/A</v>
      </c>
      <c r="AC732" t="e">
        <f>VLOOKUP(A732,issues_tempo!A:E,4,FALSE)</f>
        <v>#N/A</v>
      </c>
      <c r="AD732" t="e">
        <f>VLOOKUP(A732,issues_tempo!A:E,5,FALSE)</f>
        <v>#N/A</v>
      </c>
      <c r="AE732">
        <f t="shared" si="288"/>
        <v>0</v>
      </c>
      <c r="AF732">
        <f t="shared" si="288"/>
        <v>0</v>
      </c>
      <c r="AG732" t="e">
        <f t="shared" si="289"/>
        <v>#N/A</v>
      </c>
      <c r="AH732" t="e">
        <f t="shared" si="290"/>
        <v>#N/A</v>
      </c>
      <c r="AI732" t="e">
        <f t="shared" si="291"/>
        <v>#N/A</v>
      </c>
      <c r="AJ732" t="e">
        <f t="shared" si="292"/>
        <v>#N/A</v>
      </c>
    </row>
    <row r="733" spans="1:36" x14ac:dyDescent="0.25">
      <c r="A733">
        <f>commits!A733</f>
        <v>40004984</v>
      </c>
      <c r="B733" t="str">
        <f>commits!B733</f>
        <v>Ruby</v>
      </c>
      <c r="C733">
        <f>commits!C733</f>
        <v>0</v>
      </c>
      <c r="D733">
        <f>commits!D733</f>
        <v>2</v>
      </c>
      <c r="E733">
        <f>commits!E733</f>
        <v>2</v>
      </c>
      <c r="F733" t="e">
        <f>VLOOKUP(A733,merges!P:U,5,FALSE)</f>
        <v>#N/A</v>
      </c>
      <c r="G733" t="e">
        <f>VLOOKUP(A733,merges!P:U,6,FALSE)</f>
        <v>#N/A</v>
      </c>
      <c r="H733" t="e">
        <f t="shared" si="277"/>
        <v>#N/A</v>
      </c>
      <c r="I733" t="e">
        <f t="shared" si="278"/>
        <v>#N/A</v>
      </c>
      <c r="J733">
        <f t="shared" si="279"/>
        <v>0</v>
      </c>
      <c r="K733">
        <f t="shared" si="280"/>
        <v>0</v>
      </c>
      <c r="L733">
        <f t="shared" si="281"/>
        <v>0</v>
      </c>
      <c r="M733" t="e">
        <f t="shared" si="282"/>
        <v>#N/A</v>
      </c>
      <c r="N733" t="e">
        <f t="shared" si="282"/>
        <v>#N/A</v>
      </c>
      <c r="O733">
        <f>IF(ISNA(VLOOKUP(A733,desenvolvedores!$U$2:$W$656,2,FALSE)),1,VLOOKUP(A733,desenvolvedores!$U$2:$W$656,2,FALSE))</f>
        <v>1</v>
      </c>
      <c r="P733">
        <f>IF(ISNA(VLOOKUP(A733,desenvolvedores!$U$2:$W$656,3,FALSE)),1,VLOOKUP(A733,desenvolvedores!$U$2:$W$656,3,FALSE))</f>
        <v>1</v>
      </c>
      <c r="S733">
        <f>IF(ISNA(VLOOKUP(A733,merges!AH:AJ,2,)),0,VLOOKUP(A733,merges!AH:AJ,2,))</f>
        <v>0</v>
      </c>
      <c r="T733">
        <f>IF(ISNA(VLOOKUP(A733,merges!AN:AP,2,FALSE)),0,VLOOKUP(A733,merges!AN:AP,2,FALSE))</f>
        <v>0</v>
      </c>
      <c r="U733">
        <f t="shared" si="283"/>
        <v>0</v>
      </c>
      <c r="V733">
        <f t="shared" si="284"/>
        <v>0</v>
      </c>
      <c r="W733">
        <f t="shared" si="293"/>
        <v>0</v>
      </c>
      <c r="X733">
        <f t="shared" si="285"/>
        <v>0</v>
      </c>
      <c r="Y733" t="e">
        <f>VLOOKUP(A733,issues_tempo!A:E,2,FALSE)</f>
        <v>#N/A</v>
      </c>
      <c r="Z733" t="e">
        <f>VLOOKUP(A733,issues_tempo!A:E,3,FALSE)</f>
        <v>#N/A</v>
      </c>
      <c r="AA733" t="e">
        <f t="shared" si="286"/>
        <v>#N/A</v>
      </c>
      <c r="AB733" t="e">
        <f t="shared" si="287"/>
        <v>#N/A</v>
      </c>
      <c r="AC733" t="e">
        <f>VLOOKUP(A733,issues_tempo!A:E,4,FALSE)</f>
        <v>#N/A</v>
      </c>
      <c r="AD733" t="e">
        <f>VLOOKUP(A733,issues_tempo!A:E,5,FALSE)</f>
        <v>#N/A</v>
      </c>
      <c r="AE733">
        <f t="shared" si="288"/>
        <v>0</v>
      </c>
      <c r="AF733">
        <f t="shared" si="288"/>
        <v>0</v>
      </c>
      <c r="AG733" t="e">
        <f t="shared" si="289"/>
        <v>#N/A</v>
      </c>
      <c r="AH733" t="e">
        <f t="shared" si="290"/>
        <v>#N/A</v>
      </c>
      <c r="AI733" t="e">
        <f t="shared" si="291"/>
        <v>#N/A</v>
      </c>
      <c r="AJ733" t="e">
        <f t="shared" si="292"/>
        <v>#N/A</v>
      </c>
    </row>
    <row r="734" spans="1:36" x14ac:dyDescent="0.25">
      <c r="A734">
        <f>commits!A734</f>
        <v>40065222</v>
      </c>
      <c r="B734" t="str">
        <f>commits!B734</f>
        <v>c#</v>
      </c>
      <c r="C734">
        <f>commits!C734</f>
        <v>0</v>
      </c>
      <c r="D734">
        <f>commits!D734</f>
        <v>11</v>
      </c>
      <c r="E734">
        <f>commits!E734</f>
        <v>11</v>
      </c>
      <c r="F734" t="e">
        <f>VLOOKUP(A734,merges!P:U,5,FALSE)</f>
        <v>#N/A</v>
      </c>
      <c r="G734" t="e">
        <f>VLOOKUP(A734,merges!P:U,6,FALSE)</f>
        <v>#N/A</v>
      </c>
      <c r="H734" t="e">
        <f t="shared" si="277"/>
        <v>#N/A</v>
      </c>
      <c r="I734" t="e">
        <f t="shared" si="278"/>
        <v>#N/A</v>
      </c>
      <c r="J734">
        <f t="shared" si="279"/>
        <v>0</v>
      </c>
      <c r="K734">
        <f t="shared" si="280"/>
        <v>0</v>
      </c>
      <c r="L734">
        <f t="shared" si="281"/>
        <v>0</v>
      </c>
      <c r="M734" t="e">
        <f t="shared" si="282"/>
        <v>#N/A</v>
      </c>
      <c r="N734" t="e">
        <f t="shared" si="282"/>
        <v>#N/A</v>
      </c>
      <c r="O734">
        <f>IF(ISNA(VLOOKUP(A734,desenvolvedores!$U$2:$W$656,2,FALSE)),1,VLOOKUP(A734,desenvolvedores!$U$2:$W$656,2,FALSE))</f>
        <v>1</v>
      </c>
      <c r="P734">
        <f>IF(ISNA(VLOOKUP(A734,desenvolvedores!$U$2:$W$656,3,FALSE)),1,VLOOKUP(A734,desenvolvedores!$U$2:$W$656,3,FALSE))</f>
        <v>1</v>
      </c>
      <c r="S734">
        <f>IF(ISNA(VLOOKUP(A734,merges!AH:AJ,2,)),0,VLOOKUP(A734,merges!AH:AJ,2,))</f>
        <v>0</v>
      </c>
      <c r="T734">
        <f>IF(ISNA(VLOOKUP(A734,merges!AN:AP,2,FALSE)),0,VLOOKUP(A734,merges!AN:AP,2,FALSE))</f>
        <v>0</v>
      </c>
      <c r="U734">
        <f t="shared" si="283"/>
        <v>0</v>
      </c>
      <c r="V734">
        <f t="shared" si="284"/>
        <v>0</v>
      </c>
      <c r="W734">
        <f t="shared" si="293"/>
        <v>0</v>
      </c>
      <c r="X734">
        <f t="shared" si="285"/>
        <v>0</v>
      </c>
      <c r="Y734" t="e">
        <f>VLOOKUP(A734,issues_tempo!A:E,2,FALSE)</f>
        <v>#N/A</v>
      </c>
      <c r="Z734" t="e">
        <f>VLOOKUP(A734,issues_tempo!A:E,3,FALSE)</f>
        <v>#N/A</v>
      </c>
      <c r="AA734" t="e">
        <f t="shared" si="286"/>
        <v>#N/A</v>
      </c>
      <c r="AB734" t="e">
        <f t="shared" si="287"/>
        <v>#N/A</v>
      </c>
      <c r="AC734" t="e">
        <f>VLOOKUP(A734,issues_tempo!A:E,4,FALSE)</f>
        <v>#N/A</v>
      </c>
      <c r="AD734" t="e">
        <f>VLOOKUP(A734,issues_tempo!A:E,5,FALSE)</f>
        <v>#N/A</v>
      </c>
      <c r="AE734">
        <f t="shared" si="288"/>
        <v>0</v>
      </c>
      <c r="AF734">
        <f t="shared" si="288"/>
        <v>0</v>
      </c>
      <c r="AG734" t="e">
        <f t="shared" si="289"/>
        <v>#N/A</v>
      </c>
      <c r="AH734" t="e">
        <f t="shared" si="290"/>
        <v>#N/A</v>
      </c>
      <c r="AI734" t="e">
        <f t="shared" si="291"/>
        <v>#N/A</v>
      </c>
      <c r="AJ734" t="e">
        <f t="shared" si="292"/>
        <v>#N/A</v>
      </c>
    </row>
    <row r="735" spans="1:36" x14ac:dyDescent="0.25">
      <c r="A735">
        <f>commits!A735</f>
        <v>41006985</v>
      </c>
      <c r="B735" t="str">
        <f>commits!B735</f>
        <v>Javascript</v>
      </c>
      <c r="C735">
        <f>commits!C735</f>
        <v>0</v>
      </c>
      <c r="D735">
        <f>commits!D735</f>
        <v>7</v>
      </c>
      <c r="E735">
        <f>commits!E735</f>
        <v>7</v>
      </c>
      <c r="F735" t="e">
        <f>VLOOKUP(A735,merges!P:U,5,FALSE)</f>
        <v>#N/A</v>
      </c>
      <c r="G735" t="e">
        <f>VLOOKUP(A735,merges!P:U,6,FALSE)</f>
        <v>#N/A</v>
      </c>
      <c r="H735" t="e">
        <f t="shared" si="277"/>
        <v>#N/A</v>
      </c>
      <c r="I735" t="e">
        <f t="shared" si="278"/>
        <v>#N/A</v>
      </c>
      <c r="J735">
        <f t="shared" si="279"/>
        <v>0</v>
      </c>
      <c r="K735">
        <f t="shared" si="280"/>
        <v>0</v>
      </c>
      <c r="L735">
        <f t="shared" si="281"/>
        <v>0</v>
      </c>
      <c r="M735" t="e">
        <f t="shared" si="282"/>
        <v>#N/A</v>
      </c>
      <c r="N735" t="e">
        <f t="shared" si="282"/>
        <v>#N/A</v>
      </c>
      <c r="O735">
        <f>IF(ISNA(VLOOKUP(A735,desenvolvedores!$U$2:$W$656,2,FALSE)),1,VLOOKUP(A735,desenvolvedores!$U$2:$W$656,2,FALSE))</f>
        <v>1</v>
      </c>
      <c r="P735">
        <f>IF(ISNA(VLOOKUP(A735,desenvolvedores!$U$2:$W$656,3,FALSE)),1,VLOOKUP(A735,desenvolvedores!$U$2:$W$656,3,FALSE))</f>
        <v>1</v>
      </c>
      <c r="S735">
        <f>IF(ISNA(VLOOKUP(A735,merges!AH:AJ,2,)),0,VLOOKUP(A735,merges!AH:AJ,2,))</f>
        <v>0</v>
      </c>
      <c r="T735">
        <f>IF(ISNA(VLOOKUP(A735,merges!AN:AP,2,FALSE)),0,VLOOKUP(A735,merges!AN:AP,2,FALSE))</f>
        <v>0</v>
      </c>
      <c r="U735">
        <f t="shared" si="283"/>
        <v>0</v>
      </c>
      <c r="V735">
        <f t="shared" si="284"/>
        <v>0</v>
      </c>
      <c r="W735">
        <f t="shared" si="293"/>
        <v>0</v>
      </c>
      <c r="X735">
        <f t="shared" si="285"/>
        <v>0</v>
      </c>
      <c r="Y735" t="e">
        <f>VLOOKUP(A735,issues_tempo!A:E,2,FALSE)</f>
        <v>#N/A</v>
      </c>
      <c r="Z735" t="e">
        <f>VLOOKUP(A735,issues_tempo!A:E,3,FALSE)</f>
        <v>#N/A</v>
      </c>
      <c r="AA735" t="e">
        <f t="shared" si="286"/>
        <v>#N/A</v>
      </c>
      <c r="AB735" t="e">
        <f t="shared" si="287"/>
        <v>#N/A</v>
      </c>
      <c r="AC735" t="e">
        <f>VLOOKUP(A735,issues_tempo!A:E,4,FALSE)</f>
        <v>#N/A</v>
      </c>
      <c r="AD735" t="e">
        <f>VLOOKUP(A735,issues_tempo!A:E,5,FALSE)</f>
        <v>#N/A</v>
      </c>
      <c r="AE735">
        <f t="shared" si="288"/>
        <v>0</v>
      </c>
      <c r="AF735">
        <f t="shared" si="288"/>
        <v>0</v>
      </c>
      <c r="AG735" t="e">
        <f t="shared" si="289"/>
        <v>#N/A</v>
      </c>
      <c r="AH735" t="e">
        <f t="shared" si="290"/>
        <v>#N/A</v>
      </c>
      <c r="AI735" t="e">
        <f t="shared" si="291"/>
        <v>#N/A</v>
      </c>
      <c r="AJ735" t="e">
        <f t="shared" si="292"/>
        <v>#N/A</v>
      </c>
    </row>
    <row r="736" spans="1:36" x14ac:dyDescent="0.25">
      <c r="A736">
        <f>commits!A736</f>
        <v>41194464</v>
      </c>
      <c r="B736" t="str">
        <f>commits!B736</f>
        <v>Javascript</v>
      </c>
      <c r="C736">
        <f>commits!C736</f>
        <v>0</v>
      </c>
      <c r="D736">
        <f>commits!D736</f>
        <v>47</v>
      </c>
      <c r="E736">
        <f>commits!E736</f>
        <v>47</v>
      </c>
      <c r="F736" t="e">
        <f>VLOOKUP(A736,merges!P:U,5,FALSE)</f>
        <v>#N/A</v>
      </c>
      <c r="G736" t="e">
        <f>VLOOKUP(A736,merges!P:U,6,FALSE)</f>
        <v>#N/A</v>
      </c>
      <c r="H736" t="e">
        <f t="shared" si="277"/>
        <v>#N/A</v>
      </c>
      <c r="I736" t="e">
        <f t="shared" si="278"/>
        <v>#N/A</v>
      </c>
      <c r="J736">
        <f t="shared" si="279"/>
        <v>0</v>
      </c>
      <c r="K736">
        <f t="shared" si="280"/>
        <v>0</v>
      </c>
      <c r="L736">
        <f t="shared" si="281"/>
        <v>0</v>
      </c>
      <c r="M736" t="e">
        <f t="shared" si="282"/>
        <v>#N/A</v>
      </c>
      <c r="N736" t="e">
        <f t="shared" si="282"/>
        <v>#N/A</v>
      </c>
      <c r="O736">
        <f>IF(ISNA(VLOOKUP(A736,desenvolvedores!$U$2:$W$656,2,FALSE)),1,VLOOKUP(A736,desenvolvedores!$U$2:$W$656,2,FALSE))</f>
        <v>1</v>
      </c>
      <c r="P736">
        <f>IF(ISNA(VLOOKUP(A736,desenvolvedores!$U$2:$W$656,3,FALSE)),1,VLOOKUP(A736,desenvolvedores!$U$2:$W$656,3,FALSE))</f>
        <v>1</v>
      </c>
      <c r="S736">
        <f>IF(ISNA(VLOOKUP(A736,merges!AH:AJ,2,)),0,VLOOKUP(A736,merges!AH:AJ,2,))</f>
        <v>0</v>
      </c>
      <c r="T736">
        <f>IF(ISNA(VLOOKUP(A736,merges!AN:AP,2,FALSE)),0,VLOOKUP(A736,merges!AN:AP,2,FALSE))</f>
        <v>0</v>
      </c>
      <c r="U736">
        <f t="shared" si="283"/>
        <v>0</v>
      </c>
      <c r="V736">
        <f t="shared" si="284"/>
        <v>0</v>
      </c>
      <c r="W736">
        <f t="shared" si="293"/>
        <v>0</v>
      </c>
      <c r="X736">
        <f t="shared" si="285"/>
        <v>0</v>
      </c>
      <c r="Y736" t="e">
        <f>VLOOKUP(A736,issues_tempo!A:E,2,FALSE)</f>
        <v>#N/A</v>
      </c>
      <c r="Z736" t="e">
        <f>VLOOKUP(A736,issues_tempo!A:E,3,FALSE)</f>
        <v>#N/A</v>
      </c>
      <c r="AA736" t="e">
        <f t="shared" si="286"/>
        <v>#N/A</v>
      </c>
      <c r="AB736" t="e">
        <f t="shared" si="287"/>
        <v>#N/A</v>
      </c>
      <c r="AC736" t="e">
        <f>VLOOKUP(A736,issues_tempo!A:E,4,FALSE)</f>
        <v>#N/A</v>
      </c>
      <c r="AD736" t="e">
        <f>VLOOKUP(A736,issues_tempo!A:E,5,FALSE)</f>
        <v>#N/A</v>
      </c>
      <c r="AE736">
        <f t="shared" si="288"/>
        <v>0</v>
      </c>
      <c r="AF736">
        <f t="shared" si="288"/>
        <v>0</v>
      </c>
      <c r="AG736" t="e">
        <f t="shared" si="289"/>
        <v>#N/A</v>
      </c>
      <c r="AH736" t="e">
        <f t="shared" si="290"/>
        <v>#N/A</v>
      </c>
      <c r="AI736" t="e">
        <f t="shared" si="291"/>
        <v>#N/A</v>
      </c>
      <c r="AJ736" t="e">
        <f t="shared" si="292"/>
        <v>#N/A</v>
      </c>
    </row>
    <row r="737" spans="1:36" x14ac:dyDescent="0.25">
      <c r="A737">
        <f>commits!A737</f>
        <v>41329545</v>
      </c>
      <c r="B737" t="str">
        <f>commits!B737</f>
        <v>Javascript</v>
      </c>
      <c r="C737">
        <f>commits!C737</f>
        <v>0</v>
      </c>
      <c r="D737">
        <f>commits!D737</f>
        <v>3</v>
      </c>
      <c r="E737">
        <f>commits!E737</f>
        <v>3</v>
      </c>
      <c r="F737" t="e">
        <f>VLOOKUP(A737,merges!P:U,5,FALSE)</f>
        <v>#N/A</v>
      </c>
      <c r="G737" t="e">
        <f>VLOOKUP(A737,merges!P:U,6,FALSE)</f>
        <v>#N/A</v>
      </c>
      <c r="H737" t="e">
        <f t="shared" si="277"/>
        <v>#N/A</v>
      </c>
      <c r="I737" t="e">
        <f t="shared" si="278"/>
        <v>#N/A</v>
      </c>
      <c r="J737">
        <f t="shared" si="279"/>
        <v>0</v>
      </c>
      <c r="K737">
        <f t="shared" si="280"/>
        <v>0</v>
      </c>
      <c r="L737">
        <f t="shared" si="281"/>
        <v>0</v>
      </c>
      <c r="M737" t="e">
        <f t="shared" si="282"/>
        <v>#N/A</v>
      </c>
      <c r="N737" t="e">
        <f t="shared" si="282"/>
        <v>#N/A</v>
      </c>
      <c r="O737">
        <f>IF(ISNA(VLOOKUP(A737,desenvolvedores!$U$2:$W$656,2,FALSE)),1,VLOOKUP(A737,desenvolvedores!$U$2:$W$656,2,FALSE))</f>
        <v>1</v>
      </c>
      <c r="P737">
        <f>IF(ISNA(VLOOKUP(A737,desenvolvedores!$U$2:$W$656,3,FALSE)),1,VLOOKUP(A737,desenvolvedores!$U$2:$W$656,3,FALSE))</f>
        <v>1</v>
      </c>
      <c r="S737">
        <f>IF(ISNA(VLOOKUP(A737,merges!AH:AJ,2,)),0,VLOOKUP(A737,merges!AH:AJ,2,))</f>
        <v>0</v>
      </c>
      <c r="T737">
        <f>IF(ISNA(VLOOKUP(A737,merges!AN:AP,2,FALSE)),0,VLOOKUP(A737,merges!AN:AP,2,FALSE))</f>
        <v>0</v>
      </c>
      <c r="U737">
        <f t="shared" si="283"/>
        <v>0</v>
      </c>
      <c r="V737">
        <f t="shared" si="284"/>
        <v>0</v>
      </c>
      <c r="W737">
        <f t="shared" si="293"/>
        <v>0</v>
      </c>
      <c r="X737">
        <f t="shared" si="285"/>
        <v>0</v>
      </c>
      <c r="Y737" t="e">
        <f>VLOOKUP(A737,issues_tempo!A:E,2,FALSE)</f>
        <v>#N/A</v>
      </c>
      <c r="Z737" t="e">
        <f>VLOOKUP(A737,issues_tempo!A:E,3,FALSE)</f>
        <v>#N/A</v>
      </c>
      <c r="AA737" t="e">
        <f t="shared" si="286"/>
        <v>#N/A</v>
      </c>
      <c r="AB737" t="e">
        <f t="shared" si="287"/>
        <v>#N/A</v>
      </c>
      <c r="AC737" t="e">
        <f>VLOOKUP(A737,issues_tempo!A:E,4,FALSE)</f>
        <v>#N/A</v>
      </c>
      <c r="AD737" t="e">
        <f>VLOOKUP(A737,issues_tempo!A:E,5,FALSE)</f>
        <v>#N/A</v>
      </c>
      <c r="AE737">
        <f t="shared" si="288"/>
        <v>0</v>
      </c>
      <c r="AF737">
        <f t="shared" si="288"/>
        <v>0</v>
      </c>
      <c r="AG737" t="e">
        <f t="shared" si="289"/>
        <v>#N/A</v>
      </c>
      <c r="AH737" t="e">
        <f t="shared" si="290"/>
        <v>#N/A</v>
      </c>
      <c r="AI737" t="e">
        <f t="shared" si="291"/>
        <v>#N/A</v>
      </c>
      <c r="AJ737" t="e">
        <f t="shared" si="292"/>
        <v>#N/A</v>
      </c>
    </row>
    <row r="738" spans="1:36" x14ac:dyDescent="0.25">
      <c r="A738">
        <f>commits!A738</f>
        <v>41953580</v>
      </c>
      <c r="B738" t="str">
        <f>commits!B738</f>
        <v>Javascript</v>
      </c>
      <c r="C738">
        <f>commits!C738</f>
        <v>0</v>
      </c>
      <c r="D738">
        <f>commits!D738</f>
        <v>17</v>
      </c>
      <c r="E738">
        <f>commits!E738</f>
        <v>17</v>
      </c>
      <c r="F738" t="e">
        <f>VLOOKUP(A738,merges!P:U,5,FALSE)</f>
        <v>#N/A</v>
      </c>
      <c r="G738" t="e">
        <f>VLOOKUP(A738,merges!P:U,6,FALSE)</f>
        <v>#N/A</v>
      </c>
      <c r="H738" t="e">
        <f t="shared" si="277"/>
        <v>#N/A</v>
      </c>
      <c r="I738" t="e">
        <f t="shared" si="278"/>
        <v>#N/A</v>
      </c>
      <c r="J738">
        <f t="shared" si="279"/>
        <v>0</v>
      </c>
      <c r="K738">
        <f t="shared" si="280"/>
        <v>0</v>
      </c>
      <c r="L738">
        <f t="shared" si="281"/>
        <v>0</v>
      </c>
      <c r="M738" t="e">
        <f t="shared" si="282"/>
        <v>#N/A</v>
      </c>
      <c r="N738" t="e">
        <f t="shared" si="282"/>
        <v>#N/A</v>
      </c>
      <c r="O738">
        <f>IF(ISNA(VLOOKUP(A738,desenvolvedores!$U$2:$W$656,2,FALSE)),1,VLOOKUP(A738,desenvolvedores!$U$2:$W$656,2,FALSE))</f>
        <v>1</v>
      </c>
      <c r="P738">
        <f>IF(ISNA(VLOOKUP(A738,desenvolvedores!$U$2:$W$656,3,FALSE)),1,VLOOKUP(A738,desenvolvedores!$U$2:$W$656,3,FALSE))</f>
        <v>1</v>
      </c>
      <c r="S738">
        <f>IF(ISNA(VLOOKUP(A738,merges!AH:AJ,2,)),0,VLOOKUP(A738,merges!AH:AJ,2,))</f>
        <v>0</v>
      </c>
      <c r="T738">
        <f>IF(ISNA(VLOOKUP(A738,merges!AN:AP,2,FALSE)),0,VLOOKUP(A738,merges!AN:AP,2,FALSE))</f>
        <v>0</v>
      </c>
      <c r="U738">
        <f t="shared" si="283"/>
        <v>0</v>
      </c>
      <c r="V738">
        <f t="shared" si="284"/>
        <v>0</v>
      </c>
      <c r="W738">
        <f t="shared" si="293"/>
        <v>0</v>
      </c>
      <c r="X738">
        <f t="shared" si="285"/>
        <v>0</v>
      </c>
      <c r="Y738" t="e">
        <f>VLOOKUP(A738,issues_tempo!A:E,2,FALSE)</f>
        <v>#N/A</v>
      </c>
      <c r="Z738" t="e">
        <f>VLOOKUP(A738,issues_tempo!A:E,3,FALSE)</f>
        <v>#N/A</v>
      </c>
      <c r="AA738" t="e">
        <f t="shared" si="286"/>
        <v>#N/A</v>
      </c>
      <c r="AB738" t="e">
        <f t="shared" si="287"/>
        <v>#N/A</v>
      </c>
      <c r="AC738" t="e">
        <f>VLOOKUP(A738,issues_tempo!A:E,4,FALSE)</f>
        <v>#N/A</v>
      </c>
      <c r="AD738" t="e">
        <f>VLOOKUP(A738,issues_tempo!A:E,5,FALSE)</f>
        <v>#N/A</v>
      </c>
      <c r="AE738">
        <f t="shared" si="288"/>
        <v>0</v>
      </c>
      <c r="AF738">
        <f t="shared" si="288"/>
        <v>0</v>
      </c>
      <c r="AG738" t="e">
        <f t="shared" si="289"/>
        <v>#N/A</v>
      </c>
      <c r="AH738" t="e">
        <f t="shared" si="290"/>
        <v>#N/A</v>
      </c>
      <c r="AI738" t="e">
        <f t="shared" si="291"/>
        <v>#N/A</v>
      </c>
      <c r="AJ738" t="e">
        <f t="shared" si="292"/>
        <v>#N/A</v>
      </c>
    </row>
    <row r="739" spans="1:36" x14ac:dyDescent="0.25">
      <c r="A739">
        <f>commits!A739</f>
        <v>42029468</v>
      </c>
      <c r="B739" t="str">
        <f>commits!B739</f>
        <v>Javascript</v>
      </c>
      <c r="C739">
        <f>commits!C739</f>
        <v>0</v>
      </c>
      <c r="D739">
        <f>commits!D739</f>
        <v>1</v>
      </c>
      <c r="E739">
        <f>commits!E739</f>
        <v>1</v>
      </c>
      <c r="F739" t="e">
        <f>VLOOKUP(A739,merges!P:U,5,FALSE)</f>
        <v>#N/A</v>
      </c>
      <c r="G739" t="e">
        <f>VLOOKUP(A739,merges!P:U,6,FALSE)</f>
        <v>#N/A</v>
      </c>
      <c r="H739" t="e">
        <f t="shared" si="277"/>
        <v>#N/A</v>
      </c>
      <c r="I739" t="e">
        <f t="shared" si="278"/>
        <v>#N/A</v>
      </c>
      <c r="J739">
        <f t="shared" si="279"/>
        <v>0</v>
      </c>
      <c r="K739">
        <f t="shared" si="280"/>
        <v>0</v>
      </c>
      <c r="L739">
        <f t="shared" si="281"/>
        <v>0</v>
      </c>
      <c r="M739" t="e">
        <f t="shared" si="282"/>
        <v>#N/A</v>
      </c>
      <c r="N739" t="e">
        <f t="shared" si="282"/>
        <v>#N/A</v>
      </c>
      <c r="O739">
        <f>IF(ISNA(VLOOKUP(A739,desenvolvedores!$U$2:$W$656,2,FALSE)),1,VLOOKUP(A739,desenvolvedores!$U$2:$W$656,2,FALSE))</f>
        <v>1</v>
      </c>
      <c r="P739">
        <f>IF(ISNA(VLOOKUP(A739,desenvolvedores!$U$2:$W$656,3,FALSE)),1,VLOOKUP(A739,desenvolvedores!$U$2:$W$656,3,FALSE))</f>
        <v>1</v>
      </c>
      <c r="S739">
        <f>IF(ISNA(VLOOKUP(A739,merges!AH:AJ,2,)),0,VLOOKUP(A739,merges!AH:AJ,2,))</f>
        <v>0</v>
      </c>
      <c r="T739">
        <f>IF(ISNA(VLOOKUP(A739,merges!AN:AP,2,FALSE)),0,VLOOKUP(A739,merges!AN:AP,2,FALSE))</f>
        <v>0</v>
      </c>
      <c r="U739">
        <f t="shared" si="283"/>
        <v>0</v>
      </c>
      <c r="V739">
        <f t="shared" si="284"/>
        <v>0</v>
      </c>
      <c r="W739">
        <f t="shared" si="293"/>
        <v>0</v>
      </c>
      <c r="X739">
        <f t="shared" si="285"/>
        <v>0</v>
      </c>
      <c r="Y739" t="e">
        <f>VLOOKUP(A739,issues_tempo!A:E,2,FALSE)</f>
        <v>#N/A</v>
      </c>
      <c r="Z739" t="e">
        <f>VLOOKUP(A739,issues_tempo!A:E,3,FALSE)</f>
        <v>#N/A</v>
      </c>
      <c r="AA739" t="e">
        <f t="shared" si="286"/>
        <v>#N/A</v>
      </c>
      <c r="AB739" t="e">
        <f t="shared" si="287"/>
        <v>#N/A</v>
      </c>
      <c r="AC739" t="e">
        <f>VLOOKUP(A739,issues_tempo!A:E,4,FALSE)</f>
        <v>#N/A</v>
      </c>
      <c r="AD739" t="e">
        <f>VLOOKUP(A739,issues_tempo!A:E,5,FALSE)</f>
        <v>#N/A</v>
      </c>
      <c r="AE739">
        <f t="shared" si="288"/>
        <v>0</v>
      </c>
      <c r="AF739">
        <f t="shared" si="288"/>
        <v>0</v>
      </c>
      <c r="AG739" t="e">
        <f t="shared" si="289"/>
        <v>#N/A</v>
      </c>
      <c r="AH739" t="e">
        <f t="shared" si="290"/>
        <v>#N/A</v>
      </c>
      <c r="AI739" t="e">
        <f t="shared" si="291"/>
        <v>#N/A</v>
      </c>
      <c r="AJ739" t="e">
        <f t="shared" si="292"/>
        <v>#N/A</v>
      </c>
    </row>
    <row r="740" spans="1:36" x14ac:dyDescent="0.25">
      <c r="A740">
        <f>commits!A740</f>
        <v>42108260</v>
      </c>
      <c r="B740" t="str">
        <f>commits!B740</f>
        <v>Javascript</v>
      </c>
      <c r="C740">
        <f>commits!C740</f>
        <v>0</v>
      </c>
      <c r="D740">
        <f>commits!D740</f>
        <v>1</v>
      </c>
      <c r="E740">
        <f>commits!E740</f>
        <v>1</v>
      </c>
      <c r="F740" t="e">
        <f>VLOOKUP(A740,merges!P:U,5,FALSE)</f>
        <v>#N/A</v>
      </c>
      <c r="G740" t="e">
        <f>VLOOKUP(A740,merges!P:U,6,FALSE)</f>
        <v>#N/A</v>
      </c>
      <c r="H740" t="e">
        <f t="shared" si="277"/>
        <v>#N/A</v>
      </c>
      <c r="I740" t="e">
        <f t="shared" si="278"/>
        <v>#N/A</v>
      </c>
      <c r="J740">
        <f t="shared" si="279"/>
        <v>0</v>
      </c>
      <c r="K740">
        <f t="shared" si="280"/>
        <v>0</v>
      </c>
      <c r="L740">
        <f t="shared" si="281"/>
        <v>0</v>
      </c>
      <c r="M740" t="e">
        <f t="shared" si="282"/>
        <v>#N/A</v>
      </c>
      <c r="N740" t="e">
        <f t="shared" si="282"/>
        <v>#N/A</v>
      </c>
      <c r="O740">
        <f>IF(ISNA(VLOOKUP(A740,desenvolvedores!$U$2:$W$656,2,FALSE)),1,VLOOKUP(A740,desenvolvedores!$U$2:$W$656,2,FALSE))</f>
        <v>1</v>
      </c>
      <c r="P740">
        <f>IF(ISNA(VLOOKUP(A740,desenvolvedores!$U$2:$W$656,3,FALSE)),1,VLOOKUP(A740,desenvolvedores!$U$2:$W$656,3,FALSE))</f>
        <v>1</v>
      </c>
      <c r="S740">
        <f>IF(ISNA(VLOOKUP(A740,merges!AH:AJ,2,)),0,VLOOKUP(A740,merges!AH:AJ,2,))</f>
        <v>0</v>
      </c>
      <c r="T740">
        <f>IF(ISNA(VLOOKUP(A740,merges!AN:AP,2,FALSE)),0,VLOOKUP(A740,merges!AN:AP,2,FALSE))</f>
        <v>0</v>
      </c>
      <c r="U740">
        <f t="shared" si="283"/>
        <v>0</v>
      </c>
      <c r="V740">
        <f t="shared" si="284"/>
        <v>0</v>
      </c>
      <c r="W740">
        <f t="shared" si="293"/>
        <v>0</v>
      </c>
      <c r="X740">
        <f t="shared" si="285"/>
        <v>0</v>
      </c>
      <c r="Y740" t="e">
        <f>VLOOKUP(A740,issues_tempo!A:E,2,FALSE)</f>
        <v>#N/A</v>
      </c>
      <c r="Z740" t="e">
        <f>VLOOKUP(A740,issues_tempo!A:E,3,FALSE)</f>
        <v>#N/A</v>
      </c>
      <c r="AA740" t="e">
        <f t="shared" si="286"/>
        <v>#N/A</v>
      </c>
      <c r="AB740" t="e">
        <f t="shared" si="287"/>
        <v>#N/A</v>
      </c>
      <c r="AC740" t="e">
        <f>VLOOKUP(A740,issues_tempo!A:E,4,FALSE)</f>
        <v>#N/A</v>
      </c>
      <c r="AD740" t="e">
        <f>VLOOKUP(A740,issues_tempo!A:E,5,FALSE)</f>
        <v>#N/A</v>
      </c>
      <c r="AE740">
        <f t="shared" si="288"/>
        <v>0</v>
      </c>
      <c r="AF740">
        <f t="shared" si="288"/>
        <v>0</v>
      </c>
      <c r="AG740" t="e">
        <f t="shared" si="289"/>
        <v>#N/A</v>
      </c>
      <c r="AH740" t="e">
        <f t="shared" si="290"/>
        <v>#N/A</v>
      </c>
      <c r="AI740" t="e">
        <f t="shared" si="291"/>
        <v>#N/A</v>
      </c>
      <c r="AJ740" t="e">
        <f t="shared" si="292"/>
        <v>#N/A</v>
      </c>
    </row>
    <row r="741" spans="1:36" x14ac:dyDescent="0.25">
      <c r="A741">
        <f>commits!A741</f>
        <v>42123394</v>
      </c>
      <c r="B741" t="str">
        <f>commits!B741</f>
        <v>Ruby</v>
      </c>
      <c r="C741">
        <f>commits!C741</f>
        <v>0</v>
      </c>
      <c r="D741">
        <f>commits!D741</f>
        <v>22</v>
      </c>
      <c r="E741">
        <f>commits!E741</f>
        <v>22</v>
      </c>
      <c r="F741" t="e">
        <f>VLOOKUP(A741,merges!P:U,5,FALSE)</f>
        <v>#N/A</v>
      </c>
      <c r="G741" t="e">
        <f>VLOOKUP(A741,merges!P:U,6,FALSE)</f>
        <v>#N/A</v>
      </c>
      <c r="H741" t="e">
        <f t="shared" si="277"/>
        <v>#N/A</v>
      </c>
      <c r="I741" t="e">
        <f t="shared" si="278"/>
        <v>#N/A</v>
      </c>
      <c r="J741">
        <f t="shared" si="279"/>
        <v>0</v>
      </c>
      <c r="K741">
        <f t="shared" si="280"/>
        <v>0</v>
      </c>
      <c r="L741">
        <f t="shared" si="281"/>
        <v>0</v>
      </c>
      <c r="M741" t="e">
        <f t="shared" si="282"/>
        <v>#N/A</v>
      </c>
      <c r="N741" t="e">
        <f t="shared" si="282"/>
        <v>#N/A</v>
      </c>
      <c r="O741">
        <f>IF(ISNA(VLOOKUP(A741,desenvolvedores!$U$2:$W$656,2,FALSE)),1,VLOOKUP(A741,desenvolvedores!$U$2:$W$656,2,FALSE))</f>
        <v>1</v>
      </c>
      <c r="P741">
        <f>IF(ISNA(VLOOKUP(A741,desenvolvedores!$U$2:$W$656,3,FALSE)),1,VLOOKUP(A741,desenvolvedores!$U$2:$W$656,3,FALSE))</f>
        <v>1</v>
      </c>
      <c r="S741">
        <f>IF(ISNA(VLOOKUP(A741,merges!AH:AJ,2,)),0,VLOOKUP(A741,merges!AH:AJ,2,))</f>
        <v>0</v>
      </c>
      <c r="T741">
        <f>IF(ISNA(VLOOKUP(A741,merges!AN:AP,2,FALSE)),0,VLOOKUP(A741,merges!AN:AP,2,FALSE))</f>
        <v>0</v>
      </c>
      <c r="U741">
        <f t="shared" si="283"/>
        <v>0</v>
      </c>
      <c r="V741">
        <f t="shared" si="284"/>
        <v>0</v>
      </c>
      <c r="W741">
        <f t="shared" si="293"/>
        <v>0</v>
      </c>
      <c r="X741">
        <f t="shared" si="285"/>
        <v>0</v>
      </c>
      <c r="Y741" t="e">
        <f>VLOOKUP(A741,issues_tempo!A:E,2,FALSE)</f>
        <v>#N/A</v>
      </c>
      <c r="Z741" t="e">
        <f>VLOOKUP(A741,issues_tempo!A:E,3,FALSE)</f>
        <v>#N/A</v>
      </c>
      <c r="AA741" t="e">
        <f t="shared" si="286"/>
        <v>#N/A</v>
      </c>
      <c r="AB741" t="e">
        <f t="shared" si="287"/>
        <v>#N/A</v>
      </c>
      <c r="AC741" t="e">
        <f>VLOOKUP(A741,issues_tempo!A:E,4,FALSE)</f>
        <v>#N/A</v>
      </c>
      <c r="AD741" t="e">
        <f>VLOOKUP(A741,issues_tempo!A:E,5,FALSE)</f>
        <v>#N/A</v>
      </c>
      <c r="AE741">
        <f t="shared" si="288"/>
        <v>0</v>
      </c>
      <c r="AF741">
        <f t="shared" si="288"/>
        <v>0</v>
      </c>
      <c r="AG741" t="e">
        <f t="shared" si="289"/>
        <v>#N/A</v>
      </c>
      <c r="AH741" t="e">
        <f t="shared" si="290"/>
        <v>#N/A</v>
      </c>
      <c r="AI741" t="e">
        <f t="shared" si="291"/>
        <v>#N/A</v>
      </c>
      <c r="AJ741" t="e">
        <f t="shared" si="292"/>
        <v>#N/A</v>
      </c>
    </row>
    <row r="742" spans="1:36" x14ac:dyDescent="0.25">
      <c r="A742">
        <f>commits!A742</f>
        <v>42177751</v>
      </c>
      <c r="B742" t="str">
        <f>commits!B742</f>
        <v>Ruby</v>
      </c>
      <c r="C742">
        <f>commits!C742</f>
        <v>0</v>
      </c>
      <c r="D742">
        <f>commits!D742</f>
        <v>3</v>
      </c>
      <c r="E742">
        <f>commits!E742</f>
        <v>3</v>
      </c>
      <c r="F742" t="e">
        <f>VLOOKUP(A742,merges!P:U,5,FALSE)</f>
        <v>#N/A</v>
      </c>
      <c r="G742" t="e">
        <f>VLOOKUP(A742,merges!P:U,6,FALSE)</f>
        <v>#N/A</v>
      </c>
      <c r="H742" t="e">
        <f t="shared" si="277"/>
        <v>#N/A</v>
      </c>
      <c r="I742" t="e">
        <f t="shared" si="278"/>
        <v>#N/A</v>
      </c>
      <c r="J742">
        <f t="shared" si="279"/>
        <v>0</v>
      </c>
      <c r="K742">
        <f t="shared" si="280"/>
        <v>0</v>
      </c>
      <c r="L742">
        <f t="shared" si="281"/>
        <v>0</v>
      </c>
      <c r="M742" t="e">
        <f t="shared" si="282"/>
        <v>#N/A</v>
      </c>
      <c r="N742" t="e">
        <f t="shared" si="282"/>
        <v>#N/A</v>
      </c>
      <c r="O742">
        <f>IF(ISNA(VLOOKUP(A742,desenvolvedores!$U$2:$W$656,2,FALSE)),1,VLOOKUP(A742,desenvolvedores!$U$2:$W$656,2,FALSE))</f>
        <v>1</v>
      </c>
      <c r="P742">
        <f>IF(ISNA(VLOOKUP(A742,desenvolvedores!$U$2:$W$656,3,FALSE)),1,VLOOKUP(A742,desenvolvedores!$U$2:$W$656,3,FALSE))</f>
        <v>1</v>
      </c>
      <c r="S742">
        <f>IF(ISNA(VLOOKUP(A742,merges!AH:AJ,2,)),0,VLOOKUP(A742,merges!AH:AJ,2,))</f>
        <v>0</v>
      </c>
      <c r="T742">
        <f>IF(ISNA(VLOOKUP(A742,merges!AN:AP,2,FALSE)),0,VLOOKUP(A742,merges!AN:AP,2,FALSE))</f>
        <v>0</v>
      </c>
      <c r="U742">
        <f t="shared" si="283"/>
        <v>0</v>
      </c>
      <c r="V742">
        <f t="shared" si="284"/>
        <v>0</v>
      </c>
      <c r="W742">
        <f t="shared" si="293"/>
        <v>0</v>
      </c>
      <c r="X742">
        <f t="shared" si="285"/>
        <v>0</v>
      </c>
      <c r="Y742" t="e">
        <f>VLOOKUP(A742,issues_tempo!A:E,2,FALSE)</f>
        <v>#N/A</v>
      </c>
      <c r="Z742" t="e">
        <f>VLOOKUP(A742,issues_tempo!A:E,3,FALSE)</f>
        <v>#N/A</v>
      </c>
      <c r="AA742" t="e">
        <f t="shared" si="286"/>
        <v>#N/A</v>
      </c>
      <c r="AB742" t="e">
        <f t="shared" si="287"/>
        <v>#N/A</v>
      </c>
      <c r="AC742" t="e">
        <f>VLOOKUP(A742,issues_tempo!A:E,4,FALSE)</f>
        <v>#N/A</v>
      </c>
      <c r="AD742" t="e">
        <f>VLOOKUP(A742,issues_tempo!A:E,5,FALSE)</f>
        <v>#N/A</v>
      </c>
      <c r="AE742">
        <f t="shared" si="288"/>
        <v>0</v>
      </c>
      <c r="AF742">
        <f t="shared" si="288"/>
        <v>0</v>
      </c>
      <c r="AG742" t="e">
        <f t="shared" si="289"/>
        <v>#N/A</v>
      </c>
      <c r="AH742" t="e">
        <f t="shared" si="290"/>
        <v>#N/A</v>
      </c>
      <c r="AI742" t="e">
        <f t="shared" si="291"/>
        <v>#N/A</v>
      </c>
      <c r="AJ742" t="e">
        <f t="shared" si="292"/>
        <v>#N/A</v>
      </c>
    </row>
    <row r="743" spans="1:36" x14ac:dyDescent="0.25">
      <c r="A743">
        <f>commits!A743</f>
        <v>42181459</v>
      </c>
      <c r="B743" t="str">
        <f>commits!B743</f>
        <v>Ruby</v>
      </c>
      <c r="C743">
        <f>commits!C743</f>
        <v>0</v>
      </c>
      <c r="D743">
        <f>commits!D743</f>
        <v>4</v>
      </c>
      <c r="E743">
        <f>commits!E743</f>
        <v>4</v>
      </c>
      <c r="F743" t="e">
        <f>VLOOKUP(A743,merges!P:U,5,FALSE)</f>
        <v>#N/A</v>
      </c>
      <c r="G743" t="e">
        <f>VLOOKUP(A743,merges!P:U,6,FALSE)</f>
        <v>#N/A</v>
      </c>
      <c r="H743" t="e">
        <f t="shared" si="277"/>
        <v>#N/A</v>
      </c>
      <c r="I743" t="e">
        <f t="shared" si="278"/>
        <v>#N/A</v>
      </c>
      <c r="J743">
        <f t="shared" si="279"/>
        <v>0</v>
      </c>
      <c r="K743">
        <f t="shared" si="280"/>
        <v>0</v>
      </c>
      <c r="L743">
        <f t="shared" si="281"/>
        <v>0</v>
      </c>
      <c r="M743" t="e">
        <f t="shared" si="282"/>
        <v>#N/A</v>
      </c>
      <c r="N743" t="e">
        <f t="shared" si="282"/>
        <v>#N/A</v>
      </c>
      <c r="O743">
        <f>IF(ISNA(VLOOKUP(A743,desenvolvedores!$U$2:$W$656,2,FALSE)),1,VLOOKUP(A743,desenvolvedores!$U$2:$W$656,2,FALSE))</f>
        <v>1</v>
      </c>
      <c r="P743">
        <f>IF(ISNA(VLOOKUP(A743,desenvolvedores!$U$2:$W$656,3,FALSE)),1,VLOOKUP(A743,desenvolvedores!$U$2:$W$656,3,FALSE))</f>
        <v>1</v>
      </c>
      <c r="S743">
        <f>IF(ISNA(VLOOKUP(A743,merges!AH:AJ,2,)),0,VLOOKUP(A743,merges!AH:AJ,2,))</f>
        <v>0</v>
      </c>
      <c r="T743">
        <f>IF(ISNA(VLOOKUP(A743,merges!AN:AP,2,FALSE)),0,VLOOKUP(A743,merges!AN:AP,2,FALSE))</f>
        <v>0</v>
      </c>
      <c r="U743">
        <f t="shared" si="283"/>
        <v>0</v>
      </c>
      <c r="V743">
        <f t="shared" si="284"/>
        <v>0</v>
      </c>
      <c r="W743">
        <f t="shared" si="293"/>
        <v>0</v>
      </c>
      <c r="X743">
        <f t="shared" si="285"/>
        <v>0</v>
      </c>
      <c r="Y743" t="e">
        <f>VLOOKUP(A743,issues_tempo!A:E,2,FALSE)</f>
        <v>#N/A</v>
      </c>
      <c r="Z743" t="e">
        <f>VLOOKUP(A743,issues_tempo!A:E,3,FALSE)</f>
        <v>#N/A</v>
      </c>
      <c r="AA743" t="e">
        <f t="shared" si="286"/>
        <v>#N/A</v>
      </c>
      <c r="AB743" t="e">
        <f t="shared" si="287"/>
        <v>#N/A</v>
      </c>
      <c r="AC743" t="e">
        <f>VLOOKUP(A743,issues_tempo!A:E,4,FALSE)</f>
        <v>#N/A</v>
      </c>
      <c r="AD743" t="e">
        <f>VLOOKUP(A743,issues_tempo!A:E,5,FALSE)</f>
        <v>#N/A</v>
      </c>
      <c r="AE743">
        <f t="shared" si="288"/>
        <v>0</v>
      </c>
      <c r="AF743">
        <f t="shared" si="288"/>
        <v>0</v>
      </c>
      <c r="AG743" t="e">
        <f t="shared" si="289"/>
        <v>#N/A</v>
      </c>
      <c r="AH743" t="e">
        <f t="shared" si="290"/>
        <v>#N/A</v>
      </c>
      <c r="AI743" t="e">
        <f t="shared" si="291"/>
        <v>#N/A</v>
      </c>
      <c r="AJ743" t="e">
        <f t="shared" si="292"/>
        <v>#N/A</v>
      </c>
    </row>
    <row r="744" spans="1:36" x14ac:dyDescent="0.25">
      <c r="A744">
        <f>commits!A744</f>
        <v>42441658</v>
      </c>
      <c r="B744" t="str">
        <f>commits!B744</f>
        <v>Javascript</v>
      </c>
      <c r="C744">
        <f>commits!C744</f>
        <v>0</v>
      </c>
      <c r="D744">
        <f>commits!D744</f>
        <v>13</v>
      </c>
      <c r="E744">
        <f>commits!E744</f>
        <v>13</v>
      </c>
      <c r="F744" t="e">
        <f>VLOOKUP(A744,merges!P:U,5,FALSE)</f>
        <v>#N/A</v>
      </c>
      <c r="G744" t="e">
        <f>VLOOKUP(A744,merges!P:U,6,FALSE)</f>
        <v>#N/A</v>
      </c>
      <c r="H744" t="e">
        <f t="shared" si="277"/>
        <v>#N/A</v>
      </c>
      <c r="I744" t="e">
        <f t="shared" si="278"/>
        <v>#N/A</v>
      </c>
      <c r="J744">
        <f t="shared" si="279"/>
        <v>0</v>
      </c>
      <c r="K744">
        <f t="shared" si="280"/>
        <v>0</v>
      </c>
      <c r="L744">
        <f t="shared" si="281"/>
        <v>0</v>
      </c>
      <c r="M744" t="e">
        <f t="shared" si="282"/>
        <v>#N/A</v>
      </c>
      <c r="N744" t="e">
        <f t="shared" si="282"/>
        <v>#N/A</v>
      </c>
      <c r="O744">
        <f>IF(ISNA(VLOOKUP(A744,desenvolvedores!$U$2:$W$656,2,FALSE)),1,VLOOKUP(A744,desenvolvedores!$U$2:$W$656,2,FALSE))</f>
        <v>1</v>
      </c>
      <c r="P744">
        <f>IF(ISNA(VLOOKUP(A744,desenvolvedores!$U$2:$W$656,3,FALSE)),1,VLOOKUP(A744,desenvolvedores!$U$2:$W$656,3,FALSE))</f>
        <v>1</v>
      </c>
      <c r="S744">
        <f>IF(ISNA(VLOOKUP(A744,merges!AH:AJ,2,)),0,VLOOKUP(A744,merges!AH:AJ,2,))</f>
        <v>0</v>
      </c>
      <c r="T744">
        <f>IF(ISNA(VLOOKUP(A744,merges!AN:AP,2,FALSE)),0,VLOOKUP(A744,merges!AN:AP,2,FALSE))</f>
        <v>0</v>
      </c>
      <c r="U744">
        <f t="shared" si="283"/>
        <v>0</v>
      </c>
      <c r="V744">
        <f t="shared" si="284"/>
        <v>0</v>
      </c>
      <c r="W744">
        <f t="shared" si="293"/>
        <v>0</v>
      </c>
      <c r="X744">
        <f t="shared" si="285"/>
        <v>0</v>
      </c>
      <c r="Y744" t="e">
        <f>VLOOKUP(A744,issues_tempo!A:E,2,FALSE)</f>
        <v>#N/A</v>
      </c>
      <c r="Z744" t="e">
        <f>VLOOKUP(A744,issues_tempo!A:E,3,FALSE)</f>
        <v>#N/A</v>
      </c>
      <c r="AA744" t="e">
        <f t="shared" si="286"/>
        <v>#N/A</v>
      </c>
      <c r="AB744" t="e">
        <f t="shared" si="287"/>
        <v>#N/A</v>
      </c>
      <c r="AC744" t="e">
        <f>VLOOKUP(A744,issues_tempo!A:E,4,FALSE)</f>
        <v>#N/A</v>
      </c>
      <c r="AD744" t="e">
        <f>VLOOKUP(A744,issues_tempo!A:E,5,FALSE)</f>
        <v>#N/A</v>
      </c>
      <c r="AE744">
        <f t="shared" si="288"/>
        <v>0</v>
      </c>
      <c r="AF744">
        <f t="shared" si="288"/>
        <v>0</v>
      </c>
      <c r="AG744" t="e">
        <f t="shared" si="289"/>
        <v>#N/A</v>
      </c>
      <c r="AH744" t="e">
        <f t="shared" si="290"/>
        <v>#N/A</v>
      </c>
      <c r="AI744" t="e">
        <f t="shared" si="291"/>
        <v>#N/A</v>
      </c>
      <c r="AJ744" t="e">
        <f t="shared" si="292"/>
        <v>#N/A</v>
      </c>
    </row>
    <row r="745" spans="1:36" x14ac:dyDescent="0.25">
      <c r="A745">
        <f>commits!A745</f>
        <v>42875428</v>
      </c>
      <c r="B745" t="str">
        <f>commits!B745</f>
        <v>Javascript</v>
      </c>
      <c r="C745">
        <f>commits!C745</f>
        <v>0</v>
      </c>
      <c r="D745">
        <f>commits!D745</f>
        <v>485</v>
      </c>
      <c r="E745">
        <f>commits!E745</f>
        <v>485</v>
      </c>
      <c r="F745">
        <f>VLOOKUP(A745,merges!P:U,5,FALSE)</f>
        <v>0</v>
      </c>
      <c r="G745">
        <f>VLOOKUP(A745,merges!P:U,6,FALSE)</f>
        <v>3</v>
      </c>
      <c r="H745">
        <f t="shared" si="277"/>
        <v>3</v>
      </c>
      <c r="I745">
        <f t="shared" si="278"/>
        <v>161.66666666666666</v>
      </c>
      <c r="J745">
        <f t="shared" si="279"/>
        <v>0.61855670103092786</v>
      </c>
      <c r="K745">
        <f t="shared" si="280"/>
        <v>0</v>
      </c>
      <c r="L745">
        <f t="shared" si="281"/>
        <v>0.61855670103092786</v>
      </c>
      <c r="M745" t="e">
        <f t="shared" si="282"/>
        <v>#DIV/0!</v>
      </c>
      <c r="N745">
        <f t="shared" si="282"/>
        <v>161.66666666666666</v>
      </c>
      <c r="O745">
        <f>IF(ISNA(VLOOKUP(A745,desenvolvedores!$U$2:$W$656,2,FALSE)),1,VLOOKUP(A745,desenvolvedores!$U$2:$W$656,2,FALSE))</f>
        <v>1</v>
      </c>
      <c r="P745">
        <f>IF(ISNA(VLOOKUP(A745,desenvolvedores!$U$2:$W$656,3,FALSE)),1,VLOOKUP(A745,desenvolvedores!$U$2:$W$656,3,FALSE))</f>
        <v>1</v>
      </c>
      <c r="S745">
        <f>IF(ISNA(VLOOKUP(A745,merges!AH:AJ,2,)),0,VLOOKUP(A745,merges!AH:AJ,2,))</f>
        <v>0</v>
      </c>
      <c r="T745">
        <f>IF(ISNA(VLOOKUP(A745,merges!AN:AP,2,FALSE)),0,VLOOKUP(A745,merges!AN:AP,2,FALSE))</f>
        <v>0</v>
      </c>
      <c r="U745">
        <f t="shared" si="283"/>
        <v>0</v>
      </c>
      <c r="V745">
        <f t="shared" si="284"/>
        <v>0</v>
      </c>
      <c r="W745">
        <f t="shared" si="293"/>
        <v>0</v>
      </c>
      <c r="X745">
        <f t="shared" si="285"/>
        <v>0</v>
      </c>
      <c r="Y745">
        <f>VLOOKUP(A745,issues_tempo!A:E,2,FALSE)</f>
        <v>16</v>
      </c>
      <c r="Z745">
        <f>VLOOKUP(A745,issues_tempo!A:E,3,FALSE)</f>
        <v>0</v>
      </c>
      <c r="AA745">
        <f t="shared" si="286"/>
        <v>16</v>
      </c>
      <c r="AB745">
        <f t="shared" si="287"/>
        <v>30.3125</v>
      </c>
      <c r="AC745">
        <f>VLOOKUP(A745,issues_tempo!A:E,4,FALSE)</f>
        <v>49</v>
      </c>
      <c r="AD745">
        <f>VLOOKUP(A745,issues_tempo!A:E,5,FALSE)</f>
        <v>0</v>
      </c>
      <c r="AE745">
        <f t="shared" si="288"/>
        <v>0</v>
      </c>
      <c r="AF745">
        <f t="shared" si="288"/>
        <v>0</v>
      </c>
      <c r="AG745">
        <f t="shared" si="289"/>
        <v>3.0625</v>
      </c>
      <c r="AH745">
        <f t="shared" si="290"/>
        <v>0</v>
      </c>
      <c r="AI745">
        <f t="shared" si="291"/>
        <v>0</v>
      </c>
      <c r="AJ745">
        <f t="shared" si="292"/>
        <v>0</v>
      </c>
    </row>
    <row r="746" spans="1:36" x14ac:dyDescent="0.25">
      <c r="A746">
        <f>commits!A746</f>
        <v>42903050</v>
      </c>
      <c r="B746" t="str">
        <f>commits!B746</f>
        <v>Javascript</v>
      </c>
      <c r="C746">
        <f>commits!C746</f>
        <v>0</v>
      </c>
      <c r="D746">
        <f>commits!D746</f>
        <v>2</v>
      </c>
      <c r="E746">
        <f>commits!E746</f>
        <v>2</v>
      </c>
      <c r="F746" t="e">
        <f>VLOOKUP(A746,merges!P:U,5,FALSE)</f>
        <v>#N/A</v>
      </c>
      <c r="G746" t="e">
        <f>VLOOKUP(A746,merges!P:U,6,FALSE)</f>
        <v>#N/A</v>
      </c>
      <c r="H746" t="e">
        <f t="shared" si="277"/>
        <v>#N/A</v>
      </c>
      <c r="I746" t="e">
        <f t="shared" si="278"/>
        <v>#N/A</v>
      </c>
      <c r="J746">
        <f t="shared" si="279"/>
        <v>0</v>
      </c>
      <c r="K746">
        <f t="shared" si="280"/>
        <v>0</v>
      </c>
      <c r="L746">
        <f t="shared" si="281"/>
        <v>0</v>
      </c>
      <c r="M746" t="e">
        <f t="shared" si="282"/>
        <v>#N/A</v>
      </c>
      <c r="N746" t="e">
        <f t="shared" si="282"/>
        <v>#N/A</v>
      </c>
      <c r="O746">
        <f>IF(ISNA(VLOOKUP(A746,desenvolvedores!$U$2:$W$656,2,FALSE)),1,VLOOKUP(A746,desenvolvedores!$U$2:$W$656,2,FALSE))</f>
        <v>1</v>
      </c>
      <c r="P746">
        <f>IF(ISNA(VLOOKUP(A746,desenvolvedores!$U$2:$W$656,3,FALSE)),1,VLOOKUP(A746,desenvolvedores!$U$2:$W$656,3,FALSE))</f>
        <v>1</v>
      </c>
      <c r="S746">
        <f>IF(ISNA(VLOOKUP(A746,merges!AH:AJ,2,)),0,VLOOKUP(A746,merges!AH:AJ,2,))</f>
        <v>0</v>
      </c>
      <c r="T746">
        <f>IF(ISNA(VLOOKUP(A746,merges!AN:AP,2,FALSE)),0,VLOOKUP(A746,merges!AN:AP,2,FALSE))</f>
        <v>0</v>
      </c>
      <c r="U746">
        <f t="shared" si="283"/>
        <v>0</v>
      </c>
      <c r="V746">
        <f t="shared" si="284"/>
        <v>0</v>
      </c>
      <c r="W746">
        <f t="shared" si="293"/>
        <v>0</v>
      </c>
      <c r="X746">
        <f t="shared" si="285"/>
        <v>0</v>
      </c>
      <c r="Y746" t="e">
        <f>VLOOKUP(A746,issues_tempo!A:E,2,FALSE)</f>
        <v>#N/A</v>
      </c>
      <c r="Z746" t="e">
        <f>VLOOKUP(A746,issues_tempo!A:E,3,FALSE)</f>
        <v>#N/A</v>
      </c>
      <c r="AA746" t="e">
        <f t="shared" si="286"/>
        <v>#N/A</v>
      </c>
      <c r="AB746" t="e">
        <f t="shared" si="287"/>
        <v>#N/A</v>
      </c>
      <c r="AC746" t="e">
        <f>VLOOKUP(A746,issues_tempo!A:E,4,FALSE)</f>
        <v>#N/A</v>
      </c>
      <c r="AD746" t="e">
        <f>VLOOKUP(A746,issues_tempo!A:E,5,FALSE)</f>
        <v>#N/A</v>
      </c>
      <c r="AE746">
        <f t="shared" si="288"/>
        <v>0</v>
      </c>
      <c r="AF746">
        <f t="shared" si="288"/>
        <v>0</v>
      </c>
      <c r="AG746" t="e">
        <f t="shared" si="289"/>
        <v>#N/A</v>
      </c>
      <c r="AH746" t="e">
        <f t="shared" si="290"/>
        <v>#N/A</v>
      </c>
      <c r="AI746" t="e">
        <f t="shared" si="291"/>
        <v>#N/A</v>
      </c>
      <c r="AJ746" t="e">
        <f t="shared" si="292"/>
        <v>#N/A</v>
      </c>
    </row>
    <row r="747" spans="1:36" x14ac:dyDescent="0.25">
      <c r="A747">
        <f>commits!A747</f>
        <v>43055360</v>
      </c>
      <c r="B747" t="str">
        <f>commits!B747</f>
        <v>Javascript</v>
      </c>
      <c r="C747">
        <f>commits!C747</f>
        <v>0</v>
      </c>
      <c r="D747">
        <f>commits!D747</f>
        <v>53</v>
      </c>
      <c r="E747">
        <f>commits!E747</f>
        <v>53</v>
      </c>
      <c r="F747">
        <f>VLOOKUP(A747,merges!P:U,5,FALSE)</f>
        <v>0</v>
      </c>
      <c r="G747">
        <f>VLOOKUP(A747,merges!P:U,6,FALSE)</f>
        <v>8</v>
      </c>
      <c r="H747">
        <f t="shared" si="277"/>
        <v>8</v>
      </c>
      <c r="I747">
        <f t="shared" si="278"/>
        <v>6.625</v>
      </c>
      <c r="J747">
        <f t="shared" si="279"/>
        <v>15.09433962264151</v>
      </c>
      <c r="K747">
        <f t="shared" si="280"/>
        <v>0</v>
      </c>
      <c r="L747">
        <f t="shared" si="281"/>
        <v>15.09433962264151</v>
      </c>
      <c r="M747" t="e">
        <f t="shared" si="282"/>
        <v>#DIV/0!</v>
      </c>
      <c r="N747">
        <f t="shared" si="282"/>
        <v>6.625</v>
      </c>
      <c r="O747">
        <f>IF(ISNA(VLOOKUP(A747,desenvolvedores!$U$2:$W$656,2,FALSE)),1,VLOOKUP(A747,desenvolvedores!$U$2:$W$656,2,FALSE))</f>
        <v>1</v>
      </c>
      <c r="P747">
        <f>IF(ISNA(VLOOKUP(A747,desenvolvedores!$U$2:$W$656,3,FALSE)),1,VLOOKUP(A747,desenvolvedores!$U$2:$W$656,3,FALSE))</f>
        <v>1</v>
      </c>
      <c r="S747">
        <f>IF(ISNA(VLOOKUP(A747,merges!AH:AJ,2,)),0,VLOOKUP(A747,merges!AH:AJ,2,))</f>
        <v>0</v>
      </c>
      <c r="T747">
        <f>IF(ISNA(VLOOKUP(A747,merges!AN:AP,2,FALSE)),0,VLOOKUP(A747,merges!AN:AP,2,FALSE))</f>
        <v>0</v>
      </c>
      <c r="U747">
        <f t="shared" si="283"/>
        <v>0</v>
      </c>
      <c r="V747">
        <f t="shared" si="284"/>
        <v>0</v>
      </c>
      <c r="W747">
        <f t="shared" si="293"/>
        <v>0</v>
      </c>
      <c r="X747">
        <f t="shared" si="285"/>
        <v>0</v>
      </c>
      <c r="Y747" t="e">
        <f>VLOOKUP(A747,issues_tempo!A:E,2,FALSE)</f>
        <v>#N/A</v>
      </c>
      <c r="Z747" t="e">
        <f>VLOOKUP(A747,issues_tempo!A:E,3,FALSE)</f>
        <v>#N/A</v>
      </c>
      <c r="AA747" t="e">
        <f t="shared" si="286"/>
        <v>#N/A</v>
      </c>
      <c r="AB747" t="e">
        <f t="shared" si="287"/>
        <v>#N/A</v>
      </c>
      <c r="AC747" t="e">
        <f>VLOOKUP(A747,issues_tempo!A:E,4,FALSE)</f>
        <v>#N/A</v>
      </c>
      <c r="AD747" t="e">
        <f>VLOOKUP(A747,issues_tempo!A:E,5,FALSE)</f>
        <v>#N/A</v>
      </c>
      <c r="AE747">
        <f t="shared" si="288"/>
        <v>0</v>
      </c>
      <c r="AF747">
        <f t="shared" si="288"/>
        <v>0</v>
      </c>
      <c r="AG747" t="e">
        <f t="shared" si="289"/>
        <v>#N/A</v>
      </c>
      <c r="AH747" t="e">
        <f t="shared" si="290"/>
        <v>#N/A</v>
      </c>
      <c r="AI747" t="e">
        <f t="shared" si="291"/>
        <v>#N/A</v>
      </c>
      <c r="AJ747" t="e">
        <f t="shared" si="292"/>
        <v>#N/A</v>
      </c>
    </row>
    <row r="748" spans="1:36" x14ac:dyDescent="0.25">
      <c r="A748">
        <f>commits!A748</f>
        <v>43329472</v>
      </c>
      <c r="B748" t="str">
        <f>commits!B748</f>
        <v>Python</v>
      </c>
      <c r="C748">
        <f>commits!C748</f>
        <v>0</v>
      </c>
      <c r="D748">
        <f>commits!D748</f>
        <v>35</v>
      </c>
      <c r="E748">
        <f>commits!E748</f>
        <v>35</v>
      </c>
      <c r="F748">
        <f>VLOOKUP(A748,merges!P:U,5,FALSE)</f>
        <v>0</v>
      </c>
      <c r="G748">
        <f>VLOOKUP(A748,merges!P:U,6,FALSE)</f>
        <v>2</v>
      </c>
      <c r="H748">
        <f t="shared" si="277"/>
        <v>2</v>
      </c>
      <c r="I748">
        <f t="shared" si="278"/>
        <v>17.5</v>
      </c>
      <c r="J748">
        <f t="shared" si="279"/>
        <v>5.7142857142857144</v>
      </c>
      <c r="K748">
        <f t="shared" si="280"/>
        <v>0</v>
      </c>
      <c r="L748">
        <f t="shared" si="281"/>
        <v>5.7142857142857144</v>
      </c>
      <c r="M748" t="e">
        <f t="shared" si="282"/>
        <v>#DIV/0!</v>
      </c>
      <c r="N748">
        <f t="shared" si="282"/>
        <v>17.5</v>
      </c>
      <c r="O748">
        <f>IF(ISNA(VLOOKUP(A748,desenvolvedores!$U$2:$W$656,2,FALSE)),1,VLOOKUP(A748,desenvolvedores!$U$2:$W$656,2,FALSE))</f>
        <v>1</v>
      </c>
      <c r="P748">
        <f>IF(ISNA(VLOOKUP(A748,desenvolvedores!$U$2:$W$656,3,FALSE)),1,VLOOKUP(A748,desenvolvedores!$U$2:$W$656,3,FALSE))</f>
        <v>1</v>
      </c>
      <c r="S748">
        <f>IF(ISNA(VLOOKUP(A748,merges!AH:AJ,2,)),0,VLOOKUP(A748,merges!AH:AJ,2,))</f>
        <v>0</v>
      </c>
      <c r="T748">
        <f>IF(ISNA(VLOOKUP(A748,merges!AN:AP,2,FALSE)),0,VLOOKUP(A748,merges!AN:AP,2,FALSE))</f>
        <v>1</v>
      </c>
      <c r="U748">
        <f t="shared" si="283"/>
        <v>0</v>
      </c>
      <c r="V748">
        <f t="shared" si="284"/>
        <v>0.5</v>
      </c>
      <c r="W748">
        <f t="shared" si="293"/>
        <v>0</v>
      </c>
      <c r="X748">
        <f t="shared" si="285"/>
        <v>2.8571428571428572</v>
      </c>
      <c r="Y748" t="e">
        <f>VLOOKUP(A748,issues_tempo!A:E,2,FALSE)</f>
        <v>#N/A</v>
      </c>
      <c r="Z748" t="e">
        <f>VLOOKUP(A748,issues_tempo!A:E,3,FALSE)</f>
        <v>#N/A</v>
      </c>
      <c r="AA748" t="e">
        <f t="shared" si="286"/>
        <v>#N/A</v>
      </c>
      <c r="AB748" t="e">
        <f t="shared" si="287"/>
        <v>#N/A</v>
      </c>
      <c r="AC748" t="e">
        <f>VLOOKUP(A748,issues_tempo!A:E,4,FALSE)</f>
        <v>#N/A</v>
      </c>
      <c r="AD748" t="e">
        <f>VLOOKUP(A748,issues_tempo!A:E,5,FALSE)</f>
        <v>#N/A</v>
      </c>
      <c r="AE748">
        <f t="shared" si="288"/>
        <v>0</v>
      </c>
      <c r="AF748">
        <f t="shared" si="288"/>
        <v>0</v>
      </c>
      <c r="AG748" t="e">
        <f t="shared" si="289"/>
        <v>#N/A</v>
      </c>
      <c r="AH748" t="e">
        <f t="shared" si="290"/>
        <v>#N/A</v>
      </c>
      <c r="AI748" t="e">
        <f t="shared" si="291"/>
        <v>#N/A</v>
      </c>
      <c r="AJ748" t="e">
        <f t="shared" si="292"/>
        <v>#N/A</v>
      </c>
    </row>
    <row r="749" spans="1:36" x14ac:dyDescent="0.25">
      <c r="A749">
        <f>commits!A749</f>
        <v>44443176</v>
      </c>
      <c r="B749" t="str">
        <f>commits!B749</f>
        <v>Javascript</v>
      </c>
      <c r="C749">
        <f>commits!C749</f>
        <v>0</v>
      </c>
      <c r="D749">
        <f>commits!D749</f>
        <v>37</v>
      </c>
      <c r="E749">
        <f>commits!E749</f>
        <v>37</v>
      </c>
      <c r="F749">
        <f>VLOOKUP(A749,merges!P:U,5,FALSE)</f>
        <v>0</v>
      </c>
      <c r="G749">
        <f>VLOOKUP(A749,merges!P:U,6,FALSE)</f>
        <v>5</v>
      </c>
      <c r="H749">
        <f t="shared" si="277"/>
        <v>5</v>
      </c>
      <c r="I749">
        <f t="shared" si="278"/>
        <v>7.4</v>
      </c>
      <c r="J749">
        <f t="shared" si="279"/>
        <v>13.513513513513514</v>
      </c>
      <c r="K749">
        <f t="shared" si="280"/>
        <v>0</v>
      </c>
      <c r="L749">
        <f t="shared" si="281"/>
        <v>13.513513513513514</v>
      </c>
      <c r="M749" t="e">
        <f t="shared" si="282"/>
        <v>#DIV/0!</v>
      </c>
      <c r="N749">
        <f t="shared" si="282"/>
        <v>7.4</v>
      </c>
      <c r="O749">
        <f>IF(ISNA(VLOOKUP(A749,desenvolvedores!$U$2:$W$656,2,FALSE)),1,VLOOKUP(A749,desenvolvedores!$U$2:$W$656,2,FALSE))</f>
        <v>1</v>
      </c>
      <c r="P749">
        <f>IF(ISNA(VLOOKUP(A749,desenvolvedores!$U$2:$W$656,3,FALSE)),1,VLOOKUP(A749,desenvolvedores!$U$2:$W$656,3,FALSE))</f>
        <v>1</v>
      </c>
      <c r="S749">
        <f>IF(ISNA(VLOOKUP(A749,merges!AH:AJ,2,)),0,VLOOKUP(A749,merges!AH:AJ,2,))</f>
        <v>0</v>
      </c>
      <c r="T749">
        <f>IF(ISNA(VLOOKUP(A749,merges!AN:AP,2,FALSE)),0,VLOOKUP(A749,merges!AN:AP,2,FALSE))</f>
        <v>0</v>
      </c>
      <c r="U749">
        <f t="shared" si="283"/>
        <v>0</v>
      </c>
      <c r="V749">
        <f t="shared" si="284"/>
        <v>0</v>
      </c>
      <c r="W749">
        <f t="shared" si="293"/>
        <v>0</v>
      </c>
      <c r="X749">
        <f t="shared" si="285"/>
        <v>0</v>
      </c>
      <c r="Y749">
        <f>VLOOKUP(A749,issues_tempo!A:E,2,FALSE)</f>
        <v>1</v>
      </c>
      <c r="Z749">
        <f>VLOOKUP(A749,issues_tempo!A:E,3,FALSE)</f>
        <v>0</v>
      </c>
      <c r="AA749">
        <f t="shared" si="286"/>
        <v>1</v>
      </c>
      <c r="AB749">
        <f t="shared" si="287"/>
        <v>37</v>
      </c>
      <c r="AC749">
        <f>VLOOKUP(A749,issues_tempo!A:E,4,FALSE)</f>
        <v>0</v>
      </c>
      <c r="AD749">
        <f>VLOOKUP(A749,issues_tempo!A:E,5,FALSE)</f>
        <v>0</v>
      </c>
      <c r="AE749">
        <f t="shared" si="288"/>
        <v>0</v>
      </c>
      <c r="AF749">
        <f t="shared" si="288"/>
        <v>0</v>
      </c>
      <c r="AG749">
        <f t="shared" si="289"/>
        <v>0</v>
      </c>
      <c r="AH749">
        <f t="shared" si="290"/>
        <v>0</v>
      </c>
      <c r="AI749">
        <f t="shared" si="291"/>
        <v>0</v>
      </c>
      <c r="AJ749">
        <f t="shared" si="292"/>
        <v>0</v>
      </c>
    </row>
    <row r="750" spans="1:36" x14ac:dyDescent="0.25">
      <c r="A750">
        <f>commits!A750</f>
        <v>44641591</v>
      </c>
      <c r="B750" t="str">
        <f>commits!B750</f>
        <v>Javascript</v>
      </c>
      <c r="C750">
        <f>commits!C750</f>
        <v>0</v>
      </c>
      <c r="D750">
        <f>commits!D750</f>
        <v>1</v>
      </c>
      <c r="E750">
        <f>commits!E750</f>
        <v>1</v>
      </c>
      <c r="F750" t="e">
        <f>VLOOKUP(A750,merges!P:U,5,FALSE)</f>
        <v>#N/A</v>
      </c>
      <c r="G750" t="e">
        <f>VLOOKUP(A750,merges!P:U,6,FALSE)</f>
        <v>#N/A</v>
      </c>
      <c r="H750" t="e">
        <f t="shared" si="277"/>
        <v>#N/A</v>
      </c>
      <c r="I750" t="e">
        <f t="shared" si="278"/>
        <v>#N/A</v>
      </c>
      <c r="J750">
        <f t="shared" si="279"/>
        <v>0</v>
      </c>
      <c r="K750">
        <f t="shared" si="280"/>
        <v>0</v>
      </c>
      <c r="L750">
        <f t="shared" si="281"/>
        <v>0</v>
      </c>
      <c r="M750" t="e">
        <f t="shared" si="282"/>
        <v>#N/A</v>
      </c>
      <c r="N750" t="e">
        <f t="shared" si="282"/>
        <v>#N/A</v>
      </c>
      <c r="O750">
        <f>IF(ISNA(VLOOKUP(A750,desenvolvedores!$U$2:$W$656,2,FALSE)),1,VLOOKUP(A750,desenvolvedores!$U$2:$W$656,2,FALSE))</f>
        <v>1</v>
      </c>
      <c r="P750">
        <f>IF(ISNA(VLOOKUP(A750,desenvolvedores!$U$2:$W$656,3,FALSE)),1,VLOOKUP(A750,desenvolvedores!$U$2:$W$656,3,FALSE))</f>
        <v>1</v>
      </c>
      <c r="S750">
        <f>IF(ISNA(VLOOKUP(A750,merges!AH:AJ,2,)),0,VLOOKUP(A750,merges!AH:AJ,2,))</f>
        <v>0</v>
      </c>
      <c r="T750">
        <f>IF(ISNA(VLOOKUP(A750,merges!AN:AP,2,FALSE)),0,VLOOKUP(A750,merges!AN:AP,2,FALSE))</f>
        <v>0</v>
      </c>
      <c r="U750">
        <f t="shared" si="283"/>
        <v>0</v>
      </c>
      <c r="V750">
        <f t="shared" si="284"/>
        <v>0</v>
      </c>
      <c r="W750">
        <f t="shared" si="293"/>
        <v>0</v>
      </c>
      <c r="X750">
        <f t="shared" si="285"/>
        <v>0</v>
      </c>
      <c r="Y750" t="e">
        <f>VLOOKUP(A750,issues_tempo!A:E,2,FALSE)</f>
        <v>#N/A</v>
      </c>
      <c r="Z750" t="e">
        <f>VLOOKUP(A750,issues_tempo!A:E,3,FALSE)</f>
        <v>#N/A</v>
      </c>
      <c r="AA750" t="e">
        <f t="shared" si="286"/>
        <v>#N/A</v>
      </c>
      <c r="AB750" t="e">
        <f t="shared" si="287"/>
        <v>#N/A</v>
      </c>
      <c r="AC750" t="e">
        <f>VLOOKUP(A750,issues_tempo!A:E,4,FALSE)</f>
        <v>#N/A</v>
      </c>
      <c r="AD750" t="e">
        <f>VLOOKUP(A750,issues_tempo!A:E,5,FALSE)</f>
        <v>#N/A</v>
      </c>
      <c r="AE750">
        <f t="shared" si="288"/>
        <v>0</v>
      </c>
      <c r="AF750">
        <f t="shared" si="288"/>
        <v>0</v>
      </c>
      <c r="AG750" t="e">
        <f t="shared" si="289"/>
        <v>#N/A</v>
      </c>
      <c r="AH750" t="e">
        <f t="shared" si="290"/>
        <v>#N/A</v>
      </c>
      <c r="AI750" t="e">
        <f t="shared" si="291"/>
        <v>#N/A</v>
      </c>
      <c r="AJ750" t="e">
        <f t="shared" si="292"/>
        <v>#N/A</v>
      </c>
    </row>
    <row r="751" spans="1:36" x14ac:dyDescent="0.25">
      <c r="A751">
        <f>commits!A751</f>
        <v>44690768</v>
      </c>
      <c r="B751" t="str">
        <f>commits!B751</f>
        <v>java</v>
      </c>
      <c r="C751">
        <f>commits!C751</f>
        <v>0</v>
      </c>
      <c r="D751">
        <f>commits!D751</f>
        <v>6</v>
      </c>
      <c r="E751">
        <f>commits!E751</f>
        <v>6</v>
      </c>
      <c r="F751" t="e">
        <f>VLOOKUP(A751,merges!P:U,5,FALSE)</f>
        <v>#N/A</v>
      </c>
      <c r="G751" t="e">
        <f>VLOOKUP(A751,merges!P:U,6,FALSE)</f>
        <v>#N/A</v>
      </c>
      <c r="H751" t="e">
        <f t="shared" si="277"/>
        <v>#N/A</v>
      </c>
      <c r="I751" t="e">
        <f t="shared" si="278"/>
        <v>#N/A</v>
      </c>
      <c r="J751">
        <f t="shared" si="279"/>
        <v>0</v>
      </c>
      <c r="K751">
        <f t="shared" si="280"/>
        <v>0</v>
      </c>
      <c r="L751">
        <f t="shared" si="281"/>
        <v>0</v>
      </c>
      <c r="M751" t="e">
        <f t="shared" si="282"/>
        <v>#N/A</v>
      </c>
      <c r="N751" t="e">
        <f t="shared" si="282"/>
        <v>#N/A</v>
      </c>
      <c r="O751">
        <f>IF(ISNA(VLOOKUP(A751,desenvolvedores!$U$2:$W$656,2,FALSE)),1,VLOOKUP(A751,desenvolvedores!$U$2:$W$656,2,FALSE))</f>
        <v>1</v>
      </c>
      <c r="P751">
        <f>IF(ISNA(VLOOKUP(A751,desenvolvedores!$U$2:$W$656,3,FALSE)),1,VLOOKUP(A751,desenvolvedores!$U$2:$W$656,3,FALSE))</f>
        <v>1</v>
      </c>
      <c r="S751">
        <f>IF(ISNA(VLOOKUP(A751,merges!AH:AJ,2,)),0,VLOOKUP(A751,merges!AH:AJ,2,))</f>
        <v>0</v>
      </c>
      <c r="T751">
        <f>IF(ISNA(VLOOKUP(A751,merges!AN:AP,2,FALSE)),0,VLOOKUP(A751,merges!AN:AP,2,FALSE))</f>
        <v>0</v>
      </c>
      <c r="U751">
        <f t="shared" si="283"/>
        <v>0</v>
      </c>
      <c r="V751">
        <f t="shared" si="284"/>
        <v>0</v>
      </c>
      <c r="W751">
        <f t="shared" si="293"/>
        <v>0</v>
      </c>
      <c r="X751">
        <f t="shared" si="285"/>
        <v>0</v>
      </c>
      <c r="Y751" t="e">
        <f>VLOOKUP(A751,issues_tempo!A:E,2,FALSE)</f>
        <v>#N/A</v>
      </c>
      <c r="Z751" t="e">
        <f>VLOOKUP(A751,issues_tempo!A:E,3,FALSE)</f>
        <v>#N/A</v>
      </c>
      <c r="AA751" t="e">
        <f t="shared" si="286"/>
        <v>#N/A</v>
      </c>
      <c r="AB751" t="e">
        <f t="shared" si="287"/>
        <v>#N/A</v>
      </c>
      <c r="AC751" t="e">
        <f>VLOOKUP(A751,issues_tempo!A:E,4,FALSE)</f>
        <v>#N/A</v>
      </c>
      <c r="AD751" t="e">
        <f>VLOOKUP(A751,issues_tempo!A:E,5,FALSE)</f>
        <v>#N/A</v>
      </c>
      <c r="AE751">
        <f t="shared" si="288"/>
        <v>0</v>
      </c>
      <c r="AF751">
        <f t="shared" si="288"/>
        <v>0</v>
      </c>
      <c r="AG751" t="e">
        <f t="shared" si="289"/>
        <v>#N/A</v>
      </c>
      <c r="AH751" t="e">
        <f t="shared" si="290"/>
        <v>#N/A</v>
      </c>
      <c r="AI751" t="e">
        <f t="shared" si="291"/>
        <v>#N/A</v>
      </c>
      <c r="AJ751" t="e">
        <f t="shared" si="292"/>
        <v>#N/A</v>
      </c>
    </row>
    <row r="752" spans="1:36" x14ac:dyDescent="0.25">
      <c r="A752">
        <f>commits!A752</f>
        <v>45790476</v>
      </c>
      <c r="B752" t="str">
        <f>commits!B752</f>
        <v>Javascript</v>
      </c>
      <c r="C752">
        <f>commits!C752</f>
        <v>0</v>
      </c>
      <c r="D752">
        <f>commits!D752</f>
        <v>1</v>
      </c>
      <c r="E752">
        <f>commits!E752</f>
        <v>1</v>
      </c>
      <c r="F752" t="e">
        <f>VLOOKUP(A752,merges!P:U,5,FALSE)</f>
        <v>#N/A</v>
      </c>
      <c r="G752" t="e">
        <f>VLOOKUP(A752,merges!P:U,6,FALSE)</f>
        <v>#N/A</v>
      </c>
      <c r="H752" t="e">
        <f t="shared" si="277"/>
        <v>#N/A</v>
      </c>
      <c r="I752" t="e">
        <f t="shared" si="278"/>
        <v>#N/A</v>
      </c>
      <c r="J752">
        <f t="shared" si="279"/>
        <v>0</v>
      </c>
      <c r="K752">
        <f t="shared" si="280"/>
        <v>0</v>
      </c>
      <c r="L752">
        <f t="shared" si="281"/>
        <v>0</v>
      </c>
      <c r="M752" t="e">
        <f t="shared" si="282"/>
        <v>#N/A</v>
      </c>
      <c r="N752" t="e">
        <f t="shared" si="282"/>
        <v>#N/A</v>
      </c>
      <c r="O752">
        <f>IF(ISNA(VLOOKUP(A752,desenvolvedores!$U$2:$W$656,2,FALSE)),1,VLOOKUP(A752,desenvolvedores!$U$2:$W$656,2,FALSE))</f>
        <v>1</v>
      </c>
      <c r="P752">
        <f>IF(ISNA(VLOOKUP(A752,desenvolvedores!$U$2:$W$656,3,FALSE)),1,VLOOKUP(A752,desenvolvedores!$U$2:$W$656,3,FALSE))</f>
        <v>1</v>
      </c>
      <c r="S752">
        <f>IF(ISNA(VLOOKUP(A752,merges!AH:AJ,2,)),0,VLOOKUP(A752,merges!AH:AJ,2,))</f>
        <v>0</v>
      </c>
      <c r="T752">
        <f>IF(ISNA(VLOOKUP(A752,merges!AN:AP,2,FALSE)),0,VLOOKUP(A752,merges!AN:AP,2,FALSE))</f>
        <v>0</v>
      </c>
      <c r="U752">
        <f t="shared" si="283"/>
        <v>0</v>
      </c>
      <c r="V752">
        <f t="shared" si="284"/>
        <v>0</v>
      </c>
      <c r="W752">
        <f t="shared" si="293"/>
        <v>0</v>
      </c>
      <c r="X752">
        <f t="shared" si="285"/>
        <v>0</v>
      </c>
      <c r="Y752" t="e">
        <f>VLOOKUP(A752,issues_tempo!A:E,2,FALSE)</f>
        <v>#N/A</v>
      </c>
      <c r="Z752" t="e">
        <f>VLOOKUP(A752,issues_tempo!A:E,3,FALSE)</f>
        <v>#N/A</v>
      </c>
      <c r="AA752" t="e">
        <f t="shared" si="286"/>
        <v>#N/A</v>
      </c>
      <c r="AB752" t="e">
        <f t="shared" si="287"/>
        <v>#N/A</v>
      </c>
      <c r="AC752" t="e">
        <f>VLOOKUP(A752,issues_tempo!A:E,4,FALSE)</f>
        <v>#N/A</v>
      </c>
      <c r="AD752" t="e">
        <f>VLOOKUP(A752,issues_tempo!A:E,5,FALSE)</f>
        <v>#N/A</v>
      </c>
      <c r="AE752">
        <f t="shared" si="288"/>
        <v>0</v>
      </c>
      <c r="AF752">
        <f t="shared" si="288"/>
        <v>0</v>
      </c>
      <c r="AG752" t="e">
        <f t="shared" si="289"/>
        <v>#N/A</v>
      </c>
      <c r="AH752" t="e">
        <f t="shared" si="290"/>
        <v>#N/A</v>
      </c>
      <c r="AI752" t="e">
        <f t="shared" si="291"/>
        <v>#N/A</v>
      </c>
      <c r="AJ752" t="e">
        <f t="shared" si="292"/>
        <v>#N/A</v>
      </c>
    </row>
    <row r="753" spans="1:36" x14ac:dyDescent="0.25">
      <c r="A753">
        <f>commits!A753</f>
        <v>45859239</v>
      </c>
      <c r="B753" t="str">
        <f>commits!B753</f>
        <v>Python</v>
      </c>
      <c r="C753">
        <f>commits!C753</f>
        <v>0</v>
      </c>
      <c r="D753">
        <f>commits!D753</f>
        <v>95</v>
      </c>
      <c r="E753">
        <f>commits!E753</f>
        <v>95</v>
      </c>
      <c r="F753">
        <f>VLOOKUP(A753,merges!P:U,5,FALSE)</f>
        <v>0</v>
      </c>
      <c r="G753">
        <f>VLOOKUP(A753,merges!P:U,6,FALSE)</f>
        <v>4</v>
      </c>
      <c r="H753">
        <f t="shared" si="277"/>
        <v>4</v>
      </c>
      <c r="I753">
        <f t="shared" si="278"/>
        <v>23.75</v>
      </c>
      <c r="J753">
        <f t="shared" si="279"/>
        <v>4.2105263157894735</v>
      </c>
      <c r="K753">
        <f t="shared" si="280"/>
        <v>0</v>
      </c>
      <c r="L753">
        <f t="shared" si="281"/>
        <v>4.2105263157894735</v>
      </c>
      <c r="M753" t="e">
        <f t="shared" si="282"/>
        <v>#DIV/0!</v>
      </c>
      <c r="N753">
        <f t="shared" si="282"/>
        <v>23.75</v>
      </c>
      <c r="O753">
        <f>IF(ISNA(VLOOKUP(A753,desenvolvedores!$U$2:$W$656,2,FALSE)),1,VLOOKUP(A753,desenvolvedores!$U$2:$W$656,2,FALSE))</f>
        <v>1</v>
      </c>
      <c r="P753">
        <f>IF(ISNA(VLOOKUP(A753,desenvolvedores!$U$2:$W$656,3,FALSE)),1,VLOOKUP(A753,desenvolvedores!$U$2:$W$656,3,FALSE))</f>
        <v>1</v>
      </c>
      <c r="S753">
        <f>IF(ISNA(VLOOKUP(A753,merges!AH:AJ,2,)),0,VLOOKUP(A753,merges!AH:AJ,2,))</f>
        <v>0</v>
      </c>
      <c r="T753">
        <f>IF(ISNA(VLOOKUP(A753,merges!AN:AP,2,FALSE)),0,VLOOKUP(A753,merges!AN:AP,2,FALSE))</f>
        <v>5</v>
      </c>
      <c r="U753">
        <f t="shared" si="283"/>
        <v>0</v>
      </c>
      <c r="V753">
        <f t="shared" si="284"/>
        <v>1.25</v>
      </c>
      <c r="W753">
        <f t="shared" si="293"/>
        <v>0</v>
      </c>
      <c r="X753">
        <f t="shared" si="285"/>
        <v>5.2631578947368416</v>
      </c>
      <c r="Y753" t="e">
        <f>VLOOKUP(A753,issues_tempo!A:E,2,FALSE)</f>
        <v>#N/A</v>
      </c>
      <c r="Z753" t="e">
        <f>VLOOKUP(A753,issues_tempo!A:E,3,FALSE)</f>
        <v>#N/A</v>
      </c>
      <c r="AA753" t="e">
        <f t="shared" si="286"/>
        <v>#N/A</v>
      </c>
      <c r="AB753" t="e">
        <f t="shared" si="287"/>
        <v>#N/A</v>
      </c>
      <c r="AC753" t="e">
        <f>VLOOKUP(A753,issues_tempo!A:E,4,FALSE)</f>
        <v>#N/A</v>
      </c>
      <c r="AD753" t="e">
        <f>VLOOKUP(A753,issues_tempo!A:E,5,FALSE)</f>
        <v>#N/A</v>
      </c>
      <c r="AE753">
        <f t="shared" si="288"/>
        <v>0</v>
      </c>
      <c r="AF753">
        <f t="shared" si="288"/>
        <v>0</v>
      </c>
      <c r="AG753" t="e">
        <f t="shared" si="289"/>
        <v>#N/A</v>
      </c>
      <c r="AH753" t="e">
        <f t="shared" si="290"/>
        <v>#N/A</v>
      </c>
      <c r="AI753" t="e">
        <f t="shared" si="291"/>
        <v>#N/A</v>
      </c>
      <c r="AJ753" t="e">
        <f t="shared" si="292"/>
        <v>#N/A</v>
      </c>
    </row>
    <row r="754" spans="1:36" x14ac:dyDescent="0.25">
      <c r="A754">
        <f>commits!A754</f>
        <v>46108232</v>
      </c>
      <c r="B754" t="str">
        <f>commits!B754</f>
        <v>Javascript</v>
      </c>
      <c r="C754">
        <f>commits!C754</f>
        <v>0</v>
      </c>
      <c r="D754">
        <f>commits!D754</f>
        <v>1</v>
      </c>
      <c r="E754">
        <f>commits!E754</f>
        <v>1</v>
      </c>
      <c r="F754" t="e">
        <f>VLOOKUP(A754,merges!P:U,5,FALSE)</f>
        <v>#N/A</v>
      </c>
      <c r="G754" t="e">
        <f>VLOOKUP(A754,merges!P:U,6,FALSE)</f>
        <v>#N/A</v>
      </c>
      <c r="H754" t="e">
        <f t="shared" si="277"/>
        <v>#N/A</v>
      </c>
      <c r="I754" t="e">
        <f t="shared" si="278"/>
        <v>#N/A</v>
      </c>
      <c r="J754">
        <f t="shared" si="279"/>
        <v>0</v>
      </c>
      <c r="K754">
        <f t="shared" si="280"/>
        <v>0</v>
      </c>
      <c r="L754">
        <f t="shared" si="281"/>
        <v>0</v>
      </c>
      <c r="M754" t="e">
        <f t="shared" si="282"/>
        <v>#N/A</v>
      </c>
      <c r="N754" t="e">
        <f t="shared" si="282"/>
        <v>#N/A</v>
      </c>
      <c r="O754">
        <f>IF(ISNA(VLOOKUP(A754,desenvolvedores!$U$2:$W$656,2,FALSE)),1,VLOOKUP(A754,desenvolvedores!$U$2:$W$656,2,FALSE))</f>
        <v>1</v>
      </c>
      <c r="P754">
        <f>IF(ISNA(VLOOKUP(A754,desenvolvedores!$U$2:$W$656,3,FALSE)),1,VLOOKUP(A754,desenvolvedores!$U$2:$W$656,3,FALSE))</f>
        <v>1</v>
      </c>
      <c r="S754">
        <f>IF(ISNA(VLOOKUP(A754,merges!AH:AJ,2,)),0,VLOOKUP(A754,merges!AH:AJ,2,))</f>
        <v>0</v>
      </c>
      <c r="T754">
        <f>IF(ISNA(VLOOKUP(A754,merges!AN:AP,2,FALSE)),0,VLOOKUP(A754,merges!AN:AP,2,FALSE))</f>
        <v>0</v>
      </c>
      <c r="U754">
        <f t="shared" si="283"/>
        <v>0</v>
      </c>
      <c r="V754">
        <f t="shared" si="284"/>
        <v>0</v>
      </c>
      <c r="W754">
        <f t="shared" si="293"/>
        <v>0</v>
      </c>
      <c r="X754">
        <f t="shared" si="285"/>
        <v>0</v>
      </c>
      <c r="Y754" t="e">
        <f>VLOOKUP(A754,issues_tempo!A:E,2,FALSE)</f>
        <v>#N/A</v>
      </c>
      <c r="Z754" t="e">
        <f>VLOOKUP(A754,issues_tempo!A:E,3,FALSE)</f>
        <v>#N/A</v>
      </c>
      <c r="AA754" t="e">
        <f t="shared" si="286"/>
        <v>#N/A</v>
      </c>
      <c r="AB754" t="e">
        <f t="shared" si="287"/>
        <v>#N/A</v>
      </c>
      <c r="AC754" t="e">
        <f>VLOOKUP(A754,issues_tempo!A:E,4,FALSE)</f>
        <v>#N/A</v>
      </c>
      <c r="AD754" t="e">
        <f>VLOOKUP(A754,issues_tempo!A:E,5,FALSE)</f>
        <v>#N/A</v>
      </c>
      <c r="AE754">
        <f t="shared" si="288"/>
        <v>0</v>
      </c>
      <c r="AF754">
        <f t="shared" si="288"/>
        <v>0</v>
      </c>
      <c r="AG754" t="e">
        <f t="shared" si="289"/>
        <v>#N/A</v>
      </c>
      <c r="AH754" t="e">
        <f t="shared" si="290"/>
        <v>#N/A</v>
      </c>
      <c r="AI754" t="e">
        <f t="shared" si="291"/>
        <v>#N/A</v>
      </c>
      <c r="AJ754" t="e">
        <f t="shared" si="292"/>
        <v>#N/A</v>
      </c>
    </row>
    <row r="755" spans="1:36" x14ac:dyDescent="0.25">
      <c r="A755">
        <f>commits!A755</f>
        <v>46724921</v>
      </c>
      <c r="B755" t="str">
        <f>commits!B755</f>
        <v>java</v>
      </c>
      <c r="C755">
        <f>commits!C755</f>
        <v>0</v>
      </c>
      <c r="D755">
        <f>commits!D755</f>
        <v>5</v>
      </c>
      <c r="E755">
        <f>commits!E755</f>
        <v>5</v>
      </c>
      <c r="F755" t="e">
        <f>VLOOKUP(A755,merges!P:U,5,FALSE)</f>
        <v>#N/A</v>
      </c>
      <c r="G755" t="e">
        <f>VLOOKUP(A755,merges!P:U,6,FALSE)</f>
        <v>#N/A</v>
      </c>
      <c r="H755" t="e">
        <f t="shared" si="277"/>
        <v>#N/A</v>
      </c>
      <c r="I755" t="e">
        <f t="shared" si="278"/>
        <v>#N/A</v>
      </c>
      <c r="J755">
        <f t="shared" si="279"/>
        <v>0</v>
      </c>
      <c r="K755">
        <f t="shared" si="280"/>
        <v>0</v>
      </c>
      <c r="L755">
        <f t="shared" si="281"/>
        <v>0</v>
      </c>
      <c r="M755" t="e">
        <f t="shared" si="282"/>
        <v>#N/A</v>
      </c>
      <c r="N755" t="e">
        <f t="shared" si="282"/>
        <v>#N/A</v>
      </c>
      <c r="O755">
        <f>IF(ISNA(VLOOKUP(A755,desenvolvedores!$U$2:$W$656,2,FALSE)),1,VLOOKUP(A755,desenvolvedores!$U$2:$W$656,2,FALSE))</f>
        <v>1</v>
      </c>
      <c r="P755">
        <f>IF(ISNA(VLOOKUP(A755,desenvolvedores!$U$2:$W$656,3,FALSE)),1,VLOOKUP(A755,desenvolvedores!$U$2:$W$656,3,FALSE))</f>
        <v>1</v>
      </c>
      <c r="S755">
        <f>IF(ISNA(VLOOKUP(A755,merges!AH:AJ,2,)),0,VLOOKUP(A755,merges!AH:AJ,2,))</f>
        <v>0</v>
      </c>
      <c r="T755">
        <f>IF(ISNA(VLOOKUP(A755,merges!AN:AP,2,FALSE)),0,VLOOKUP(A755,merges!AN:AP,2,FALSE))</f>
        <v>0</v>
      </c>
      <c r="U755">
        <f t="shared" si="283"/>
        <v>0</v>
      </c>
      <c r="V755">
        <f t="shared" si="284"/>
        <v>0</v>
      </c>
      <c r="W755">
        <f t="shared" si="293"/>
        <v>0</v>
      </c>
      <c r="X755">
        <f t="shared" si="285"/>
        <v>0</v>
      </c>
      <c r="Y755" t="e">
        <f>VLOOKUP(A755,issues_tempo!A:E,2,FALSE)</f>
        <v>#N/A</v>
      </c>
      <c r="Z755" t="e">
        <f>VLOOKUP(A755,issues_tempo!A:E,3,FALSE)</f>
        <v>#N/A</v>
      </c>
      <c r="AA755" t="e">
        <f t="shared" si="286"/>
        <v>#N/A</v>
      </c>
      <c r="AB755" t="e">
        <f t="shared" si="287"/>
        <v>#N/A</v>
      </c>
      <c r="AC755" t="e">
        <f>VLOOKUP(A755,issues_tempo!A:E,4,FALSE)</f>
        <v>#N/A</v>
      </c>
      <c r="AD755" t="e">
        <f>VLOOKUP(A755,issues_tempo!A:E,5,FALSE)</f>
        <v>#N/A</v>
      </c>
      <c r="AE755">
        <f t="shared" si="288"/>
        <v>0</v>
      </c>
      <c r="AF755">
        <f t="shared" si="288"/>
        <v>0</v>
      </c>
      <c r="AG755" t="e">
        <f t="shared" si="289"/>
        <v>#N/A</v>
      </c>
      <c r="AH755" t="e">
        <f t="shared" si="290"/>
        <v>#N/A</v>
      </c>
      <c r="AI755" t="e">
        <f t="shared" si="291"/>
        <v>#N/A</v>
      </c>
      <c r="AJ755" t="e">
        <f t="shared" si="292"/>
        <v>#N/A</v>
      </c>
    </row>
    <row r="756" spans="1:36" x14ac:dyDescent="0.25">
      <c r="A756">
        <f>commits!A756</f>
        <v>46856098</v>
      </c>
      <c r="B756" t="str">
        <f>commits!B756</f>
        <v>Javascript</v>
      </c>
      <c r="C756">
        <f>commits!C756</f>
        <v>0</v>
      </c>
      <c r="D756">
        <f>commits!D756</f>
        <v>2</v>
      </c>
      <c r="E756">
        <f>commits!E756</f>
        <v>2</v>
      </c>
      <c r="F756" t="e">
        <f>VLOOKUP(A756,merges!P:U,5,FALSE)</f>
        <v>#N/A</v>
      </c>
      <c r="G756" t="e">
        <f>VLOOKUP(A756,merges!P:U,6,FALSE)</f>
        <v>#N/A</v>
      </c>
      <c r="H756" t="e">
        <f t="shared" si="277"/>
        <v>#N/A</v>
      </c>
      <c r="I756" t="e">
        <f t="shared" si="278"/>
        <v>#N/A</v>
      </c>
      <c r="J756">
        <f t="shared" si="279"/>
        <v>0</v>
      </c>
      <c r="K756">
        <f t="shared" si="280"/>
        <v>0</v>
      </c>
      <c r="L756">
        <f t="shared" si="281"/>
        <v>0</v>
      </c>
      <c r="M756" t="e">
        <f t="shared" si="282"/>
        <v>#N/A</v>
      </c>
      <c r="N756" t="e">
        <f t="shared" si="282"/>
        <v>#N/A</v>
      </c>
      <c r="O756">
        <f>IF(ISNA(VLOOKUP(A756,desenvolvedores!$U$2:$W$656,2,FALSE)),1,VLOOKUP(A756,desenvolvedores!$U$2:$W$656,2,FALSE))</f>
        <v>1</v>
      </c>
      <c r="P756">
        <f>IF(ISNA(VLOOKUP(A756,desenvolvedores!$U$2:$W$656,3,FALSE)),1,VLOOKUP(A756,desenvolvedores!$U$2:$W$656,3,FALSE))</f>
        <v>1</v>
      </c>
      <c r="S756">
        <f>IF(ISNA(VLOOKUP(A756,merges!AH:AJ,2,)),0,VLOOKUP(A756,merges!AH:AJ,2,))</f>
        <v>0</v>
      </c>
      <c r="T756">
        <f>IF(ISNA(VLOOKUP(A756,merges!AN:AP,2,FALSE)),0,VLOOKUP(A756,merges!AN:AP,2,FALSE))</f>
        <v>0</v>
      </c>
      <c r="U756">
        <f t="shared" si="283"/>
        <v>0</v>
      </c>
      <c r="V756">
        <f t="shared" si="284"/>
        <v>0</v>
      </c>
      <c r="W756">
        <f t="shared" si="293"/>
        <v>0</v>
      </c>
      <c r="X756">
        <f t="shared" si="285"/>
        <v>0</v>
      </c>
      <c r="Y756" t="e">
        <f>VLOOKUP(A756,issues_tempo!A:E,2,FALSE)</f>
        <v>#N/A</v>
      </c>
      <c r="Z756" t="e">
        <f>VLOOKUP(A756,issues_tempo!A:E,3,FALSE)</f>
        <v>#N/A</v>
      </c>
      <c r="AA756" t="e">
        <f t="shared" si="286"/>
        <v>#N/A</v>
      </c>
      <c r="AB756" t="e">
        <f t="shared" si="287"/>
        <v>#N/A</v>
      </c>
      <c r="AC756" t="e">
        <f>VLOOKUP(A756,issues_tempo!A:E,4,FALSE)</f>
        <v>#N/A</v>
      </c>
      <c r="AD756" t="e">
        <f>VLOOKUP(A756,issues_tempo!A:E,5,FALSE)</f>
        <v>#N/A</v>
      </c>
      <c r="AE756">
        <f t="shared" si="288"/>
        <v>0</v>
      </c>
      <c r="AF756">
        <f t="shared" si="288"/>
        <v>0</v>
      </c>
      <c r="AG756" t="e">
        <f t="shared" si="289"/>
        <v>#N/A</v>
      </c>
      <c r="AH756" t="e">
        <f t="shared" si="290"/>
        <v>#N/A</v>
      </c>
      <c r="AI756" t="e">
        <f t="shared" si="291"/>
        <v>#N/A</v>
      </c>
      <c r="AJ756" t="e">
        <f t="shared" si="292"/>
        <v>#N/A</v>
      </c>
    </row>
    <row r="757" spans="1:36" x14ac:dyDescent="0.25">
      <c r="A757">
        <f>commits!A757</f>
        <v>47126714</v>
      </c>
      <c r="B757" t="str">
        <f>commits!B757</f>
        <v>Ruby</v>
      </c>
      <c r="C757">
        <f>commits!C757</f>
        <v>0</v>
      </c>
      <c r="D757">
        <f>commits!D757</f>
        <v>21</v>
      </c>
      <c r="E757">
        <f>commits!E757</f>
        <v>21</v>
      </c>
      <c r="F757" t="e">
        <f>VLOOKUP(A757,merges!P:U,5,FALSE)</f>
        <v>#N/A</v>
      </c>
      <c r="G757" t="e">
        <f>VLOOKUP(A757,merges!P:U,6,FALSE)</f>
        <v>#N/A</v>
      </c>
      <c r="H757" t="e">
        <f t="shared" si="277"/>
        <v>#N/A</v>
      </c>
      <c r="I757" t="e">
        <f t="shared" si="278"/>
        <v>#N/A</v>
      </c>
      <c r="J757">
        <f t="shared" si="279"/>
        <v>0</v>
      </c>
      <c r="K757">
        <f t="shared" si="280"/>
        <v>0</v>
      </c>
      <c r="L757">
        <f t="shared" si="281"/>
        <v>0</v>
      </c>
      <c r="M757" t="e">
        <f t="shared" si="282"/>
        <v>#N/A</v>
      </c>
      <c r="N757" t="e">
        <f t="shared" si="282"/>
        <v>#N/A</v>
      </c>
      <c r="O757">
        <f>IF(ISNA(VLOOKUP(A757,desenvolvedores!$U$2:$W$656,2,FALSE)),1,VLOOKUP(A757,desenvolvedores!$U$2:$W$656,2,FALSE))</f>
        <v>1</v>
      </c>
      <c r="P757">
        <f>IF(ISNA(VLOOKUP(A757,desenvolvedores!$U$2:$W$656,3,FALSE)),1,VLOOKUP(A757,desenvolvedores!$U$2:$W$656,3,FALSE))</f>
        <v>1</v>
      </c>
      <c r="S757">
        <f>IF(ISNA(VLOOKUP(A757,merges!AH:AJ,2,)),0,VLOOKUP(A757,merges!AH:AJ,2,))</f>
        <v>0</v>
      </c>
      <c r="T757">
        <f>IF(ISNA(VLOOKUP(A757,merges!AN:AP,2,FALSE)),0,VLOOKUP(A757,merges!AN:AP,2,FALSE))</f>
        <v>0</v>
      </c>
      <c r="U757">
        <f t="shared" si="283"/>
        <v>0</v>
      </c>
      <c r="V757">
        <f t="shared" si="284"/>
        <v>0</v>
      </c>
      <c r="W757">
        <f t="shared" si="293"/>
        <v>0</v>
      </c>
      <c r="X757">
        <f t="shared" si="285"/>
        <v>0</v>
      </c>
      <c r="Y757" t="e">
        <f>VLOOKUP(A757,issues_tempo!A:E,2,FALSE)</f>
        <v>#N/A</v>
      </c>
      <c r="Z757" t="e">
        <f>VLOOKUP(A757,issues_tempo!A:E,3,FALSE)</f>
        <v>#N/A</v>
      </c>
      <c r="AA757" t="e">
        <f t="shared" si="286"/>
        <v>#N/A</v>
      </c>
      <c r="AB757" t="e">
        <f t="shared" si="287"/>
        <v>#N/A</v>
      </c>
      <c r="AC757" t="e">
        <f>VLOOKUP(A757,issues_tempo!A:E,4,FALSE)</f>
        <v>#N/A</v>
      </c>
      <c r="AD757" t="e">
        <f>VLOOKUP(A757,issues_tempo!A:E,5,FALSE)</f>
        <v>#N/A</v>
      </c>
      <c r="AE757">
        <f t="shared" si="288"/>
        <v>0</v>
      </c>
      <c r="AF757">
        <f t="shared" si="288"/>
        <v>0</v>
      </c>
      <c r="AG757" t="e">
        <f t="shared" si="289"/>
        <v>#N/A</v>
      </c>
      <c r="AH757" t="e">
        <f t="shared" si="290"/>
        <v>#N/A</v>
      </c>
      <c r="AI757" t="e">
        <f t="shared" si="291"/>
        <v>#N/A</v>
      </c>
      <c r="AJ757" t="e">
        <f t="shared" si="292"/>
        <v>#N/A</v>
      </c>
    </row>
    <row r="758" spans="1:36" x14ac:dyDescent="0.25">
      <c r="A758">
        <f>commits!A758</f>
        <v>47130424</v>
      </c>
      <c r="B758" t="str">
        <f>commits!B758</f>
        <v>Ruby</v>
      </c>
      <c r="C758">
        <f>commits!C758</f>
        <v>0</v>
      </c>
      <c r="D758">
        <f>commits!D758</f>
        <v>3</v>
      </c>
      <c r="E758">
        <f>commits!E758</f>
        <v>3</v>
      </c>
      <c r="F758" t="e">
        <f>VLOOKUP(A758,merges!P:U,5,FALSE)</f>
        <v>#N/A</v>
      </c>
      <c r="G758" t="e">
        <f>VLOOKUP(A758,merges!P:U,6,FALSE)</f>
        <v>#N/A</v>
      </c>
      <c r="H758" t="e">
        <f t="shared" si="277"/>
        <v>#N/A</v>
      </c>
      <c r="I758" t="e">
        <f t="shared" si="278"/>
        <v>#N/A</v>
      </c>
      <c r="J758">
        <f t="shared" si="279"/>
        <v>0</v>
      </c>
      <c r="K758">
        <f t="shared" si="280"/>
        <v>0</v>
      </c>
      <c r="L758">
        <f t="shared" si="281"/>
        <v>0</v>
      </c>
      <c r="M758" t="e">
        <f t="shared" si="282"/>
        <v>#N/A</v>
      </c>
      <c r="N758" t="e">
        <f t="shared" si="282"/>
        <v>#N/A</v>
      </c>
      <c r="O758">
        <f>IF(ISNA(VLOOKUP(A758,desenvolvedores!$U$2:$W$656,2,FALSE)),1,VLOOKUP(A758,desenvolvedores!$U$2:$W$656,2,FALSE))</f>
        <v>1</v>
      </c>
      <c r="P758">
        <f>IF(ISNA(VLOOKUP(A758,desenvolvedores!$U$2:$W$656,3,FALSE)),1,VLOOKUP(A758,desenvolvedores!$U$2:$W$656,3,FALSE))</f>
        <v>1</v>
      </c>
      <c r="S758">
        <f>IF(ISNA(VLOOKUP(A758,merges!AH:AJ,2,)),0,VLOOKUP(A758,merges!AH:AJ,2,))</f>
        <v>0</v>
      </c>
      <c r="T758">
        <f>IF(ISNA(VLOOKUP(A758,merges!AN:AP,2,FALSE)),0,VLOOKUP(A758,merges!AN:AP,2,FALSE))</f>
        <v>0</v>
      </c>
      <c r="U758">
        <f t="shared" si="283"/>
        <v>0</v>
      </c>
      <c r="V758">
        <f t="shared" si="284"/>
        <v>0</v>
      </c>
      <c r="W758">
        <f t="shared" si="293"/>
        <v>0</v>
      </c>
      <c r="X758">
        <f t="shared" si="285"/>
        <v>0</v>
      </c>
      <c r="Y758">
        <f>VLOOKUP(A758,issues_tempo!A:E,2,FALSE)</f>
        <v>1</v>
      </c>
      <c r="Z758">
        <f>VLOOKUP(A758,issues_tempo!A:E,3,FALSE)</f>
        <v>0</v>
      </c>
      <c r="AA758">
        <f t="shared" si="286"/>
        <v>1</v>
      </c>
      <c r="AB758">
        <f t="shared" si="287"/>
        <v>3</v>
      </c>
      <c r="AC758">
        <f>VLOOKUP(A758,issues_tempo!A:E,4,FALSE)</f>
        <v>0</v>
      </c>
      <c r="AD758">
        <f>VLOOKUP(A758,issues_tempo!A:E,5,FALSE)</f>
        <v>0</v>
      </c>
      <c r="AE758">
        <f t="shared" si="288"/>
        <v>0</v>
      </c>
      <c r="AF758">
        <f t="shared" si="288"/>
        <v>0</v>
      </c>
      <c r="AG758">
        <f t="shared" si="289"/>
        <v>0</v>
      </c>
      <c r="AH758">
        <f t="shared" si="290"/>
        <v>0</v>
      </c>
      <c r="AI758">
        <f t="shared" si="291"/>
        <v>0</v>
      </c>
      <c r="AJ758">
        <f t="shared" si="292"/>
        <v>0</v>
      </c>
    </row>
    <row r="759" spans="1:36" x14ac:dyDescent="0.25">
      <c r="A759">
        <f>commits!A759</f>
        <v>47151996</v>
      </c>
      <c r="B759" t="str">
        <f>commits!B759</f>
        <v>Javascript</v>
      </c>
      <c r="C759">
        <f>commits!C759</f>
        <v>0</v>
      </c>
      <c r="D759">
        <f>commits!D759</f>
        <v>11</v>
      </c>
      <c r="E759">
        <f>commits!E759</f>
        <v>11</v>
      </c>
      <c r="F759" t="e">
        <f>VLOOKUP(A759,merges!P:U,5,FALSE)</f>
        <v>#N/A</v>
      </c>
      <c r="G759" t="e">
        <f>VLOOKUP(A759,merges!P:U,6,FALSE)</f>
        <v>#N/A</v>
      </c>
      <c r="H759" t="e">
        <f t="shared" si="277"/>
        <v>#N/A</v>
      </c>
      <c r="I759" t="e">
        <f t="shared" si="278"/>
        <v>#N/A</v>
      </c>
      <c r="J759">
        <f t="shared" si="279"/>
        <v>0</v>
      </c>
      <c r="K759">
        <f t="shared" si="280"/>
        <v>0</v>
      </c>
      <c r="L759">
        <f t="shared" si="281"/>
        <v>0</v>
      </c>
      <c r="M759" t="e">
        <f t="shared" si="282"/>
        <v>#N/A</v>
      </c>
      <c r="N759" t="e">
        <f t="shared" si="282"/>
        <v>#N/A</v>
      </c>
      <c r="O759">
        <f>IF(ISNA(VLOOKUP(A759,desenvolvedores!$U$2:$W$656,2,FALSE)),1,VLOOKUP(A759,desenvolvedores!$U$2:$W$656,2,FALSE))</f>
        <v>1</v>
      </c>
      <c r="P759">
        <f>IF(ISNA(VLOOKUP(A759,desenvolvedores!$U$2:$W$656,3,FALSE)),1,VLOOKUP(A759,desenvolvedores!$U$2:$W$656,3,FALSE))</f>
        <v>1</v>
      </c>
      <c r="S759">
        <f>IF(ISNA(VLOOKUP(A759,merges!AH:AJ,2,)),0,VLOOKUP(A759,merges!AH:AJ,2,))</f>
        <v>0</v>
      </c>
      <c r="T759">
        <f>IF(ISNA(VLOOKUP(A759,merges!AN:AP,2,FALSE)),0,VLOOKUP(A759,merges!AN:AP,2,FALSE))</f>
        <v>0</v>
      </c>
      <c r="U759">
        <f t="shared" si="283"/>
        <v>0</v>
      </c>
      <c r="V759">
        <f t="shared" si="284"/>
        <v>0</v>
      </c>
      <c r="W759">
        <f t="shared" si="293"/>
        <v>0</v>
      </c>
      <c r="X759">
        <f t="shared" si="285"/>
        <v>0</v>
      </c>
      <c r="Y759" t="e">
        <f>VLOOKUP(A759,issues_tempo!A:E,2,FALSE)</f>
        <v>#N/A</v>
      </c>
      <c r="Z759" t="e">
        <f>VLOOKUP(A759,issues_tempo!A:E,3,FALSE)</f>
        <v>#N/A</v>
      </c>
      <c r="AA759" t="e">
        <f t="shared" si="286"/>
        <v>#N/A</v>
      </c>
      <c r="AB759" t="e">
        <f t="shared" si="287"/>
        <v>#N/A</v>
      </c>
      <c r="AC759" t="e">
        <f>VLOOKUP(A759,issues_tempo!A:E,4,FALSE)</f>
        <v>#N/A</v>
      </c>
      <c r="AD759" t="e">
        <f>VLOOKUP(A759,issues_tempo!A:E,5,FALSE)</f>
        <v>#N/A</v>
      </c>
      <c r="AE759">
        <f t="shared" si="288"/>
        <v>0</v>
      </c>
      <c r="AF759">
        <f t="shared" si="288"/>
        <v>0</v>
      </c>
      <c r="AG759" t="e">
        <f t="shared" si="289"/>
        <v>#N/A</v>
      </c>
      <c r="AH759" t="e">
        <f t="shared" si="290"/>
        <v>#N/A</v>
      </c>
      <c r="AI759" t="e">
        <f t="shared" si="291"/>
        <v>#N/A</v>
      </c>
      <c r="AJ759" t="e">
        <f t="shared" si="292"/>
        <v>#N/A</v>
      </c>
    </row>
    <row r="760" spans="1:36" x14ac:dyDescent="0.25">
      <c r="A760">
        <f>commits!A760</f>
        <v>47175358</v>
      </c>
      <c r="B760" t="str">
        <f>commits!B760</f>
        <v>Javascript</v>
      </c>
      <c r="C760">
        <f>commits!C760</f>
        <v>0</v>
      </c>
      <c r="D760">
        <f>commits!D760</f>
        <v>5</v>
      </c>
      <c r="E760">
        <f>commits!E760</f>
        <v>5</v>
      </c>
      <c r="F760" t="e">
        <f>VLOOKUP(A760,merges!P:U,5,FALSE)</f>
        <v>#N/A</v>
      </c>
      <c r="G760" t="e">
        <f>VLOOKUP(A760,merges!P:U,6,FALSE)</f>
        <v>#N/A</v>
      </c>
      <c r="H760" t="e">
        <f t="shared" si="277"/>
        <v>#N/A</v>
      </c>
      <c r="I760" t="e">
        <f t="shared" si="278"/>
        <v>#N/A</v>
      </c>
      <c r="J760">
        <f t="shared" si="279"/>
        <v>0</v>
      </c>
      <c r="K760">
        <f t="shared" si="280"/>
        <v>0</v>
      </c>
      <c r="L760">
        <f t="shared" si="281"/>
        <v>0</v>
      </c>
      <c r="M760" t="e">
        <f t="shared" si="282"/>
        <v>#N/A</v>
      </c>
      <c r="N760" t="e">
        <f t="shared" si="282"/>
        <v>#N/A</v>
      </c>
      <c r="O760">
        <f>IF(ISNA(VLOOKUP(A760,desenvolvedores!$U$2:$W$656,2,FALSE)),1,VLOOKUP(A760,desenvolvedores!$U$2:$W$656,2,FALSE))</f>
        <v>1</v>
      </c>
      <c r="P760">
        <f>IF(ISNA(VLOOKUP(A760,desenvolvedores!$U$2:$W$656,3,FALSE)),1,VLOOKUP(A760,desenvolvedores!$U$2:$W$656,3,FALSE))</f>
        <v>1</v>
      </c>
      <c r="S760">
        <f>IF(ISNA(VLOOKUP(A760,merges!AH:AJ,2,)),0,VLOOKUP(A760,merges!AH:AJ,2,))</f>
        <v>0</v>
      </c>
      <c r="T760">
        <f>IF(ISNA(VLOOKUP(A760,merges!AN:AP,2,FALSE)),0,VLOOKUP(A760,merges!AN:AP,2,FALSE))</f>
        <v>0</v>
      </c>
      <c r="U760">
        <f t="shared" si="283"/>
        <v>0</v>
      </c>
      <c r="V760">
        <f t="shared" si="284"/>
        <v>0</v>
      </c>
      <c r="W760">
        <f t="shared" si="293"/>
        <v>0</v>
      </c>
      <c r="X760">
        <f t="shared" si="285"/>
        <v>0</v>
      </c>
      <c r="Y760" t="e">
        <f>VLOOKUP(A760,issues_tempo!A:E,2,FALSE)</f>
        <v>#N/A</v>
      </c>
      <c r="Z760" t="e">
        <f>VLOOKUP(A760,issues_tempo!A:E,3,FALSE)</f>
        <v>#N/A</v>
      </c>
      <c r="AA760" t="e">
        <f t="shared" si="286"/>
        <v>#N/A</v>
      </c>
      <c r="AB760" t="e">
        <f t="shared" si="287"/>
        <v>#N/A</v>
      </c>
      <c r="AC760" t="e">
        <f>VLOOKUP(A760,issues_tempo!A:E,4,FALSE)</f>
        <v>#N/A</v>
      </c>
      <c r="AD760" t="e">
        <f>VLOOKUP(A760,issues_tempo!A:E,5,FALSE)</f>
        <v>#N/A</v>
      </c>
      <c r="AE760">
        <f t="shared" si="288"/>
        <v>0</v>
      </c>
      <c r="AF760">
        <f t="shared" si="288"/>
        <v>0</v>
      </c>
      <c r="AG760" t="e">
        <f t="shared" si="289"/>
        <v>#N/A</v>
      </c>
      <c r="AH760" t="e">
        <f t="shared" si="290"/>
        <v>#N/A</v>
      </c>
      <c r="AI760" t="e">
        <f t="shared" si="291"/>
        <v>#N/A</v>
      </c>
      <c r="AJ760" t="e">
        <f t="shared" si="292"/>
        <v>#N/A</v>
      </c>
    </row>
    <row r="761" spans="1:36" x14ac:dyDescent="0.25">
      <c r="A761">
        <f>commits!A761</f>
        <v>47181287</v>
      </c>
      <c r="B761" t="str">
        <f>commits!B761</f>
        <v>Javascript</v>
      </c>
      <c r="C761">
        <f>commits!C761</f>
        <v>0</v>
      </c>
      <c r="D761">
        <f>commits!D761</f>
        <v>28</v>
      </c>
      <c r="E761">
        <f>commits!E761</f>
        <v>28</v>
      </c>
      <c r="F761">
        <f>VLOOKUP(A761,merges!P:U,5,FALSE)</f>
        <v>0</v>
      </c>
      <c r="G761">
        <f>VLOOKUP(A761,merges!P:U,6,FALSE)</f>
        <v>5</v>
      </c>
      <c r="H761">
        <f t="shared" si="277"/>
        <v>5</v>
      </c>
      <c r="I761">
        <f t="shared" si="278"/>
        <v>5.6</v>
      </c>
      <c r="J761">
        <f t="shared" si="279"/>
        <v>17.857142857142858</v>
      </c>
      <c r="K761">
        <f t="shared" si="280"/>
        <v>0</v>
      </c>
      <c r="L761">
        <f t="shared" si="281"/>
        <v>17.857142857142858</v>
      </c>
      <c r="M761" t="e">
        <f t="shared" si="282"/>
        <v>#DIV/0!</v>
      </c>
      <c r="N761">
        <f t="shared" si="282"/>
        <v>5.6</v>
      </c>
      <c r="O761">
        <f>IF(ISNA(VLOOKUP(A761,desenvolvedores!$U$2:$W$656,2,FALSE)),1,VLOOKUP(A761,desenvolvedores!$U$2:$W$656,2,FALSE))</f>
        <v>1</v>
      </c>
      <c r="P761">
        <f>IF(ISNA(VLOOKUP(A761,desenvolvedores!$U$2:$W$656,3,FALSE)),1,VLOOKUP(A761,desenvolvedores!$U$2:$W$656,3,FALSE))</f>
        <v>1</v>
      </c>
      <c r="S761">
        <f>IF(ISNA(VLOOKUP(A761,merges!AH:AJ,2,)),0,VLOOKUP(A761,merges!AH:AJ,2,))</f>
        <v>0</v>
      </c>
      <c r="T761">
        <f>IF(ISNA(VLOOKUP(A761,merges!AN:AP,2,FALSE)),0,VLOOKUP(A761,merges!AN:AP,2,FALSE))</f>
        <v>10</v>
      </c>
      <c r="U761">
        <f t="shared" si="283"/>
        <v>0</v>
      </c>
      <c r="V761">
        <f t="shared" si="284"/>
        <v>2</v>
      </c>
      <c r="W761">
        <f t="shared" si="293"/>
        <v>0</v>
      </c>
      <c r="X761">
        <f t="shared" si="285"/>
        <v>35.714285714285715</v>
      </c>
      <c r="Y761" t="e">
        <f>VLOOKUP(A761,issues_tempo!A:E,2,FALSE)</f>
        <v>#N/A</v>
      </c>
      <c r="Z761" t="e">
        <f>VLOOKUP(A761,issues_tempo!A:E,3,FALSE)</f>
        <v>#N/A</v>
      </c>
      <c r="AA761" t="e">
        <f t="shared" si="286"/>
        <v>#N/A</v>
      </c>
      <c r="AB761" t="e">
        <f t="shared" si="287"/>
        <v>#N/A</v>
      </c>
      <c r="AC761" t="e">
        <f>VLOOKUP(A761,issues_tempo!A:E,4,FALSE)</f>
        <v>#N/A</v>
      </c>
      <c r="AD761" t="e">
        <f>VLOOKUP(A761,issues_tempo!A:E,5,FALSE)</f>
        <v>#N/A</v>
      </c>
      <c r="AE761">
        <f t="shared" si="288"/>
        <v>0</v>
      </c>
      <c r="AF761">
        <f t="shared" si="288"/>
        <v>0</v>
      </c>
      <c r="AG761" t="e">
        <f t="shared" si="289"/>
        <v>#N/A</v>
      </c>
      <c r="AH761" t="e">
        <f t="shared" si="290"/>
        <v>#N/A</v>
      </c>
      <c r="AI761" t="e">
        <f t="shared" si="291"/>
        <v>#N/A</v>
      </c>
      <c r="AJ761" t="e">
        <f t="shared" si="292"/>
        <v>#N/A</v>
      </c>
    </row>
    <row r="762" spans="1:36" x14ac:dyDescent="0.25">
      <c r="A762">
        <f>commits!A762</f>
        <v>47378347</v>
      </c>
      <c r="B762" t="str">
        <f>commits!B762</f>
        <v>Javascript</v>
      </c>
      <c r="C762">
        <f>commits!C762</f>
        <v>0</v>
      </c>
      <c r="D762">
        <f>commits!D762</f>
        <v>1</v>
      </c>
      <c r="E762">
        <f>commits!E762</f>
        <v>1</v>
      </c>
      <c r="F762" t="e">
        <f>VLOOKUP(A762,merges!P:U,5,FALSE)</f>
        <v>#N/A</v>
      </c>
      <c r="G762" t="e">
        <f>VLOOKUP(A762,merges!P:U,6,FALSE)</f>
        <v>#N/A</v>
      </c>
      <c r="H762" t="e">
        <f t="shared" si="277"/>
        <v>#N/A</v>
      </c>
      <c r="I762" t="e">
        <f t="shared" si="278"/>
        <v>#N/A</v>
      </c>
      <c r="J762">
        <f t="shared" si="279"/>
        <v>0</v>
      </c>
      <c r="K762">
        <f t="shared" si="280"/>
        <v>0</v>
      </c>
      <c r="L762">
        <f t="shared" si="281"/>
        <v>0</v>
      </c>
      <c r="M762" t="e">
        <f t="shared" si="282"/>
        <v>#N/A</v>
      </c>
      <c r="N762" t="e">
        <f t="shared" si="282"/>
        <v>#N/A</v>
      </c>
      <c r="O762">
        <f>IF(ISNA(VLOOKUP(A762,desenvolvedores!$U$2:$W$656,2,FALSE)),1,VLOOKUP(A762,desenvolvedores!$U$2:$W$656,2,FALSE))</f>
        <v>1</v>
      </c>
      <c r="P762">
        <f>IF(ISNA(VLOOKUP(A762,desenvolvedores!$U$2:$W$656,3,FALSE)),1,VLOOKUP(A762,desenvolvedores!$U$2:$W$656,3,FALSE))</f>
        <v>1</v>
      </c>
      <c r="S762">
        <f>IF(ISNA(VLOOKUP(A762,merges!AH:AJ,2,)),0,VLOOKUP(A762,merges!AH:AJ,2,))</f>
        <v>0</v>
      </c>
      <c r="T762">
        <f>IF(ISNA(VLOOKUP(A762,merges!AN:AP,2,FALSE)),0,VLOOKUP(A762,merges!AN:AP,2,FALSE))</f>
        <v>0</v>
      </c>
      <c r="U762">
        <f t="shared" si="283"/>
        <v>0</v>
      </c>
      <c r="V762">
        <f t="shared" si="284"/>
        <v>0</v>
      </c>
      <c r="W762">
        <f t="shared" si="293"/>
        <v>0</v>
      </c>
      <c r="X762">
        <f t="shared" si="285"/>
        <v>0</v>
      </c>
      <c r="Y762" t="e">
        <f>VLOOKUP(A762,issues_tempo!A:E,2,FALSE)</f>
        <v>#N/A</v>
      </c>
      <c r="Z762" t="e">
        <f>VLOOKUP(A762,issues_tempo!A:E,3,FALSE)</f>
        <v>#N/A</v>
      </c>
      <c r="AA762" t="e">
        <f t="shared" si="286"/>
        <v>#N/A</v>
      </c>
      <c r="AB762" t="e">
        <f t="shared" si="287"/>
        <v>#N/A</v>
      </c>
      <c r="AC762" t="e">
        <f>VLOOKUP(A762,issues_tempo!A:E,4,FALSE)</f>
        <v>#N/A</v>
      </c>
      <c r="AD762" t="e">
        <f>VLOOKUP(A762,issues_tempo!A:E,5,FALSE)</f>
        <v>#N/A</v>
      </c>
      <c r="AE762">
        <f t="shared" si="288"/>
        <v>0</v>
      </c>
      <c r="AF762">
        <f t="shared" si="288"/>
        <v>0</v>
      </c>
      <c r="AG762" t="e">
        <f t="shared" si="289"/>
        <v>#N/A</v>
      </c>
      <c r="AH762" t="e">
        <f t="shared" si="290"/>
        <v>#N/A</v>
      </c>
      <c r="AI762" t="e">
        <f t="shared" si="291"/>
        <v>#N/A</v>
      </c>
      <c r="AJ762" t="e">
        <f t="shared" si="292"/>
        <v>#N/A</v>
      </c>
    </row>
    <row r="763" spans="1:36" x14ac:dyDescent="0.25">
      <c r="A763">
        <f>commits!A763</f>
        <v>47400073</v>
      </c>
      <c r="B763" t="str">
        <f>commits!B763</f>
        <v>java</v>
      </c>
      <c r="C763">
        <f>commits!C763</f>
        <v>0</v>
      </c>
      <c r="D763">
        <f>commits!D763</f>
        <v>11</v>
      </c>
      <c r="E763">
        <f>commits!E763</f>
        <v>11</v>
      </c>
      <c r="F763" t="e">
        <f>VLOOKUP(A763,merges!P:U,5,FALSE)</f>
        <v>#N/A</v>
      </c>
      <c r="G763" t="e">
        <f>VLOOKUP(A763,merges!P:U,6,FALSE)</f>
        <v>#N/A</v>
      </c>
      <c r="H763" t="e">
        <f t="shared" si="277"/>
        <v>#N/A</v>
      </c>
      <c r="I763" t="e">
        <f t="shared" si="278"/>
        <v>#N/A</v>
      </c>
      <c r="J763">
        <f t="shared" si="279"/>
        <v>0</v>
      </c>
      <c r="K763">
        <f t="shared" si="280"/>
        <v>0</v>
      </c>
      <c r="L763">
        <f t="shared" si="281"/>
        <v>0</v>
      </c>
      <c r="M763" t="e">
        <f t="shared" si="282"/>
        <v>#N/A</v>
      </c>
      <c r="N763" t="e">
        <f t="shared" si="282"/>
        <v>#N/A</v>
      </c>
      <c r="O763">
        <f>IF(ISNA(VLOOKUP(A763,desenvolvedores!$U$2:$W$656,2,FALSE)),1,VLOOKUP(A763,desenvolvedores!$U$2:$W$656,2,FALSE))</f>
        <v>1</v>
      </c>
      <c r="P763">
        <f>IF(ISNA(VLOOKUP(A763,desenvolvedores!$U$2:$W$656,3,FALSE)),1,VLOOKUP(A763,desenvolvedores!$U$2:$W$656,3,FALSE))</f>
        <v>1</v>
      </c>
      <c r="S763">
        <f>IF(ISNA(VLOOKUP(A763,merges!AH:AJ,2,)),0,VLOOKUP(A763,merges!AH:AJ,2,))</f>
        <v>0</v>
      </c>
      <c r="T763">
        <f>IF(ISNA(VLOOKUP(A763,merges!AN:AP,2,FALSE)),0,VLOOKUP(A763,merges!AN:AP,2,FALSE))</f>
        <v>0</v>
      </c>
      <c r="U763">
        <f t="shared" si="283"/>
        <v>0</v>
      </c>
      <c r="V763">
        <f t="shared" si="284"/>
        <v>0</v>
      </c>
      <c r="W763">
        <f t="shared" si="293"/>
        <v>0</v>
      </c>
      <c r="X763">
        <f t="shared" si="285"/>
        <v>0</v>
      </c>
      <c r="Y763" t="e">
        <f>VLOOKUP(A763,issues_tempo!A:E,2,FALSE)</f>
        <v>#N/A</v>
      </c>
      <c r="Z763" t="e">
        <f>VLOOKUP(A763,issues_tempo!A:E,3,FALSE)</f>
        <v>#N/A</v>
      </c>
      <c r="AA763" t="e">
        <f t="shared" si="286"/>
        <v>#N/A</v>
      </c>
      <c r="AB763" t="e">
        <f t="shared" si="287"/>
        <v>#N/A</v>
      </c>
      <c r="AC763" t="e">
        <f>VLOOKUP(A763,issues_tempo!A:E,4,FALSE)</f>
        <v>#N/A</v>
      </c>
      <c r="AD763" t="e">
        <f>VLOOKUP(A763,issues_tempo!A:E,5,FALSE)</f>
        <v>#N/A</v>
      </c>
      <c r="AE763">
        <f t="shared" si="288"/>
        <v>0</v>
      </c>
      <c r="AF763">
        <f t="shared" si="288"/>
        <v>0</v>
      </c>
      <c r="AG763" t="e">
        <f t="shared" si="289"/>
        <v>#N/A</v>
      </c>
      <c r="AH763" t="e">
        <f t="shared" si="290"/>
        <v>#N/A</v>
      </c>
      <c r="AI763" t="e">
        <f t="shared" si="291"/>
        <v>#N/A</v>
      </c>
      <c r="AJ763" t="e">
        <f t="shared" si="292"/>
        <v>#N/A</v>
      </c>
    </row>
    <row r="764" spans="1:36" x14ac:dyDescent="0.25">
      <c r="A764">
        <f>commits!A764</f>
        <v>47428078</v>
      </c>
      <c r="B764" t="str">
        <f>commits!B764</f>
        <v>Javascript</v>
      </c>
      <c r="C764">
        <f>commits!C764</f>
        <v>0</v>
      </c>
      <c r="D764">
        <f>commits!D764</f>
        <v>1</v>
      </c>
      <c r="E764">
        <f>commits!E764</f>
        <v>1</v>
      </c>
      <c r="F764" t="e">
        <f>VLOOKUP(A764,merges!P:U,5,FALSE)</f>
        <v>#N/A</v>
      </c>
      <c r="G764" t="e">
        <f>VLOOKUP(A764,merges!P:U,6,FALSE)</f>
        <v>#N/A</v>
      </c>
      <c r="H764" t="e">
        <f t="shared" si="277"/>
        <v>#N/A</v>
      </c>
      <c r="I764" t="e">
        <f t="shared" si="278"/>
        <v>#N/A</v>
      </c>
      <c r="J764">
        <f t="shared" si="279"/>
        <v>0</v>
      </c>
      <c r="K764">
        <f t="shared" si="280"/>
        <v>0</v>
      </c>
      <c r="L764">
        <f t="shared" si="281"/>
        <v>0</v>
      </c>
      <c r="M764" t="e">
        <f t="shared" si="282"/>
        <v>#N/A</v>
      </c>
      <c r="N764" t="e">
        <f t="shared" si="282"/>
        <v>#N/A</v>
      </c>
      <c r="O764">
        <f>IF(ISNA(VLOOKUP(A764,desenvolvedores!$U$2:$W$656,2,FALSE)),1,VLOOKUP(A764,desenvolvedores!$U$2:$W$656,2,FALSE))</f>
        <v>1</v>
      </c>
      <c r="P764">
        <f>IF(ISNA(VLOOKUP(A764,desenvolvedores!$U$2:$W$656,3,FALSE)),1,VLOOKUP(A764,desenvolvedores!$U$2:$W$656,3,FALSE))</f>
        <v>1</v>
      </c>
      <c r="S764">
        <f>IF(ISNA(VLOOKUP(A764,merges!AH:AJ,2,)),0,VLOOKUP(A764,merges!AH:AJ,2,))</f>
        <v>0</v>
      </c>
      <c r="T764">
        <f>IF(ISNA(VLOOKUP(A764,merges!AN:AP,2,FALSE)),0,VLOOKUP(A764,merges!AN:AP,2,FALSE))</f>
        <v>0</v>
      </c>
      <c r="U764">
        <f t="shared" si="283"/>
        <v>0</v>
      </c>
      <c r="V764">
        <f t="shared" si="284"/>
        <v>0</v>
      </c>
      <c r="W764">
        <f t="shared" si="293"/>
        <v>0</v>
      </c>
      <c r="X764">
        <f t="shared" si="285"/>
        <v>0</v>
      </c>
      <c r="Y764" t="e">
        <f>VLOOKUP(A764,issues_tempo!A:E,2,FALSE)</f>
        <v>#N/A</v>
      </c>
      <c r="Z764" t="e">
        <f>VLOOKUP(A764,issues_tempo!A:E,3,FALSE)</f>
        <v>#N/A</v>
      </c>
      <c r="AA764" t="e">
        <f t="shared" si="286"/>
        <v>#N/A</v>
      </c>
      <c r="AB764" t="e">
        <f t="shared" si="287"/>
        <v>#N/A</v>
      </c>
      <c r="AC764" t="e">
        <f>VLOOKUP(A764,issues_tempo!A:E,4,FALSE)</f>
        <v>#N/A</v>
      </c>
      <c r="AD764" t="e">
        <f>VLOOKUP(A764,issues_tempo!A:E,5,FALSE)</f>
        <v>#N/A</v>
      </c>
      <c r="AE764">
        <f t="shared" si="288"/>
        <v>0</v>
      </c>
      <c r="AF764">
        <f t="shared" si="288"/>
        <v>0</v>
      </c>
      <c r="AG764" t="e">
        <f t="shared" si="289"/>
        <v>#N/A</v>
      </c>
      <c r="AH764" t="e">
        <f t="shared" si="290"/>
        <v>#N/A</v>
      </c>
      <c r="AI764" t="e">
        <f t="shared" si="291"/>
        <v>#N/A</v>
      </c>
      <c r="AJ764" t="e">
        <f t="shared" si="292"/>
        <v>#N/A</v>
      </c>
    </row>
    <row r="765" spans="1:36" x14ac:dyDescent="0.25">
      <c r="A765">
        <f>commits!A765</f>
        <v>47428102</v>
      </c>
      <c r="B765" t="str">
        <f>commits!B765</f>
        <v>Javascript</v>
      </c>
      <c r="C765">
        <f>commits!C765</f>
        <v>0</v>
      </c>
      <c r="D765">
        <f>commits!D765</f>
        <v>8</v>
      </c>
      <c r="E765">
        <f>commits!E765</f>
        <v>8</v>
      </c>
      <c r="F765" t="e">
        <f>VLOOKUP(A765,merges!P:U,5,FALSE)</f>
        <v>#N/A</v>
      </c>
      <c r="G765" t="e">
        <f>VLOOKUP(A765,merges!P:U,6,FALSE)</f>
        <v>#N/A</v>
      </c>
      <c r="H765" t="e">
        <f t="shared" si="277"/>
        <v>#N/A</v>
      </c>
      <c r="I765" t="e">
        <f t="shared" si="278"/>
        <v>#N/A</v>
      </c>
      <c r="J765">
        <f t="shared" si="279"/>
        <v>0</v>
      </c>
      <c r="K765">
        <f t="shared" si="280"/>
        <v>0</v>
      </c>
      <c r="L765">
        <f t="shared" si="281"/>
        <v>0</v>
      </c>
      <c r="M765" t="e">
        <f t="shared" si="282"/>
        <v>#N/A</v>
      </c>
      <c r="N765" t="e">
        <f t="shared" si="282"/>
        <v>#N/A</v>
      </c>
      <c r="O765">
        <f>IF(ISNA(VLOOKUP(A765,desenvolvedores!$U$2:$W$656,2,FALSE)),1,VLOOKUP(A765,desenvolvedores!$U$2:$W$656,2,FALSE))</f>
        <v>1</v>
      </c>
      <c r="P765">
        <f>IF(ISNA(VLOOKUP(A765,desenvolvedores!$U$2:$W$656,3,FALSE)),1,VLOOKUP(A765,desenvolvedores!$U$2:$W$656,3,FALSE))</f>
        <v>1</v>
      </c>
      <c r="S765">
        <f>IF(ISNA(VLOOKUP(A765,merges!AH:AJ,2,)),0,VLOOKUP(A765,merges!AH:AJ,2,))</f>
        <v>0</v>
      </c>
      <c r="T765">
        <f>IF(ISNA(VLOOKUP(A765,merges!AN:AP,2,FALSE)),0,VLOOKUP(A765,merges!AN:AP,2,FALSE))</f>
        <v>0</v>
      </c>
      <c r="U765">
        <f t="shared" si="283"/>
        <v>0</v>
      </c>
      <c r="V765">
        <f t="shared" si="284"/>
        <v>0</v>
      </c>
      <c r="W765">
        <f t="shared" si="293"/>
        <v>0</v>
      </c>
      <c r="X765">
        <f t="shared" si="285"/>
        <v>0</v>
      </c>
      <c r="Y765" t="e">
        <f>VLOOKUP(A765,issues_tempo!A:E,2,FALSE)</f>
        <v>#N/A</v>
      </c>
      <c r="Z765" t="e">
        <f>VLOOKUP(A765,issues_tempo!A:E,3,FALSE)</f>
        <v>#N/A</v>
      </c>
      <c r="AA765" t="e">
        <f t="shared" si="286"/>
        <v>#N/A</v>
      </c>
      <c r="AB765" t="e">
        <f t="shared" si="287"/>
        <v>#N/A</v>
      </c>
      <c r="AC765" t="e">
        <f>VLOOKUP(A765,issues_tempo!A:E,4,FALSE)</f>
        <v>#N/A</v>
      </c>
      <c r="AD765" t="e">
        <f>VLOOKUP(A765,issues_tempo!A:E,5,FALSE)</f>
        <v>#N/A</v>
      </c>
      <c r="AE765">
        <f t="shared" si="288"/>
        <v>0</v>
      </c>
      <c r="AF765">
        <f t="shared" si="288"/>
        <v>0</v>
      </c>
      <c r="AG765" t="e">
        <f t="shared" si="289"/>
        <v>#N/A</v>
      </c>
      <c r="AH765" t="e">
        <f t="shared" si="290"/>
        <v>#N/A</v>
      </c>
      <c r="AI765" t="e">
        <f t="shared" si="291"/>
        <v>#N/A</v>
      </c>
      <c r="AJ765" t="e">
        <f t="shared" si="292"/>
        <v>#N/A</v>
      </c>
    </row>
    <row r="766" spans="1:36" x14ac:dyDescent="0.25">
      <c r="A766">
        <f>commits!A766</f>
        <v>47616758</v>
      </c>
      <c r="B766" t="str">
        <f>commits!B766</f>
        <v>Javascript</v>
      </c>
      <c r="C766">
        <f>commits!C766</f>
        <v>0</v>
      </c>
      <c r="D766">
        <f>commits!D766</f>
        <v>1</v>
      </c>
      <c r="E766">
        <f>commits!E766</f>
        <v>1</v>
      </c>
      <c r="F766" t="e">
        <f>VLOOKUP(A766,merges!P:U,5,FALSE)</f>
        <v>#N/A</v>
      </c>
      <c r="G766" t="e">
        <f>VLOOKUP(A766,merges!P:U,6,FALSE)</f>
        <v>#N/A</v>
      </c>
      <c r="H766" t="e">
        <f t="shared" si="277"/>
        <v>#N/A</v>
      </c>
      <c r="I766" t="e">
        <f t="shared" si="278"/>
        <v>#N/A</v>
      </c>
      <c r="J766">
        <f t="shared" si="279"/>
        <v>0</v>
      </c>
      <c r="K766">
        <f t="shared" si="280"/>
        <v>0</v>
      </c>
      <c r="L766">
        <f t="shared" si="281"/>
        <v>0</v>
      </c>
      <c r="M766" t="e">
        <f t="shared" si="282"/>
        <v>#N/A</v>
      </c>
      <c r="N766" t="e">
        <f t="shared" si="282"/>
        <v>#N/A</v>
      </c>
      <c r="O766">
        <f>IF(ISNA(VLOOKUP(A766,desenvolvedores!$U$2:$W$656,2,FALSE)),1,VLOOKUP(A766,desenvolvedores!$U$2:$W$656,2,FALSE))</f>
        <v>1</v>
      </c>
      <c r="P766">
        <f>IF(ISNA(VLOOKUP(A766,desenvolvedores!$U$2:$W$656,3,FALSE)),1,VLOOKUP(A766,desenvolvedores!$U$2:$W$656,3,FALSE))</f>
        <v>1</v>
      </c>
      <c r="S766">
        <f>IF(ISNA(VLOOKUP(A766,merges!AH:AJ,2,)),0,VLOOKUP(A766,merges!AH:AJ,2,))</f>
        <v>0</v>
      </c>
      <c r="T766">
        <f>IF(ISNA(VLOOKUP(A766,merges!AN:AP,2,FALSE)),0,VLOOKUP(A766,merges!AN:AP,2,FALSE))</f>
        <v>0</v>
      </c>
      <c r="U766">
        <f t="shared" si="283"/>
        <v>0</v>
      </c>
      <c r="V766">
        <f t="shared" si="284"/>
        <v>0</v>
      </c>
      <c r="W766">
        <f t="shared" si="293"/>
        <v>0</v>
      </c>
      <c r="X766">
        <f t="shared" si="285"/>
        <v>0</v>
      </c>
      <c r="Y766" t="e">
        <f>VLOOKUP(A766,issues_tempo!A:E,2,FALSE)</f>
        <v>#N/A</v>
      </c>
      <c r="Z766" t="e">
        <f>VLOOKUP(A766,issues_tempo!A:E,3,FALSE)</f>
        <v>#N/A</v>
      </c>
      <c r="AA766" t="e">
        <f t="shared" si="286"/>
        <v>#N/A</v>
      </c>
      <c r="AB766" t="e">
        <f t="shared" si="287"/>
        <v>#N/A</v>
      </c>
      <c r="AC766" t="e">
        <f>VLOOKUP(A766,issues_tempo!A:E,4,FALSE)</f>
        <v>#N/A</v>
      </c>
      <c r="AD766" t="e">
        <f>VLOOKUP(A766,issues_tempo!A:E,5,FALSE)</f>
        <v>#N/A</v>
      </c>
      <c r="AE766">
        <f t="shared" si="288"/>
        <v>0</v>
      </c>
      <c r="AF766">
        <f t="shared" si="288"/>
        <v>0</v>
      </c>
      <c r="AG766" t="e">
        <f t="shared" si="289"/>
        <v>#N/A</v>
      </c>
      <c r="AH766" t="e">
        <f t="shared" si="290"/>
        <v>#N/A</v>
      </c>
      <c r="AI766" t="e">
        <f t="shared" si="291"/>
        <v>#N/A</v>
      </c>
      <c r="AJ766" t="e">
        <f t="shared" si="292"/>
        <v>#N/A</v>
      </c>
    </row>
    <row r="767" spans="1:36" x14ac:dyDescent="0.25">
      <c r="A767">
        <f>commits!A767</f>
        <v>47822578</v>
      </c>
      <c r="B767" t="str">
        <f>commits!B767</f>
        <v>Javascript</v>
      </c>
      <c r="C767">
        <f>commits!C767</f>
        <v>0</v>
      </c>
      <c r="D767">
        <f>commits!D767</f>
        <v>2</v>
      </c>
      <c r="E767">
        <f>commits!E767</f>
        <v>2</v>
      </c>
      <c r="F767" t="e">
        <f>VLOOKUP(A767,merges!P:U,5,FALSE)</f>
        <v>#N/A</v>
      </c>
      <c r="G767" t="e">
        <f>VLOOKUP(A767,merges!P:U,6,FALSE)</f>
        <v>#N/A</v>
      </c>
      <c r="H767" t="e">
        <f t="shared" si="277"/>
        <v>#N/A</v>
      </c>
      <c r="I767" t="e">
        <f t="shared" si="278"/>
        <v>#N/A</v>
      </c>
      <c r="J767">
        <f t="shared" si="279"/>
        <v>0</v>
      </c>
      <c r="K767">
        <f t="shared" si="280"/>
        <v>0</v>
      </c>
      <c r="L767">
        <f t="shared" si="281"/>
        <v>0</v>
      </c>
      <c r="M767" t="e">
        <f t="shared" si="282"/>
        <v>#N/A</v>
      </c>
      <c r="N767" t="e">
        <f t="shared" si="282"/>
        <v>#N/A</v>
      </c>
      <c r="O767">
        <f>IF(ISNA(VLOOKUP(A767,desenvolvedores!$U$2:$W$656,2,FALSE)),1,VLOOKUP(A767,desenvolvedores!$U$2:$W$656,2,FALSE))</f>
        <v>1</v>
      </c>
      <c r="P767">
        <f>IF(ISNA(VLOOKUP(A767,desenvolvedores!$U$2:$W$656,3,FALSE)),1,VLOOKUP(A767,desenvolvedores!$U$2:$W$656,3,FALSE))</f>
        <v>1</v>
      </c>
      <c r="S767">
        <f>IF(ISNA(VLOOKUP(A767,merges!AH:AJ,2,)),0,VLOOKUP(A767,merges!AH:AJ,2,))</f>
        <v>0</v>
      </c>
      <c r="T767">
        <f>IF(ISNA(VLOOKUP(A767,merges!AN:AP,2,FALSE)),0,VLOOKUP(A767,merges!AN:AP,2,FALSE))</f>
        <v>0</v>
      </c>
      <c r="U767">
        <f t="shared" si="283"/>
        <v>0</v>
      </c>
      <c r="V767">
        <f t="shared" si="284"/>
        <v>0</v>
      </c>
      <c r="W767">
        <f t="shared" si="293"/>
        <v>0</v>
      </c>
      <c r="X767">
        <f t="shared" si="285"/>
        <v>0</v>
      </c>
      <c r="Y767" t="e">
        <f>VLOOKUP(A767,issues_tempo!A:E,2,FALSE)</f>
        <v>#N/A</v>
      </c>
      <c r="Z767" t="e">
        <f>VLOOKUP(A767,issues_tempo!A:E,3,FALSE)</f>
        <v>#N/A</v>
      </c>
      <c r="AA767" t="e">
        <f t="shared" si="286"/>
        <v>#N/A</v>
      </c>
      <c r="AB767" t="e">
        <f t="shared" si="287"/>
        <v>#N/A</v>
      </c>
      <c r="AC767" t="e">
        <f>VLOOKUP(A767,issues_tempo!A:E,4,FALSE)</f>
        <v>#N/A</v>
      </c>
      <c r="AD767" t="e">
        <f>VLOOKUP(A767,issues_tempo!A:E,5,FALSE)</f>
        <v>#N/A</v>
      </c>
      <c r="AE767">
        <f t="shared" si="288"/>
        <v>0</v>
      </c>
      <c r="AF767">
        <f t="shared" si="288"/>
        <v>0</v>
      </c>
      <c r="AG767" t="e">
        <f t="shared" si="289"/>
        <v>#N/A</v>
      </c>
      <c r="AH767" t="e">
        <f t="shared" si="290"/>
        <v>#N/A</v>
      </c>
      <c r="AI767" t="e">
        <f t="shared" si="291"/>
        <v>#N/A</v>
      </c>
      <c r="AJ767" t="e">
        <f t="shared" si="292"/>
        <v>#N/A</v>
      </c>
    </row>
    <row r="768" spans="1:36" x14ac:dyDescent="0.25">
      <c r="A768">
        <f>commits!A768</f>
        <v>47847235</v>
      </c>
      <c r="B768" t="str">
        <f>commits!B768</f>
        <v>Javascript</v>
      </c>
      <c r="C768">
        <f>commits!C768</f>
        <v>0</v>
      </c>
      <c r="D768">
        <f>commits!D768</f>
        <v>5</v>
      </c>
      <c r="E768">
        <f>commits!E768</f>
        <v>5</v>
      </c>
      <c r="F768" t="e">
        <f>VLOOKUP(A768,merges!P:U,5,FALSE)</f>
        <v>#N/A</v>
      </c>
      <c r="G768" t="e">
        <f>VLOOKUP(A768,merges!P:U,6,FALSE)</f>
        <v>#N/A</v>
      </c>
      <c r="H768" t="e">
        <f t="shared" si="277"/>
        <v>#N/A</v>
      </c>
      <c r="I768" t="e">
        <f t="shared" si="278"/>
        <v>#N/A</v>
      </c>
      <c r="J768">
        <f t="shared" si="279"/>
        <v>0</v>
      </c>
      <c r="K768">
        <f t="shared" si="280"/>
        <v>0</v>
      </c>
      <c r="L768">
        <f t="shared" si="281"/>
        <v>0</v>
      </c>
      <c r="M768" t="e">
        <f t="shared" si="282"/>
        <v>#N/A</v>
      </c>
      <c r="N768" t="e">
        <f t="shared" si="282"/>
        <v>#N/A</v>
      </c>
      <c r="O768">
        <f>IF(ISNA(VLOOKUP(A768,desenvolvedores!$U$2:$W$656,2,FALSE)),1,VLOOKUP(A768,desenvolvedores!$U$2:$W$656,2,FALSE))</f>
        <v>1</v>
      </c>
      <c r="P768">
        <f>IF(ISNA(VLOOKUP(A768,desenvolvedores!$U$2:$W$656,3,FALSE)),1,VLOOKUP(A768,desenvolvedores!$U$2:$W$656,3,FALSE))</f>
        <v>1</v>
      </c>
      <c r="S768">
        <f>IF(ISNA(VLOOKUP(A768,merges!AH:AJ,2,)),0,VLOOKUP(A768,merges!AH:AJ,2,))</f>
        <v>0</v>
      </c>
      <c r="T768">
        <f>IF(ISNA(VLOOKUP(A768,merges!AN:AP,2,FALSE)),0,VLOOKUP(A768,merges!AN:AP,2,FALSE))</f>
        <v>0</v>
      </c>
      <c r="U768">
        <f t="shared" si="283"/>
        <v>0</v>
      </c>
      <c r="V768">
        <f t="shared" si="284"/>
        <v>0</v>
      </c>
      <c r="W768">
        <f t="shared" si="293"/>
        <v>0</v>
      </c>
      <c r="X768">
        <f t="shared" si="285"/>
        <v>0</v>
      </c>
      <c r="Y768" t="e">
        <f>VLOOKUP(A768,issues_tempo!A:E,2,FALSE)</f>
        <v>#N/A</v>
      </c>
      <c r="Z768" t="e">
        <f>VLOOKUP(A768,issues_tempo!A:E,3,FALSE)</f>
        <v>#N/A</v>
      </c>
      <c r="AA768" t="e">
        <f t="shared" si="286"/>
        <v>#N/A</v>
      </c>
      <c r="AB768" t="e">
        <f t="shared" si="287"/>
        <v>#N/A</v>
      </c>
      <c r="AC768" t="e">
        <f>VLOOKUP(A768,issues_tempo!A:E,4,FALSE)</f>
        <v>#N/A</v>
      </c>
      <c r="AD768" t="e">
        <f>VLOOKUP(A768,issues_tempo!A:E,5,FALSE)</f>
        <v>#N/A</v>
      </c>
      <c r="AE768">
        <f t="shared" si="288"/>
        <v>0</v>
      </c>
      <c r="AF768">
        <f t="shared" si="288"/>
        <v>0</v>
      </c>
      <c r="AG768" t="e">
        <f t="shared" si="289"/>
        <v>#N/A</v>
      </c>
      <c r="AH768" t="e">
        <f t="shared" si="290"/>
        <v>#N/A</v>
      </c>
      <c r="AI768" t="e">
        <f t="shared" si="291"/>
        <v>#N/A</v>
      </c>
      <c r="AJ768" t="e">
        <f t="shared" si="292"/>
        <v>#N/A</v>
      </c>
    </row>
    <row r="769" spans="1:36" x14ac:dyDescent="0.25">
      <c r="A769">
        <f>commits!A769</f>
        <v>47932726</v>
      </c>
      <c r="B769" t="str">
        <f>commits!B769</f>
        <v>Javascript</v>
      </c>
      <c r="C769">
        <f>commits!C769</f>
        <v>0</v>
      </c>
      <c r="D769">
        <f>commits!D769</f>
        <v>16</v>
      </c>
      <c r="E769">
        <f>commits!E769</f>
        <v>16</v>
      </c>
      <c r="F769" t="e">
        <f>VLOOKUP(A769,merges!P:U,5,FALSE)</f>
        <v>#N/A</v>
      </c>
      <c r="G769" t="e">
        <f>VLOOKUP(A769,merges!P:U,6,FALSE)</f>
        <v>#N/A</v>
      </c>
      <c r="H769" t="e">
        <f t="shared" si="277"/>
        <v>#N/A</v>
      </c>
      <c r="I769" t="e">
        <f t="shared" si="278"/>
        <v>#N/A</v>
      </c>
      <c r="J769">
        <f t="shared" si="279"/>
        <v>0</v>
      </c>
      <c r="K769">
        <f t="shared" si="280"/>
        <v>0</v>
      </c>
      <c r="L769">
        <f t="shared" si="281"/>
        <v>0</v>
      </c>
      <c r="M769" t="e">
        <f t="shared" si="282"/>
        <v>#N/A</v>
      </c>
      <c r="N769" t="e">
        <f t="shared" si="282"/>
        <v>#N/A</v>
      </c>
      <c r="O769">
        <f>IF(ISNA(VLOOKUP(A769,desenvolvedores!$U$2:$W$656,2,FALSE)),1,VLOOKUP(A769,desenvolvedores!$U$2:$W$656,2,FALSE))</f>
        <v>1</v>
      </c>
      <c r="P769">
        <f>IF(ISNA(VLOOKUP(A769,desenvolvedores!$U$2:$W$656,3,FALSE)),1,VLOOKUP(A769,desenvolvedores!$U$2:$W$656,3,FALSE))</f>
        <v>1</v>
      </c>
      <c r="S769">
        <f>IF(ISNA(VLOOKUP(A769,merges!AH:AJ,2,)),0,VLOOKUP(A769,merges!AH:AJ,2,))</f>
        <v>0</v>
      </c>
      <c r="T769">
        <f>IF(ISNA(VLOOKUP(A769,merges!AN:AP,2,FALSE)),0,VLOOKUP(A769,merges!AN:AP,2,FALSE))</f>
        <v>0</v>
      </c>
      <c r="U769">
        <f t="shared" si="283"/>
        <v>0</v>
      </c>
      <c r="V769">
        <f t="shared" si="284"/>
        <v>0</v>
      </c>
      <c r="W769">
        <f t="shared" si="293"/>
        <v>0</v>
      </c>
      <c r="X769">
        <f t="shared" si="285"/>
        <v>0</v>
      </c>
      <c r="Y769" t="e">
        <f>VLOOKUP(A769,issues_tempo!A:E,2,FALSE)</f>
        <v>#N/A</v>
      </c>
      <c r="Z769" t="e">
        <f>VLOOKUP(A769,issues_tempo!A:E,3,FALSE)</f>
        <v>#N/A</v>
      </c>
      <c r="AA769" t="e">
        <f t="shared" si="286"/>
        <v>#N/A</v>
      </c>
      <c r="AB769" t="e">
        <f t="shared" si="287"/>
        <v>#N/A</v>
      </c>
      <c r="AC769" t="e">
        <f>VLOOKUP(A769,issues_tempo!A:E,4,FALSE)</f>
        <v>#N/A</v>
      </c>
      <c r="AD769" t="e">
        <f>VLOOKUP(A769,issues_tempo!A:E,5,FALSE)</f>
        <v>#N/A</v>
      </c>
      <c r="AE769">
        <f t="shared" si="288"/>
        <v>0</v>
      </c>
      <c r="AF769">
        <f t="shared" si="288"/>
        <v>0</v>
      </c>
      <c r="AG769" t="e">
        <f t="shared" si="289"/>
        <v>#N/A</v>
      </c>
      <c r="AH769" t="e">
        <f t="shared" si="290"/>
        <v>#N/A</v>
      </c>
      <c r="AI769" t="e">
        <f t="shared" si="291"/>
        <v>#N/A</v>
      </c>
      <c r="AJ769" t="e">
        <f t="shared" si="292"/>
        <v>#N/A</v>
      </c>
    </row>
    <row r="770" spans="1:36" x14ac:dyDescent="0.25">
      <c r="A770">
        <f>commits!A770</f>
        <v>48043789</v>
      </c>
      <c r="B770" t="str">
        <f>commits!B770</f>
        <v>PHP</v>
      </c>
      <c r="C770">
        <f>commits!C770</f>
        <v>0</v>
      </c>
      <c r="D770">
        <f>commits!D770</f>
        <v>1</v>
      </c>
      <c r="E770">
        <f>commits!E770</f>
        <v>1</v>
      </c>
      <c r="F770" t="e">
        <f>VLOOKUP(A770,merges!P:U,5,FALSE)</f>
        <v>#N/A</v>
      </c>
      <c r="G770" t="e">
        <f>VLOOKUP(A770,merges!P:U,6,FALSE)</f>
        <v>#N/A</v>
      </c>
      <c r="H770" t="e">
        <f t="shared" si="277"/>
        <v>#N/A</v>
      </c>
      <c r="I770" t="e">
        <f t="shared" si="278"/>
        <v>#N/A</v>
      </c>
      <c r="J770">
        <f t="shared" si="279"/>
        <v>0</v>
      </c>
      <c r="K770">
        <f t="shared" si="280"/>
        <v>0</v>
      </c>
      <c r="L770">
        <f t="shared" si="281"/>
        <v>0</v>
      </c>
      <c r="M770" t="e">
        <f t="shared" si="282"/>
        <v>#N/A</v>
      </c>
      <c r="N770" t="e">
        <f t="shared" si="282"/>
        <v>#N/A</v>
      </c>
      <c r="O770">
        <f>IF(ISNA(VLOOKUP(A770,desenvolvedores!$U$2:$W$656,2,FALSE)),1,VLOOKUP(A770,desenvolvedores!$U$2:$W$656,2,FALSE))</f>
        <v>1</v>
      </c>
      <c r="P770">
        <f>IF(ISNA(VLOOKUP(A770,desenvolvedores!$U$2:$W$656,3,FALSE)),1,VLOOKUP(A770,desenvolvedores!$U$2:$W$656,3,FALSE))</f>
        <v>1</v>
      </c>
      <c r="S770">
        <f>IF(ISNA(VLOOKUP(A770,merges!AH:AJ,2,)),0,VLOOKUP(A770,merges!AH:AJ,2,))</f>
        <v>0</v>
      </c>
      <c r="T770">
        <f>IF(ISNA(VLOOKUP(A770,merges!AN:AP,2,FALSE)),0,VLOOKUP(A770,merges!AN:AP,2,FALSE))</f>
        <v>0</v>
      </c>
      <c r="U770">
        <f t="shared" si="283"/>
        <v>0</v>
      </c>
      <c r="V770">
        <f t="shared" si="284"/>
        <v>0</v>
      </c>
      <c r="W770">
        <f t="shared" si="293"/>
        <v>0</v>
      </c>
      <c r="X770">
        <f t="shared" si="285"/>
        <v>0</v>
      </c>
      <c r="Y770" t="e">
        <f>VLOOKUP(A770,issues_tempo!A:E,2,FALSE)</f>
        <v>#N/A</v>
      </c>
      <c r="Z770" t="e">
        <f>VLOOKUP(A770,issues_tempo!A:E,3,FALSE)</f>
        <v>#N/A</v>
      </c>
      <c r="AA770" t="e">
        <f t="shared" si="286"/>
        <v>#N/A</v>
      </c>
      <c r="AB770" t="e">
        <f t="shared" si="287"/>
        <v>#N/A</v>
      </c>
      <c r="AC770" t="e">
        <f>VLOOKUP(A770,issues_tempo!A:E,4,FALSE)</f>
        <v>#N/A</v>
      </c>
      <c r="AD770" t="e">
        <f>VLOOKUP(A770,issues_tempo!A:E,5,FALSE)</f>
        <v>#N/A</v>
      </c>
      <c r="AE770">
        <f t="shared" si="288"/>
        <v>0</v>
      </c>
      <c r="AF770">
        <f t="shared" si="288"/>
        <v>0</v>
      </c>
      <c r="AG770" t="e">
        <f t="shared" si="289"/>
        <v>#N/A</v>
      </c>
      <c r="AH770" t="e">
        <f t="shared" si="290"/>
        <v>#N/A</v>
      </c>
      <c r="AI770" t="e">
        <f t="shared" si="291"/>
        <v>#N/A</v>
      </c>
      <c r="AJ770" t="e">
        <f t="shared" si="292"/>
        <v>#N/A</v>
      </c>
    </row>
    <row r="771" spans="1:36" x14ac:dyDescent="0.25">
      <c r="A771">
        <f>commits!A771</f>
        <v>48447990</v>
      </c>
      <c r="B771" t="str">
        <f>commits!B771</f>
        <v>JavaScript</v>
      </c>
      <c r="C771">
        <f>commits!C771</f>
        <v>0</v>
      </c>
      <c r="D771">
        <f>commits!D771</f>
        <v>7</v>
      </c>
      <c r="E771">
        <f>commits!E771</f>
        <v>7</v>
      </c>
      <c r="F771" t="e">
        <f>VLOOKUP(A771,merges!P:U,5,FALSE)</f>
        <v>#N/A</v>
      </c>
      <c r="G771" t="e">
        <f>VLOOKUP(A771,merges!P:U,6,FALSE)</f>
        <v>#N/A</v>
      </c>
      <c r="H771" t="e">
        <f t="shared" ref="H771:H834" si="294">F771+G771</f>
        <v>#N/A</v>
      </c>
      <c r="I771" t="e">
        <f t="shared" ref="I771:I834" si="295">E771/H771</f>
        <v>#N/A</v>
      </c>
      <c r="J771">
        <f t="shared" ref="J771:J834" si="296">IF(ISNA(H771),0,IF(E771&gt;0,(H771*100)/E771,0))</f>
        <v>0</v>
      </c>
      <c r="K771">
        <f t="shared" ref="K771:K834" si="297">IF(ISNA(F771),0,IF(C771&gt;0,(F771*100)/C771,0))</f>
        <v>0</v>
      </c>
      <c r="L771">
        <f t="shared" ref="L771:L834" si="298">IF(ISNA(F771),0,IF(D771&gt;0,(G771*100)/D771,0))</f>
        <v>0</v>
      </c>
      <c r="M771" t="e">
        <f t="shared" ref="M771:N834" si="299">C771/F771</f>
        <v>#N/A</v>
      </c>
      <c r="N771" t="e">
        <f t="shared" si="299"/>
        <v>#N/A</v>
      </c>
      <c r="O771">
        <f>IF(ISNA(VLOOKUP(A771,desenvolvedores!$U$2:$W$656,2,FALSE)),1,VLOOKUP(A771,desenvolvedores!$U$2:$W$656,2,FALSE))</f>
        <v>1</v>
      </c>
      <c r="P771">
        <f>IF(ISNA(VLOOKUP(A771,desenvolvedores!$U$2:$W$656,3,FALSE)),1,VLOOKUP(A771,desenvolvedores!$U$2:$W$656,3,FALSE))</f>
        <v>1</v>
      </c>
      <c r="S771">
        <f>IF(ISNA(VLOOKUP(A771,merges!AH:AJ,2,)),0,VLOOKUP(A771,merges!AH:AJ,2,))</f>
        <v>0</v>
      </c>
      <c r="T771">
        <f>IF(ISNA(VLOOKUP(A771,merges!AN:AP,2,FALSE)),0,VLOOKUP(A771,merges!AN:AP,2,FALSE))</f>
        <v>0</v>
      </c>
      <c r="U771">
        <f t="shared" ref="U771:U834" si="300">IF(ISNA(F771),0,IF(F771&gt;0,S771/F771,0))</f>
        <v>0</v>
      </c>
      <c r="V771">
        <f t="shared" ref="V771:V834" si="301">IF(ISNA(G771),0,IF(G771&gt;0,T771/G771,0))</f>
        <v>0</v>
      </c>
      <c r="W771">
        <f t="shared" si="293"/>
        <v>0</v>
      </c>
      <c r="X771">
        <f t="shared" ref="X771:X834" si="302">V771*L771</f>
        <v>0</v>
      </c>
      <c r="Y771" t="e">
        <f>VLOOKUP(A771,issues_tempo!A:E,2,FALSE)</f>
        <v>#N/A</v>
      </c>
      <c r="Z771" t="e">
        <f>VLOOKUP(A771,issues_tempo!A:E,3,FALSE)</f>
        <v>#N/A</v>
      </c>
      <c r="AA771" t="e">
        <f t="shared" ref="AA771:AA834" si="303">Y771+Z771</f>
        <v>#N/A</v>
      </c>
      <c r="AB771" t="e">
        <f t="shared" ref="AB771:AB834" si="304">E771/AA771</f>
        <v>#N/A</v>
      </c>
      <c r="AC771" t="e">
        <f>VLOOKUP(A771,issues_tempo!A:E,4,FALSE)</f>
        <v>#N/A</v>
      </c>
      <c r="AD771" t="e">
        <f>VLOOKUP(A771,issues_tempo!A:E,5,FALSE)</f>
        <v>#N/A</v>
      </c>
      <c r="AE771">
        <f t="shared" ref="AE771:AF834" si="305">IF(ISNA(Y771),0,IF(C771&gt;0,(Y771*100)/C771,0))</f>
        <v>0</v>
      </c>
      <c r="AF771">
        <f t="shared" si="305"/>
        <v>0</v>
      </c>
      <c r="AG771" t="e">
        <f t="shared" ref="AG771:AG834" si="306">IF(Y771&gt;0,AC771/Y771,0)</f>
        <v>#N/A</v>
      </c>
      <c r="AH771" t="e">
        <f t="shared" ref="AH771:AH834" si="307">IF(Z771&gt;0,AD771/Z771,0)</f>
        <v>#N/A</v>
      </c>
      <c r="AI771" t="e">
        <f t="shared" ref="AI771:AI834" si="308">AG771*AE771</f>
        <v>#N/A</v>
      </c>
      <c r="AJ771" t="e">
        <f t="shared" ref="AJ771:AJ834" si="309">AH771*AF771</f>
        <v>#N/A</v>
      </c>
    </row>
    <row r="772" spans="1:36" x14ac:dyDescent="0.25">
      <c r="A772">
        <f>commits!A772</f>
        <v>48448272</v>
      </c>
      <c r="B772" t="str">
        <f>commits!B772</f>
        <v>JavaScript</v>
      </c>
      <c r="C772">
        <f>commits!C772</f>
        <v>0</v>
      </c>
      <c r="D772">
        <f>commits!D772</f>
        <v>11</v>
      </c>
      <c r="E772">
        <f>commits!E772</f>
        <v>11</v>
      </c>
      <c r="F772">
        <f>VLOOKUP(A772,merges!P:U,5,FALSE)</f>
        <v>0</v>
      </c>
      <c r="G772">
        <f>VLOOKUP(A772,merges!P:U,6,FALSE)</f>
        <v>1</v>
      </c>
      <c r="H772">
        <f t="shared" si="294"/>
        <v>1</v>
      </c>
      <c r="I772">
        <f t="shared" si="295"/>
        <v>11</v>
      </c>
      <c r="J772">
        <f t="shared" si="296"/>
        <v>9.0909090909090917</v>
      </c>
      <c r="K772">
        <f t="shared" si="297"/>
        <v>0</v>
      </c>
      <c r="L772">
        <f t="shared" si="298"/>
        <v>9.0909090909090917</v>
      </c>
      <c r="M772" t="e">
        <f t="shared" si="299"/>
        <v>#DIV/0!</v>
      </c>
      <c r="N772">
        <f t="shared" si="299"/>
        <v>11</v>
      </c>
      <c r="O772">
        <f>IF(ISNA(VLOOKUP(A772,desenvolvedores!$U$2:$W$656,2,FALSE)),1,VLOOKUP(A772,desenvolvedores!$U$2:$W$656,2,FALSE))</f>
        <v>1</v>
      </c>
      <c r="P772">
        <f>IF(ISNA(VLOOKUP(A772,desenvolvedores!$U$2:$W$656,3,FALSE)),1,VLOOKUP(A772,desenvolvedores!$U$2:$W$656,3,FALSE))</f>
        <v>1</v>
      </c>
      <c r="S772">
        <f>IF(ISNA(VLOOKUP(A772,merges!AH:AJ,2,)),0,VLOOKUP(A772,merges!AH:AJ,2,))</f>
        <v>0</v>
      </c>
      <c r="T772">
        <f>IF(ISNA(VLOOKUP(A772,merges!AN:AP,2,FALSE)),0,VLOOKUP(A772,merges!AN:AP,2,FALSE))</f>
        <v>0</v>
      </c>
      <c r="U772">
        <f t="shared" si="300"/>
        <v>0</v>
      </c>
      <c r="V772">
        <f t="shared" si="301"/>
        <v>0</v>
      </c>
      <c r="W772">
        <f t="shared" ref="W772:W835" si="310">U772*K772</f>
        <v>0</v>
      </c>
      <c r="X772">
        <f t="shared" si="302"/>
        <v>0</v>
      </c>
      <c r="Y772" t="e">
        <f>VLOOKUP(A772,issues_tempo!A:E,2,FALSE)</f>
        <v>#N/A</v>
      </c>
      <c r="Z772" t="e">
        <f>VLOOKUP(A772,issues_tempo!A:E,3,FALSE)</f>
        <v>#N/A</v>
      </c>
      <c r="AA772" t="e">
        <f t="shared" si="303"/>
        <v>#N/A</v>
      </c>
      <c r="AB772" t="e">
        <f t="shared" si="304"/>
        <v>#N/A</v>
      </c>
      <c r="AC772" t="e">
        <f>VLOOKUP(A772,issues_tempo!A:E,4,FALSE)</f>
        <v>#N/A</v>
      </c>
      <c r="AD772" t="e">
        <f>VLOOKUP(A772,issues_tempo!A:E,5,FALSE)</f>
        <v>#N/A</v>
      </c>
      <c r="AE772">
        <f t="shared" si="305"/>
        <v>0</v>
      </c>
      <c r="AF772">
        <f t="shared" si="305"/>
        <v>0</v>
      </c>
      <c r="AG772" t="e">
        <f t="shared" si="306"/>
        <v>#N/A</v>
      </c>
      <c r="AH772" t="e">
        <f t="shared" si="307"/>
        <v>#N/A</v>
      </c>
      <c r="AI772" t="e">
        <f t="shared" si="308"/>
        <v>#N/A</v>
      </c>
      <c r="AJ772" t="e">
        <f t="shared" si="309"/>
        <v>#N/A</v>
      </c>
    </row>
    <row r="773" spans="1:36" x14ac:dyDescent="0.25">
      <c r="A773">
        <f>commits!A773</f>
        <v>48566090</v>
      </c>
      <c r="B773" t="str">
        <f>commits!B773</f>
        <v>Javascript</v>
      </c>
      <c r="C773">
        <f>commits!C773</f>
        <v>0</v>
      </c>
      <c r="D773">
        <f>commits!D773</f>
        <v>1</v>
      </c>
      <c r="E773">
        <f>commits!E773</f>
        <v>1</v>
      </c>
      <c r="F773" t="e">
        <f>VLOOKUP(A773,merges!P:U,5,FALSE)</f>
        <v>#N/A</v>
      </c>
      <c r="G773" t="e">
        <f>VLOOKUP(A773,merges!P:U,6,FALSE)</f>
        <v>#N/A</v>
      </c>
      <c r="H773" t="e">
        <f t="shared" si="294"/>
        <v>#N/A</v>
      </c>
      <c r="I773" t="e">
        <f t="shared" si="295"/>
        <v>#N/A</v>
      </c>
      <c r="J773">
        <f t="shared" si="296"/>
        <v>0</v>
      </c>
      <c r="K773">
        <f t="shared" si="297"/>
        <v>0</v>
      </c>
      <c r="L773">
        <f t="shared" si="298"/>
        <v>0</v>
      </c>
      <c r="M773" t="e">
        <f t="shared" si="299"/>
        <v>#N/A</v>
      </c>
      <c r="N773" t="e">
        <f t="shared" si="299"/>
        <v>#N/A</v>
      </c>
      <c r="O773">
        <f>IF(ISNA(VLOOKUP(A773,desenvolvedores!$U$2:$W$656,2,FALSE)),1,VLOOKUP(A773,desenvolvedores!$U$2:$W$656,2,FALSE))</f>
        <v>1</v>
      </c>
      <c r="P773">
        <f>IF(ISNA(VLOOKUP(A773,desenvolvedores!$U$2:$W$656,3,FALSE)),1,VLOOKUP(A773,desenvolvedores!$U$2:$W$656,3,FALSE))</f>
        <v>1</v>
      </c>
      <c r="S773">
        <f>IF(ISNA(VLOOKUP(A773,merges!AH:AJ,2,)),0,VLOOKUP(A773,merges!AH:AJ,2,))</f>
        <v>0</v>
      </c>
      <c r="T773">
        <f>IF(ISNA(VLOOKUP(A773,merges!AN:AP,2,FALSE)),0,VLOOKUP(A773,merges!AN:AP,2,FALSE))</f>
        <v>0</v>
      </c>
      <c r="U773">
        <f t="shared" si="300"/>
        <v>0</v>
      </c>
      <c r="V773">
        <f t="shared" si="301"/>
        <v>0</v>
      </c>
      <c r="W773">
        <f t="shared" si="310"/>
        <v>0</v>
      </c>
      <c r="X773">
        <f t="shared" si="302"/>
        <v>0</v>
      </c>
      <c r="Y773" t="e">
        <f>VLOOKUP(A773,issues_tempo!A:E,2,FALSE)</f>
        <v>#N/A</v>
      </c>
      <c r="Z773" t="e">
        <f>VLOOKUP(A773,issues_tempo!A:E,3,FALSE)</f>
        <v>#N/A</v>
      </c>
      <c r="AA773" t="e">
        <f t="shared" si="303"/>
        <v>#N/A</v>
      </c>
      <c r="AB773" t="e">
        <f t="shared" si="304"/>
        <v>#N/A</v>
      </c>
      <c r="AC773" t="e">
        <f>VLOOKUP(A773,issues_tempo!A:E,4,FALSE)</f>
        <v>#N/A</v>
      </c>
      <c r="AD773" t="e">
        <f>VLOOKUP(A773,issues_tempo!A:E,5,FALSE)</f>
        <v>#N/A</v>
      </c>
      <c r="AE773">
        <f t="shared" si="305"/>
        <v>0</v>
      </c>
      <c r="AF773">
        <f t="shared" si="305"/>
        <v>0</v>
      </c>
      <c r="AG773" t="e">
        <f t="shared" si="306"/>
        <v>#N/A</v>
      </c>
      <c r="AH773" t="e">
        <f t="shared" si="307"/>
        <v>#N/A</v>
      </c>
      <c r="AI773" t="e">
        <f t="shared" si="308"/>
        <v>#N/A</v>
      </c>
      <c r="AJ773" t="e">
        <f t="shared" si="309"/>
        <v>#N/A</v>
      </c>
    </row>
    <row r="774" spans="1:36" x14ac:dyDescent="0.25">
      <c r="A774">
        <f>commits!A774</f>
        <v>48761213</v>
      </c>
      <c r="B774" t="str">
        <f>commits!B774</f>
        <v>java</v>
      </c>
      <c r="C774">
        <f>commits!C774</f>
        <v>0</v>
      </c>
      <c r="D774">
        <f>commits!D774</f>
        <v>1</v>
      </c>
      <c r="E774">
        <f>commits!E774</f>
        <v>1</v>
      </c>
      <c r="F774" t="e">
        <f>VLOOKUP(A774,merges!P:U,5,FALSE)</f>
        <v>#N/A</v>
      </c>
      <c r="G774" t="e">
        <f>VLOOKUP(A774,merges!P:U,6,FALSE)</f>
        <v>#N/A</v>
      </c>
      <c r="H774" t="e">
        <f t="shared" si="294"/>
        <v>#N/A</v>
      </c>
      <c r="I774" t="e">
        <f t="shared" si="295"/>
        <v>#N/A</v>
      </c>
      <c r="J774">
        <f t="shared" si="296"/>
        <v>0</v>
      </c>
      <c r="K774">
        <f t="shared" si="297"/>
        <v>0</v>
      </c>
      <c r="L774">
        <f t="shared" si="298"/>
        <v>0</v>
      </c>
      <c r="M774" t="e">
        <f t="shared" si="299"/>
        <v>#N/A</v>
      </c>
      <c r="N774" t="e">
        <f t="shared" si="299"/>
        <v>#N/A</v>
      </c>
      <c r="O774">
        <f>IF(ISNA(VLOOKUP(A774,desenvolvedores!$U$2:$W$656,2,FALSE)),1,VLOOKUP(A774,desenvolvedores!$U$2:$W$656,2,FALSE))</f>
        <v>1</v>
      </c>
      <c r="P774">
        <f>IF(ISNA(VLOOKUP(A774,desenvolvedores!$U$2:$W$656,3,FALSE)),1,VLOOKUP(A774,desenvolvedores!$U$2:$W$656,3,FALSE))</f>
        <v>1</v>
      </c>
      <c r="S774">
        <f>IF(ISNA(VLOOKUP(A774,merges!AH:AJ,2,)),0,VLOOKUP(A774,merges!AH:AJ,2,))</f>
        <v>0</v>
      </c>
      <c r="T774">
        <f>IF(ISNA(VLOOKUP(A774,merges!AN:AP,2,FALSE)),0,VLOOKUP(A774,merges!AN:AP,2,FALSE))</f>
        <v>0</v>
      </c>
      <c r="U774">
        <f t="shared" si="300"/>
        <v>0</v>
      </c>
      <c r="V774">
        <f t="shared" si="301"/>
        <v>0</v>
      </c>
      <c r="W774">
        <f t="shared" si="310"/>
        <v>0</v>
      </c>
      <c r="X774">
        <f t="shared" si="302"/>
        <v>0</v>
      </c>
      <c r="Y774" t="e">
        <f>VLOOKUP(A774,issues_tempo!A:E,2,FALSE)</f>
        <v>#N/A</v>
      </c>
      <c r="Z774" t="e">
        <f>VLOOKUP(A774,issues_tempo!A:E,3,FALSE)</f>
        <v>#N/A</v>
      </c>
      <c r="AA774" t="e">
        <f t="shared" si="303"/>
        <v>#N/A</v>
      </c>
      <c r="AB774" t="e">
        <f t="shared" si="304"/>
        <v>#N/A</v>
      </c>
      <c r="AC774" t="e">
        <f>VLOOKUP(A774,issues_tempo!A:E,4,FALSE)</f>
        <v>#N/A</v>
      </c>
      <c r="AD774" t="e">
        <f>VLOOKUP(A774,issues_tempo!A:E,5,FALSE)</f>
        <v>#N/A</v>
      </c>
      <c r="AE774">
        <f t="shared" si="305"/>
        <v>0</v>
      </c>
      <c r="AF774">
        <f t="shared" si="305"/>
        <v>0</v>
      </c>
      <c r="AG774" t="e">
        <f t="shared" si="306"/>
        <v>#N/A</v>
      </c>
      <c r="AH774" t="e">
        <f t="shared" si="307"/>
        <v>#N/A</v>
      </c>
      <c r="AI774" t="e">
        <f t="shared" si="308"/>
        <v>#N/A</v>
      </c>
      <c r="AJ774" t="e">
        <f t="shared" si="309"/>
        <v>#N/A</v>
      </c>
    </row>
    <row r="775" spans="1:36" x14ac:dyDescent="0.25">
      <c r="A775">
        <f>commits!A775</f>
        <v>49247811</v>
      </c>
      <c r="B775" t="str">
        <f>commits!B775</f>
        <v>Javascript</v>
      </c>
      <c r="C775">
        <f>commits!C775</f>
        <v>0</v>
      </c>
      <c r="D775">
        <f>commits!D775</f>
        <v>2</v>
      </c>
      <c r="E775">
        <f>commits!E775</f>
        <v>2</v>
      </c>
      <c r="F775" t="e">
        <f>VLOOKUP(A775,merges!P:U,5,FALSE)</f>
        <v>#N/A</v>
      </c>
      <c r="G775" t="e">
        <f>VLOOKUP(A775,merges!P:U,6,FALSE)</f>
        <v>#N/A</v>
      </c>
      <c r="H775" t="e">
        <f t="shared" si="294"/>
        <v>#N/A</v>
      </c>
      <c r="I775" t="e">
        <f t="shared" si="295"/>
        <v>#N/A</v>
      </c>
      <c r="J775">
        <f t="shared" si="296"/>
        <v>0</v>
      </c>
      <c r="K775">
        <f t="shared" si="297"/>
        <v>0</v>
      </c>
      <c r="L775">
        <f t="shared" si="298"/>
        <v>0</v>
      </c>
      <c r="M775" t="e">
        <f t="shared" si="299"/>
        <v>#N/A</v>
      </c>
      <c r="N775" t="e">
        <f t="shared" si="299"/>
        <v>#N/A</v>
      </c>
      <c r="O775">
        <f>IF(ISNA(VLOOKUP(A775,desenvolvedores!$U$2:$W$656,2,FALSE)),1,VLOOKUP(A775,desenvolvedores!$U$2:$W$656,2,FALSE))</f>
        <v>1</v>
      </c>
      <c r="P775">
        <f>IF(ISNA(VLOOKUP(A775,desenvolvedores!$U$2:$W$656,3,FALSE)),1,VLOOKUP(A775,desenvolvedores!$U$2:$W$656,3,FALSE))</f>
        <v>1</v>
      </c>
      <c r="S775">
        <f>IF(ISNA(VLOOKUP(A775,merges!AH:AJ,2,)),0,VLOOKUP(A775,merges!AH:AJ,2,))</f>
        <v>0</v>
      </c>
      <c r="T775">
        <f>IF(ISNA(VLOOKUP(A775,merges!AN:AP,2,FALSE)),0,VLOOKUP(A775,merges!AN:AP,2,FALSE))</f>
        <v>0</v>
      </c>
      <c r="U775">
        <f t="shared" si="300"/>
        <v>0</v>
      </c>
      <c r="V775">
        <f t="shared" si="301"/>
        <v>0</v>
      </c>
      <c r="W775">
        <f t="shared" si="310"/>
        <v>0</v>
      </c>
      <c r="X775">
        <f t="shared" si="302"/>
        <v>0</v>
      </c>
      <c r="Y775" t="e">
        <f>VLOOKUP(A775,issues_tempo!A:E,2,FALSE)</f>
        <v>#N/A</v>
      </c>
      <c r="Z775" t="e">
        <f>VLOOKUP(A775,issues_tempo!A:E,3,FALSE)</f>
        <v>#N/A</v>
      </c>
      <c r="AA775" t="e">
        <f t="shared" si="303"/>
        <v>#N/A</v>
      </c>
      <c r="AB775" t="e">
        <f t="shared" si="304"/>
        <v>#N/A</v>
      </c>
      <c r="AC775" t="e">
        <f>VLOOKUP(A775,issues_tempo!A:E,4,FALSE)</f>
        <v>#N/A</v>
      </c>
      <c r="AD775" t="e">
        <f>VLOOKUP(A775,issues_tempo!A:E,5,FALSE)</f>
        <v>#N/A</v>
      </c>
      <c r="AE775">
        <f t="shared" si="305"/>
        <v>0</v>
      </c>
      <c r="AF775">
        <f t="shared" si="305"/>
        <v>0</v>
      </c>
      <c r="AG775" t="e">
        <f t="shared" si="306"/>
        <v>#N/A</v>
      </c>
      <c r="AH775" t="e">
        <f t="shared" si="307"/>
        <v>#N/A</v>
      </c>
      <c r="AI775" t="e">
        <f t="shared" si="308"/>
        <v>#N/A</v>
      </c>
      <c r="AJ775" t="e">
        <f t="shared" si="309"/>
        <v>#N/A</v>
      </c>
    </row>
    <row r="776" spans="1:36" x14ac:dyDescent="0.25">
      <c r="A776">
        <f>commits!A776</f>
        <v>49468921</v>
      </c>
      <c r="B776" t="str">
        <f>commits!B776</f>
        <v>java</v>
      </c>
      <c r="C776">
        <f>commits!C776</f>
        <v>0</v>
      </c>
      <c r="D776">
        <f>commits!D776</f>
        <v>29</v>
      </c>
      <c r="E776">
        <f>commits!E776</f>
        <v>29</v>
      </c>
      <c r="F776" t="e">
        <f>VLOOKUP(A776,merges!P:U,5,FALSE)</f>
        <v>#N/A</v>
      </c>
      <c r="G776" t="e">
        <f>VLOOKUP(A776,merges!P:U,6,FALSE)</f>
        <v>#N/A</v>
      </c>
      <c r="H776" t="e">
        <f t="shared" si="294"/>
        <v>#N/A</v>
      </c>
      <c r="I776" t="e">
        <f t="shared" si="295"/>
        <v>#N/A</v>
      </c>
      <c r="J776">
        <f t="shared" si="296"/>
        <v>0</v>
      </c>
      <c r="K776">
        <f t="shared" si="297"/>
        <v>0</v>
      </c>
      <c r="L776">
        <f t="shared" si="298"/>
        <v>0</v>
      </c>
      <c r="M776" t="e">
        <f t="shared" si="299"/>
        <v>#N/A</v>
      </c>
      <c r="N776" t="e">
        <f t="shared" si="299"/>
        <v>#N/A</v>
      </c>
      <c r="O776">
        <f>IF(ISNA(VLOOKUP(A776,desenvolvedores!$U$2:$W$656,2,FALSE)),1,VLOOKUP(A776,desenvolvedores!$U$2:$W$656,2,FALSE))</f>
        <v>1</v>
      </c>
      <c r="P776">
        <f>IF(ISNA(VLOOKUP(A776,desenvolvedores!$U$2:$W$656,3,FALSE)),1,VLOOKUP(A776,desenvolvedores!$U$2:$W$656,3,FALSE))</f>
        <v>1</v>
      </c>
      <c r="S776">
        <f>IF(ISNA(VLOOKUP(A776,merges!AH:AJ,2,)),0,VLOOKUP(A776,merges!AH:AJ,2,))</f>
        <v>0</v>
      </c>
      <c r="T776">
        <f>IF(ISNA(VLOOKUP(A776,merges!AN:AP,2,FALSE)),0,VLOOKUP(A776,merges!AN:AP,2,FALSE))</f>
        <v>0</v>
      </c>
      <c r="U776">
        <f t="shared" si="300"/>
        <v>0</v>
      </c>
      <c r="V776">
        <f t="shared" si="301"/>
        <v>0</v>
      </c>
      <c r="W776">
        <f t="shared" si="310"/>
        <v>0</v>
      </c>
      <c r="X776">
        <f t="shared" si="302"/>
        <v>0</v>
      </c>
      <c r="Y776" t="e">
        <f>VLOOKUP(A776,issues_tempo!A:E,2,FALSE)</f>
        <v>#N/A</v>
      </c>
      <c r="Z776" t="e">
        <f>VLOOKUP(A776,issues_tempo!A:E,3,FALSE)</f>
        <v>#N/A</v>
      </c>
      <c r="AA776" t="e">
        <f t="shared" si="303"/>
        <v>#N/A</v>
      </c>
      <c r="AB776" t="e">
        <f t="shared" si="304"/>
        <v>#N/A</v>
      </c>
      <c r="AC776" t="e">
        <f>VLOOKUP(A776,issues_tempo!A:E,4,FALSE)</f>
        <v>#N/A</v>
      </c>
      <c r="AD776" t="e">
        <f>VLOOKUP(A776,issues_tempo!A:E,5,FALSE)</f>
        <v>#N/A</v>
      </c>
      <c r="AE776">
        <f t="shared" si="305"/>
        <v>0</v>
      </c>
      <c r="AF776">
        <f t="shared" si="305"/>
        <v>0</v>
      </c>
      <c r="AG776" t="e">
        <f t="shared" si="306"/>
        <v>#N/A</v>
      </c>
      <c r="AH776" t="e">
        <f t="shared" si="307"/>
        <v>#N/A</v>
      </c>
      <c r="AI776" t="e">
        <f t="shared" si="308"/>
        <v>#N/A</v>
      </c>
      <c r="AJ776" t="e">
        <f t="shared" si="309"/>
        <v>#N/A</v>
      </c>
    </row>
    <row r="777" spans="1:36" x14ac:dyDescent="0.25">
      <c r="A777">
        <f>commits!A777</f>
        <v>49515078</v>
      </c>
      <c r="B777" t="str">
        <f>commits!B777</f>
        <v>PHP</v>
      </c>
      <c r="C777">
        <f>commits!C777</f>
        <v>0</v>
      </c>
      <c r="D777">
        <f>commits!D777</f>
        <v>14</v>
      </c>
      <c r="E777">
        <f>commits!E777</f>
        <v>14</v>
      </c>
      <c r="F777" t="e">
        <f>VLOOKUP(A777,merges!P:U,5,FALSE)</f>
        <v>#N/A</v>
      </c>
      <c r="G777" t="e">
        <f>VLOOKUP(A777,merges!P:U,6,FALSE)</f>
        <v>#N/A</v>
      </c>
      <c r="H777" t="e">
        <f t="shared" si="294"/>
        <v>#N/A</v>
      </c>
      <c r="I777" t="e">
        <f t="shared" si="295"/>
        <v>#N/A</v>
      </c>
      <c r="J777">
        <f t="shared" si="296"/>
        <v>0</v>
      </c>
      <c r="K777">
        <f t="shared" si="297"/>
        <v>0</v>
      </c>
      <c r="L777">
        <f t="shared" si="298"/>
        <v>0</v>
      </c>
      <c r="M777" t="e">
        <f t="shared" si="299"/>
        <v>#N/A</v>
      </c>
      <c r="N777" t="e">
        <f t="shared" si="299"/>
        <v>#N/A</v>
      </c>
      <c r="O777">
        <f>IF(ISNA(VLOOKUP(A777,desenvolvedores!$U$2:$W$656,2,FALSE)),1,VLOOKUP(A777,desenvolvedores!$U$2:$W$656,2,FALSE))</f>
        <v>1</v>
      </c>
      <c r="P777">
        <f>IF(ISNA(VLOOKUP(A777,desenvolvedores!$U$2:$W$656,3,FALSE)),1,VLOOKUP(A777,desenvolvedores!$U$2:$W$656,3,FALSE))</f>
        <v>1</v>
      </c>
      <c r="S777">
        <f>IF(ISNA(VLOOKUP(A777,merges!AH:AJ,2,)),0,VLOOKUP(A777,merges!AH:AJ,2,))</f>
        <v>0</v>
      </c>
      <c r="T777">
        <f>IF(ISNA(VLOOKUP(A777,merges!AN:AP,2,FALSE)),0,VLOOKUP(A777,merges!AN:AP,2,FALSE))</f>
        <v>0</v>
      </c>
      <c r="U777">
        <f t="shared" si="300"/>
        <v>0</v>
      </c>
      <c r="V777">
        <f t="shared" si="301"/>
        <v>0</v>
      </c>
      <c r="W777">
        <f t="shared" si="310"/>
        <v>0</v>
      </c>
      <c r="X777">
        <f t="shared" si="302"/>
        <v>0</v>
      </c>
      <c r="Y777" t="e">
        <f>VLOOKUP(A777,issues_tempo!A:E,2,FALSE)</f>
        <v>#N/A</v>
      </c>
      <c r="Z777" t="e">
        <f>VLOOKUP(A777,issues_tempo!A:E,3,FALSE)</f>
        <v>#N/A</v>
      </c>
      <c r="AA777" t="e">
        <f t="shared" si="303"/>
        <v>#N/A</v>
      </c>
      <c r="AB777" t="e">
        <f t="shared" si="304"/>
        <v>#N/A</v>
      </c>
      <c r="AC777" t="e">
        <f>VLOOKUP(A777,issues_tempo!A:E,4,FALSE)</f>
        <v>#N/A</v>
      </c>
      <c r="AD777" t="e">
        <f>VLOOKUP(A777,issues_tempo!A:E,5,FALSE)</f>
        <v>#N/A</v>
      </c>
      <c r="AE777">
        <f t="shared" si="305"/>
        <v>0</v>
      </c>
      <c r="AF777">
        <f t="shared" si="305"/>
        <v>0</v>
      </c>
      <c r="AG777" t="e">
        <f t="shared" si="306"/>
        <v>#N/A</v>
      </c>
      <c r="AH777" t="e">
        <f t="shared" si="307"/>
        <v>#N/A</v>
      </c>
      <c r="AI777" t="e">
        <f t="shared" si="308"/>
        <v>#N/A</v>
      </c>
      <c r="AJ777" t="e">
        <f t="shared" si="309"/>
        <v>#N/A</v>
      </c>
    </row>
    <row r="778" spans="1:36" x14ac:dyDescent="0.25">
      <c r="A778">
        <f>commits!A778</f>
        <v>50174112</v>
      </c>
      <c r="B778" t="str">
        <f>commits!B778</f>
        <v>PHP</v>
      </c>
      <c r="C778">
        <f>commits!C778</f>
        <v>0</v>
      </c>
      <c r="D778">
        <f>commits!D778</f>
        <v>6</v>
      </c>
      <c r="E778">
        <f>commits!E778</f>
        <v>6</v>
      </c>
      <c r="F778" t="e">
        <f>VLOOKUP(A778,merges!P:U,5,FALSE)</f>
        <v>#N/A</v>
      </c>
      <c r="G778" t="e">
        <f>VLOOKUP(A778,merges!P:U,6,FALSE)</f>
        <v>#N/A</v>
      </c>
      <c r="H778" t="e">
        <f t="shared" si="294"/>
        <v>#N/A</v>
      </c>
      <c r="I778" t="e">
        <f t="shared" si="295"/>
        <v>#N/A</v>
      </c>
      <c r="J778">
        <f t="shared" si="296"/>
        <v>0</v>
      </c>
      <c r="K778">
        <f t="shared" si="297"/>
        <v>0</v>
      </c>
      <c r="L778">
        <f t="shared" si="298"/>
        <v>0</v>
      </c>
      <c r="M778" t="e">
        <f t="shared" si="299"/>
        <v>#N/A</v>
      </c>
      <c r="N778" t="e">
        <f t="shared" si="299"/>
        <v>#N/A</v>
      </c>
      <c r="O778">
        <f>IF(ISNA(VLOOKUP(A778,desenvolvedores!$U$2:$W$656,2,FALSE)),1,VLOOKUP(A778,desenvolvedores!$U$2:$W$656,2,FALSE))</f>
        <v>1</v>
      </c>
      <c r="P778">
        <f>IF(ISNA(VLOOKUP(A778,desenvolvedores!$U$2:$W$656,3,FALSE)),1,VLOOKUP(A778,desenvolvedores!$U$2:$W$656,3,FALSE))</f>
        <v>1</v>
      </c>
      <c r="S778">
        <f>IF(ISNA(VLOOKUP(A778,merges!AH:AJ,2,)),0,VLOOKUP(A778,merges!AH:AJ,2,))</f>
        <v>0</v>
      </c>
      <c r="T778">
        <f>IF(ISNA(VLOOKUP(A778,merges!AN:AP,2,FALSE)),0,VLOOKUP(A778,merges!AN:AP,2,FALSE))</f>
        <v>0</v>
      </c>
      <c r="U778">
        <f t="shared" si="300"/>
        <v>0</v>
      </c>
      <c r="V778">
        <f t="shared" si="301"/>
        <v>0</v>
      </c>
      <c r="W778">
        <f t="shared" si="310"/>
        <v>0</v>
      </c>
      <c r="X778">
        <f t="shared" si="302"/>
        <v>0</v>
      </c>
      <c r="Y778" t="e">
        <f>VLOOKUP(A778,issues_tempo!A:E,2,FALSE)</f>
        <v>#N/A</v>
      </c>
      <c r="Z778" t="e">
        <f>VLOOKUP(A778,issues_tempo!A:E,3,FALSE)</f>
        <v>#N/A</v>
      </c>
      <c r="AA778" t="e">
        <f t="shared" si="303"/>
        <v>#N/A</v>
      </c>
      <c r="AB778" t="e">
        <f t="shared" si="304"/>
        <v>#N/A</v>
      </c>
      <c r="AC778" t="e">
        <f>VLOOKUP(A778,issues_tempo!A:E,4,FALSE)</f>
        <v>#N/A</v>
      </c>
      <c r="AD778" t="e">
        <f>VLOOKUP(A778,issues_tempo!A:E,5,FALSE)</f>
        <v>#N/A</v>
      </c>
      <c r="AE778">
        <f t="shared" si="305"/>
        <v>0</v>
      </c>
      <c r="AF778">
        <f t="shared" si="305"/>
        <v>0</v>
      </c>
      <c r="AG778" t="e">
        <f t="shared" si="306"/>
        <v>#N/A</v>
      </c>
      <c r="AH778" t="e">
        <f t="shared" si="307"/>
        <v>#N/A</v>
      </c>
      <c r="AI778" t="e">
        <f t="shared" si="308"/>
        <v>#N/A</v>
      </c>
      <c r="AJ778" t="e">
        <f t="shared" si="309"/>
        <v>#N/A</v>
      </c>
    </row>
    <row r="779" spans="1:36" x14ac:dyDescent="0.25">
      <c r="A779">
        <f>commits!A779</f>
        <v>50299727</v>
      </c>
      <c r="B779" t="str">
        <f>commits!B779</f>
        <v>Javascript</v>
      </c>
      <c r="C779">
        <f>commits!C779</f>
        <v>0</v>
      </c>
      <c r="D779">
        <f>commits!D779</f>
        <v>8</v>
      </c>
      <c r="E779">
        <f>commits!E779</f>
        <v>8</v>
      </c>
      <c r="F779" t="e">
        <f>VLOOKUP(A779,merges!P:U,5,FALSE)</f>
        <v>#N/A</v>
      </c>
      <c r="G779" t="e">
        <f>VLOOKUP(A779,merges!P:U,6,FALSE)</f>
        <v>#N/A</v>
      </c>
      <c r="H779" t="e">
        <f t="shared" si="294"/>
        <v>#N/A</v>
      </c>
      <c r="I779" t="e">
        <f t="shared" si="295"/>
        <v>#N/A</v>
      </c>
      <c r="J779">
        <f t="shared" si="296"/>
        <v>0</v>
      </c>
      <c r="K779">
        <f t="shared" si="297"/>
        <v>0</v>
      </c>
      <c r="L779">
        <f t="shared" si="298"/>
        <v>0</v>
      </c>
      <c r="M779" t="e">
        <f t="shared" si="299"/>
        <v>#N/A</v>
      </c>
      <c r="N779" t="e">
        <f t="shared" si="299"/>
        <v>#N/A</v>
      </c>
      <c r="O779">
        <f>IF(ISNA(VLOOKUP(A779,desenvolvedores!$U$2:$W$656,2,FALSE)),1,VLOOKUP(A779,desenvolvedores!$U$2:$W$656,2,FALSE))</f>
        <v>1</v>
      </c>
      <c r="P779">
        <f>IF(ISNA(VLOOKUP(A779,desenvolvedores!$U$2:$W$656,3,FALSE)),1,VLOOKUP(A779,desenvolvedores!$U$2:$W$656,3,FALSE))</f>
        <v>1</v>
      </c>
      <c r="S779">
        <f>IF(ISNA(VLOOKUP(A779,merges!AH:AJ,2,)),0,VLOOKUP(A779,merges!AH:AJ,2,))</f>
        <v>0</v>
      </c>
      <c r="T779">
        <f>IF(ISNA(VLOOKUP(A779,merges!AN:AP,2,FALSE)),0,VLOOKUP(A779,merges!AN:AP,2,FALSE))</f>
        <v>0</v>
      </c>
      <c r="U779">
        <f t="shared" si="300"/>
        <v>0</v>
      </c>
      <c r="V779">
        <f t="shared" si="301"/>
        <v>0</v>
      </c>
      <c r="W779">
        <f t="shared" si="310"/>
        <v>0</v>
      </c>
      <c r="X779">
        <f t="shared" si="302"/>
        <v>0</v>
      </c>
      <c r="Y779" t="e">
        <f>VLOOKUP(A779,issues_tempo!A:E,2,FALSE)</f>
        <v>#N/A</v>
      </c>
      <c r="Z779" t="e">
        <f>VLOOKUP(A779,issues_tempo!A:E,3,FALSE)</f>
        <v>#N/A</v>
      </c>
      <c r="AA779" t="e">
        <f t="shared" si="303"/>
        <v>#N/A</v>
      </c>
      <c r="AB779" t="e">
        <f t="shared" si="304"/>
        <v>#N/A</v>
      </c>
      <c r="AC779" t="e">
        <f>VLOOKUP(A779,issues_tempo!A:E,4,FALSE)</f>
        <v>#N/A</v>
      </c>
      <c r="AD779" t="e">
        <f>VLOOKUP(A779,issues_tempo!A:E,5,FALSE)</f>
        <v>#N/A</v>
      </c>
      <c r="AE779">
        <f t="shared" si="305"/>
        <v>0</v>
      </c>
      <c r="AF779">
        <f t="shared" si="305"/>
        <v>0</v>
      </c>
      <c r="AG779" t="e">
        <f t="shared" si="306"/>
        <v>#N/A</v>
      </c>
      <c r="AH779" t="e">
        <f t="shared" si="307"/>
        <v>#N/A</v>
      </c>
      <c r="AI779" t="e">
        <f t="shared" si="308"/>
        <v>#N/A</v>
      </c>
      <c r="AJ779" t="e">
        <f t="shared" si="309"/>
        <v>#N/A</v>
      </c>
    </row>
    <row r="780" spans="1:36" x14ac:dyDescent="0.25">
      <c r="A780">
        <f>commits!A780</f>
        <v>50743462</v>
      </c>
      <c r="B780" t="str">
        <f>commits!B780</f>
        <v>Javascript</v>
      </c>
      <c r="C780">
        <f>commits!C780</f>
        <v>0</v>
      </c>
      <c r="D780">
        <f>commits!D780</f>
        <v>1</v>
      </c>
      <c r="E780">
        <f>commits!E780</f>
        <v>1</v>
      </c>
      <c r="F780" t="e">
        <f>VLOOKUP(A780,merges!P:U,5,FALSE)</f>
        <v>#N/A</v>
      </c>
      <c r="G780" t="e">
        <f>VLOOKUP(A780,merges!P:U,6,FALSE)</f>
        <v>#N/A</v>
      </c>
      <c r="H780" t="e">
        <f t="shared" si="294"/>
        <v>#N/A</v>
      </c>
      <c r="I780" t="e">
        <f t="shared" si="295"/>
        <v>#N/A</v>
      </c>
      <c r="J780">
        <f t="shared" si="296"/>
        <v>0</v>
      </c>
      <c r="K780">
        <f t="shared" si="297"/>
        <v>0</v>
      </c>
      <c r="L780">
        <f t="shared" si="298"/>
        <v>0</v>
      </c>
      <c r="M780" t="e">
        <f t="shared" si="299"/>
        <v>#N/A</v>
      </c>
      <c r="N780" t="e">
        <f t="shared" si="299"/>
        <v>#N/A</v>
      </c>
      <c r="O780">
        <f>IF(ISNA(VLOOKUP(A780,desenvolvedores!$U$2:$W$656,2,FALSE)),1,VLOOKUP(A780,desenvolvedores!$U$2:$W$656,2,FALSE))</f>
        <v>1</v>
      </c>
      <c r="P780">
        <f>IF(ISNA(VLOOKUP(A780,desenvolvedores!$U$2:$W$656,3,FALSE)),1,VLOOKUP(A780,desenvolvedores!$U$2:$W$656,3,FALSE))</f>
        <v>1</v>
      </c>
      <c r="S780">
        <f>IF(ISNA(VLOOKUP(A780,merges!AH:AJ,2,)),0,VLOOKUP(A780,merges!AH:AJ,2,))</f>
        <v>0</v>
      </c>
      <c r="T780">
        <f>IF(ISNA(VLOOKUP(A780,merges!AN:AP,2,FALSE)),0,VLOOKUP(A780,merges!AN:AP,2,FALSE))</f>
        <v>0</v>
      </c>
      <c r="U780">
        <f t="shared" si="300"/>
        <v>0</v>
      </c>
      <c r="V780">
        <f t="shared" si="301"/>
        <v>0</v>
      </c>
      <c r="W780">
        <f t="shared" si="310"/>
        <v>0</v>
      </c>
      <c r="X780">
        <f t="shared" si="302"/>
        <v>0</v>
      </c>
      <c r="Y780" t="e">
        <f>VLOOKUP(A780,issues_tempo!A:E,2,FALSE)</f>
        <v>#N/A</v>
      </c>
      <c r="Z780" t="e">
        <f>VLOOKUP(A780,issues_tempo!A:E,3,FALSE)</f>
        <v>#N/A</v>
      </c>
      <c r="AA780" t="e">
        <f t="shared" si="303"/>
        <v>#N/A</v>
      </c>
      <c r="AB780" t="e">
        <f t="shared" si="304"/>
        <v>#N/A</v>
      </c>
      <c r="AC780" t="e">
        <f>VLOOKUP(A780,issues_tempo!A:E,4,FALSE)</f>
        <v>#N/A</v>
      </c>
      <c r="AD780" t="e">
        <f>VLOOKUP(A780,issues_tempo!A:E,5,FALSE)</f>
        <v>#N/A</v>
      </c>
      <c r="AE780">
        <f t="shared" si="305"/>
        <v>0</v>
      </c>
      <c r="AF780">
        <f t="shared" si="305"/>
        <v>0</v>
      </c>
      <c r="AG780" t="e">
        <f t="shared" si="306"/>
        <v>#N/A</v>
      </c>
      <c r="AH780" t="e">
        <f t="shared" si="307"/>
        <v>#N/A</v>
      </c>
      <c r="AI780" t="e">
        <f t="shared" si="308"/>
        <v>#N/A</v>
      </c>
      <c r="AJ780" t="e">
        <f t="shared" si="309"/>
        <v>#N/A</v>
      </c>
    </row>
    <row r="781" spans="1:36" x14ac:dyDescent="0.25">
      <c r="A781">
        <f>commits!A781</f>
        <v>52061687</v>
      </c>
      <c r="B781" t="str">
        <f>commits!B781</f>
        <v>Javascript</v>
      </c>
      <c r="C781">
        <f>commits!C781</f>
        <v>0</v>
      </c>
      <c r="D781">
        <f>commits!D781</f>
        <v>1</v>
      </c>
      <c r="E781">
        <f>commits!E781</f>
        <v>1</v>
      </c>
      <c r="F781" t="e">
        <f>VLOOKUP(A781,merges!P:U,5,FALSE)</f>
        <v>#N/A</v>
      </c>
      <c r="G781" t="e">
        <f>VLOOKUP(A781,merges!P:U,6,FALSE)</f>
        <v>#N/A</v>
      </c>
      <c r="H781" t="e">
        <f t="shared" si="294"/>
        <v>#N/A</v>
      </c>
      <c r="I781" t="e">
        <f t="shared" si="295"/>
        <v>#N/A</v>
      </c>
      <c r="J781">
        <f t="shared" si="296"/>
        <v>0</v>
      </c>
      <c r="K781">
        <f t="shared" si="297"/>
        <v>0</v>
      </c>
      <c r="L781">
        <f t="shared" si="298"/>
        <v>0</v>
      </c>
      <c r="M781" t="e">
        <f t="shared" si="299"/>
        <v>#N/A</v>
      </c>
      <c r="N781" t="e">
        <f t="shared" si="299"/>
        <v>#N/A</v>
      </c>
      <c r="O781">
        <f>IF(ISNA(VLOOKUP(A781,desenvolvedores!$U$2:$W$656,2,FALSE)),1,VLOOKUP(A781,desenvolvedores!$U$2:$W$656,2,FALSE))</f>
        <v>1</v>
      </c>
      <c r="P781">
        <f>IF(ISNA(VLOOKUP(A781,desenvolvedores!$U$2:$W$656,3,FALSE)),1,VLOOKUP(A781,desenvolvedores!$U$2:$W$656,3,FALSE))</f>
        <v>1</v>
      </c>
      <c r="S781">
        <f>IF(ISNA(VLOOKUP(A781,merges!AH:AJ,2,)),0,VLOOKUP(A781,merges!AH:AJ,2,))</f>
        <v>0</v>
      </c>
      <c r="T781">
        <f>IF(ISNA(VLOOKUP(A781,merges!AN:AP,2,FALSE)),0,VLOOKUP(A781,merges!AN:AP,2,FALSE))</f>
        <v>0</v>
      </c>
      <c r="U781">
        <f t="shared" si="300"/>
        <v>0</v>
      </c>
      <c r="V781">
        <f t="shared" si="301"/>
        <v>0</v>
      </c>
      <c r="W781">
        <f t="shared" si="310"/>
        <v>0</v>
      </c>
      <c r="X781">
        <f t="shared" si="302"/>
        <v>0</v>
      </c>
      <c r="Y781" t="e">
        <f>VLOOKUP(A781,issues_tempo!A:E,2,FALSE)</f>
        <v>#N/A</v>
      </c>
      <c r="Z781" t="e">
        <f>VLOOKUP(A781,issues_tempo!A:E,3,FALSE)</f>
        <v>#N/A</v>
      </c>
      <c r="AA781" t="e">
        <f t="shared" si="303"/>
        <v>#N/A</v>
      </c>
      <c r="AB781" t="e">
        <f t="shared" si="304"/>
        <v>#N/A</v>
      </c>
      <c r="AC781" t="e">
        <f>VLOOKUP(A781,issues_tempo!A:E,4,FALSE)</f>
        <v>#N/A</v>
      </c>
      <c r="AD781" t="e">
        <f>VLOOKUP(A781,issues_tempo!A:E,5,FALSE)</f>
        <v>#N/A</v>
      </c>
      <c r="AE781">
        <f t="shared" si="305"/>
        <v>0</v>
      </c>
      <c r="AF781">
        <f t="shared" si="305"/>
        <v>0</v>
      </c>
      <c r="AG781" t="e">
        <f t="shared" si="306"/>
        <v>#N/A</v>
      </c>
      <c r="AH781" t="e">
        <f t="shared" si="307"/>
        <v>#N/A</v>
      </c>
      <c r="AI781" t="e">
        <f t="shared" si="308"/>
        <v>#N/A</v>
      </c>
      <c r="AJ781" t="e">
        <f t="shared" si="309"/>
        <v>#N/A</v>
      </c>
    </row>
    <row r="782" spans="1:36" x14ac:dyDescent="0.25">
      <c r="A782">
        <f>commits!A782</f>
        <v>52100680</v>
      </c>
      <c r="B782" t="str">
        <f>commits!B782</f>
        <v>Ruby</v>
      </c>
      <c r="C782">
        <f>commits!C782</f>
        <v>0</v>
      </c>
      <c r="D782">
        <f>commits!D782</f>
        <v>11</v>
      </c>
      <c r="E782">
        <f>commits!E782</f>
        <v>11</v>
      </c>
      <c r="F782" t="e">
        <f>VLOOKUP(A782,merges!P:U,5,FALSE)</f>
        <v>#N/A</v>
      </c>
      <c r="G782" t="e">
        <f>VLOOKUP(A782,merges!P:U,6,FALSE)</f>
        <v>#N/A</v>
      </c>
      <c r="H782" t="e">
        <f t="shared" si="294"/>
        <v>#N/A</v>
      </c>
      <c r="I782" t="e">
        <f t="shared" si="295"/>
        <v>#N/A</v>
      </c>
      <c r="J782">
        <f t="shared" si="296"/>
        <v>0</v>
      </c>
      <c r="K782">
        <f t="shared" si="297"/>
        <v>0</v>
      </c>
      <c r="L782">
        <f t="shared" si="298"/>
        <v>0</v>
      </c>
      <c r="M782" t="e">
        <f t="shared" si="299"/>
        <v>#N/A</v>
      </c>
      <c r="N782" t="e">
        <f t="shared" si="299"/>
        <v>#N/A</v>
      </c>
      <c r="O782">
        <f>IF(ISNA(VLOOKUP(A782,desenvolvedores!$U$2:$W$656,2,FALSE)),1,VLOOKUP(A782,desenvolvedores!$U$2:$W$656,2,FALSE))</f>
        <v>1</v>
      </c>
      <c r="P782">
        <f>IF(ISNA(VLOOKUP(A782,desenvolvedores!$U$2:$W$656,3,FALSE)),1,VLOOKUP(A782,desenvolvedores!$U$2:$W$656,3,FALSE))</f>
        <v>1</v>
      </c>
      <c r="S782">
        <f>IF(ISNA(VLOOKUP(A782,merges!AH:AJ,2,)),0,VLOOKUP(A782,merges!AH:AJ,2,))</f>
        <v>0</v>
      </c>
      <c r="T782">
        <f>IF(ISNA(VLOOKUP(A782,merges!AN:AP,2,FALSE)),0,VLOOKUP(A782,merges!AN:AP,2,FALSE))</f>
        <v>0</v>
      </c>
      <c r="U782">
        <f t="shared" si="300"/>
        <v>0</v>
      </c>
      <c r="V782">
        <f t="shared" si="301"/>
        <v>0</v>
      </c>
      <c r="W782">
        <f t="shared" si="310"/>
        <v>0</v>
      </c>
      <c r="X782">
        <f t="shared" si="302"/>
        <v>0</v>
      </c>
      <c r="Y782" t="e">
        <f>VLOOKUP(A782,issues_tempo!A:E,2,FALSE)</f>
        <v>#N/A</v>
      </c>
      <c r="Z782" t="e">
        <f>VLOOKUP(A782,issues_tempo!A:E,3,FALSE)</f>
        <v>#N/A</v>
      </c>
      <c r="AA782" t="e">
        <f t="shared" si="303"/>
        <v>#N/A</v>
      </c>
      <c r="AB782" t="e">
        <f t="shared" si="304"/>
        <v>#N/A</v>
      </c>
      <c r="AC782" t="e">
        <f>VLOOKUP(A782,issues_tempo!A:E,4,FALSE)</f>
        <v>#N/A</v>
      </c>
      <c r="AD782" t="e">
        <f>VLOOKUP(A782,issues_tempo!A:E,5,FALSE)</f>
        <v>#N/A</v>
      </c>
      <c r="AE782">
        <f t="shared" si="305"/>
        <v>0</v>
      </c>
      <c r="AF782">
        <f t="shared" si="305"/>
        <v>0</v>
      </c>
      <c r="AG782" t="e">
        <f t="shared" si="306"/>
        <v>#N/A</v>
      </c>
      <c r="AH782" t="e">
        <f t="shared" si="307"/>
        <v>#N/A</v>
      </c>
      <c r="AI782" t="e">
        <f t="shared" si="308"/>
        <v>#N/A</v>
      </c>
      <c r="AJ782" t="e">
        <f t="shared" si="309"/>
        <v>#N/A</v>
      </c>
    </row>
    <row r="783" spans="1:36" x14ac:dyDescent="0.25">
      <c r="A783">
        <f>commits!A783</f>
        <v>52884127</v>
      </c>
      <c r="B783" t="str">
        <f>commits!B783</f>
        <v>JavaScript</v>
      </c>
      <c r="C783">
        <f>commits!C783</f>
        <v>0</v>
      </c>
      <c r="D783">
        <f>commits!D783</f>
        <v>30</v>
      </c>
      <c r="E783">
        <f>commits!E783</f>
        <v>30</v>
      </c>
      <c r="F783" t="e">
        <f>VLOOKUP(A783,merges!P:U,5,FALSE)</f>
        <v>#N/A</v>
      </c>
      <c r="G783" t="e">
        <f>VLOOKUP(A783,merges!P:U,6,FALSE)</f>
        <v>#N/A</v>
      </c>
      <c r="H783" t="e">
        <f t="shared" si="294"/>
        <v>#N/A</v>
      </c>
      <c r="I783" t="e">
        <f t="shared" si="295"/>
        <v>#N/A</v>
      </c>
      <c r="J783">
        <f t="shared" si="296"/>
        <v>0</v>
      </c>
      <c r="K783">
        <f t="shared" si="297"/>
        <v>0</v>
      </c>
      <c r="L783">
        <f t="shared" si="298"/>
        <v>0</v>
      </c>
      <c r="M783" t="e">
        <f t="shared" si="299"/>
        <v>#N/A</v>
      </c>
      <c r="N783" t="e">
        <f t="shared" si="299"/>
        <v>#N/A</v>
      </c>
      <c r="O783">
        <f>IF(ISNA(VLOOKUP(A783,desenvolvedores!$U$2:$W$656,2,FALSE)),1,VLOOKUP(A783,desenvolvedores!$U$2:$W$656,2,FALSE))</f>
        <v>1</v>
      </c>
      <c r="P783">
        <f>IF(ISNA(VLOOKUP(A783,desenvolvedores!$U$2:$W$656,3,FALSE)),1,VLOOKUP(A783,desenvolvedores!$U$2:$W$656,3,FALSE))</f>
        <v>1</v>
      </c>
      <c r="S783">
        <f>IF(ISNA(VLOOKUP(A783,merges!AH:AJ,2,)),0,VLOOKUP(A783,merges!AH:AJ,2,))</f>
        <v>0</v>
      </c>
      <c r="T783">
        <f>IF(ISNA(VLOOKUP(A783,merges!AN:AP,2,FALSE)),0,VLOOKUP(A783,merges!AN:AP,2,FALSE))</f>
        <v>0</v>
      </c>
      <c r="U783">
        <f t="shared" si="300"/>
        <v>0</v>
      </c>
      <c r="V783">
        <f t="shared" si="301"/>
        <v>0</v>
      </c>
      <c r="W783">
        <f t="shared" si="310"/>
        <v>0</v>
      </c>
      <c r="X783">
        <f t="shared" si="302"/>
        <v>0</v>
      </c>
      <c r="Y783" t="e">
        <f>VLOOKUP(A783,issues_tempo!A:E,2,FALSE)</f>
        <v>#N/A</v>
      </c>
      <c r="Z783" t="e">
        <f>VLOOKUP(A783,issues_tempo!A:E,3,FALSE)</f>
        <v>#N/A</v>
      </c>
      <c r="AA783" t="e">
        <f t="shared" si="303"/>
        <v>#N/A</v>
      </c>
      <c r="AB783" t="e">
        <f t="shared" si="304"/>
        <v>#N/A</v>
      </c>
      <c r="AC783" t="e">
        <f>VLOOKUP(A783,issues_tempo!A:E,4,FALSE)</f>
        <v>#N/A</v>
      </c>
      <c r="AD783" t="e">
        <f>VLOOKUP(A783,issues_tempo!A:E,5,FALSE)</f>
        <v>#N/A</v>
      </c>
      <c r="AE783">
        <f t="shared" si="305"/>
        <v>0</v>
      </c>
      <c r="AF783">
        <f t="shared" si="305"/>
        <v>0</v>
      </c>
      <c r="AG783" t="e">
        <f t="shared" si="306"/>
        <v>#N/A</v>
      </c>
      <c r="AH783" t="e">
        <f t="shared" si="307"/>
        <v>#N/A</v>
      </c>
      <c r="AI783" t="e">
        <f t="shared" si="308"/>
        <v>#N/A</v>
      </c>
      <c r="AJ783" t="e">
        <f t="shared" si="309"/>
        <v>#N/A</v>
      </c>
    </row>
    <row r="784" spans="1:36" x14ac:dyDescent="0.25">
      <c r="A784">
        <f>commits!A784</f>
        <v>53073936</v>
      </c>
      <c r="B784" t="str">
        <f>commits!B784</f>
        <v>c#</v>
      </c>
      <c r="C784">
        <f>commits!C784</f>
        <v>0</v>
      </c>
      <c r="D784">
        <f>commits!D784</f>
        <v>124</v>
      </c>
      <c r="E784">
        <f>commits!E784</f>
        <v>124</v>
      </c>
      <c r="F784">
        <f>VLOOKUP(A784,merges!P:U,5,FALSE)</f>
        <v>0</v>
      </c>
      <c r="G784">
        <f>VLOOKUP(A784,merges!P:U,6,FALSE)</f>
        <v>1</v>
      </c>
      <c r="H784">
        <f t="shared" si="294"/>
        <v>1</v>
      </c>
      <c r="I784">
        <f t="shared" si="295"/>
        <v>124</v>
      </c>
      <c r="J784">
        <f t="shared" si="296"/>
        <v>0.80645161290322576</v>
      </c>
      <c r="K784">
        <f t="shared" si="297"/>
        <v>0</v>
      </c>
      <c r="L784">
        <f t="shared" si="298"/>
        <v>0.80645161290322576</v>
      </c>
      <c r="M784" t="e">
        <f t="shared" si="299"/>
        <v>#DIV/0!</v>
      </c>
      <c r="N784">
        <f t="shared" si="299"/>
        <v>124</v>
      </c>
      <c r="O784">
        <f>IF(ISNA(VLOOKUP(A784,desenvolvedores!$U$2:$W$656,2,FALSE)),1,VLOOKUP(A784,desenvolvedores!$U$2:$W$656,2,FALSE))</f>
        <v>1</v>
      </c>
      <c r="P784">
        <f>IF(ISNA(VLOOKUP(A784,desenvolvedores!$U$2:$W$656,3,FALSE)),1,VLOOKUP(A784,desenvolvedores!$U$2:$W$656,3,FALSE))</f>
        <v>1</v>
      </c>
      <c r="S784">
        <f>IF(ISNA(VLOOKUP(A784,merges!AH:AJ,2,)),0,VLOOKUP(A784,merges!AH:AJ,2,))</f>
        <v>0</v>
      </c>
      <c r="T784">
        <f>IF(ISNA(VLOOKUP(A784,merges!AN:AP,2,FALSE)),0,VLOOKUP(A784,merges!AN:AP,2,FALSE))</f>
        <v>2</v>
      </c>
      <c r="U784">
        <f t="shared" si="300"/>
        <v>0</v>
      </c>
      <c r="V784">
        <f t="shared" si="301"/>
        <v>2</v>
      </c>
      <c r="W784">
        <f t="shared" si="310"/>
        <v>0</v>
      </c>
      <c r="X784">
        <f t="shared" si="302"/>
        <v>1.6129032258064515</v>
      </c>
      <c r="Y784" t="e">
        <f>VLOOKUP(A784,issues_tempo!A:E,2,FALSE)</f>
        <v>#N/A</v>
      </c>
      <c r="Z784" t="e">
        <f>VLOOKUP(A784,issues_tempo!A:E,3,FALSE)</f>
        <v>#N/A</v>
      </c>
      <c r="AA784" t="e">
        <f t="shared" si="303"/>
        <v>#N/A</v>
      </c>
      <c r="AB784" t="e">
        <f t="shared" si="304"/>
        <v>#N/A</v>
      </c>
      <c r="AC784" t="e">
        <f>VLOOKUP(A784,issues_tempo!A:E,4,FALSE)</f>
        <v>#N/A</v>
      </c>
      <c r="AD784" t="e">
        <f>VLOOKUP(A784,issues_tempo!A:E,5,FALSE)</f>
        <v>#N/A</v>
      </c>
      <c r="AE784">
        <f t="shared" si="305"/>
        <v>0</v>
      </c>
      <c r="AF784">
        <f t="shared" si="305"/>
        <v>0</v>
      </c>
      <c r="AG784" t="e">
        <f t="shared" si="306"/>
        <v>#N/A</v>
      </c>
      <c r="AH784" t="e">
        <f t="shared" si="307"/>
        <v>#N/A</v>
      </c>
      <c r="AI784" t="e">
        <f t="shared" si="308"/>
        <v>#N/A</v>
      </c>
      <c r="AJ784" t="e">
        <f t="shared" si="309"/>
        <v>#N/A</v>
      </c>
    </row>
    <row r="785" spans="1:36" x14ac:dyDescent="0.25">
      <c r="A785">
        <f>commits!A785</f>
        <v>54498583</v>
      </c>
      <c r="B785" t="str">
        <f>commits!B785</f>
        <v>Javascript</v>
      </c>
      <c r="C785">
        <f>commits!C785</f>
        <v>0</v>
      </c>
      <c r="D785">
        <f>commits!D785</f>
        <v>216</v>
      </c>
      <c r="E785">
        <f>commits!E785</f>
        <v>216</v>
      </c>
      <c r="F785">
        <f>VLOOKUP(A785,merges!P:U,5,FALSE)</f>
        <v>0</v>
      </c>
      <c r="G785">
        <f>VLOOKUP(A785,merges!P:U,6,FALSE)</f>
        <v>19</v>
      </c>
      <c r="H785">
        <f t="shared" si="294"/>
        <v>19</v>
      </c>
      <c r="I785">
        <f t="shared" si="295"/>
        <v>11.368421052631579</v>
      </c>
      <c r="J785">
        <f t="shared" si="296"/>
        <v>8.7962962962962958</v>
      </c>
      <c r="K785">
        <f t="shared" si="297"/>
        <v>0</v>
      </c>
      <c r="L785">
        <f t="shared" si="298"/>
        <v>8.7962962962962958</v>
      </c>
      <c r="M785" t="e">
        <f t="shared" si="299"/>
        <v>#DIV/0!</v>
      </c>
      <c r="N785">
        <f t="shared" si="299"/>
        <v>11.368421052631579</v>
      </c>
      <c r="O785">
        <f>IF(ISNA(VLOOKUP(A785,desenvolvedores!$U$2:$W$656,2,FALSE)),1,VLOOKUP(A785,desenvolvedores!$U$2:$W$656,2,FALSE))</f>
        <v>1</v>
      </c>
      <c r="P785">
        <f>IF(ISNA(VLOOKUP(A785,desenvolvedores!$U$2:$W$656,3,FALSE)),1,VLOOKUP(A785,desenvolvedores!$U$2:$W$656,3,FALSE))</f>
        <v>1</v>
      </c>
      <c r="S785">
        <f>IF(ISNA(VLOOKUP(A785,merges!AH:AJ,2,)),0,VLOOKUP(A785,merges!AH:AJ,2,))</f>
        <v>0</v>
      </c>
      <c r="T785">
        <f>IF(ISNA(VLOOKUP(A785,merges!AN:AP,2,FALSE)),0,VLOOKUP(A785,merges!AN:AP,2,FALSE))</f>
        <v>0</v>
      </c>
      <c r="U785">
        <f t="shared" si="300"/>
        <v>0</v>
      </c>
      <c r="V785">
        <f t="shared" si="301"/>
        <v>0</v>
      </c>
      <c r="W785">
        <f t="shared" si="310"/>
        <v>0</v>
      </c>
      <c r="X785">
        <f t="shared" si="302"/>
        <v>0</v>
      </c>
      <c r="Y785" t="e">
        <f>VLOOKUP(A785,issues_tempo!A:E,2,FALSE)</f>
        <v>#N/A</v>
      </c>
      <c r="Z785" t="e">
        <f>VLOOKUP(A785,issues_tempo!A:E,3,FALSE)</f>
        <v>#N/A</v>
      </c>
      <c r="AA785" t="e">
        <f t="shared" si="303"/>
        <v>#N/A</v>
      </c>
      <c r="AB785" t="e">
        <f t="shared" si="304"/>
        <v>#N/A</v>
      </c>
      <c r="AC785" t="e">
        <f>VLOOKUP(A785,issues_tempo!A:E,4,FALSE)</f>
        <v>#N/A</v>
      </c>
      <c r="AD785" t="e">
        <f>VLOOKUP(A785,issues_tempo!A:E,5,FALSE)</f>
        <v>#N/A</v>
      </c>
      <c r="AE785">
        <f t="shared" si="305"/>
        <v>0</v>
      </c>
      <c r="AF785">
        <f t="shared" si="305"/>
        <v>0</v>
      </c>
      <c r="AG785" t="e">
        <f t="shared" si="306"/>
        <v>#N/A</v>
      </c>
      <c r="AH785" t="e">
        <f t="shared" si="307"/>
        <v>#N/A</v>
      </c>
      <c r="AI785" t="e">
        <f t="shared" si="308"/>
        <v>#N/A</v>
      </c>
      <c r="AJ785" t="e">
        <f t="shared" si="309"/>
        <v>#N/A</v>
      </c>
    </row>
    <row r="786" spans="1:36" x14ac:dyDescent="0.25">
      <c r="A786">
        <f>commits!A786</f>
        <v>54501096</v>
      </c>
      <c r="B786" t="str">
        <f>commits!B786</f>
        <v>Javascript</v>
      </c>
      <c r="C786">
        <f>commits!C786</f>
        <v>0</v>
      </c>
      <c r="D786">
        <f>commits!D786</f>
        <v>39</v>
      </c>
      <c r="E786">
        <f>commits!E786</f>
        <v>39</v>
      </c>
      <c r="F786" t="e">
        <f>VLOOKUP(A786,merges!P:U,5,FALSE)</f>
        <v>#N/A</v>
      </c>
      <c r="G786" t="e">
        <f>VLOOKUP(A786,merges!P:U,6,FALSE)</f>
        <v>#N/A</v>
      </c>
      <c r="H786" t="e">
        <f t="shared" si="294"/>
        <v>#N/A</v>
      </c>
      <c r="I786" t="e">
        <f t="shared" si="295"/>
        <v>#N/A</v>
      </c>
      <c r="J786">
        <f t="shared" si="296"/>
        <v>0</v>
      </c>
      <c r="K786">
        <f t="shared" si="297"/>
        <v>0</v>
      </c>
      <c r="L786">
        <f t="shared" si="298"/>
        <v>0</v>
      </c>
      <c r="M786" t="e">
        <f t="shared" si="299"/>
        <v>#N/A</v>
      </c>
      <c r="N786" t="e">
        <f t="shared" si="299"/>
        <v>#N/A</v>
      </c>
      <c r="O786">
        <f>IF(ISNA(VLOOKUP(A786,desenvolvedores!$U$2:$W$656,2,FALSE)),1,VLOOKUP(A786,desenvolvedores!$U$2:$W$656,2,FALSE))</f>
        <v>1</v>
      </c>
      <c r="P786">
        <f>IF(ISNA(VLOOKUP(A786,desenvolvedores!$U$2:$W$656,3,FALSE)),1,VLOOKUP(A786,desenvolvedores!$U$2:$W$656,3,FALSE))</f>
        <v>1</v>
      </c>
      <c r="S786">
        <f>IF(ISNA(VLOOKUP(A786,merges!AH:AJ,2,)),0,VLOOKUP(A786,merges!AH:AJ,2,))</f>
        <v>0</v>
      </c>
      <c r="T786">
        <f>IF(ISNA(VLOOKUP(A786,merges!AN:AP,2,FALSE)),0,VLOOKUP(A786,merges!AN:AP,2,FALSE))</f>
        <v>0</v>
      </c>
      <c r="U786">
        <f t="shared" si="300"/>
        <v>0</v>
      </c>
      <c r="V786">
        <f t="shared" si="301"/>
        <v>0</v>
      </c>
      <c r="W786">
        <f t="shared" si="310"/>
        <v>0</v>
      </c>
      <c r="X786">
        <f t="shared" si="302"/>
        <v>0</v>
      </c>
      <c r="Y786" t="e">
        <f>VLOOKUP(A786,issues_tempo!A:E,2,FALSE)</f>
        <v>#N/A</v>
      </c>
      <c r="Z786" t="e">
        <f>VLOOKUP(A786,issues_tempo!A:E,3,FALSE)</f>
        <v>#N/A</v>
      </c>
      <c r="AA786" t="e">
        <f t="shared" si="303"/>
        <v>#N/A</v>
      </c>
      <c r="AB786" t="e">
        <f t="shared" si="304"/>
        <v>#N/A</v>
      </c>
      <c r="AC786" t="e">
        <f>VLOOKUP(A786,issues_tempo!A:E,4,FALSE)</f>
        <v>#N/A</v>
      </c>
      <c r="AD786" t="e">
        <f>VLOOKUP(A786,issues_tempo!A:E,5,FALSE)</f>
        <v>#N/A</v>
      </c>
      <c r="AE786">
        <f t="shared" si="305"/>
        <v>0</v>
      </c>
      <c r="AF786">
        <f t="shared" si="305"/>
        <v>0</v>
      </c>
      <c r="AG786" t="e">
        <f t="shared" si="306"/>
        <v>#N/A</v>
      </c>
      <c r="AH786" t="e">
        <f t="shared" si="307"/>
        <v>#N/A</v>
      </c>
      <c r="AI786" t="e">
        <f t="shared" si="308"/>
        <v>#N/A</v>
      </c>
      <c r="AJ786" t="e">
        <f t="shared" si="309"/>
        <v>#N/A</v>
      </c>
    </row>
    <row r="787" spans="1:36" x14ac:dyDescent="0.25">
      <c r="A787">
        <f>commits!A787</f>
        <v>55050750</v>
      </c>
      <c r="B787" t="str">
        <f>commits!B787</f>
        <v>Javascript</v>
      </c>
      <c r="C787">
        <f>commits!C787</f>
        <v>0</v>
      </c>
      <c r="D787">
        <f>commits!D787</f>
        <v>1</v>
      </c>
      <c r="E787">
        <f>commits!E787</f>
        <v>1</v>
      </c>
      <c r="F787" t="e">
        <f>VLOOKUP(A787,merges!P:U,5,FALSE)</f>
        <v>#N/A</v>
      </c>
      <c r="G787" t="e">
        <f>VLOOKUP(A787,merges!P:U,6,FALSE)</f>
        <v>#N/A</v>
      </c>
      <c r="H787" t="e">
        <f t="shared" si="294"/>
        <v>#N/A</v>
      </c>
      <c r="I787" t="e">
        <f t="shared" si="295"/>
        <v>#N/A</v>
      </c>
      <c r="J787">
        <f t="shared" si="296"/>
        <v>0</v>
      </c>
      <c r="K787">
        <f t="shared" si="297"/>
        <v>0</v>
      </c>
      <c r="L787">
        <f t="shared" si="298"/>
        <v>0</v>
      </c>
      <c r="M787" t="e">
        <f t="shared" si="299"/>
        <v>#N/A</v>
      </c>
      <c r="N787" t="e">
        <f t="shared" si="299"/>
        <v>#N/A</v>
      </c>
      <c r="O787">
        <f>IF(ISNA(VLOOKUP(A787,desenvolvedores!$U$2:$W$656,2,FALSE)),1,VLOOKUP(A787,desenvolvedores!$U$2:$W$656,2,FALSE))</f>
        <v>1</v>
      </c>
      <c r="P787">
        <f>IF(ISNA(VLOOKUP(A787,desenvolvedores!$U$2:$W$656,3,FALSE)),1,VLOOKUP(A787,desenvolvedores!$U$2:$W$656,3,FALSE))</f>
        <v>1</v>
      </c>
      <c r="S787">
        <f>IF(ISNA(VLOOKUP(A787,merges!AH:AJ,2,)),0,VLOOKUP(A787,merges!AH:AJ,2,))</f>
        <v>0</v>
      </c>
      <c r="T787">
        <f>IF(ISNA(VLOOKUP(A787,merges!AN:AP,2,FALSE)),0,VLOOKUP(A787,merges!AN:AP,2,FALSE))</f>
        <v>0</v>
      </c>
      <c r="U787">
        <f t="shared" si="300"/>
        <v>0</v>
      </c>
      <c r="V787">
        <f t="shared" si="301"/>
        <v>0</v>
      </c>
      <c r="W787">
        <f t="shared" si="310"/>
        <v>0</v>
      </c>
      <c r="X787">
        <f t="shared" si="302"/>
        <v>0</v>
      </c>
      <c r="Y787" t="e">
        <f>VLOOKUP(A787,issues_tempo!A:E,2,FALSE)</f>
        <v>#N/A</v>
      </c>
      <c r="Z787" t="e">
        <f>VLOOKUP(A787,issues_tempo!A:E,3,FALSE)</f>
        <v>#N/A</v>
      </c>
      <c r="AA787" t="e">
        <f t="shared" si="303"/>
        <v>#N/A</v>
      </c>
      <c r="AB787" t="e">
        <f t="shared" si="304"/>
        <v>#N/A</v>
      </c>
      <c r="AC787" t="e">
        <f>VLOOKUP(A787,issues_tempo!A:E,4,FALSE)</f>
        <v>#N/A</v>
      </c>
      <c r="AD787" t="e">
        <f>VLOOKUP(A787,issues_tempo!A:E,5,FALSE)</f>
        <v>#N/A</v>
      </c>
      <c r="AE787">
        <f t="shared" si="305"/>
        <v>0</v>
      </c>
      <c r="AF787">
        <f t="shared" si="305"/>
        <v>0</v>
      </c>
      <c r="AG787" t="e">
        <f t="shared" si="306"/>
        <v>#N/A</v>
      </c>
      <c r="AH787" t="e">
        <f t="shared" si="307"/>
        <v>#N/A</v>
      </c>
      <c r="AI787" t="e">
        <f t="shared" si="308"/>
        <v>#N/A</v>
      </c>
      <c r="AJ787" t="e">
        <f t="shared" si="309"/>
        <v>#N/A</v>
      </c>
    </row>
    <row r="788" spans="1:36" x14ac:dyDescent="0.25">
      <c r="A788">
        <f>commits!A788</f>
        <v>55208796</v>
      </c>
      <c r="B788" t="str">
        <f>commits!B788</f>
        <v>Python</v>
      </c>
      <c r="C788">
        <f>commits!C788</f>
        <v>0</v>
      </c>
      <c r="D788">
        <f>commits!D788</f>
        <v>37</v>
      </c>
      <c r="E788">
        <f>commits!E788</f>
        <v>37</v>
      </c>
      <c r="F788">
        <f>VLOOKUP(A788,merges!P:U,5,FALSE)</f>
        <v>0</v>
      </c>
      <c r="G788">
        <f>VLOOKUP(A788,merges!P:U,6,FALSE)</f>
        <v>2</v>
      </c>
      <c r="H788">
        <f t="shared" si="294"/>
        <v>2</v>
      </c>
      <c r="I788">
        <f t="shared" si="295"/>
        <v>18.5</v>
      </c>
      <c r="J788">
        <f t="shared" si="296"/>
        <v>5.4054054054054053</v>
      </c>
      <c r="K788">
        <f t="shared" si="297"/>
        <v>0</v>
      </c>
      <c r="L788">
        <f t="shared" si="298"/>
        <v>5.4054054054054053</v>
      </c>
      <c r="M788" t="e">
        <f t="shared" si="299"/>
        <v>#DIV/0!</v>
      </c>
      <c r="N788">
        <f t="shared" si="299"/>
        <v>18.5</v>
      </c>
      <c r="O788">
        <f>IF(ISNA(VLOOKUP(A788,desenvolvedores!$U$2:$W$656,2,FALSE)),1,VLOOKUP(A788,desenvolvedores!$U$2:$W$656,2,FALSE))</f>
        <v>1</v>
      </c>
      <c r="P788">
        <f>IF(ISNA(VLOOKUP(A788,desenvolvedores!$U$2:$W$656,3,FALSE)),1,VLOOKUP(A788,desenvolvedores!$U$2:$W$656,3,FALSE))</f>
        <v>1</v>
      </c>
      <c r="S788">
        <f>IF(ISNA(VLOOKUP(A788,merges!AH:AJ,2,)),0,VLOOKUP(A788,merges!AH:AJ,2,))</f>
        <v>0</v>
      </c>
      <c r="T788">
        <f>IF(ISNA(VLOOKUP(A788,merges!AN:AP,2,FALSE)),0,VLOOKUP(A788,merges!AN:AP,2,FALSE))</f>
        <v>0</v>
      </c>
      <c r="U788">
        <f t="shared" si="300"/>
        <v>0</v>
      </c>
      <c r="V788">
        <f t="shared" si="301"/>
        <v>0</v>
      </c>
      <c r="W788">
        <f t="shared" si="310"/>
        <v>0</v>
      </c>
      <c r="X788">
        <f t="shared" si="302"/>
        <v>0</v>
      </c>
      <c r="Y788" t="e">
        <f>VLOOKUP(A788,issues_tempo!A:E,2,FALSE)</f>
        <v>#N/A</v>
      </c>
      <c r="Z788" t="e">
        <f>VLOOKUP(A788,issues_tempo!A:E,3,FALSE)</f>
        <v>#N/A</v>
      </c>
      <c r="AA788" t="e">
        <f t="shared" si="303"/>
        <v>#N/A</v>
      </c>
      <c r="AB788" t="e">
        <f t="shared" si="304"/>
        <v>#N/A</v>
      </c>
      <c r="AC788" t="e">
        <f>VLOOKUP(A788,issues_tempo!A:E,4,FALSE)</f>
        <v>#N/A</v>
      </c>
      <c r="AD788" t="e">
        <f>VLOOKUP(A788,issues_tempo!A:E,5,FALSE)</f>
        <v>#N/A</v>
      </c>
      <c r="AE788">
        <f t="shared" si="305"/>
        <v>0</v>
      </c>
      <c r="AF788">
        <f t="shared" si="305"/>
        <v>0</v>
      </c>
      <c r="AG788" t="e">
        <f t="shared" si="306"/>
        <v>#N/A</v>
      </c>
      <c r="AH788" t="e">
        <f t="shared" si="307"/>
        <v>#N/A</v>
      </c>
      <c r="AI788" t="e">
        <f t="shared" si="308"/>
        <v>#N/A</v>
      </c>
      <c r="AJ788" t="e">
        <f t="shared" si="309"/>
        <v>#N/A</v>
      </c>
    </row>
    <row r="789" spans="1:36" x14ac:dyDescent="0.25">
      <c r="A789">
        <f>commits!A789</f>
        <v>55592541</v>
      </c>
      <c r="B789" t="str">
        <f>commits!B789</f>
        <v>Javascript</v>
      </c>
      <c r="C789">
        <f>commits!C789</f>
        <v>0</v>
      </c>
      <c r="D789">
        <f>commits!D789</f>
        <v>1</v>
      </c>
      <c r="E789">
        <f>commits!E789</f>
        <v>1</v>
      </c>
      <c r="F789" t="e">
        <f>VLOOKUP(A789,merges!P:U,5,FALSE)</f>
        <v>#N/A</v>
      </c>
      <c r="G789" t="e">
        <f>VLOOKUP(A789,merges!P:U,6,FALSE)</f>
        <v>#N/A</v>
      </c>
      <c r="H789" t="e">
        <f t="shared" si="294"/>
        <v>#N/A</v>
      </c>
      <c r="I789" t="e">
        <f t="shared" si="295"/>
        <v>#N/A</v>
      </c>
      <c r="J789">
        <f t="shared" si="296"/>
        <v>0</v>
      </c>
      <c r="K789">
        <f t="shared" si="297"/>
        <v>0</v>
      </c>
      <c r="L789">
        <f t="shared" si="298"/>
        <v>0</v>
      </c>
      <c r="M789" t="e">
        <f t="shared" si="299"/>
        <v>#N/A</v>
      </c>
      <c r="N789" t="e">
        <f t="shared" si="299"/>
        <v>#N/A</v>
      </c>
      <c r="O789">
        <f>IF(ISNA(VLOOKUP(A789,desenvolvedores!$U$2:$W$656,2,FALSE)),1,VLOOKUP(A789,desenvolvedores!$U$2:$W$656,2,FALSE))</f>
        <v>1</v>
      </c>
      <c r="P789">
        <f>IF(ISNA(VLOOKUP(A789,desenvolvedores!$U$2:$W$656,3,FALSE)),1,VLOOKUP(A789,desenvolvedores!$U$2:$W$656,3,FALSE))</f>
        <v>1</v>
      </c>
      <c r="S789">
        <f>IF(ISNA(VLOOKUP(A789,merges!AH:AJ,2,)),0,VLOOKUP(A789,merges!AH:AJ,2,))</f>
        <v>0</v>
      </c>
      <c r="T789">
        <f>IF(ISNA(VLOOKUP(A789,merges!AN:AP,2,FALSE)),0,VLOOKUP(A789,merges!AN:AP,2,FALSE))</f>
        <v>0</v>
      </c>
      <c r="U789">
        <f t="shared" si="300"/>
        <v>0</v>
      </c>
      <c r="V789">
        <f t="shared" si="301"/>
        <v>0</v>
      </c>
      <c r="W789">
        <f t="shared" si="310"/>
        <v>0</v>
      </c>
      <c r="X789">
        <f t="shared" si="302"/>
        <v>0</v>
      </c>
      <c r="Y789" t="e">
        <f>VLOOKUP(A789,issues_tempo!A:E,2,FALSE)</f>
        <v>#N/A</v>
      </c>
      <c r="Z789" t="e">
        <f>VLOOKUP(A789,issues_tempo!A:E,3,FALSE)</f>
        <v>#N/A</v>
      </c>
      <c r="AA789" t="e">
        <f t="shared" si="303"/>
        <v>#N/A</v>
      </c>
      <c r="AB789" t="e">
        <f t="shared" si="304"/>
        <v>#N/A</v>
      </c>
      <c r="AC789" t="e">
        <f>VLOOKUP(A789,issues_tempo!A:E,4,FALSE)</f>
        <v>#N/A</v>
      </c>
      <c r="AD789" t="e">
        <f>VLOOKUP(A789,issues_tempo!A:E,5,FALSE)</f>
        <v>#N/A</v>
      </c>
      <c r="AE789">
        <f t="shared" si="305"/>
        <v>0</v>
      </c>
      <c r="AF789">
        <f t="shared" si="305"/>
        <v>0</v>
      </c>
      <c r="AG789" t="e">
        <f t="shared" si="306"/>
        <v>#N/A</v>
      </c>
      <c r="AH789" t="e">
        <f t="shared" si="307"/>
        <v>#N/A</v>
      </c>
      <c r="AI789" t="e">
        <f t="shared" si="308"/>
        <v>#N/A</v>
      </c>
      <c r="AJ789" t="e">
        <f t="shared" si="309"/>
        <v>#N/A</v>
      </c>
    </row>
    <row r="790" spans="1:36" x14ac:dyDescent="0.25">
      <c r="A790">
        <f>commits!A790</f>
        <v>55677053</v>
      </c>
      <c r="B790" t="str">
        <f>commits!B790</f>
        <v>Javascript</v>
      </c>
      <c r="C790">
        <f>commits!C790</f>
        <v>0</v>
      </c>
      <c r="D790">
        <f>commits!D790</f>
        <v>257</v>
      </c>
      <c r="E790">
        <f>commits!E790</f>
        <v>257</v>
      </c>
      <c r="F790">
        <f>VLOOKUP(A790,merges!P:U,5,FALSE)</f>
        <v>0</v>
      </c>
      <c r="G790">
        <f>VLOOKUP(A790,merges!P:U,6,FALSE)</f>
        <v>6</v>
      </c>
      <c r="H790">
        <f t="shared" si="294"/>
        <v>6</v>
      </c>
      <c r="I790">
        <f t="shared" si="295"/>
        <v>42.833333333333336</v>
      </c>
      <c r="J790">
        <f t="shared" si="296"/>
        <v>2.3346303501945527</v>
      </c>
      <c r="K790">
        <f t="shared" si="297"/>
        <v>0</v>
      </c>
      <c r="L790">
        <f t="shared" si="298"/>
        <v>2.3346303501945527</v>
      </c>
      <c r="M790" t="e">
        <f t="shared" si="299"/>
        <v>#DIV/0!</v>
      </c>
      <c r="N790">
        <f t="shared" si="299"/>
        <v>42.833333333333336</v>
      </c>
      <c r="O790">
        <f>IF(ISNA(VLOOKUP(A790,desenvolvedores!$U$2:$W$656,2,FALSE)),1,VLOOKUP(A790,desenvolvedores!$U$2:$W$656,2,FALSE))</f>
        <v>1</v>
      </c>
      <c r="P790">
        <f>IF(ISNA(VLOOKUP(A790,desenvolvedores!$U$2:$W$656,3,FALSE)),1,VLOOKUP(A790,desenvolvedores!$U$2:$W$656,3,FALSE))</f>
        <v>1</v>
      </c>
      <c r="S790">
        <f>IF(ISNA(VLOOKUP(A790,merges!AH:AJ,2,)),0,VLOOKUP(A790,merges!AH:AJ,2,))</f>
        <v>0</v>
      </c>
      <c r="T790">
        <f>IF(ISNA(VLOOKUP(A790,merges!AN:AP,2,FALSE)),0,VLOOKUP(A790,merges!AN:AP,2,FALSE))</f>
        <v>0</v>
      </c>
      <c r="U790">
        <f t="shared" si="300"/>
        <v>0</v>
      </c>
      <c r="V790">
        <f t="shared" si="301"/>
        <v>0</v>
      </c>
      <c r="W790">
        <f t="shared" si="310"/>
        <v>0</v>
      </c>
      <c r="X790">
        <f t="shared" si="302"/>
        <v>0</v>
      </c>
      <c r="Y790" t="e">
        <f>VLOOKUP(A790,issues_tempo!A:E,2,FALSE)</f>
        <v>#N/A</v>
      </c>
      <c r="Z790" t="e">
        <f>VLOOKUP(A790,issues_tempo!A:E,3,FALSE)</f>
        <v>#N/A</v>
      </c>
      <c r="AA790" t="e">
        <f t="shared" si="303"/>
        <v>#N/A</v>
      </c>
      <c r="AB790" t="e">
        <f t="shared" si="304"/>
        <v>#N/A</v>
      </c>
      <c r="AC790" t="e">
        <f>VLOOKUP(A790,issues_tempo!A:E,4,FALSE)</f>
        <v>#N/A</v>
      </c>
      <c r="AD790" t="e">
        <f>VLOOKUP(A790,issues_tempo!A:E,5,FALSE)</f>
        <v>#N/A</v>
      </c>
      <c r="AE790">
        <f t="shared" si="305"/>
        <v>0</v>
      </c>
      <c r="AF790">
        <f t="shared" si="305"/>
        <v>0</v>
      </c>
      <c r="AG790" t="e">
        <f t="shared" si="306"/>
        <v>#N/A</v>
      </c>
      <c r="AH790" t="e">
        <f t="shared" si="307"/>
        <v>#N/A</v>
      </c>
      <c r="AI790" t="e">
        <f t="shared" si="308"/>
        <v>#N/A</v>
      </c>
      <c r="AJ790" t="e">
        <f t="shared" si="309"/>
        <v>#N/A</v>
      </c>
    </row>
    <row r="791" spans="1:36" x14ac:dyDescent="0.25">
      <c r="A791">
        <f>commits!A791</f>
        <v>55773603</v>
      </c>
      <c r="B791" t="str">
        <f>commits!B791</f>
        <v>Javascript</v>
      </c>
      <c r="C791">
        <f>commits!C791</f>
        <v>0</v>
      </c>
      <c r="D791">
        <f>commits!D791</f>
        <v>209</v>
      </c>
      <c r="E791">
        <f>commits!E791</f>
        <v>209</v>
      </c>
      <c r="F791">
        <f>VLOOKUP(A791,merges!P:U,5,FALSE)</f>
        <v>0</v>
      </c>
      <c r="G791">
        <f>VLOOKUP(A791,merges!P:U,6,FALSE)</f>
        <v>1</v>
      </c>
      <c r="H791">
        <f t="shared" si="294"/>
        <v>1</v>
      </c>
      <c r="I791">
        <f t="shared" si="295"/>
        <v>209</v>
      </c>
      <c r="J791">
        <f t="shared" si="296"/>
        <v>0.4784688995215311</v>
      </c>
      <c r="K791">
        <f t="shared" si="297"/>
        <v>0</v>
      </c>
      <c r="L791">
        <f t="shared" si="298"/>
        <v>0.4784688995215311</v>
      </c>
      <c r="M791" t="e">
        <f t="shared" si="299"/>
        <v>#DIV/0!</v>
      </c>
      <c r="N791">
        <f t="shared" si="299"/>
        <v>209</v>
      </c>
      <c r="O791">
        <f>IF(ISNA(VLOOKUP(A791,desenvolvedores!$U$2:$W$656,2,FALSE)),1,VLOOKUP(A791,desenvolvedores!$U$2:$W$656,2,FALSE))</f>
        <v>1</v>
      </c>
      <c r="P791">
        <f>IF(ISNA(VLOOKUP(A791,desenvolvedores!$U$2:$W$656,3,FALSE)),1,VLOOKUP(A791,desenvolvedores!$U$2:$W$656,3,FALSE))</f>
        <v>1</v>
      </c>
      <c r="S791">
        <f>IF(ISNA(VLOOKUP(A791,merges!AH:AJ,2,)),0,VLOOKUP(A791,merges!AH:AJ,2,))</f>
        <v>0</v>
      </c>
      <c r="T791">
        <f>IF(ISNA(VLOOKUP(A791,merges!AN:AP,2,FALSE)),0,VLOOKUP(A791,merges!AN:AP,2,FALSE))</f>
        <v>1</v>
      </c>
      <c r="U791">
        <f t="shared" si="300"/>
        <v>0</v>
      </c>
      <c r="V791">
        <f t="shared" si="301"/>
        <v>1</v>
      </c>
      <c r="W791">
        <f t="shared" si="310"/>
        <v>0</v>
      </c>
      <c r="X791">
        <f t="shared" si="302"/>
        <v>0.4784688995215311</v>
      </c>
      <c r="Y791" t="e">
        <f>VLOOKUP(A791,issues_tempo!A:E,2,FALSE)</f>
        <v>#N/A</v>
      </c>
      <c r="Z791" t="e">
        <f>VLOOKUP(A791,issues_tempo!A:E,3,FALSE)</f>
        <v>#N/A</v>
      </c>
      <c r="AA791" t="e">
        <f t="shared" si="303"/>
        <v>#N/A</v>
      </c>
      <c r="AB791" t="e">
        <f t="shared" si="304"/>
        <v>#N/A</v>
      </c>
      <c r="AC791" t="e">
        <f>VLOOKUP(A791,issues_tempo!A:E,4,FALSE)</f>
        <v>#N/A</v>
      </c>
      <c r="AD791" t="e">
        <f>VLOOKUP(A791,issues_tempo!A:E,5,FALSE)</f>
        <v>#N/A</v>
      </c>
      <c r="AE791">
        <f t="shared" si="305"/>
        <v>0</v>
      </c>
      <c r="AF791">
        <f t="shared" si="305"/>
        <v>0</v>
      </c>
      <c r="AG791" t="e">
        <f t="shared" si="306"/>
        <v>#N/A</v>
      </c>
      <c r="AH791" t="e">
        <f t="shared" si="307"/>
        <v>#N/A</v>
      </c>
      <c r="AI791" t="e">
        <f t="shared" si="308"/>
        <v>#N/A</v>
      </c>
      <c r="AJ791" t="e">
        <f t="shared" si="309"/>
        <v>#N/A</v>
      </c>
    </row>
    <row r="792" spans="1:36" x14ac:dyDescent="0.25">
      <c r="A792">
        <f>commits!A792</f>
        <v>55820267</v>
      </c>
      <c r="B792" t="str">
        <f>commits!B792</f>
        <v>Javascript</v>
      </c>
      <c r="C792">
        <f>commits!C792</f>
        <v>0</v>
      </c>
      <c r="D792">
        <f>commits!D792</f>
        <v>2</v>
      </c>
      <c r="E792">
        <f>commits!E792</f>
        <v>2</v>
      </c>
      <c r="F792" t="e">
        <f>VLOOKUP(A792,merges!P:U,5,FALSE)</f>
        <v>#N/A</v>
      </c>
      <c r="G792" t="e">
        <f>VLOOKUP(A792,merges!P:U,6,FALSE)</f>
        <v>#N/A</v>
      </c>
      <c r="H792" t="e">
        <f t="shared" si="294"/>
        <v>#N/A</v>
      </c>
      <c r="I792" t="e">
        <f t="shared" si="295"/>
        <v>#N/A</v>
      </c>
      <c r="J792">
        <f t="shared" si="296"/>
        <v>0</v>
      </c>
      <c r="K792">
        <f t="shared" si="297"/>
        <v>0</v>
      </c>
      <c r="L792">
        <f t="shared" si="298"/>
        <v>0</v>
      </c>
      <c r="M792" t="e">
        <f t="shared" si="299"/>
        <v>#N/A</v>
      </c>
      <c r="N792" t="e">
        <f t="shared" si="299"/>
        <v>#N/A</v>
      </c>
      <c r="O792">
        <f>IF(ISNA(VLOOKUP(A792,desenvolvedores!$U$2:$W$656,2,FALSE)),1,VLOOKUP(A792,desenvolvedores!$U$2:$W$656,2,FALSE))</f>
        <v>1</v>
      </c>
      <c r="P792">
        <f>IF(ISNA(VLOOKUP(A792,desenvolvedores!$U$2:$W$656,3,FALSE)),1,VLOOKUP(A792,desenvolvedores!$U$2:$W$656,3,FALSE))</f>
        <v>1</v>
      </c>
      <c r="S792">
        <f>IF(ISNA(VLOOKUP(A792,merges!AH:AJ,2,)),0,VLOOKUP(A792,merges!AH:AJ,2,))</f>
        <v>0</v>
      </c>
      <c r="T792">
        <f>IF(ISNA(VLOOKUP(A792,merges!AN:AP,2,FALSE)),0,VLOOKUP(A792,merges!AN:AP,2,FALSE))</f>
        <v>0</v>
      </c>
      <c r="U792">
        <f t="shared" si="300"/>
        <v>0</v>
      </c>
      <c r="V792">
        <f t="shared" si="301"/>
        <v>0</v>
      </c>
      <c r="W792">
        <f t="shared" si="310"/>
        <v>0</v>
      </c>
      <c r="X792">
        <f t="shared" si="302"/>
        <v>0</v>
      </c>
      <c r="Y792" t="e">
        <f>VLOOKUP(A792,issues_tempo!A:E,2,FALSE)</f>
        <v>#N/A</v>
      </c>
      <c r="Z792" t="e">
        <f>VLOOKUP(A792,issues_tempo!A:E,3,FALSE)</f>
        <v>#N/A</v>
      </c>
      <c r="AA792" t="e">
        <f t="shared" si="303"/>
        <v>#N/A</v>
      </c>
      <c r="AB792" t="e">
        <f t="shared" si="304"/>
        <v>#N/A</v>
      </c>
      <c r="AC792" t="e">
        <f>VLOOKUP(A792,issues_tempo!A:E,4,FALSE)</f>
        <v>#N/A</v>
      </c>
      <c r="AD792" t="e">
        <f>VLOOKUP(A792,issues_tempo!A:E,5,FALSE)</f>
        <v>#N/A</v>
      </c>
      <c r="AE792">
        <f t="shared" si="305"/>
        <v>0</v>
      </c>
      <c r="AF792">
        <f t="shared" si="305"/>
        <v>0</v>
      </c>
      <c r="AG792" t="e">
        <f t="shared" si="306"/>
        <v>#N/A</v>
      </c>
      <c r="AH792" t="e">
        <f t="shared" si="307"/>
        <v>#N/A</v>
      </c>
      <c r="AI792" t="e">
        <f t="shared" si="308"/>
        <v>#N/A</v>
      </c>
      <c r="AJ792" t="e">
        <f t="shared" si="309"/>
        <v>#N/A</v>
      </c>
    </row>
    <row r="793" spans="1:36" x14ac:dyDescent="0.25">
      <c r="A793">
        <f>commits!A793</f>
        <v>56030952</v>
      </c>
      <c r="B793" t="str">
        <f>commits!B793</f>
        <v>Javascript</v>
      </c>
      <c r="C793">
        <f>commits!C793</f>
        <v>0</v>
      </c>
      <c r="D793">
        <f>commits!D793</f>
        <v>2</v>
      </c>
      <c r="E793">
        <f>commits!E793</f>
        <v>2</v>
      </c>
      <c r="F793" t="e">
        <f>VLOOKUP(A793,merges!P:U,5,FALSE)</f>
        <v>#N/A</v>
      </c>
      <c r="G793" t="e">
        <f>VLOOKUP(A793,merges!P:U,6,FALSE)</f>
        <v>#N/A</v>
      </c>
      <c r="H793" t="e">
        <f t="shared" si="294"/>
        <v>#N/A</v>
      </c>
      <c r="I793" t="e">
        <f t="shared" si="295"/>
        <v>#N/A</v>
      </c>
      <c r="J793">
        <f t="shared" si="296"/>
        <v>0</v>
      </c>
      <c r="K793">
        <f t="shared" si="297"/>
        <v>0</v>
      </c>
      <c r="L793">
        <f t="shared" si="298"/>
        <v>0</v>
      </c>
      <c r="M793" t="e">
        <f t="shared" si="299"/>
        <v>#N/A</v>
      </c>
      <c r="N793" t="e">
        <f t="shared" si="299"/>
        <v>#N/A</v>
      </c>
      <c r="O793">
        <f>IF(ISNA(VLOOKUP(A793,desenvolvedores!$U$2:$W$656,2,FALSE)),1,VLOOKUP(A793,desenvolvedores!$U$2:$W$656,2,FALSE))</f>
        <v>1</v>
      </c>
      <c r="P793">
        <f>IF(ISNA(VLOOKUP(A793,desenvolvedores!$U$2:$W$656,3,FALSE)),1,VLOOKUP(A793,desenvolvedores!$U$2:$W$656,3,FALSE))</f>
        <v>1</v>
      </c>
      <c r="S793">
        <f>IF(ISNA(VLOOKUP(A793,merges!AH:AJ,2,)),0,VLOOKUP(A793,merges!AH:AJ,2,))</f>
        <v>0</v>
      </c>
      <c r="T793">
        <f>IF(ISNA(VLOOKUP(A793,merges!AN:AP,2,FALSE)),0,VLOOKUP(A793,merges!AN:AP,2,FALSE))</f>
        <v>0</v>
      </c>
      <c r="U793">
        <f t="shared" si="300"/>
        <v>0</v>
      </c>
      <c r="V793">
        <f t="shared" si="301"/>
        <v>0</v>
      </c>
      <c r="W793">
        <f t="shared" si="310"/>
        <v>0</v>
      </c>
      <c r="X793">
        <f t="shared" si="302"/>
        <v>0</v>
      </c>
      <c r="Y793" t="e">
        <f>VLOOKUP(A793,issues_tempo!A:E,2,FALSE)</f>
        <v>#N/A</v>
      </c>
      <c r="Z793" t="e">
        <f>VLOOKUP(A793,issues_tempo!A:E,3,FALSE)</f>
        <v>#N/A</v>
      </c>
      <c r="AA793" t="e">
        <f t="shared" si="303"/>
        <v>#N/A</v>
      </c>
      <c r="AB793" t="e">
        <f t="shared" si="304"/>
        <v>#N/A</v>
      </c>
      <c r="AC793" t="e">
        <f>VLOOKUP(A793,issues_tempo!A:E,4,FALSE)</f>
        <v>#N/A</v>
      </c>
      <c r="AD793" t="e">
        <f>VLOOKUP(A793,issues_tempo!A:E,5,FALSE)</f>
        <v>#N/A</v>
      </c>
      <c r="AE793">
        <f t="shared" si="305"/>
        <v>0</v>
      </c>
      <c r="AF793">
        <f t="shared" si="305"/>
        <v>0</v>
      </c>
      <c r="AG793" t="e">
        <f t="shared" si="306"/>
        <v>#N/A</v>
      </c>
      <c r="AH793" t="e">
        <f t="shared" si="307"/>
        <v>#N/A</v>
      </c>
      <c r="AI793" t="e">
        <f t="shared" si="308"/>
        <v>#N/A</v>
      </c>
      <c r="AJ793" t="e">
        <f t="shared" si="309"/>
        <v>#N/A</v>
      </c>
    </row>
    <row r="794" spans="1:36" x14ac:dyDescent="0.25">
      <c r="A794">
        <f>commits!A794</f>
        <v>56805962</v>
      </c>
      <c r="B794" t="str">
        <f>commits!B794</f>
        <v>Javascript</v>
      </c>
      <c r="C794">
        <f>commits!C794</f>
        <v>0</v>
      </c>
      <c r="D794">
        <f>commits!D794</f>
        <v>2</v>
      </c>
      <c r="E794">
        <f>commits!E794</f>
        <v>2</v>
      </c>
      <c r="F794" t="e">
        <f>VLOOKUP(A794,merges!P:U,5,FALSE)</f>
        <v>#N/A</v>
      </c>
      <c r="G794" t="e">
        <f>VLOOKUP(A794,merges!P:U,6,FALSE)</f>
        <v>#N/A</v>
      </c>
      <c r="H794" t="e">
        <f t="shared" si="294"/>
        <v>#N/A</v>
      </c>
      <c r="I794" t="e">
        <f t="shared" si="295"/>
        <v>#N/A</v>
      </c>
      <c r="J794">
        <f t="shared" si="296"/>
        <v>0</v>
      </c>
      <c r="K794">
        <f t="shared" si="297"/>
        <v>0</v>
      </c>
      <c r="L794">
        <f t="shared" si="298"/>
        <v>0</v>
      </c>
      <c r="M794" t="e">
        <f t="shared" si="299"/>
        <v>#N/A</v>
      </c>
      <c r="N794" t="e">
        <f t="shared" si="299"/>
        <v>#N/A</v>
      </c>
      <c r="O794">
        <f>IF(ISNA(VLOOKUP(A794,desenvolvedores!$U$2:$W$656,2,FALSE)),1,VLOOKUP(A794,desenvolvedores!$U$2:$W$656,2,FALSE))</f>
        <v>1</v>
      </c>
      <c r="P794">
        <f>IF(ISNA(VLOOKUP(A794,desenvolvedores!$U$2:$W$656,3,FALSE)),1,VLOOKUP(A794,desenvolvedores!$U$2:$W$656,3,FALSE))</f>
        <v>1</v>
      </c>
      <c r="S794">
        <f>IF(ISNA(VLOOKUP(A794,merges!AH:AJ,2,)),0,VLOOKUP(A794,merges!AH:AJ,2,))</f>
        <v>0</v>
      </c>
      <c r="T794">
        <f>IF(ISNA(VLOOKUP(A794,merges!AN:AP,2,FALSE)),0,VLOOKUP(A794,merges!AN:AP,2,FALSE))</f>
        <v>0</v>
      </c>
      <c r="U794">
        <f t="shared" si="300"/>
        <v>0</v>
      </c>
      <c r="V794">
        <f t="shared" si="301"/>
        <v>0</v>
      </c>
      <c r="W794">
        <f t="shared" si="310"/>
        <v>0</v>
      </c>
      <c r="X794">
        <f t="shared" si="302"/>
        <v>0</v>
      </c>
      <c r="Y794" t="e">
        <f>VLOOKUP(A794,issues_tempo!A:E,2,FALSE)</f>
        <v>#N/A</v>
      </c>
      <c r="Z794" t="e">
        <f>VLOOKUP(A794,issues_tempo!A:E,3,FALSE)</f>
        <v>#N/A</v>
      </c>
      <c r="AA794" t="e">
        <f t="shared" si="303"/>
        <v>#N/A</v>
      </c>
      <c r="AB794" t="e">
        <f t="shared" si="304"/>
        <v>#N/A</v>
      </c>
      <c r="AC794" t="e">
        <f>VLOOKUP(A794,issues_tempo!A:E,4,FALSE)</f>
        <v>#N/A</v>
      </c>
      <c r="AD794" t="e">
        <f>VLOOKUP(A794,issues_tempo!A:E,5,FALSE)</f>
        <v>#N/A</v>
      </c>
      <c r="AE794">
        <f t="shared" si="305"/>
        <v>0</v>
      </c>
      <c r="AF794">
        <f t="shared" si="305"/>
        <v>0</v>
      </c>
      <c r="AG794" t="e">
        <f t="shared" si="306"/>
        <v>#N/A</v>
      </c>
      <c r="AH794" t="e">
        <f t="shared" si="307"/>
        <v>#N/A</v>
      </c>
      <c r="AI794" t="e">
        <f t="shared" si="308"/>
        <v>#N/A</v>
      </c>
      <c r="AJ794" t="e">
        <f t="shared" si="309"/>
        <v>#N/A</v>
      </c>
    </row>
    <row r="795" spans="1:36" x14ac:dyDescent="0.25">
      <c r="A795">
        <f>commits!A795</f>
        <v>57090916</v>
      </c>
      <c r="B795" t="str">
        <f>commits!B795</f>
        <v>java</v>
      </c>
      <c r="C795">
        <f>commits!C795</f>
        <v>0</v>
      </c>
      <c r="D795">
        <f>commits!D795</f>
        <v>6</v>
      </c>
      <c r="E795">
        <f>commits!E795</f>
        <v>6</v>
      </c>
      <c r="F795" t="e">
        <f>VLOOKUP(A795,merges!P:U,5,FALSE)</f>
        <v>#N/A</v>
      </c>
      <c r="G795" t="e">
        <f>VLOOKUP(A795,merges!P:U,6,FALSE)</f>
        <v>#N/A</v>
      </c>
      <c r="H795" t="e">
        <f t="shared" si="294"/>
        <v>#N/A</v>
      </c>
      <c r="I795" t="e">
        <f t="shared" si="295"/>
        <v>#N/A</v>
      </c>
      <c r="J795">
        <f t="shared" si="296"/>
        <v>0</v>
      </c>
      <c r="K795">
        <f t="shared" si="297"/>
        <v>0</v>
      </c>
      <c r="L795">
        <f t="shared" si="298"/>
        <v>0</v>
      </c>
      <c r="M795" t="e">
        <f t="shared" si="299"/>
        <v>#N/A</v>
      </c>
      <c r="N795" t="e">
        <f t="shared" si="299"/>
        <v>#N/A</v>
      </c>
      <c r="O795">
        <f>IF(ISNA(VLOOKUP(A795,desenvolvedores!$U$2:$W$656,2,FALSE)),1,VLOOKUP(A795,desenvolvedores!$U$2:$W$656,2,FALSE))</f>
        <v>1</v>
      </c>
      <c r="P795">
        <f>IF(ISNA(VLOOKUP(A795,desenvolvedores!$U$2:$W$656,3,FALSE)),1,VLOOKUP(A795,desenvolvedores!$U$2:$W$656,3,FALSE))</f>
        <v>1</v>
      </c>
      <c r="S795">
        <f>IF(ISNA(VLOOKUP(A795,merges!AH:AJ,2,)),0,VLOOKUP(A795,merges!AH:AJ,2,))</f>
        <v>0</v>
      </c>
      <c r="T795">
        <f>IF(ISNA(VLOOKUP(A795,merges!AN:AP,2,FALSE)),0,VLOOKUP(A795,merges!AN:AP,2,FALSE))</f>
        <v>0</v>
      </c>
      <c r="U795">
        <f t="shared" si="300"/>
        <v>0</v>
      </c>
      <c r="V795">
        <f t="shared" si="301"/>
        <v>0</v>
      </c>
      <c r="W795">
        <f t="shared" si="310"/>
        <v>0</v>
      </c>
      <c r="X795">
        <f t="shared" si="302"/>
        <v>0</v>
      </c>
      <c r="Y795" t="e">
        <f>VLOOKUP(A795,issues_tempo!A:E,2,FALSE)</f>
        <v>#N/A</v>
      </c>
      <c r="Z795" t="e">
        <f>VLOOKUP(A795,issues_tempo!A:E,3,FALSE)</f>
        <v>#N/A</v>
      </c>
      <c r="AA795" t="e">
        <f t="shared" si="303"/>
        <v>#N/A</v>
      </c>
      <c r="AB795" t="e">
        <f t="shared" si="304"/>
        <v>#N/A</v>
      </c>
      <c r="AC795" t="e">
        <f>VLOOKUP(A795,issues_tempo!A:E,4,FALSE)</f>
        <v>#N/A</v>
      </c>
      <c r="AD795" t="e">
        <f>VLOOKUP(A795,issues_tempo!A:E,5,FALSE)</f>
        <v>#N/A</v>
      </c>
      <c r="AE795">
        <f t="shared" si="305"/>
        <v>0</v>
      </c>
      <c r="AF795">
        <f t="shared" si="305"/>
        <v>0</v>
      </c>
      <c r="AG795" t="e">
        <f t="shared" si="306"/>
        <v>#N/A</v>
      </c>
      <c r="AH795" t="e">
        <f t="shared" si="307"/>
        <v>#N/A</v>
      </c>
      <c r="AI795" t="e">
        <f t="shared" si="308"/>
        <v>#N/A</v>
      </c>
      <c r="AJ795" t="e">
        <f t="shared" si="309"/>
        <v>#N/A</v>
      </c>
    </row>
    <row r="796" spans="1:36" x14ac:dyDescent="0.25">
      <c r="A796">
        <f>commits!A796</f>
        <v>57119626</v>
      </c>
      <c r="B796" t="str">
        <f>commits!B796</f>
        <v>Javascript</v>
      </c>
      <c r="C796">
        <f>commits!C796</f>
        <v>0</v>
      </c>
      <c r="D796">
        <f>commits!D796</f>
        <v>1</v>
      </c>
      <c r="E796">
        <f>commits!E796</f>
        <v>1</v>
      </c>
      <c r="F796" t="e">
        <f>VLOOKUP(A796,merges!P:U,5,FALSE)</f>
        <v>#N/A</v>
      </c>
      <c r="G796" t="e">
        <f>VLOOKUP(A796,merges!P:U,6,FALSE)</f>
        <v>#N/A</v>
      </c>
      <c r="H796" t="e">
        <f t="shared" si="294"/>
        <v>#N/A</v>
      </c>
      <c r="I796" t="e">
        <f t="shared" si="295"/>
        <v>#N/A</v>
      </c>
      <c r="J796">
        <f t="shared" si="296"/>
        <v>0</v>
      </c>
      <c r="K796">
        <f t="shared" si="297"/>
        <v>0</v>
      </c>
      <c r="L796">
        <f t="shared" si="298"/>
        <v>0</v>
      </c>
      <c r="M796" t="e">
        <f t="shared" si="299"/>
        <v>#N/A</v>
      </c>
      <c r="N796" t="e">
        <f t="shared" si="299"/>
        <v>#N/A</v>
      </c>
      <c r="O796">
        <f>IF(ISNA(VLOOKUP(A796,desenvolvedores!$U$2:$W$656,2,FALSE)),1,VLOOKUP(A796,desenvolvedores!$U$2:$W$656,2,FALSE))</f>
        <v>1</v>
      </c>
      <c r="P796">
        <f>IF(ISNA(VLOOKUP(A796,desenvolvedores!$U$2:$W$656,3,FALSE)),1,VLOOKUP(A796,desenvolvedores!$U$2:$W$656,3,FALSE))</f>
        <v>1</v>
      </c>
      <c r="S796">
        <f>IF(ISNA(VLOOKUP(A796,merges!AH:AJ,2,)),0,VLOOKUP(A796,merges!AH:AJ,2,))</f>
        <v>0</v>
      </c>
      <c r="T796">
        <f>IF(ISNA(VLOOKUP(A796,merges!AN:AP,2,FALSE)),0,VLOOKUP(A796,merges!AN:AP,2,FALSE))</f>
        <v>0</v>
      </c>
      <c r="U796">
        <f t="shared" si="300"/>
        <v>0</v>
      </c>
      <c r="V796">
        <f t="shared" si="301"/>
        <v>0</v>
      </c>
      <c r="W796">
        <f t="shared" si="310"/>
        <v>0</v>
      </c>
      <c r="X796">
        <f t="shared" si="302"/>
        <v>0</v>
      </c>
      <c r="Y796" t="e">
        <f>VLOOKUP(A796,issues_tempo!A:E,2,FALSE)</f>
        <v>#N/A</v>
      </c>
      <c r="Z796" t="e">
        <f>VLOOKUP(A796,issues_tempo!A:E,3,FALSE)</f>
        <v>#N/A</v>
      </c>
      <c r="AA796" t="e">
        <f t="shared" si="303"/>
        <v>#N/A</v>
      </c>
      <c r="AB796" t="e">
        <f t="shared" si="304"/>
        <v>#N/A</v>
      </c>
      <c r="AC796" t="e">
        <f>VLOOKUP(A796,issues_tempo!A:E,4,FALSE)</f>
        <v>#N/A</v>
      </c>
      <c r="AD796" t="e">
        <f>VLOOKUP(A796,issues_tempo!A:E,5,FALSE)</f>
        <v>#N/A</v>
      </c>
      <c r="AE796">
        <f t="shared" si="305"/>
        <v>0</v>
      </c>
      <c r="AF796">
        <f t="shared" si="305"/>
        <v>0</v>
      </c>
      <c r="AG796" t="e">
        <f t="shared" si="306"/>
        <v>#N/A</v>
      </c>
      <c r="AH796" t="e">
        <f t="shared" si="307"/>
        <v>#N/A</v>
      </c>
      <c r="AI796" t="e">
        <f t="shared" si="308"/>
        <v>#N/A</v>
      </c>
      <c r="AJ796" t="e">
        <f t="shared" si="309"/>
        <v>#N/A</v>
      </c>
    </row>
    <row r="797" spans="1:36" x14ac:dyDescent="0.25">
      <c r="A797">
        <f>commits!A797</f>
        <v>57274190</v>
      </c>
      <c r="B797" t="str">
        <f>commits!B797</f>
        <v>Javascript</v>
      </c>
      <c r="C797">
        <f>commits!C797</f>
        <v>0</v>
      </c>
      <c r="D797">
        <f>commits!D797</f>
        <v>7</v>
      </c>
      <c r="E797">
        <f>commits!E797</f>
        <v>7</v>
      </c>
      <c r="F797" t="e">
        <f>VLOOKUP(A797,merges!P:U,5,FALSE)</f>
        <v>#N/A</v>
      </c>
      <c r="G797" t="e">
        <f>VLOOKUP(A797,merges!P:U,6,FALSE)</f>
        <v>#N/A</v>
      </c>
      <c r="H797" t="e">
        <f t="shared" si="294"/>
        <v>#N/A</v>
      </c>
      <c r="I797" t="e">
        <f t="shared" si="295"/>
        <v>#N/A</v>
      </c>
      <c r="J797">
        <f t="shared" si="296"/>
        <v>0</v>
      </c>
      <c r="K797">
        <f t="shared" si="297"/>
        <v>0</v>
      </c>
      <c r="L797">
        <f t="shared" si="298"/>
        <v>0</v>
      </c>
      <c r="M797" t="e">
        <f t="shared" si="299"/>
        <v>#N/A</v>
      </c>
      <c r="N797" t="e">
        <f t="shared" si="299"/>
        <v>#N/A</v>
      </c>
      <c r="O797">
        <f>IF(ISNA(VLOOKUP(A797,desenvolvedores!$U$2:$W$656,2,FALSE)),1,VLOOKUP(A797,desenvolvedores!$U$2:$W$656,2,FALSE))</f>
        <v>1</v>
      </c>
      <c r="P797">
        <f>IF(ISNA(VLOOKUP(A797,desenvolvedores!$U$2:$W$656,3,FALSE)),1,VLOOKUP(A797,desenvolvedores!$U$2:$W$656,3,FALSE))</f>
        <v>1</v>
      </c>
      <c r="S797">
        <f>IF(ISNA(VLOOKUP(A797,merges!AH:AJ,2,)),0,VLOOKUP(A797,merges!AH:AJ,2,))</f>
        <v>0</v>
      </c>
      <c r="T797">
        <f>IF(ISNA(VLOOKUP(A797,merges!AN:AP,2,FALSE)),0,VLOOKUP(A797,merges!AN:AP,2,FALSE))</f>
        <v>0</v>
      </c>
      <c r="U797">
        <f t="shared" si="300"/>
        <v>0</v>
      </c>
      <c r="V797">
        <f t="shared" si="301"/>
        <v>0</v>
      </c>
      <c r="W797">
        <f t="shared" si="310"/>
        <v>0</v>
      </c>
      <c r="X797">
        <f t="shared" si="302"/>
        <v>0</v>
      </c>
      <c r="Y797" t="e">
        <f>VLOOKUP(A797,issues_tempo!A:E,2,FALSE)</f>
        <v>#N/A</v>
      </c>
      <c r="Z797" t="e">
        <f>VLOOKUP(A797,issues_tempo!A:E,3,FALSE)</f>
        <v>#N/A</v>
      </c>
      <c r="AA797" t="e">
        <f t="shared" si="303"/>
        <v>#N/A</v>
      </c>
      <c r="AB797" t="e">
        <f t="shared" si="304"/>
        <v>#N/A</v>
      </c>
      <c r="AC797" t="e">
        <f>VLOOKUP(A797,issues_tempo!A:E,4,FALSE)</f>
        <v>#N/A</v>
      </c>
      <c r="AD797" t="e">
        <f>VLOOKUP(A797,issues_tempo!A:E,5,FALSE)</f>
        <v>#N/A</v>
      </c>
      <c r="AE797">
        <f t="shared" si="305"/>
        <v>0</v>
      </c>
      <c r="AF797">
        <f t="shared" si="305"/>
        <v>0</v>
      </c>
      <c r="AG797" t="e">
        <f t="shared" si="306"/>
        <v>#N/A</v>
      </c>
      <c r="AH797" t="e">
        <f t="shared" si="307"/>
        <v>#N/A</v>
      </c>
      <c r="AI797" t="e">
        <f t="shared" si="308"/>
        <v>#N/A</v>
      </c>
      <c r="AJ797" t="e">
        <f t="shared" si="309"/>
        <v>#N/A</v>
      </c>
    </row>
    <row r="798" spans="1:36" x14ac:dyDescent="0.25">
      <c r="A798">
        <f>commits!A798</f>
        <v>57878309</v>
      </c>
      <c r="B798" t="str">
        <f>commits!B798</f>
        <v>java</v>
      </c>
      <c r="C798">
        <f>commits!C798</f>
        <v>0</v>
      </c>
      <c r="D798">
        <f>commits!D798</f>
        <v>1</v>
      </c>
      <c r="E798">
        <f>commits!E798</f>
        <v>1</v>
      </c>
      <c r="F798" t="e">
        <f>VLOOKUP(A798,merges!P:U,5,FALSE)</f>
        <v>#N/A</v>
      </c>
      <c r="G798" t="e">
        <f>VLOOKUP(A798,merges!P:U,6,FALSE)</f>
        <v>#N/A</v>
      </c>
      <c r="H798" t="e">
        <f t="shared" si="294"/>
        <v>#N/A</v>
      </c>
      <c r="I798" t="e">
        <f t="shared" si="295"/>
        <v>#N/A</v>
      </c>
      <c r="J798">
        <f t="shared" si="296"/>
        <v>0</v>
      </c>
      <c r="K798">
        <f t="shared" si="297"/>
        <v>0</v>
      </c>
      <c r="L798">
        <f t="shared" si="298"/>
        <v>0</v>
      </c>
      <c r="M798" t="e">
        <f t="shared" si="299"/>
        <v>#N/A</v>
      </c>
      <c r="N798" t="e">
        <f t="shared" si="299"/>
        <v>#N/A</v>
      </c>
      <c r="O798">
        <f>IF(ISNA(VLOOKUP(A798,desenvolvedores!$U$2:$W$656,2,FALSE)),1,VLOOKUP(A798,desenvolvedores!$U$2:$W$656,2,FALSE))</f>
        <v>1</v>
      </c>
      <c r="P798">
        <f>IF(ISNA(VLOOKUP(A798,desenvolvedores!$U$2:$W$656,3,FALSE)),1,VLOOKUP(A798,desenvolvedores!$U$2:$W$656,3,FALSE))</f>
        <v>1</v>
      </c>
      <c r="S798">
        <f>IF(ISNA(VLOOKUP(A798,merges!AH:AJ,2,)),0,VLOOKUP(A798,merges!AH:AJ,2,))</f>
        <v>0</v>
      </c>
      <c r="T798">
        <f>IF(ISNA(VLOOKUP(A798,merges!AN:AP,2,FALSE)),0,VLOOKUP(A798,merges!AN:AP,2,FALSE))</f>
        <v>0</v>
      </c>
      <c r="U798">
        <f t="shared" si="300"/>
        <v>0</v>
      </c>
      <c r="V798">
        <f t="shared" si="301"/>
        <v>0</v>
      </c>
      <c r="W798">
        <f t="shared" si="310"/>
        <v>0</v>
      </c>
      <c r="X798">
        <f t="shared" si="302"/>
        <v>0</v>
      </c>
      <c r="Y798" t="e">
        <f>VLOOKUP(A798,issues_tempo!A:E,2,FALSE)</f>
        <v>#N/A</v>
      </c>
      <c r="Z798" t="e">
        <f>VLOOKUP(A798,issues_tempo!A:E,3,FALSE)</f>
        <v>#N/A</v>
      </c>
      <c r="AA798" t="e">
        <f t="shared" si="303"/>
        <v>#N/A</v>
      </c>
      <c r="AB798" t="e">
        <f t="shared" si="304"/>
        <v>#N/A</v>
      </c>
      <c r="AC798" t="e">
        <f>VLOOKUP(A798,issues_tempo!A:E,4,FALSE)</f>
        <v>#N/A</v>
      </c>
      <c r="AD798" t="e">
        <f>VLOOKUP(A798,issues_tempo!A:E,5,FALSE)</f>
        <v>#N/A</v>
      </c>
      <c r="AE798">
        <f t="shared" si="305"/>
        <v>0</v>
      </c>
      <c r="AF798">
        <f t="shared" si="305"/>
        <v>0</v>
      </c>
      <c r="AG798" t="e">
        <f t="shared" si="306"/>
        <v>#N/A</v>
      </c>
      <c r="AH798" t="e">
        <f t="shared" si="307"/>
        <v>#N/A</v>
      </c>
      <c r="AI798" t="e">
        <f t="shared" si="308"/>
        <v>#N/A</v>
      </c>
      <c r="AJ798" t="e">
        <f t="shared" si="309"/>
        <v>#N/A</v>
      </c>
    </row>
    <row r="799" spans="1:36" x14ac:dyDescent="0.25">
      <c r="A799">
        <f>commits!A799</f>
        <v>58114056</v>
      </c>
      <c r="B799" t="str">
        <f>commits!B799</f>
        <v>Javascript</v>
      </c>
      <c r="C799">
        <f>commits!C799</f>
        <v>0</v>
      </c>
      <c r="D799">
        <f>commits!D799</f>
        <v>1</v>
      </c>
      <c r="E799">
        <f>commits!E799</f>
        <v>1</v>
      </c>
      <c r="F799" t="e">
        <f>VLOOKUP(A799,merges!P:U,5,FALSE)</f>
        <v>#N/A</v>
      </c>
      <c r="G799" t="e">
        <f>VLOOKUP(A799,merges!P:U,6,FALSE)</f>
        <v>#N/A</v>
      </c>
      <c r="H799" t="e">
        <f t="shared" si="294"/>
        <v>#N/A</v>
      </c>
      <c r="I799" t="e">
        <f t="shared" si="295"/>
        <v>#N/A</v>
      </c>
      <c r="J799">
        <f t="shared" si="296"/>
        <v>0</v>
      </c>
      <c r="K799">
        <f t="shared" si="297"/>
        <v>0</v>
      </c>
      <c r="L799">
        <f t="shared" si="298"/>
        <v>0</v>
      </c>
      <c r="M799" t="e">
        <f t="shared" si="299"/>
        <v>#N/A</v>
      </c>
      <c r="N799" t="e">
        <f t="shared" si="299"/>
        <v>#N/A</v>
      </c>
      <c r="O799">
        <f>IF(ISNA(VLOOKUP(A799,desenvolvedores!$U$2:$W$656,2,FALSE)),1,VLOOKUP(A799,desenvolvedores!$U$2:$W$656,2,FALSE))</f>
        <v>1</v>
      </c>
      <c r="P799">
        <f>IF(ISNA(VLOOKUP(A799,desenvolvedores!$U$2:$W$656,3,FALSE)),1,VLOOKUP(A799,desenvolvedores!$U$2:$W$656,3,FALSE))</f>
        <v>1</v>
      </c>
      <c r="S799">
        <f>IF(ISNA(VLOOKUP(A799,merges!AH:AJ,2,)),0,VLOOKUP(A799,merges!AH:AJ,2,))</f>
        <v>0</v>
      </c>
      <c r="T799">
        <f>IF(ISNA(VLOOKUP(A799,merges!AN:AP,2,FALSE)),0,VLOOKUP(A799,merges!AN:AP,2,FALSE))</f>
        <v>0</v>
      </c>
      <c r="U799">
        <f t="shared" si="300"/>
        <v>0</v>
      </c>
      <c r="V799">
        <f t="shared" si="301"/>
        <v>0</v>
      </c>
      <c r="W799">
        <f t="shared" si="310"/>
        <v>0</v>
      </c>
      <c r="X799">
        <f t="shared" si="302"/>
        <v>0</v>
      </c>
      <c r="Y799" t="e">
        <f>VLOOKUP(A799,issues_tempo!A:E,2,FALSE)</f>
        <v>#N/A</v>
      </c>
      <c r="Z799" t="e">
        <f>VLOOKUP(A799,issues_tempo!A:E,3,FALSE)</f>
        <v>#N/A</v>
      </c>
      <c r="AA799" t="e">
        <f t="shared" si="303"/>
        <v>#N/A</v>
      </c>
      <c r="AB799" t="e">
        <f t="shared" si="304"/>
        <v>#N/A</v>
      </c>
      <c r="AC799" t="e">
        <f>VLOOKUP(A799,issues_tempo!A:E,4,FALSE)</f>
        <v>#N/A</v>
      </c>
      <c r="AD799" t="e">
        <f>VLOOKUP(A799,issues_tempo!A:E,5,FALSE)</f>
        <v>#N/A</v>
      </c>
      <c r="AE799">
        <f t="shared" si="305"/>
        <v>0</v>
      </c>
      <c r="AF799">
        <f t="shared" si="305"/>
        <v>0</v>
      </c>
      <c r="AG799" t="e">
        <f t="shared" si="306"/>
        <v>#N/A</v>
      </c>
      <c r="AH799" t="e">
        <f t="shared" si="307"/>
        <v>#N/A</v>
      </c>
      <c r="AI799" t="e">
        <f t="shared" si="308"/>
        <v>#N/A</v>
      </c>
      <c r="AJ799" t="e">
        <f t="shared" si="309"/>
        <v>#N/A</v>
      </c>
    </row>
    <row r="800" spans="1:36" x14ac:dyDescent="0.25">
      <c r="A800">
        <f>commits!A800</f>
        <v>58187543</v>
      </c>
      <c r="B800" t="str">
        <f>commits!B800</f>
        <v>Javascript</v>
      </c>
      <c r="C800">
        <f>commits!C800</f>
        <v>0</v>
      </c>
      <c r="D800">
        <f>commits!D800</f>
        <v>1</v>
      </c>
      <c r="E800">
        <f>commits!E800</f>
        <v>1</v>
      </c>
      <c r="F800" t="e">
        <f>VLOOKUP(A800,merges!P:U,5,FALSE)</f>
        <v>#N/A</v>
      </c>
      <c r="G800" t="e">
        <f>VLOOKUP(A800,merges!P:U,6,FALSE)</f>
        <v>#N/A</v>
      </c>
      <c r="H800" t="e">
        <f t="shared" si="294"/>
        <v>#N/A</v>
      </c>
      <c r="I800" t="e">
        <f t="shared" si="295"/>
        <v>#N/A</v>
      </c>
      <c r="J800">
        <f t="shared" si="296"/>
        <v>0</v>
      </c>
      <c r="K800">
        <f t="shared" si="297"/>
        <v>0</v>
      </c>
      <c r="L800">
        <f t="shared" si="298"/>
        <v>0</v>
      </c>
      <c r="M800" t="e">
        <f t="shared" si="299"/>
        <v>#N/A</v>
      </c>
      <c r="N800" t="e">
        <f t="shared" si="299"/>
        <v>#N/A</v>
      </c>
      <c r="O800">
        <f>IF(ISNA(VLOOKUP(A800,desenvolvedores!$U$2:$W$656,2,FALSE)),1,VLOOKUP(A800,desenvolvedores!$U$2:$W$656,2,FALSE))</f>
        <v>1</v>
      </c>
      <c r="P800">
        <f>IF(ISNA(VLOOKUP(A800,desenvolvedores!$U$2:$W$656,3,FALSE)),1,VLOOKUP(A800,desenvolvedores!$U$2:$W$656,3,FALSE))</f>
        <v>1</v>
      </c>
      <c r="S800">
        <f>IF(ISNA(VLOOKUP(A800,merges!AH:AJ,2,)),0,VLOOKUP(A800,merges!AH:AJ,2,))</f>
        <v>0</v>
      </c>
      <c r="T800">
        <f>IF(ISNA(VLOOKUP(A800,merges!AN:AP,2,FALSE)),0,VLOOKUP(A800,merges!AN:AP,2,FALSE))</f>
        <v>0</v>
      </c>
      <c r="U800">
        <f t="shared" si="300"/>
        <v>0</v>
      </c>
      <c r="V800">
        <f t="shared" si="301"/>
        <v>0</v>
      </c>
      <c r="W800">
        <f t="shared" si="310"/>
        <v>0</v>
      </c>
      <c r="X800">
        <f t="shared" si="302"/>
        <v>0</v>
      </c>
      <c r="Y800" t="e">
        <f>VLOOKUP(A800,issues_tempo!A:E,2,FALSE)</f>
        <v>#N/A</v>
      </c>
      <c r="Z800" t="e">
        <f>VLOOKUP(A800,issues_tempo!A:E,3,FALSE)</f>
        <v>#N/A</v>
      </c>
      <c r="AA800" t="e">
        <f t="shared" si="303"/>
        <v>#N/A</v>
      </c>
      <c r="AB800" t="e">
        <f t="shared" si="304"/>
        <v>#N/A</v>
      </c>
      <c r="AC800" t="e">
        <f>VLOOKUP(A800,issues_tempo!A:E,4,FALSE)</f>
        <v>#N/A</v>
      </c>
      <c r="AD800" t="e">
        <f>VLOOKUP(A800,issues_tempo!A:E,5,FALSE)</f>
        <v>#N/A</v>
      </c>
      <c r="AE800">
        <f t="shared" si="305"/>
        <v>0</v>
      </c>
      <c r="AF800">
        <f t="shared" si="305"/>
        <v>0</v>
      </c>
      <c r="AG800" t="e">
        <f t="shared" si="306"/>
        <v>#N/A</v>
      </c>
      <c r="AH800" t="e">
        <f t="shared" si="307"/>
        <v>#N/A</v>
      </c>
      <c r="AI800" t="e">
        <f t="shared" si="308"/>
        <v>#N/A</v>
      </c>
      <c r="AJ800" t="e">
        <f t="shared" si="309"/>
        <v>#N/A</v>
      </c>
    </row>
    <row r="801" spans="1:36" x14ac:dyDescent="0.25">
      <c r="A801">
        <f>commits!A801</f>
        <v>58320391</v>
      </c>
      <c r="B801" t="str">
        <f>commits!B801</f>
        <v>java</v>
      </c>
      <c r="C801">
        <f>commits!C801</f>
        <v>0</v>
      </c>
      <c r="D801">
        <f>commits!D801</f>
        <v>1</v>
      </c>
      <c r="E801">
        <f>commits!E801</f>
        <v>1</v>
      </c>
      <c r="F801" t="e">
        <f>VLOOKUP(A801,merges!P:U,5,FALSE)</f>
        <v>#N/A</v>
      </c>
      <c r="G801" t="e">
        <f>VLOOKUP(A801,merges!P:U,6,FALSE)</f>
        <v>#N/A</v>
      </c>
      <c r="H801" t="e">
        <f t="shared" si="294"/>
        <v>#N/A</v>
      </c>
      <c r="I801" t="e">
        <f t="shared" si="295"/>
        <v>#N/A</v>
      </c>
      <c r="J801">
        <f t="shared" si="296"/>
        <v>0</v>
      </c>
      <c r="K801">
        <f t="shared" si="297"/>
        <v>0</v>
      </c>
      <c r="L801">
        <f t="shared" si="298"/>
        <v>0</v>
      </c>
      <c r="M801" t="e">
        <f t="shared" si="299"/>
        <v>#N/A</v>
      </c>
      <c r="N801" t="e">
        <f t="shared" si="299"/>
        <v>#N/A</v>
      </c>
      <c r="O801">
        <f>IF(ISNA(VLOOKUP(A801,desenvolvedores!$U$2:$W$656,2,FALSE)),1,VLOOKUP(A801,desenvolvedores!$U$2:$W$656,2,FALSE))</f>
        <v>1</v>
      </c>
      <c r="P801">
        <f>IF(ISNA(VLOOKUP(A801,desenvolvedores!$U$2:$W$656,3,FALSE)),1,VLOOKUP(A801,desenvolvedores!$U$2:$W$656,3,FALSE))</f>
        <v>1</v>
      </c>
      <c r="S801">
        <f>IF(ISNA(VLOOKUP(A801,merges!AH:AJ,2,)),0,VLOOKUP(A801,merges!AH:AJ,2,))</f>
        <v>0</v>
      </c>
      <c r="T801">
        <f>IF(ISNA(VLOOKUP(A801,merges!AN:AP,2,FALSE)),0,VLOOKUP(A801,merges!AN:AP,2,FALSE))</f>
        <v>0</v>
      </c>
      <c r="U801">
        <f t="shared" si="300"/>
        <v>0</v>
      </c>
      <c r="V801">
        <f t="shared" si="301"/>
        <v>0</v>
      </c>
      <c r="W801">
        <f t="shared" si="310"/>
        <v>0</v>
      </c>
      <c r="X801">
        <f t="shared" si="302"/>
        <v>0</v>
      </c>
      <c r="Y801" t="e">
        <f>VLOOKUP(A801,issues_tempo!A:E,2,FALSE)</f>
        <v>#N/A</v>
      </c>
      <c r="Z801" t="e">
        <f>VLOOKUP(A801,issues_tempo!A:E,3,FALSE)</f>
        <v>#N/A</v>
      </c>
      <c r="AA801" t="e">
        <f t="shared" si="303"/>
        <v>#N/A</v>
      </c>
      <c r="AB801" t="e">
        <f t="shared" si="304"/>
        <v>#N/A</v>
      </c>
      <c r="AC801" t="e">
        <f>VLOOKUP(A801,issues_tempo!A:E,4,FALSE)</f>
        <v>#N/A</v>
      </c>
      <c r="AD801" t="e">
        <f>VLOOKUP(A801,issues_tempo!A:E,5,FALSE)</f>
        <v>#N/A</v>
      </c>
      <c r="AE801">
        <f t="shared" si="305"/>
        <v>0</v>
      </c>
      <c r="AF801">
        <f t="shared" si="305"/>
        <v>0</v>
      </c>
      <c r="AG801" t="e">
        <f t="shared" si="306"/>
        <v>#N/A</v>
      </c>
      <c r="AH801" t="e">
        <f t="shared" si="307"/>
        <v>#N/A</v>
      </c>
      <c r="AI801" t="e">
        <f t="shared" si="308"/>
        <v>#N/A</v>
      </c>
      <c r="AJ801" t="e">
        <f t="shared" si="309"/>
        <v>#N/A</v>
      </c>
    </row>
    <row r="802" spans="1:36" x14ac:dyDescent="0.25">
      <c r="A802">
        <f>commits!A802</f>
        <v>59022111</v>
      </c>
      <c r="B802" t="str">
        <f>commits!B802</f>
        <v>Javascript</v>
      </c>
      <c r="C802">
        <f>commits!C802</f>
        <v>0</v>
      </c>
      <c r="D802">
        <f>commits!D802</f>
        <v>4</v>
      </c>
      <c r="E802">
        <f>commits!E802</f>
        <v>4</v>
      </c>
      <c r="F802" t="e">
        <f>VLOOKUP(A802,merges!P:U,5,FALSE)</f>
        <v>#N/A</v>
      </c>
      <c r="G802" t="e">
        <f>VLOOKUP(A802,merges!P:U,6,FALSE)</f>
        <v>#N/A</v>
      </c>
      <c r="H802" t="e">
        <f t="shared" si="294"/>
        <v>#N/A</v>
      </c>
      <c r="I802" t="e">
        <f t="shared" si="295"/>
        <v>#N/A</v>
      </c>
      <c r="J802">
        <f t="shared" si="296"/>
        <v>0</v>
      </c>
      <c r="K802">
        <f t="shared" si="297"/>
        <v>0</v>
      </c>
      <c r="L802">
        <f t="shared" si="298"/>
        <v>0</v>
      </c>
      <c r="M802" t="e">
        <f t="shared" si="299"/>
        <v>#N/A</v>
      </c>
      <c r="N802" t="e">
        <f t="shared" si="299"/>
        <v>#N/A</v>
      </c>
      <c r="O802">
        <f>IF(ISNA(VLOOKUP(A802,desenvolvedores!$U$2:$W$656,2,FALSE)),1,VLOOKUP(A802,desenvolvedores!$U$2:$W$656,2,FALSE))</f>
        <v>1</v>
      </c>
      <c r="P802">
        <f>IF(ISNA(VLOOKUP(A802,desenvolvedores!$U$2:$W$656,3,FALSE)),1,VLOOKUP(A802,desenvolvedores!$U$2:$W$656,3,FALSE))</f>
        <v>1</v>
      </c>
      <c r="S802">
        <f>IF(ISNA(VLOOKUP(A802,merges!AH:AJ,2,)),0,VLOOKUP(A802,merges!AH:AJ,2,))</f>
        <v>0</v>
      </c>
      <c r="T802">
        <f>IF(ISNA(VLOOKUP(A802,merges!AN:AP,2,FALSE)),0,VLOOKUP(A802,merges!AN:AP,2,FALSE))</f>
        <v>0</v>
      </c>
      <c r="U802">
        <f t="shared" si="300"/>
        <v>0</v>
      </c>
      <c r="V802">
        <f t="shared" si="301"/>
        <v>0</v>
      </c>
      <c r="W802">
        <f t="shared" si="310"/>
        <v>0</v>
      </c>
      <c r="X802">
        <f t="shared" si="302"/>
        <v>0</v>
      </c>
      <c r="Y802" t="e">
        <f>VLOOKUP(A802,issues_tempo!A:E,2,FALSE)</f>
        <v>#N/A</v>
      </c>
      <c r="Z802" t="e">
        <f>VLOOKUP(A802,issues_tempo!A:E,3,FALSE)</f>
        <v>#N/A</v>
      </c>
      <c r="AA802" t="e">
        <f t="shared" si="303"/>
        <v>#N/A</v>
      </c>
      <c r="AB802" t="e">
        <f t="shared" si="304"/>
        <v>#N/A</v>
      </c>
      <c r="AC802" t="e">
        <f>VLOOKUP(A802,issues_tempo!A:E,4,FALSE)</f>
        <v>#N/A</v>
      </c>
      <c r="AD802" t="e">
        <f>VLOOKUP(A802,issues_tempo!A:E,5,FALSE)</f>
        <v>#N/A</v>
      </c>
      <c r="AE802">
        <f t="shared" si="305"/>
        <v>0</v>
      </c>
      <c r="AF802">
        <f t="shared" si="305"/>
        <v>0</v>
      </c>
      <c r="AG802" t="e">
        <f t="shared" si="306"/>
        <v>#N/A</v>
      </c>
      <c r="AH802" t="e">
        <f t="shared" si="307"/>
        <v>#N/A</v>
      </c>
      <c r="AI802" t="e">
        <f t="shared" si="308"/>
        <v>#N/A</v>
      </c>
      <c r="AJ802" t="e">
        <f t="shared" si="309"/>
        <v>#N/A</v>
      </c>
    </row>
    <row r="803" spans="1:36" x14ac:dyDescent="0.25">
      <c r="A803">
        <f>commits!A803</f>
        <v>59460487</v>
      </c>
      <c r="B803" t="str">
        <f>commits!B803</f>
        <v>c#</v>
      </c>
      <c r="C803">
        <f>commits!C803</f>
        <v>0</v>
      </c>
      <c r="D803">
        <f>commits!D803</f>
        <v>2</v>
      </c>
      <c r="E803">
        <f>commits!E803</f>
        <v>2</v>
      </c>
      <c r="F803" t="e">
        <f>VLOOKUP(A803,merges!P:U,5,FALSE)</f>
        <v>#N/A</v>
      </c>
      <c r="G803" t="e">
        <f>VLOOKUP(A803,merges!P:U,6,FALSE)</f>
        <v>#N/A</v>
      </c>
      <c r="H803" t="e">
        <f t="shared" si="294"/>
        <v>#N/A</v>
      </c>
      <c r="I803" t="e">
        <f t="shared" si="295"/>
        <v>#N/A</v>
      </c>
      <c r="J803">
        <f t="shared" si="296"/>
        <v>0</v>
      </c>
      <c r="K803">
        <f t="shared" si="297"/>
        <v>0</v>
      </c>
      <c r="L803">
        <f t="shared" si="298"/>
        <v>0</v>
      </c>
      <c r="M803" t="e">
        <f t="shared" si="299"/>
        <v>#N/A</v>
      </c>
      <c r="N803" t="e">
        <f t="shared" si="299"/>
        <v>#N/A</v>
      </c>
      <c r="O803">
        <f>IF(ISNA(VLOOKUP(A803,desenvolvedores!$U$2:$W$656,2,FALSE)),1,VLOOKUP(A803,desenvolvedores!$U$2:$W$656,2,FALSE))</f>
        <v>1</v>
      </c>
      <c r="P803">
        <f>IF(ISNA(VLOOKUP(A803,desenvolvedores!$U$2:$W$656,3,FALSE)),1,VLOOKUP(A803,desenvolvedores!$U$2:$W$656,3,FALSE))</f>
        <v>1</v>
      </c>
      <c r="S803">
        <f>IF(ISNA(VLOOKUP(A803,merges!AH:AJ,2,)),0,VLOOKUP(A803,merges!AH:AJ,2,))</f>
        <v>0</v>
      </c>
      <c r="T803">
        <f>IF(ISNA(VLOOKUP(A803,merges!AN:AP,2,FALSE)),0,VLOOKUP(A803,merges!AN:AP,2,FALSE))</f>
        <v>0</v>
      </c>
      <c r="U803">
        <f t="shared" si="300"/>
        <v>0</v>
      </c>
      <c r="V803">
        <f t="shared" si="301"/>
        <v>0</v>
      </c>
      <c r="W803">
        <f t="shared" si="310"/>
        <v>0</v>
      </c>
      <c r="X803">
        <f t="shared" si="302"/>
        <v>0</v>
      </c>
      <c r="Y803" t="e">
        <f>VLOOKUP(A803,issues_tempo!A:E,2,FALSE)</f>
        <v>#N/A</v>
      </c>
      <c r="Z803" t="e">
        <f>VLOOKUP(A803,issues_tempo!A:E,3,FALSE)</f>
        <v>#N/A</v>
      </c>
      <c r="AA803" t="e">
        <f t="shared" si="303"/>
        <v>#N/A</v>
      </c>
      <c r="AB803" t="e">
        <f t="shared" si="304"/>
        <v>#N/A</v>
      </c>
      <c r="AC803" t="e">
        <f>VLOOKUP(A803,issues_tempo!A:E,4,FALSE)</f>
        <v>#N/A</v>
      </c>
      <c r="AD803" t="e">
        <f>VLOOKUP(A803,issues_tempo!A:E,5,FALSE)</f>
        <v>#N/A</v>
      </c>
      <c r="AE803">
        <f t="shared" si="305"/>
        <v>0</v>
      </c>
      <c r="AF803">
        <f t="shared" si="305"/>
        <v>0</v>
      </c>
      <c r="AG803" t="e">
        <f t="shared" si="306"/>
        <v>#N/A</v>
      </c>
      <c r="AH803" t="e">
        <f t="shared" si="307"/>
        <v>#N/A</v>
      </c>
      <c r="AI803" t="e">
        <f t="shared" si="308"/>
        <v>#N/A</v>
      </c>
      <c r="AJ803" t="e">
        <f t="shared" si="309"/>
        <v>#N/A</v>
      </c>
    </row>
    <row r="804" spans="1:36" x14ac:dyDescent="0.25">
      <c r="A804">
        <f>commits!A804</f>
        <v>60463788</v>
      </c>
      <c r="B804" t="str">
        <f>commits!B804</f>
        <v>java</v>
      </c>
      <c r="C804">
        <f>commits!C804</f>
        <v>0</v>
      </c>
      <c r="D804">
        <f>commits!D804</f>
        <v>1</v>
      </c>
      <c r="E804">
        <f>commits!E804</f>
        <v>1</v>
      </c>
      <c r="F804" t="e">
        <f>VLOOKUP(A804,merges!P:U,5,FALSE)</f>
        <v>#N/A</v>
      </c>
      <c r="G804" t="e">
        <f>VLOOKUP(A804,merges!P:U,6,FALSE)</f>
        <v>#N/A</v>
      </c>
      <c r="H804" t="e">
        <f t="shared" si="294"/>
        <v>#N/A</v>
      </c>
      <c r="I804" t="e">
        <f t="shared" si="295"/>
        <v>#N/A</v>
      </c>
      <c r="J804">
        <f t="shared" si="296"/>
        <v>0</v>
      </c>
      <c r="K804">
        <f t="shared" si="297"/>
        <v>0</v>
      </c>
      <c r="L804">
        <f t="shared" si="298"/>
        <v>0</v>
      </c>
      <c r="M804" t="e">
        <f t="shared" si="299"/>
        <v>#N/A</v>
      </c>
      <c r="N804" t="e">
        <f t="shared" si="299"/>
        <v>#N/A</v>
      </c>
      <c r="O804">
        <f>IF(ISNA(VLOOKUP(A804,desenvolvedores!$U$2:$W$656,2,FALSE)),1,VLOOKUP(A804,desenvolvedores!$U$2:$W$656,2,FALSE))</f>
        <v>1</v>
      </c>
      <c r="P804">
        <f>IF(ISNA(VLOOKUP(A804,desenvolvedores!$U$2:$W$656,3,FALSE)),1,VLOOKUP(A804,desenvolvedores!$U$2:$W$656,3,FALSE))</f>
        <v>1</v>
      </c>
      <c r="S804">
        <f>IF(ISNA(VLOOKUP(A804,merges!AH:AJ,2,)),0,VLOOKUP(A804,merges!AH:AJ,2,))</f>
        <v>0</v>
      </c>
      <c r="T804">
        <f>IF(ISNA(VLOOKUP(A804,merges!AN:AP,2,FALSE)),0,VLOOKUP(A804,merges!AN:AP,2,FALSE))</f>
        <v>0</v>
      </c>
      <c r="U804">
        <f t="shared" si="300"/>
        <v>0</v>
      </c>
      <c r="V804">
        <f t="shared" si="301"/>
        <v>0</v>
      </c>
      <c r="W804">
        <f t="shared" si="310"/>
        <v>0</v>
      </c>
      <c r="X804">
        <f t="shared" si="302"/>
        <v>0</v>
      </c>
      <c r="Y804" t="e">
        <f>VLOOKUP(A804,issues_tempo!A:E,2,FALSE)</f>
        <v>#N/A</v>
      </c>
      <c r="Z804" t="e">
        <f>VLOOKUP(A804,issues_tempo!A:E,3,FALSE)</f>
        <v>#N/A</v>
      </c>
      <c r="AA804" t="e">
        <f t="shared" si="303"/>
        <v>#N/A</v>
      </c>
      <c r="AB804" t="e">
        <f t="shared" si="304"/>
        <v>#N/A</v>
      </c>
      <c r="AC804" t="e">
        <f>VLOOKUP(A804,issues_tempo!A:E,4,FALSE)</f>
        <v>#N/A</v>
      </c>
      <c r="AD804" t="e">
        <f>VLOOKUP(A804,issues_tempo!A:E,5,FALSE)</f>
        <v>#N/A</v>
      </c>
      <c r="AE804">
        <f t="shared" si="305"/>
        <v>0</v>
      </c>
      <c r="AF804">
        <f t="shared" si="305"/>
        <v>0</v>
      </c>
      <c r="AG804" t="e">
        <f t="shared" si="306"/>
        <v>#N/A</v>
      </c>
      <c r="AH804" t="e">
        <f t="shared" si="307"/>
        <v>#N/A</v>
      </c>
      <c r="AI804" t="e">
        <f t="shared" si="308"/>
        <v>#N/A</v>
      </c>
      <c r="AJ804" t="e">
        <f t="shared" si="309"/>
        <v>#N/A</v>
      </c>
    </row>
    <row r="805" spans="1:36" x14ac:dyDescent="0.25">
      <c r="A805">
        <f>commits!A805</f>
        <v>60691091</v>
      </c>
      <c r="B805" t="str">
        <f>commits!B805</f>
        <v>c#</v>
      </c>
      <c r="C805">
        <f>commits!C805</f>
        <v>0</v>
      </c>
      <c r="D805">
        <f>commits!D805</f>
        <v>6</v>
      </c>
      <c r="E805">
        <f>commits!E805</f>
        <v>6</v>
      </c>
      <c r="F805" t="e">
        <f>VLOOKUP(A805,merges!P:U,5,FALSE)</f>
        <v>#N/A</v>
      </c>
      <c r="G805" t="e">
        <f>VLOOKUP(A805,merges!P:U,6,FALSE)</f>
        <v>#N/A</v>
      </c>
      <c r="H805" t="e">
        <f t="shared" si="294"/>
        <v>#N/A</v>
      </c>
      <c r="I805" t="e">
        <f t="shared" si="295"/>
        <v>#N/A</v>
      </c>
      <c r="J805">
        <f t="shared" si="296"/>
        <v>0</v>
      </c>
      <c r="K805">
        <f t="shared" si="297"/>
        <v>0</v>
      </c>
      <c r="L805">
        <f t="shared" si="298"/>
        <v>0</v>
      </c>
      <c r="M805" t="e">
        <f t="shared" si="299"/>
        <v>#N/A</v>
      </c>
      <c r="N805" t="e">
        <f t="shared" si="299"/>
        <v>#N/A</v>
      </c>
      <c r="O805">
        <f>IF(ISNA(VLOOKUP(A805,desenvolvedores!$U$2:$W$656,2,FALSE)),1,VLOOKUP(A805,desenvolvedores!$U$2:$W$656,2,FALSE))</f>
        <v>1</v>
      </c>
      <c r="P805">
        <f>IF(ISNA(VLOOKUP(A805,desenvolvedores!$U$2:$W$656,3,FALSE)),1,VLOOKUP(A805,desenvolvedores!$U$2:$W$656,3,FALSE))</f>
        <v>1</v>
      </c>
      <c r="S805">
        <f>IF(ISNA(VLOOKUP(A805,merges!AH:AJ,2,)),0,VLOOKUP(A805,merges!AH:AJ,2,))</f>
        <v>0</v>
      </c>
      <c r="T805">
        <f>IF(ISNA(VLOOKUP(A805,merges!AN:AP,2,FALSE)),0,VLOOKUP(A805,merges!AN:AP,2,FALSE))</f>
        <v>0</v>
      </c>
      <c r="U805">
        <f t="shared" si="300"/>
        <v>0</v>
      </c>
      <c r="V805">
        <f t="shared" si="301"/>
        <v>0</v>
      </c>
      <c r="W805">
        <f t="shared" si="310"/>
        <v>0</v>
      </c>
      <c r="X805">
        <f t="shared" si="302"/>
        <v>0</v>
      </c>
      <c r="Y805" t="e">
        <f>VLOOKUP(A805,issues_tempo!A:E,2,FALSE)</f>
        <v>#N/A</v>
      </c>
      <c r="Z805" t="e">
        <f>VLOOKUP(A805,issues_tempo!A:E,3,FALSE)</f>
        <v>#N/A</v>
      </c>
      <c r="AA805" t="e">
        <f t="shared" si="303"/>
        <v>#N/A</v>
      </c>
      <c r="AB805" t="e">
        <f t="shared" si="304"/>
        <v>#N/A</v>
      </c>
      <c r="AC805" t="e">
        <f>VLOOKUP(A805,issues_tempo!A:E,4,FALSE)</f>
        <v>#N/A</v>
      </c>
      <c r="AD805" t="e">
        <f>VLOOKUP(A805,issues_tempo!A:E,5,FALSE)</f>
        <v>#N/A</v>
      </c>
      <c r="AE805">
        <f t="shared" si="305"/>
        <v>0</v>
      </c>
      <c r="AF805">
        <f t="shared" si="305"/>
        <v>0</v>
      </c>
      <c r="AG805" t="e">
        <f t="shared" si="306"/>
        <v>#N/A</v>
      </c>
      <c r="AH805" t="e">
        <f t="shared" si="307"/>
        <v>#N/A</v>
      </c>
      <c r="AI805" t="e">
        <f t="shared" si="308"/>
        <v>#N/A</v>
      </c>
      <c r="AJ805" t="e">
        <f t="shared" si="309"/>
        <v>#N/A</v>
      </c>
    </row>
    <row r="806" spans="1:36" x14ac:dyDescent="0.25">
      <c r="A806">
        <f>commits!A806</f>
        <v>60894874</v>
      </c>
      <c r="B806" t="str">
        <f>commits!B806</f>
        <v>Javascript</v>
      </c>
      <c r="C806">
        <f>commits!C806</f>
        <v>0</v>
      </c>
      <c r="D806">
        <f>commits!D806</f>
        <v>13</v>
      </c>
      <c r="E806">
        <f>commits!E806</f>
        <v>13</v>
      </c>
      <c r="F806" t="e">
        <f>VLOOKUP(A806,merges!P:U,5,FALSE)</f>
        <v>#N/A</v>
      </c>
      <c r="G806" t="e">
        <f>VLOOKUP(A806,merges!P:U,6,FALSE)</f>
        <v>#N/A</v>
      </c>
      <c r="H806" t="e">
        <f t="shared" si="294"/>
        <v>#N/A</v>
      </c>
      <c r="I806" t="e">
        <f t="shared" si="295"/>
        <v>#N/A</v>
      </c>
      <c r="J806">
        <f t="shared" si="296"/>
        <v>0</v>
      </c>
      <c r="K806">
        <f t="shared" si="297"/>
        <v>0</v>
      </c>
      <c r="L806">
        <f t="shared" si="298"/>
        <v>0</v>
      </c>
      <c r="M806" t="e">
        <f t="shared" si="299"/>
        <v>#N/A</v>
      </c>
      <c r="N806" t="e">
        <f t="shared" si="299"/>
        <v>#N/A</v>
      </c>
      <c r="O806">
        <f>IF(ISNA(VLOOKUP(A806,desenvolvedores!$U$2:$W$656,2,FALSE)),1,VLOOKUP(A806,desenvolvedores!$U$2:$W$656,2,FALSE))</f>
        <v>1</v>
      </c>
      <c r="P806">
        <f>IF(ISNA(VLOOKUP(A806,desenvolvedores!$U$2:$W$656,3,FALSE)),1,VLOOKUP(A806,desenvolvedores!$U$2:$W$656,3,FALSE))</f>
        <v>1</v>
      </c>
      <c r="S806">
        <f>IF(ISNA(VLOOKUP(A806,merges!AH:AJ,2,)),0,VLOOKUP(A806,merges!AH:AJ,2,))</f>
        <v>0</v>
      </c>
      <c r="T806">
        <f>IF(ISNA(VLOOKUP(A806,merges!AN:AP,2,FALSE)),0,VLOOKUP(A806,merges!AN:AP,2,FALSE))</f>
        <v>0</v>
      </c>
      <c r="U806">
        <f t="shared" si="300"/>
        <v>0</v>
      </c>
      <c r="V806">
        <f t="shared" si="301"/>
        <v>0</v>
      </c>
      <c r="W806">
        <f t="shared" si="310"/>
        <v>0</v>
      </c>
      <c r="X806">
        <f t="shared" si="302"/>
        <v>0</v>
      </c>
      <c r="Y806" t="e">
        <f>VLOOKUP(A806,issues_tempo!A:E,2,FALSE)</f>
        <v>#N/A</v>
      </c>
      <c r="Z806" t="e">
        <f>VLOOKUP(A806,issues_tempo!A:E,3,FALSE)</f>
        <v>#N/A</v>
      </c>
      <c r="AA806" t="e">
        <f t="shared" si="303"/>
        <v>#N/A</v>
      </c>
      <c r="AB806" t="e">
        <f t="shared" si="304"/>
        <v>#N/A</v>
      </c>
      <c r="AC806" t="e">
        <f>VLOOKUP(A806,issues_tempo!A:E,4,FALSE)</f>
        <v>#N/A</v>
      </c>
      <c r="AD806" t="e">
        <f>VLOOKUP(A806,issues_tempo!A:E,5,FALSE)</f>
        <v>#N/A</v>
      </c>
      <c r="AE806">
        <f t="shared" si="305"/>
        <v>0</v>
      </c>
      <c r="AF806">
        <f t="shared" si="305"/>
        <v>0</v>
      </c>
      <c r="AG806" t="e">
        <f t="shared" si="306"/>
        <v>#N/A</v>
      </c>
      <c r="AH806" t="e">
        <f t="shared" si="307"/>
        <v>#N/A</v>
      </c>
      <c r="AI806" t="e">
        <f t="shared" si="308"/>
        <v>#N/A</v>
      </c>
      <c r="AJ806" t="e">
        <f t="shared" si="309"/>
        <v>#N/A</v>
      </c>
    </row>
    <row r="807" spans="1:36" x14ac:dyDescent="0.25">
      <c r="A807">
        <f>commits!A807</f>
        <v>61139181</v>
      </c>
      <c r="B807" t="str">
        <f>commits!B807</f>
        <v>Javascript</v>
      </c>
      <c r="C807">
        <f>commits!C807</f>
        <v>0</v>
      </c>
      <c r="D807">
        <f>commits!D807</f>
        <v>4</v>
      </c>
      <c r="E807">
        <f>commits!E807</f>
        <v>4</v>
      </c>
      <c r="F807" t="e">
        <f>VLOOKUP(A807,merges!P:U,5,FALSE)</f>
        <v>#N/A</v>
      </c>
      <c r="G807" t="e">
        <f>VLOOKUP(A807,merges!P:U,6,FALSE)</f>
        <v>#N/A</v>
      </c>
      <c r="H807" t="e">
        <f t="shared" si="294"/>
        <v>#N/A</v>
      </c>
      <c r="I807" t="e">
        <f t="shared" si="295"/>
        <v>#N/A</v>
      </c>
      <c r="J807">
        <f t="shared" si="296"/>
        <v>0</v>
      </c>
      <c r="K807">
        <f t="shared" si="297"/>
        <v>0</v>
      </c>
      <c r="L807">
        <f t="shared" si="298"/>
        <v>0</v>
      </c>
      <c r="M807" t="e">
        <f t="shared" si="299"/>
        <v>#N/A</v>
      </c>
      <c r="N807" t="e">
        <f t="shared" si="299"/>
        <v>#N/A</v>
      </c>
      <c r="O807">
        <f>IF(ISNA(VLOOKUP(A807,desenvolvedores!$U$2:$W$656,2,FALSE)),1,VLOOKUP(A807,desenvolvedores!$U$2:$W$656,2,FALSE))</f>
        <v>1</v>
      </c>
      <c r="P807">
        <f>IF(ISNA(VLOOKUP(A807,desenvolvedores!$U$2:$W$656,3,FALSE)),1,VLOOKUP(A807,desenvolvedores!$U$2:$W$656,3,FALSE))</f>
        <v>1</v>
      </c>
      <c r="S807">
        <f>IF(ISNA(VLOOKUP(A807,merges!AH:AJ,2,)),0,VLOOKUP(A807,merges!AH:AJ,2,))</f>
        <v>0</v>
      </c>
      <c r="T807">
        <f>IF(ISNA(VLOOKUP(A807,merges!AN:AP,2,FALSE)),0,VLOOKUP(A807,merges!AN:AP,2,FALSE))</f>
        <v>0</v>
      </c>
      <c r="U807">
        <f t="shared" si="300"/>
        <v>0</v>
      </c>
      <c r="V807">
        <f t="shared" si="301"/>
        <v>0</v>
      </c>
      <c r="W807">
        <f t="shared" si="310"/>
        <v>0</v>
      </c>
      <c r="X807">
        <f t="shared" si="302"/>
        <v>0</v>
      </c>
      <c r="Y807" t="e">
        <f>VLOOKUP(A807,issues_tempo!A:E,2,FALSE)</f>
        <v>#N/A</v>
      </c>
      <c r="Z807" t="e">
        <f>VLOOKUP(A807,issues_tempo!A:E,3,FALSE)</f>
        <v>#N/A</v>
      </c>
      <c r="AA807" t="e">
        <f t="shared" si="303"/>
        <v>#N/A</v>
      </c>
      <c r="AB807" t="e">
        <f t="shared" si="304"/>
        <v>#N/A</v>
      </c>
      <c r="AC807" t="e">
        <f>VLOOKUP(A807,issues_tempo!A:E,4,FALSE)</f>
        <v>#N/A</v>
      </c>
      <c r="AD807" t="e">
        <f>VLOOKUP(A807,issues_tempo!A:E,5,FALSE)</f>
        <v>#N/A</v>
      </c>
      <c r="AE807">
        <f t="shared" si="305"/>
        <v>0</v>
      </c>
      <c r="AF807">
        <f t="shared" si="305"/>
        <v>0</v>
      </c>
      <c r="AG807" t="e">
        <f t="shared" si="306"/>
        <v>#N/A</v>
      </c>
      <c r="AH807" t="e">
        <f t="shared" si="307"/>
        <v>#N/A</v>
      </c>
      <c r="AI807" t="e">
        <f t="shared" si="308"/>
        <v>#N/A</v>
      </c>
      <c r="AJ807" t="e">
        <f t="shared" si="309"/>
        <v>#N/A</v>
      </c>
    </row>
    <row r="808" spans="1:36" x14ac:dyDescent="0.25">
      <c r="A808">
        <f>commits!A808</f>
        <v>62399861</v>
      </c>
      <c r="B808" t="str">
        <f>commits!B808</f>
        <v>Javascript</v>
      </c>
      <c r="C808">
        <f>commits!C808</f>
        <v>0</v>
      </c>
      <c r="D808">
        <f>commits!D808</f>
        <v>2</v>
      </c>
      <c r="E808">
        <f>commits!E808</f>
        <v>2</v>
      </c>
      <c r="F808" t="e">
        <f>VLOOKUP(A808,merges!P:U,5,FALSE)</f>
        <v>#N/A</v>
      </c>
      <c r="G808" t="e">
        <f>VLOOKUP(A808,merges!P:U,6,FALSE)</f>
        <v>#N/A</v>
      </c>
      <c r="H808" t="e">
        <f t="shared" si="294"/>
        <v>#N/A</v>
      </c>
      <c r="I808" t="e">
        <f t="shared" si="295"/>
        <v>#N/A</v>
      </c>
      <c r="J808">
        <f t="shared" si="296"/>
        <v>0</v>
      </c>
      <c r="K808">
        <f t="shared" si="297"/>
        <v>0</v>
      </c>
      <c r="L808">
        <f t="shared" si="298"/>
        <v>0</v>
      </c>
      <c r="M808" t="e">
        <f t="shared" si="299"/>
        <v>#N/A</v>
      </c>
      <c r="N808" t="e">
        <f t="shared" si="299"/>
        <v>#N/A</v>
      </c>
      <c r="O808">
        <f>IF(ISNA(VLOOKUP(A808,desenvolvedores!$U$2:$W$656,2,FALSE)),1,VLOOKUP(A808,desenvolvedores!$U$2:$W$656,2,FALSE))</f>
        <v>1</v>
      </c>
      <c r="P808">
        <f>IF(ISNA(VLOOKUP(A808,desenvolvedores!$U$2:$W$656,3,FALSE)),1,VLOOKUP(A808,desenvolvedores!$U$2:$W$656,3,FALSE))</f>
        <v>1</v>
      </c>
      <c r="S808">
        <f>IF(ISNA(VLOOKUP(A808,merges!AH:AJ,2,)),0,VLOOKUP(A808,merges!AH:AJ,2,))</f>
        <v>0</v>
      </c>
      <c r="T808">
        <f>IF(ISNA(VLOOKUP(A808,merges!AN:AP,2,FALSE)),0,VLOOKUP(A808,merges!AN:AP,2,FALSE))</f>
        <v>0</v>
      </c>
      <c r="U808">
        <f t="shared" si="300"/>
        <v>0</v>
      </c>
      <c r="V808">
        <f t="shared" si="301"/>
        <v>0</v>
      </c>
      <c r="W808">
        <f t="shared" si="310"/>
        <v>0</v>
      </c>
      <c r="X808">
        <f t="shared" si="302"/>
        <v>0</v>
      </c>
      <c r="Y808" t="e">
        <f>VLOOKUP(A808,issues_tempo!A:E,2,FALSE)</f>
        <v>#N/A</v>
      </c>
      <c r="Z808" t="e">
        <f>VLOOKUP(A808,issues_tempo!A:E,3,FALSE)</f>
        <v>#N/A</v>
      </c>
      <c r="AA808" t="e">
        <f t="shared" si="303"/>
        <v>#N/A</v>
      </c>
      <c r="AB808" t="e">
        <f t="shared" si="304"/>
        <v>#N/A</v>
      </c>
      <c r="AC808" t="e">
        <f>VLOOKUP(A808,issues_tempo!A:E,4,FALSE)</f>
        <v>#N/A</v>
      </c>
      <c r="AD808" t="e">
        <f>VLOOKUP(A808,issues_tempo!A:E,5,FALSE)</f>
        <v>#N/A</v>
      </c>
      <c r="AE808">
        <f t="shared" si="305"/>
        <v>0</v>
      </c>
      <c r="AF808">
        <f t="shared" si="305"/>
        <v>0</v>
      </c>
      <c r="AG808" t="e">
        <f t="shared" si="306"/>
        <v>#N/A</v>
      </c>
      <c r="AH808" t="e">
        <f t="shared" si="307"/>
        <v>#N/A</v>
      </c>
      <c r="AI808" t="e">
        <f t="shared" si="308"/>
        <v>#N/A</v>
      </c>
      <c r="AJ808" t="e">
        <f t="shared" si="309"/>
        <v>#N/A</v>
      </c>
    </row>
    <row r="809" spans="1:36" x14ac:dyDescent="0.25">
      <c r="A809">
        <f>commits!A809</f>
        <v>62495953</v>
      </c>
      <c r="B809" t="str">
        <f>commits!B809</f>
        <v>Python</v>
      </c>
      <c r="C809">
        <f>commits!C809</f>
        <v>0</v>
      </c>
      <c r="D809">
        <f>commits!D809</f>
        <v>2</v>
      </c>
      <c r="E809">
        <f>commits!E809</f>
        <v>2</v>
      </c>
      <c r="F809" t="e">
        <f>VLOOKUP(A809,merges!P:U,5,FALSE)</f>
        <v>#N/A</v>
      </c>
      <c r="G809" t="e">
        <f>VLOOKUP(A809,merges!P:U,6,FALSE)</f>
        <v>#N/A</v>
      </c>
      <c r="H809" t="e">
        <f t="shared" si="294"/>
        <v>#N/A</v>
      </c>
      <c r="I809" t="e">
        <f t="shared" si="295"/>
        <v>#N/A</v>
      </c>
      <c r="J809">
        <f t="shared" si="296"/>
        <v>0</v>
      </c>
      <c r="K809">
        <f t="shared" si="297"/>
        <v>0</v>
      </c>
      <c r="L809">
        <f t="shared" si="298"/>
        <v>0</v>
      </c>
      <c r="M809" t="e">
        <f t="shared" si="299"/>
        <v>#N/A</v>
      </c>
      <c r="N809" t="e">
        <f t="shared" si="299"/>
        <v>#N/A</v>
      </c>
      <c r="O809">
        <f>IF(ISNA(VLOOKUP(A809,desenvolvedores!$U$2:$W$656,2,FALSE)),1,VLOOKUP(A809,desenvolvedores!$U$2:$W$656,2,FALSE))</f>
        <v>1</v>
      </c>
      <c r="P809">
        <f>IF(ISNA(VLOOKUP(A809,desenvolvedores!$U$2:$W$656,3,FALSE)),1,VLOOKUP(A809,desenvolvedores!$U$2:$W$656,3,FALSE))</f>
        <v>1</v>
      </c>
      <c r="S809">
        <f>IF(ISNA(VLOOKUP(A809,merges!AH:AJ,2,)),0,VLOOKUP(A809,merges!AH:AJ,2,))</f>
        <v>0</v>
      </c>
      <c r="T809">
        <f>IF(ISNA(VLOOKUP(A809,merges!AN:AP,2,FALSE)),0,VLOOKUP(A809,merges!AN:AP,2,FALSE))</f>
        <v>0</v>
      </c>
      <c r="U809">
        <f t="shared" si="300"/>
        <v>0</v>
      </c>
      <c r="V809">
        <f t="shared" si="301"/>
        <v>0</v>
      </c>
      <c r="W809">
        <f t="shared" si="310"/>
        <v>0</v>
      </c>
      <c r="X809">
        <f t="shared" si="302"/>
        <v>0</v>
      </c>
      <c r="Y809" t="e">
        <f>VLOOKUP(A809,issues_tempo!A:E,2,FALSE)</f>
        <v>#N/A</v>
      </c>
      <c r="Z809" t="e">
        <f>VLOOKUP(A809,issues_tempo!A:E,3,FALSE)</f>
        <v>#N/A</v>
      </c>
      <c r="AA809" t="e">
        <f t="shared" si="303"/>
        <v>#N/A</v>
      </c>
      <c r="AB809" t="e">
        <f t="shared" si="304"/>
        <v>#N/A</v>
      </c>
      <c r="AC809" t="e">
        <f>VLOOKUP(A809,issues_tempo!A:E,4,FALSE)</f>
        <v>#N/A</v>
      </c>
      <c r="AD809" t="e">
        <f>VLOOKUP(A809,issues_tempo!A:E,5,FALSE)</f>
        <v>#N/A</v>
      </c>
      <c r="AE809">
        <f t="shared" si="305"/>
        <v>0</v>
      </c>
      <c r="AF809">
        <f t="shared" si="305"/>
        <v>0</v>
      </c>
      <c r="AG809" t="e">
        <f t="shared" si="306"/>
        <v>#N/A</v>
      </c>
      <c r="AH809" t="e">
        <f t="shared" si="307"/>
        <v>#N/A</v>
      </c>
      <c r="AI809" t="e">
        <f t="shared" si="308"/>
        <v>#N/A</v>
      </c>
      <c r="AJ809" t="e">
        <f t="shared" si="309"/>
        <v>#N/A</v>
      </c>
    </row>
    <row r="810" spans="1:36" x14ac:dyDescent="0.25">
      <c r="A810">
        <f>commits!A810</f>
        <v>63055631</v>
      </c>
      <c r="B810" t="str">
        <f>commits!B810</f>
        <v>Javascript</v>
      </c>
      <c r="C810">
        <f>commits!C810</f>
        <v>0</v>
      </c>
      <c r="D810">
        <f>commits!D810</f>
        <v>2</v>
      </c>
      <c r="E810">
        <f>commits!E810</f>
        <v>2</v>
      </c>
      <c r="F810" t="e">
        <f>VLOOKUP(A810,merges!P:U,5,FALSE)</f>
        <v>#N/A</v>
      </c>
      <c r="G810" t="e">
        <f>VLOOKUP(A810,merges!P:U,6,FALSE)</f>
        <v>#N/A</v>
      </c>
      <c r="H810" t="e">
        <f t="shared" si="294"/>
        <v>#N/A</v>
      </c>
      <c r="I810" t="e">
        <f t="shared" si="295"/>
        <v>#N/A</v>
      </c>
      <c r="J810">
        <f t="shared" si="296"/>
        <v>0</v>
      </c>
      <c r="K810">
        <f t="shared" si="297"/>
        <v>0</v>
      </c>
      <c r="L810">
        <f t="shared" si="298"/>
        <v>0</v>
      </c>
      <c r="M810" t="e">
        <f t="shared" si="299"/>
        <v>#N/A</v>
      </c>
      <c r="N810" t="e">
        <f t="shared" si="299"/>
        <v>#N/A</v>
      </c>
      <c r="O810">
        <f>IF(ISNA(VLOOKUP(A810,desenvolvedores!$U$2:$W$656,2,FALSE)),1,VLOOKUP(A810,desenvolvedores!$U$2:$W$656,2,FALSE))</f>
        <v>1</v>
      </c>
      <c r="P810">
        <f>IF(ISNA(VLOOKUP(A810,desenvolvedores!$U$2:$W$656,3,FALSE)),1,VLOOKUP(A810,desenvolvedores!$U$2:$W$656,3,FALSE))</f>
        <v>1</v>
      </c>
      <c r="S810">
        <f>IF(ISNA(VLOOKUP(A810,merges!AH:AJ,2,)),0,VLOOKUP(A810,merges!AH:AJ,2,))</f>
        <v>0</v>
      </c>
      <c r="T810">
        <f>IF(ISNA(VLOOKUP(A810,merges!AN:AP,2,FALSE)),0,VLOOKUP(A810,merges!AN:AP,2,FALSE))</f>
        <v>0</v>
      </c>
      <c r="U810">
        <f t="shared" si="300"/>
        <v>0</v>
      </c>
      <c r="V810">
        <f t="shared" si="301"/>
        <v>0</v>
      </c>
      <c r="W810">
        <f t="shared" si="310"/>
        <v>0</v>
      </c>
      <c r="X810">
        <f t="shared" si="302"/>
        <v>0</v>
      </c>
      <c r="Y810" t="e">
        <f>VLOOKUP(A810,issues_tempo!A:E,2,FALSE)</f>
        <v>#N/A</v>
      </c>
      <c r="Z810" t="e">
        <f>VLOOKUP(A810,issues_tempo!A:E,3,FALSE)</f>
        <v>#N/A</v>
      </c>
      <c r="AA810" t="e">
        <f t="shared" si="303"/>
        <v>#N/A</v>
      </c>
      <c r="AB810" t="e">
        <f t="shared" si="304"/>
        <v>#N/A</v>
      </c>
      <c r="AC810" t="e">
        <f>VLOOKUP(A810,issues_tempo!A:E,4,FALSE)</f>
        <v>#N/A</v>
      </c>
      <c r="AD810" t="e">
        <f>VLOOKUP(A810,issues_tempo!A:E,5,FALSE)</f>
        <v>#N/A</v>
      </c>
      <c r="AE810">
        <f t="shared" si="305"/>
        <v>0</v>
      </c>
      <c r="AF810">
        <f t="shared" si="305"/>
        <v>0</v>
      </c>
      <c r="AG810" t="e">
        <f t="shared" si="306"/>
        <v>#N/A</v>
      </c>
      <c r="AH810" t="e">
        <f t="shared" si="307"/>
        <v>#N/A</v>
      </c>
      <c r="AI810" t="e">
        <f t="shared" si="308"/>
        <v>#N/A</v>
      </c>
      <c r="AJ810" t="e">
        <f t="shared" si="309"/>
        <v>#N/A</v>
      </c>
    </row>
    <row r="811" spans="1:36" x14ac:dyDescent="0.25">
      <c r="A811">
        <f>commits!A811</f>
        <v>63129879</v>
      </c>
      <c r="B811" t="str">
        <f>commits!B811</f>
        <v>Javascript</v>
      </c>
      <c r="C811">
        <f>commits!C811</f>
        <v>0</v>
      </c>
      <c r="D811">
        <f>commits!D811</f>
        <v>1</v>
      </c>
      <c r="E811">
        <f>commits!E811</f>
        <v>1</v>
      </c>
      <c r="F811" t="e">
        <f>VLOOKUP(A811,merges!P:U,5,FALSE)</f>
        <v>#N/A</v>
      </c>
      <c r="G811" t="e">
        <f>VLOOKUP(A811,merges!P:U,6,FALSE)</f>
        <v>#N/A</v>
      </c>
      <c r="H811" t="e">
        <f t="shared" si="294"/>
        <v>#N/A</v>
      </c>
      <c r="I811" t="e">
        <f t="shared" si="295"/>
        <v>#N/A</v>
      </c>
      <c r="J811">
        <f t="shared" si="296"/>
        <v>0</v>
      </c>
      <c r="K811">
        <f t="shared" si="297"/>
        <v>0</v>
      </c>
      <c r="L811">
        <f t="shared" si="298"/>
        <v>0</v>
      </c>
      <c r="M811" t="e">
        <f t="shared" si="299"/>
        <v>#N/A</v>
      </c>
      <c r="N811" t="e">
        <f t="shared" si="299"/>
        <v>#N/A</v>
      </c>
      <c r="O811">
        <f>IF(ISNA(VLOOKUP(A811,desenvolvedores!$U$2:$W$656,2,FALSE)),1,VLOOKUP(A811,desenvolvedores!$U$2:$W$656,2,FALSE))</f>
        <v>1</v>
      </c>
      <c r="P811">
        <f>IF(ISNA(VLOOKUP(A811,desenvolvedores!$U$2:$W$656,3,FALSE)),1,VLOOKUP(A811,desenvolvedores!$U$2:$W$656,3,FALSE))</f>
        <v>1</v>
      </c>
      <c r="S811">
        <f>IF(ISNA(VLOOKUP(A811,merges!AH:AJ,2,)),0,VLOOKUP(A811,merges!AH:AJ,2,))</f>
        <v>0</v>
      </c>
      <c r="T811">
        <f>IF(ISNA(VLOOKUP(A811,merges!AN:AP,2,FALSE)),0,VLOOKUP(A811,merges!AN:AP,2,FALSE))</f>
        <v>0</v>
      </c>
      <c r="U811">
        <f t="shared" si="300"/>
        <v>0</v>
      </c>
      <c r="V811">
        <f t="shared" si="301"/>
        <v>0</v>
      </c>
      <c r="W811">
        <f t="shared" si="310"/>
        <v>0</v>
      </c>
      <c r="X811">
        <f t="shared" si="302"/>
        <v>0</v>
      </c>
      <c r="Y811" t="e">
        <f>VLOOKUP(A811,issues_tempo!A:E,2,FALSE)</f>
        <v>#N/A</v>
      </c>
      <c r="Z811" t="e">
        <f>VLOOKUP(A811,issues_tempo!A:E,3,FALSE)</f>
        <v>#N/A</v>
      </c>
      <c r="AA811" t="e">
        <f t="shared" si="303"/>
        <v>#N/A</v>
      </c>
      <c r="AB811" t="e">
        <f t="shared" si="304"/>
        <v>#N/A</v>
      </c>
      <c r="AC811" t="e">
        <f>VLOOKUP(A811,issues_tempo!A:E,4,FALSE)</f>
        <v>#N/A</v>
      </c>
      <c r="AD811" t="e">
        <f>VLOOKUP(A811,issues_tempo!A:E,5,FALSE)</f>
        <v>#N/A</v>
      </c>
      <c r="AE811">
        <f t="shared" si="305"/>
        <v>0</v>
      </c>
      <c r="AF811">
        <f t="shared" si="305"/>
        <v>0</v>
      </c>
      <c r="AG811" t="e">
        <f t="shared" si="306"/>
        <v>#N/A</v>
      </c>
      <c r="AH811" t="e">
        <f t="shared" si="307"/>
        <v>#N/A</v>
      </c>
      <c r="AI811" t="e">
        <f t="shared" si="308"/>
        <v>#N/A</v>
      </c>
      <c r="AJ811" t="e">
        <f t="shared" si="309"/>
        <v>#N/A</v>
      </c>
    </row>
    <row r="812" spans="1:36" x14ac:dyDescent="0.25">
      <c r="A812">
        <f>commits!A812</f>
        <v>63632052</v>
      </c>
      <c r="B812" t="str">
        <f>commits!B812</f>
        <v>Javascript</v>
      </c>
      <c r="C812">
        <f>commits!C812</f>
        <v>0</v>
      </c>
      <c r="D812">
        <f>commits!D812</f>
        <v>98</v>
      </c>
      <c r="E812">
        <f>commits!E812</f>
        <v>98</v>
      </c>
      <c r="F812" t="e">
        <f>VLOOKUP(A812,merges!P:U,5,FALSE)</f>
        <v>#N/A</v>
      </c>
      <c r="G812" t="e">
        <f>VLOOKUP(A812,merges!P:U,6,FALSE)</f>
        <v>#N/A</v>
      </c>
      <c r="H812" t="e">
        <f t="shared" si="294"/>
        <v>#N/A</v>
      </c>
      <c r="I812" t="e">
        <f t="shared" si="295"/>
        <v>#N/A</v>
      </c>
      <c r="J812">
        <f t="shared" si="296"/>
        <v>0</v>
      </c>
      <c r="K812">
        <f t="shared" si="297"/>
        <v>0</v>
      </c>
      <c r="L812">
        <f t="shared" si="298"/>
        <v>0</v>
      </c>
      <c r="M812" t="e">
        <f t="shared" si="299"/>
        <v>#N/A</v>
      </c>
      <c r="N812" t="e">
        <f t="shared" si="299"/>
        <v>#N/A</v>
      </c>
      <c r="O812">
        <f>IF(ISNA(VLOOKUP(A812,desenvolvedores!$U$2:$W$656,2,FALSE)),1,VLOOKUP(A812,desenvolvedores!$U$2:$W$656,2,FALSE))</f>
        <v>1</v>
      </c>
      <c r="P812">
        <f>IF(ISNA(VLOOKUP(A812,desenvolvedores!$U$2:$W$656,3,FALSE)),1,VLOOKUP(A812,desenvolvedores!$U$2:$W$656,3,FALSE))</f>
        <v>1</v>
      </c>
      <c r="S812">
        <f>IF(ISNA(VLOOKUP(A812,merges!AH:AJ,2,)),0,VLOOKUP(A812,merges!AH:AJ,2,))</f>
        <v>0</v>
      </c>
      <c r="T812">
        <f>IF(ISNA(VLOOKUP(A812,merges!AN:AP,2,FALSE)),0,VLOOKUP(A812,merges!AN:AP,2,FALSE))</f>
        <v>0</v>
      </c>
      <c r="U812">
        <f t="shared" si="300"/>
        <v>0</v>
      </c>
      <c r="V812">
        <f t="shared" si="301"/>
        <v>0</v>
      </c>
      <c r="W812">
        <f t="shared" si="310"/>
        <v>0</v>
      </c>
      <c r="X812">
        <f t="shared" si="302"/>
        <v>0</v>
      </c>
      <c r="Y812" t="e">
        <f>VLOOKUP(A812,issues_tempo!A:E,2,FALSE)</f>
        <v>#N/A</v>
      </c>
      <c r="Z812" t="e">
        <f>VLOOKUP(A812,issues_tempo!A:E,3,FALSE)</f>
        <v>#N/A</v>
      </c>
      <c r="AA812" t="e">
        <f t="shared" si="303"/>
        <v>#N/A</v>
      </c>
      <c r="AB812" t="e">
        <f t="shared" si="304"/>
        <v>#N/A</v>
      </c>
      <c r="AC812" t="e">
        <f>VLOOKUP(A812,issues_tempo!A:E,4,FALSE)</f>
        <v>#N/A</v>
      </c>
      <c r="AD812" t="e">
        <f>VLOOKUP(A812,issues_tempo!A:E,5,FALSE)</f>
        <v>#N/A</v>
      </c>
      <c r="AE812">
        <f t="shared" si="305"/>
        <v>0</v>
      </c>
      <c r="AF812">
        <f t="shared" si="305"/>
        <v>0</v>
      </c>
      <c r="AG812" t="e">
        <f t="shared" si="306"/>
        <v>#N/A</v>
      </c>
      <c r="AH812" t="e">
        <f t="shared" si="307"/>
        <v>#N/A</v>
      </c>
      <c r="AI812" t="e">
        <f t="shared" si="308"/>
        <v>#N/A</v>
      </c>
      <c r="AJ812" t="e">
        <f t="shared" si="309"/>
        <v>#N/A</v>
      </c>
    </row>
    <row r="813" spans="1:36" x14ac:dyDescent="0.25">
      <c r="A813">
        <f>commits!A813</f>
        <v>64546822</v>
      </c>
      <c r="B813" t="str">
        <f>commits!B813</f>
        <v>Javascript</v>
      </c>
      <c r="C813">
        <f>commits!C813</f>
        <v>0</v>
      </c>
      <c r="D813">
        <f>commits!D813</f>
        <v>1</v>
      </c>
      <c r="E813">
        <f>commits!E813</f>
        <v>1</v>
      </c>
      <c r="F813" t="e">
        <f>VLOOKUP(A813,merges!P:U,5,FALSE)</f>
        <v>#N/A</v>
      </c>
      <c r="G813" t="e">
        <f>VLOOKUP(A813,merges!P:U,6,FALSE)</f>
        <v>#N/A</v>
      </c>
      <c r="H813" t="e">
        <f t="shared" si="294"/>
        <v>#N/A</v>
      </c>
      <c r="I813" t="e">
        <f t="shared" si="295"/>
        <v>#N/A</v>
      </c>
      <c r="J813">
        <f t="shared" si="296"/>
        <v>0</v>
      </c>
      <c r="K813">
        <f t="shared" si="297"/>
        <v>0</v>
      </c>
      <c r="L813">
        <f t="shared" si="298"/>
        <v>0</v>
      </c>
      <c r="M813" t="e">
        <f t="shared" si="299"/>
        <v>#N/A</v>
      </c>
      <c r="N813" t="e">
        <f t="shared" si="299"/>
        <v>#N/A</v>
      </c>
      <c r="O813">
        <f>IF(ISNA(VLOOKUP(A813,desenvolvedores!$U$2:$W$656,2,FALSE)),1,VLOOKUP(A813,desenvolvedores!$U$2:$W$656,2,FALSE))</f>
        <v>1</v>
      </c>
      <c r="P813">
        <f>IF(ISNA(VLOOKUP(A813,desenvolvedores!$U$2:$W$656,3,FALSE)),1,VLOOKUP(A813,desenvolvedores!$U$2:$W$656,3,FALSE))</f>
        <v>1</v>
      </c>
      <c r="S813">
        <f>IF(ISNA(VLOOKUP(A813,merges!AH:AJ,2,)),0,VLOOKUP(A813,merges!AH:AJ,2,))</f>
        <v>0</v>
      </c>
      <c r="T813">
        <f>IF(ISNA(VLOOKUP(A813,merges!AN:AP,2,FALSE)),0,VLOOKUP(A813,merges!AN:AP,2,FALSE))</f>
        <v>0</v>
      </c>
      <c r="U813">
        <f t="shared" si="300"/>
        <v>0</v>
      </c>
      <c r="V813">
        <f t="shared" si="301"/>
        <v>0</v>
      </c>
      <c r="W813">
        <f t="shared" si="310"/>
        <v>0</v>
      </c>
      <c r="X813">
        <f t="shared" si="302"/>
        <v>0</v>
      </c>
      <c r="Y813" t="e">
        <f>VLOOKUP(A813,issues_tempo!A:E,2,FALSE)</f>
        <v>#N/A</v>
      </c>
      <c r="Z813" t="e">
        <f>VLOOKUP(A813,issues_tempo!A:E,3,FALSE)</f>
        <v>#N/A</v>
      </c>
      <c r="AA813" t="e">
        <f t="shared" si="303"/>
        <v>#N/A</v>
      </c>
      <c r="AB813" t="e">
        <f t="shared" si="304"/>
        <v>#N/A</v>
      </c>
      <c r="AC813" t="e">
        <f>VLOOKUP(A813,issues_tempo!A:E,4,FALSE)</f>
        <v>#N/A</v>
      </c>
      <c r="AD813" t="e">
        <f>VLOOKUP(A813,issues_tempo!A:E,5,FALSE)</f>
        <v>#N/A</v>
      </c>
      <c r="AE813">
        <f t="shared" si="305"/>
        <v>0</v>
      </c>
      <c r="AF813">
        <f t="shared" si="305"/>
        <v>0</v>
      </c>
      <c r="AG813" t="e">
        <f t="shared" si="306"/>
        <v>#N/A</v>
      </c>
      <c r="AH813" t="e">
        <f t="shared" si="307"/>
        <v>#N/A</v>
      </c>
      <c r="AI813" t="e">
        <f t="shared" si="308"/>
        <v>#N/A</v>
      </c>
      <c r="AJ813" t="e">
        <f t="shared" si="309"/>
        <v>#N/A</v>
      </c>
    </row>
    <row r="814" spans="1:36" x14ac:dyDescent="0.25">
      <c r="A814">
        <f>commits!A814</f>
        <v>64619837</v>
      </c>
      <c r="B814" t="str">
        <f>commits!B814</f>
        <v>Javascript</v>
      </c>
      <c r="C814">
        <f>commits!C814</f>
        <v>0</v>
      </c>
      <c r="D814">
        <f>commits!D814</f>
        <v>18</v>
      </c>
      <c r="E814">
        <f>commits!E814</f>
        <v>18</v>
      </c>
      <c r="F814">
        <f>VLOOKUP(A814,merges!P:U,5,FALSE)</f>
        <v>0</v>
      </c>
      <c r="G814">
        <f>VLOOKUP(A814,merges!P:U,6,FALSE)</f>
        <v>2</v>
      </c>
      <c r="H814">
        <f t="shared" si="294"/>
        <v>2</v>
      </c>
      <c r="I814">
        <f t="shared" si="295"/>
        <v>9</v>
      </c>
      <c r="J814">
        <f t="shared" si="296"/>
        <v>11.111111111111111</v>
      </c>
      <c r="K814">
        <f t="shared" si="297"/>
        <v>0</v>
      </c>
      <c r="L814">
        <f t="shared" si="298"/>
        <v>11.111111111111111</v>
      </c>
      <c r="M814" t="e">
        <f t="shared" si="299"/>
        <v>#DIV/0!</v>
      </c>
      <c r="N814">
        <f t="shared" si="299"/>
        <v>9</v>
      </c>
      <c r="O814">
        <f>IF(ISNA(VLOOKUP(A814,desenvolvedores!$U$2:$W$656,2,FALSE)),1,VLOOKUP(A814,desenvolvedores!$U$2:$W$656,2,FALSE))</f>
        <v>1</v>
      </c>
      <c r="P814">
        <f>IF(ISNA(VLOOKUP(A814,desenvolvedores!$U$2:$W$656,3,FALSE)),1,VLOOKUP(A814,desenvolvedores!$U$2:$W$656,3,FALSE))</f>
        <v>1</v>
      </c>
      <c r="S814">
        <f>IF(ISNA(VLOOKUP(A814,merges!AH:AJ,2,)),0,VLOOKUP(A814,merges!AH:AJ,2,))</f>
        <v>0</v>
      </c>
      <c r="T814">
        <f>IF(ISNA(VLOOKUP(A814,merges!AN:AP,2,FALSE)),0,VLOOKUP(A814,merges!AN:AP,2,FALSE))</f>
        <v>0</v>
      </c>
      <c r="U814">
        <f t="shared" si="300"/>
        <v>0</v>
      </c>
      <c r="V814">
        <f t="shared" si="301"/>
        <v>0</v>
      </c>
      <c r="W814">
        <f t="shared" si="310"/>
        <v>0</v>
      </c>
      <c r="X814">
        <f t="shared" si="302"/>
        <v>0</v>
      </c>
      <c r="Y814" t="e">
        <f>VLOOKUP(A814,issues_tempo!A:E,2,FALSE)</f>
        <v>#N/A</v>
      </c>
      <c r="Z814" t="e">
        <f>VLOOKUP(A814,issues_tempo!A:E,3,FALSE)</f>
        <v>#N/A</v>
      </c>
      <c r="AA814" t="e">
        <f t="shared" si="303"/>
        <v>#N/A</v>
      </c>
      <c r="AB814" t="e">
        <f t="shared" si="304"/>
        <v>#N/A</v>
      </c>
      <c r="AC814" t="e">
        <f>VLOOKUP(A814,issues_tempo!A:E,4,FALSE)</f>
        <v>#N/A</v>
      </c>
      <c r="AD814" t="e">
        <f>VLOOKUP(A814,issues_tempo!A:E,5,FALSE)</f>
        <v>#N/A</v>
      </c>
      <c r="AE814">
        <f t="shared" si="305"/>
        <v>0</v>
      </c>
      <c r="AF814">
        <f t="shared" si="305"/>
        <v>0</v>
      </c>
      <c r="AG814" t="e">
        <f t="shared" si="306"/>
        <v>#N/A</v>
      </c>
      <c r="AH814" t="e">
        <f t="shared" si="307"/>
        <v>#N/A</v>
      </c>
      <c r="AI814" t="e">
        <f t="shared" si="308"/>
        <v>#N/A</v>
      </c>
      <c r="AJ814" t="e">
        <f t="shared" si="309"/>
        <v>#N/A</v>
      </c>
    </row>
    <row r="815" spans="1:36" x14ac:dyDescent="0.25">
      <c r="A815">
        <f>commits!A815</f>
        <v>64986471</v>
      </c>
      <c r="B815" t="str">
        <f>commits!B815</f>
        <v>Ruby</v>
      </c>
      <c r="C815">
        <f>commits!C815</f>
        <v>0</v>
      </c>
      <c r="D815">
        <f>commits!D815</f>
        <v>124</v>
      </c>
      <c r="E815">
        <f>commits!E815</f>
        <v>124</v>
      </c>
      <c r="F815">
        <f>VLOOKUP(A815,merges!P:U,5,FALSE)</f>
        <v>0</v>
      </c>
      <c r="G815">
        <f>VLOOKUP(A815,merges!P:U,6,FALSE)</f>
        <v>20</v>
      </c>
      <c r="H815">
        <f t="shared" si="294"/>
        <v>20</v>
      </c>
      <c r="I815">
        <f t="shared" si="295"/>
        <v>6.2</v>
      </c>
      <c r="J815">
        <f t="shared" si="296"/>
        <v>16.129032258064516</v>
      </c>
      <c r="K815">
        <f t="shared" si="297"/>
        <v>0</v>
      </c>
      <c r="L815">
        <f t="shared" si="298"/>
        <v>16.129032258064516</v>
      </c>
      <c r="M815" t="e">
        <f t="shared" si="299"/>
        <v>#DIV/0!</v>
      </c>
      <c r="N815">
        <f t="shared" si="299"/>
        <v>6.2</v>
      </c>
      <c r="O815">
        <f>IF(ISNA(VLOOKUP(A815,desenvolvedores!$U$2:$W$656,2,FALSE)),1,VLOOKUP(A815,desenvolvedores!$U$2:$W$656,2,FALSE))</f>
        <v>1</v>
      </c>
      <c r="P815">
        <f>IF(ISNA(VLOOKUP(A815,desenvolvedores!$U$2:$W$656,3,FALSE)),1,VLOOKUP(A815,desenvolvedores!$U$2:$W$656,3,FALSE))</f>
        <v>1</v>
      </c>
      <c r="S815">
        <f>IF(ISNA(VLOOKUP(A815,merges!AH:AJ,2,)),0,VLOOKUP(A815,merges!AH:AJ,2,))</f>
        <v>0</v>
      </c>
      <c r="T815">
        <f>IF(ISNA(VLOOKUP(A815,merges!AN:AP,2,FALSE)),0,VLOOKUP(A815,merges!AN:AP,2,FALSE))</f>
        <v>14</v>
      </c>
      <c r="U815">
        <f t="shared" si="300"/>
        <v>0</v>
      </c>
      <c r="V815">
        <f t="shared" si="301"/>
        <v>0.7</v>
      </c>
      <c r="W815">
        <f t="shared" si="310"/>
        <v>0</v>
      </c>
      <c r="X815">
        <f t="shared" si="302"/>
        <v>11.29032258064516</v>
      </c>
      <c r="Y815" t="e">
        <f>VLOOKUP(A815,issues_tempo!A:E,2,FALSE)</f>
        <v>#N/A</v>
      </c>
      <c r="Z815" t="e">
        <f>VLOOKUP(A815,issues_tempo!A:E,3,FALSE)</f>
        <v>#N/A</v>
      </c>
      <c r="AA815" t="e">
        <f t="shared" si="303"/>
        <v>#N/A</v>
      </c>
      <c r="AB815" t="e">
        <f t="shared" si="304"/>
        <v>#N/A</v>
      </c>
      <c r="AC815" t="e">
        <f>VLOOKUP(A815,issues_tempo!A:E,4,FALSE)</f>
        <v>#N/A</v>
      </c>
      <c r="AD815" t="e">
        <f>VLOOKUP(A815,issues_tempo!A:E,5,FALSE)</f>
        <v>#N/A</v>
      </c>
      <c r="AE815">
        <f t="shared" si="305"/>
        <v>0</v>
      </c>
      <c r="AF815">
        <f t="shared" si="305"/>
        <v>0</v>
      </c>
      <c r="AG815" t="e">
        <f t="shared" si="306"/>
        <v>#N/A</v>
      </c>
      <c r="AH815" t="e">
        <f t="shared" si="307"/>
        <v>#N/A</v>
      </c>
      <c r="AI815" t="e">
        <f t="shared" si="308"/>
        <v>#N/A</v>
      </c>
      <c r="AJ815" t="e">
        <f t="shared" si="309"/>
        <v>#N/A</v>
      </c>
    </row>
    <row r="816" spans="1:36" x14ac:dyDescent="0.25">
      <c r="A816">
        <f>commits!A816</f>
        <v>65203529</v>
      </c>
      <c r="B816" t="str">
        <f>commits!B816</f>
        <v>Javascript</v>
      </c>
      <c r="C816">
        <f>commits!C816</f>
        <v>0</v>
      </c>
      <c r="D816">
        <f>commits!D816</f>
        <v>1</v>
      </c>
      <c r="E816">
        <f>commits!E816</f>
        <v>1</v>
      </c>
      <c r="F816" t="e">
        <f>VLOOKUP(A816,merges!P:U,5,FALSE)</f>
        <v>#N/A</v>
      </c>
      <c r="G816" t="e">
        <f>VLOOKUP(A816,merges!P:U,6,FALSE)</f>
        <v>#N/A</v>
      </c>
      <c r="H816" t="e">
        <f t="shared" si="294"/>
        <v>#N/A</v>
      </c>
      <c r="I816" t="e">
        <f t="shared" si="295"/>
        <v>#N/A</v>
      </c>
      <c r="J816">
        <f t="shared" si="296"/>
        <v>0</v>
      </c>
      <c r="K816">
        <f t="shared" si="297"/>
        <v>0</v>
      </c>
      <c r="L816">
        <f t="shared" si="298"/>
        <v>0</v>
      </c>
      <c r="M816" t="e">
        <f t="shared" si="299"/>
        <v>#N/A</v>
      </c>
      <c r="N816" t="e">
        <f t="shared" si="299"/>
        <v>#N/A</v>
      </c>
      <c r="O816">
        <f>IF(ISNA(VLOOKUP(A816,desenvolvedores!$U$2:$W$656,2,FALSE)),1,VLOOKUP(A816,desenvolvedores!$U$2:$W$656,2,FALSE))</f>
        <v>1</v>
      </c>
      <c r="P816">
        <f>IF(ISNA(VLOOKUP(A816,desenvolvedores!$U$2:$W$656,3,FALSE)),1,VLOOKUP(A816,desenvolvedores!$U$2:$W$656,3,FALSE))</f>
        <v>1</v>
      </c>
      <c r="S816">
        <f>IF(ISNA(VLOOKUP(A816,merges!AH:AJ,2,)),0,VLOOKUP(A816,merges!AH:AJ,2,))</f>
        <v>0</v>
      </c>
      <c r="T816">
        <f>IF(ISNA(VLOOKUP(A816,merges!AN:AP,2,FALSE)),0,VLOOKUP(A816,merges!AN:AP,2,FALSE))</f>
        <v>0</v>
      </c>
      <c r="U816">
        <f t="shared" si="300"/>
        <v>0</v>
      </c>
      <c r="V816">
        <f t="shared" si="301"/>
        <v>0</v>
      </c>
      <c r="W816">
        <f t="shared" si="310"/>
        <v>0</v>
      </c>
      <c r="X816">
        <f t="shared" si="302"/>
        <v>0</v>
      </c>
      <c r="Y816" t="e">
        <f>VLOOKUP(A816,issues_tempo!A:E,2,FALSE)</f>
        <v>#N/A</v>
      </c>
      <c r="Z816" t="e">
        <f>VLOOKUP(A816,issues_tempo!A:E,3,FALSE)</f>
        <v>#N/A</v>
      </c>
      <c r="AA816" t="e">
        <f t="shared" si="303"/>
        <v>#N/A</v>
      </c>
      <c r="AB816" t="e">
        <f t="shared" si="304"/>
        <v>#N/A</v>
      </c>
      <c r="AC816" t="e">
        <f>VLOOKUP(A816,issues_tempo!A:E,4,FALSE)</f>
        <v>#N/A</v>
      </c>
      <c r="AD816" t="e">
        <f>VLOOKUP(A816,issues_tempo!A:E,5,FALSE)</f>
        <v>#N/A</v>
      </c>
      <c r="AE816">
        <f t="shared" si="305"/>
        <v>0</v>
      </c>
      <c r="AF816">
        <f t="shared" si="305"/>
        <v>0</v>
      </c>
      <c r="AG816" t="e">
        <f t="shared" si="306"/>
        <v>#N/A</v>
      </c>
      <c r="AH816" t="e">
        <f t="shared" si="307"/>
        <v>#N/A</v>
      </c>
      <c r="AI816" t="e">
        <f t="shared" si="308"/>
        <v>#N/A</v>
      </c>
      <c r="AJ816" t="e">
        <f t="shared" si="309"/>
        <v>#N/A</v>
      </c>
    </row>
    <row r="817" spans="1:36" x14ac:dyDescent="0.25">
      <c r="A817">
        <f>commits!A817</f>
        <v>65259480</v>
      </c>
      <c r="B817" t="str">
        <f>commits!B817</f>
        <v>Javascript</v>
      </c>
      <c r="C817">
        <f>commits!C817</f>
        <v>0</v>
      </c>
      <c r="D817">
        <f>commits!D817</f>
        <v>3</v>
      </c>
      <c r="E817">
        <f>commits!E817</f>
        <v>3</v>
      </c>
      <c r="F817" t="e">
        <f>VLOOKUP(A817,merges!P:U,5,FALSE)</f>
        <v>#N/A</v>
      </c>
      <c r="G817" t="e">
        <f>VLOOKUP(A817,merges!P:U,6,FALSE)</f>
        <v>#N/A</v>
      </c>
      <c r="H817" t="e">
        <f t="shared" si="294"/>
        <v>#N/A</v>
      </c>
      <c r="I817" t="e">
        <f t="shared" si="295"/>
        <v>#N/A</v>
      </c>
      <c r="J817">
        <f t="shared" si="296"/>
        <v>0</v>
      </c>
      <c r="K817">
        <f t="shared" si="297"/>
        <v>0</v>
      </c>
      <c r="L817">
        <f t="shared" si="298"/>
        <v>0</v>
      </c>
      <c r="M817" t="e">
        <f t="shared" si="299"/>
        <v>#N/A</v>
      </c>
      <c r="N817" t="e">
        <f t="shared" si="299"/>
        <v>#N/A</v>
      </c>
      <c r="O817">
        <f>IF(ISNA(VLOOKUP(A817,desenvolvedores!$U$2:$W$656,2,FALSE)),1,VLOOKUP(A817,desenvolvedores!$U$2:$W$656,2,FALSE))</f>
        <v>1</v>
      </c>
      <c r="P817">
        <f>IF(ISNA(VLOOKUP(A817,desenvolvedores!$U$2:$W$656,3,FALSE)),1,VLOOKUP(A817,desenvolvedores!$U$2:$W$656,3,FALSE))</f>
        <v>1</v>
      </c>
      <c r="S817">
        <f>IF(ISNA(VLOOKUP(A817,merges!AH:AJ,2,)),0,VLOOKUP(A817,merges!AH:AJ,2,))</f>
        <v>0</v>
      </c>
      <c r="T817">
        <f>IF(ISNA(VLOOKUP(A817,merges!AN:AP,2,FALSE)),0,VLOOKUP(A817,merges!AN:AP,2,FALSE))</f>
        <v>0</v>
      </c>
      <c r="U817">
        <f t="shared" si="300"/>
        <v>0</v>
      </c>
      <c r="V817">
        <f t="shared" si="301"/>
        <v>0</v>
      </c>
      <c r="W817">
        <f t="shared" si="310"/>
        <v>0</v>
      </c>
      <c r="X817">
        <f t="shared" si="302"/>
        <v>0</v>
      </c>
      <c r="Y817" t="e">
        <f>VLOOKUP(A817,issues_tempo!A:E,2,FALSE)</f>
        <v>#N/A</v>
      </c>
      <c r="Z817" t="e">
        <f>VLOOKUP(A817,issues_tempo!A:E,3,FALSE)</f>
        <v>#N/A</v>
      </c>
      <c r="AA817" t="e">
        <f t="shared" si="303"/>
        <v>#N/A</v>
      </c>
      <c r="AB817" t="e">
        <f t="shared" si="304"/>
        <v>#N/A</v>
      </c>
      <c r="AC817" t="e">
        <f>VLOOKUP(A817,issues_tempo!A:E,4,FALSE)</f>
        <v>#N/A</v>
      </c>
      <c r="AD817" t="e">
        <f>VLOOKUP(A817,issues_tempo!A:E,5,FALSE)</f>
        <v>#N/A</v>
      </c>
      <c r="AE817">
        <f t="shared" si="305"/>
        <v>0</v>
      </c>
      <c r="AF817">
        <f t="shared" si="305"/>
        <v>0</v>
      </c>
      <c r="AG817" t="e">
        <f t="shared" si="306"/>
        <v>#N/A</v>
      </c>
      <c r="AH817" t="e">
        <f t="shared" si="307"/>
        <v>#N/A</v>
      </c>
      <c r="AI817" t="e">
        <f t="shared" si="308"/>
        <v>#N/A</v>
      </c>
      <c r="AJ817" t="e">
        <f t="shared" si="309"/>
        <v>#N/A</v>
      </c>
    </row>
    <row r="818" spans="1:36" x14ac:dyDescent="0.25">
      <c r="A818">
        <f>commits!A818</f>
        <v>65511517</v>
      </c>
      <c r="B818" t="str">
        <f>commits!B818</f>
        <v>Javascript</v>
      </c>
      <c r="C818">
        <f>commits!C818</f>
        <v>0</v>
      </c>
      <c r="D818">
        <f>commits!D818</f>
        <v>8</v>
      </c>
      <c r="E818">
        <f>commits!E818</f>
        <v>8</v>
      </c>
      <c r="F818" t="e">
        <f>VLOOKUP(A818,merges!P:U,5,FALSE)</f>
        <v>#N/A</v>
      </c>
      <c r="G818" t="e">
        <f>VLOOKUP(A818,merges!P:U,6,FALSE)</f>
        <v>#N/A</v>
      </c>
      <c r="H818" t="e">
        <f t="shared" si="294"/>
        <v>#N/A</v>
      </c>
      <c r="I818" t="e">
        <f t="shared" si="295"/>
        <v>#N/A</v>
      </c>
      <c r="J818">
        <f t="shared" si="296"/>
        <v>0</v>
      </c>
      <c r="K818">
        <f t="shared" si="297"/>
        <v>0</v>
      </c>
      <c r="L818">
        <f t="shared" si="298"/>
        <v>0</v>
      </c>
      <c r="M818" t="e">
        <f t="shared" si="299"/>
        <v>#N/A</v>
      </c>
      <c r="N818" t="e">
        <f t="shared" si="299"/>
        <v>#N/A</v>
      </c>
      <c r="O818">
        <f>IF(ISNA(VLOOKUP(A818,desenvolvedores!$U$2:$W$656,2,FALSE)),1,VLOOKUP(A818,desenvolvedores!$U$2:$W$656,2,FALSE))</f>
        <v>1</v>
      </c>
      <c r="P818">
        <f>IF(ISNA(VLOOKUP(A818,desenvolvedores!$U$2:$W$656,3,FALSE)),1,VLOOKUP(A818,desenvolvedores!$U$2:$W$656,3,FALSE))</f>
        <v>1</v>
      </c>
      <c r="S818">
        <f>IF(ISNA(VLOOKUP(A818,merges!AH:AJ,2,)),0,VLOOKUP(A818,merges!AH:AJ,2,))</f>
        <v>0</v>
      </c>
      <c r="T818">
        <f>IF(ISNA(VLOOKUP(A818,merges!AN:AP,2,FALSE)),0,VLOOKUP(A818,merges!AN:AP,2,FALSE))</f>
        <v>0</v>
      </c>
      <c r="U818">
        <f t="shared" si="300"/>
        <v>0</v>
      </c>
      <c r="V818">
        <f t="shared" si="301"/>
        <v>0</v>
      </c>
      <c r="W818">
        <f t="shared" si="310"/>
        <v>0</v>
      </c>
      <c r="X818">
        <f t="shared" si="302"/>
        <v>0</v>
      </c>
      <c r="Y818" t="e">
        <f>VLOOKUP(A818,issues_tempo!A:E,2,FALSE)</f>
        <v>#N/A</v>
      </c>
      <c r="Z818" t="e">
        <f>VLOOKUP(A818,issues_tempo!A:E,3,FALSE)</f>
        <v>#N/A</v>
      </c>
      <c r="AA818" t="e">
        <f t="shared" si="303"/>
        <v>#N/A</v>
      </c>
      <c r="AB818" t="e">
        <f t="shared" si="304"/>
        <v>#N/A</v>
      </c>
      <c r="AC818" t="e">
        <f>VLOOKUP(A818,issues_tempo!A:E,4,FALSE)</f>
        <v>#N/A</v>
      </c>
      <c r="AD818" t="e">
        <f>VLOOKUP(A818,issues_tempo!A:E,5,FALSE)</f>
        <v>#N/A</v>
      </c>
      <c r="AE818">
        <f t="shared" si="305"/>
        <v>0</v>
      </c>
      <c r="AF818">
        <f t="shared" si="305"/>
        <v>0</v>
      </c>
      <c r="AG818" t="e">
        <f t="shared" si="306"/>
        <v>#N/A</v>
      </c>
      <c r="AH818" t="e">
        <f t="shared" si="307"/>
        <v>#N/A</v>
      </c>
      <c r="AI818" t="e">
        <f t="shared" si="308"/>
        <v>#N/A</v>
      </c>
      <c r="AJ818" t="e">
        <f t="shared" si="309"/>
        <v>#N/A</v>
      </c>
    </row>
    <row r="819" spans="1:36" x14ac:dyDescent="0.25">
      <c r="A819">
        <f>commits!A819</f>
        <v>65742156</v>
      </c>
      <c r="B819" t="str">
        <f>commits!B819</f>
        <v>java</v>
      </c>
      <c r="C819">
        <f>commits!C819</f>
        <v>0</v>
      </c>
      <c r="D819">
        <f>commits!D819</f>
        <v>7</v>
      </c>
      <c r="E819">
        <f>commits!E819</f>
        <v>7</v>
      </c>
      <c r="F819" t="e">
        <f>VLOOKUP(A819,merges!P:U,5,FALSE)</f>
        <v>#N/A</v>
      </c>
      <c r="G819" t="e">
        <f>VLOOKUP(A819,merges!P:U,6,FALSE)</f>
        <v>#N/A</v>
      </c>
      <c r="H819" t="e">
        <f t="shared" si="294"/>
        <v>#N/A</v>
      </c>
      <c r="I819" t="e">
        <f t="shared" si="295"/>
        <v>#N/A</v>
      </c>
      <c r="J819">
        <f t="shared" si="296"/>
        <v>0</v>
      </c>
      <c r="K819">
        <f t="shared" si="297"/>
        <v>0</v>
      </c>
      <c r="L819">
        <f t="shared" si="298"/>
        <v>0</v>
      </c>
      <c r="M819" t="e">
        <f t="shared" si="299"/>
        <v>#N/A</v>
      </c>
      <c r="N819" t="e">
        <f t="shared" si="299"/>
        <v>#N/A</v>
      </c>
      <c r="O819">
        <f>IF(ISNA(VLOOKUP(A819,desenvolvedores!$U$2:$W$656,2,FALSE)),1,VLOOKUP(A819,desenvolvedores!$U$2:$W$656,2,FALSE))</f>
        <v>1</v>
      </c>
      <c r="P819">
        <f>IF(ISNA(VLOOKUP(A819,desenvolvedores!$U$2:$W$656,3,FALSE)),1,VLOOKUP(A819,desenvolvedores!$U$2:$W$656,3,FALSE))</f>
        <v>1</v>
      </c>
      <c r="S819">
        <f>IF(ISNA(VLOOKUP(A819,merges!AH:AJ,2,)),0,VLOOKUP(A819,merges!AH:AJ,2,))</f>
        <v>0</v>
      </c>
      <c r="T819">
        <f>IF(ISNA(VLOOKUP(A819,merges!AN:AP,2,FALSE)),0,VLOOKUP(A819,merges!AN:AP,2,FALSE))</f>
        <v>0</v>
      </c>
      <c r="U819">
        <f t="shared" si="300"/>
        <v>0</v>
      </c>
      <c r="V819">
        <f t="shared" si="301"/>
        <v>0</v>
      </c>
      <c r="W819">
        <f t="shared" si="310"/>
        <v>0</v>
      </c>
      <c r="X819">
        <f t="shared" si="302"/>
        <v>0</v>
      </c>
      <c r="Y819" t="e">
        <f>VLOOKUP(A819,issues_tempo!A:E,2,FALSE)</f>
        <v>#N/A</v>
      </c>
      <c r="Z819" t="e">
        <f>VLOOKUP(A819,issues_tempo!A:E,3,FALSE)</f>
        <v>#N/A</v>
      </c>
      <c r="AA819" t="e">
        <f t="shared" si="303"/>
        <v>#N/A</v>
      </c>
      <c r="AB819" t="e">
        <f t="shared" si="304"/>
        <v>#N/A</v>
      </c>
      <c r="AC819" t="e">
        <f>VLOOKUP(A819,issues_tempo!A:E,4,FALSE)</f>
        <v>#N/A</v>
      </c>
      <c r="AD819" t="e">
        <f>VLOOKUP(A819,issues_tempo!A:E,5,FALSE)</f>
        <v>#N/A</v>
      </c>
      <c r="AE819">
        <f t="shared" si="305"/>
        <v>0</v>
      </c>
      <c r="AF819">
        <f t="shared" si="305"/>
        <v>0</v>
      </c>
      <c r="AG819" t="e">
        <f t="shared" si="306"/>
        <v>#N/A</v>
      </c>
      <c r="AH819" t="e">
        <f t="shared" si="307"/>
        <v>#N/A</v>
      </c>
      <c r="AI819" t="e">
        <f t="shared" si="308"/>
        <v>#N/A</v>
      </c>
      <c r="AJ819" t="e">
        <f t="shared" si="309"/>
        <v>#N/A</v>
      </c>
    </row>
    <row r="820" spans="1:36" x14ac:dyDescent="0.25">
      <c r="A820">
        <f>commits!A820</f>
        <v>65746827</v>
      </c>
      <c r="B820" t="str">
        <f>commits!B820</f>
        <v>Ruby</v>
      </c>
      <c r="C820">
        <f>commits!C820</f>
        <v>0</v>
      </c>
      <c r="D820">
        <f>commits!D820</f>
        <v>13</v>
      </c>
      <c r="E820">
        <f>commits!E820</f>
        <v>13</v>
      </c>
      <c r="F820" t="e">
        <f>VLOOKUP(A820,merges!P:U,5,FALSE)</f>
        <v>#N/A</v>
      </c>
      <c r="G820" t="e">
        <f>VLOOKUP(A820,merges!P:U,6,FALSE)</f>
        <v>#N/A</v>
      </c>
      <c r="H820" t="e">
        <f t="shared" si="294"/>
        <v>#N/A</v>
      </c>
      <c r="I820" t="e">
        <f t="shared" si="295"/>
        <v>#N/A</v>
      </c>
      <c r="J820">
        <f t="shared" si="296"/>
        <v>0</v>
      </c>
      <c r="K820">
        <f t="shared" si="297"/>
        <v>0</v>
      </c>
      <c r="L820">
        <f t="shared" si="298"/>
        <v>0</v>
      </c>
      <c r="M820" t="e">
        <f t="shared" si="299"/>
        <v>#N/A</v>
      </c>
      <c r="N820" t="e">
        <f t="shared" si="299"/>
        <v>#N/A</v>
      </c>
      <c r="O820">
        <f>IF(ISNA(VLOOKUP(A820,desenvolvedores!$U$2:$W$656,2,FALSE)),1,VLOOKUP(A820,desenvolvedores!$U$2:$W$656,2,FALSE))</f>
        <v>1</v>
      </c>
      <c r="P820">
        <f>IF(ISNA(VLOOKUP(A820,desenvolvedores!$U$2:$W$656,3,FALSE)),1,VLOOKUP(A820,desenvolvedores!$U$2:$W$656,3,FALSE))</f>
        <v>1</v>
      </c>
      <c r="S820">
        <f>IF(ISNA(VLOOKUP(A820,merges!AH:AJ,2,)),0,VLOOKUP(A820,merges!AH:AJ,2,))</f>
        <v>0</v>
      </c>
      <c r="T820">
        <f>IF(ISNA(VLOOKUP(A820,merges!AN:AP,2,FALSE)),0,VLOOKUP(A820,merges!AN:AP,2,FALSE))</f>
        <v>0</v>
      </c>
      <c r="U820">
        <f t="shared" si="300"/>
        <v>0</v>
      </c>
      <c r="V820">
        <f t="shared" si="301"/>
        <v>0</v>
      </c>
      <c r="W820">
        <f t="shared" si="310"/>
        <v>0</v>
      </c>
      <c r="X820">
        <f t="shared" si="302"/>
        <v>0</v>
      </c>
      <c r="Y820" t="e">
        <f>VLOOKUP(A820,issues_tempo!A:E,2,FALSE)</f>
        <v>#N/A</v>
      </c>
      <c r="Z820" t="e">
        <f>VLOOKUP(A820,issues_tempo!A:E,3,FALSE)</f>
        <v>#N/A</v>
      </c>
      <c r="AA820" t="e">
        <f t="shared" si="303"/>
        <v>#N/A</v>
      </c>
      <c r="AB820" t="e">
        <f t="shared" si="304"/>
        <v>#N/A</v>
      </c>
      <c r="AC820" t="e">
        <f>VLOOKUP(A820,issues_tempo!A:E,4,FALSE)</f>
        <v>#N/A</v>
      </c>
      <c r="AD820" t="e">
        <f>VLOOKUP(A820,issues_tempo!A:E,5,FALSE)</f>
        <v>#N/A</v>
      </c>
      <c r="AE820">
        <f t="shared" si="305"/>
        <v>0</v>
      </c>
      <c r="AF820">
        <f t="shared" si="305"/>
        <v>0</v>
      </c>
      <c r="AG820" t="e">
        <f t="shared" si="306"/>
        <v>#N/A</v>
      </c>
      <c r="AH820" t="e">
        <f t="shared" si="307"/>
        <v>#N/A</v>
      </c>
      <c r="AI820" t="e">
        <f t="shared" si="308"/>
        <v>#N/A</v>
      </c>
      <c r="AJ820" t="e">
        <f t="shared" si="309"/>
        <v>#N/A</v>
      </c>
    </row>
    <row r="821" spans="1:36" x14ac:dyDescent="0.25">
      <c r="A821">
        <f>commits!A821</f>
        <v>66043468</v>
      </c>
      <c r="B821" t="str">
        <f>commits!B821</f>
        <v>Javascript</v>
      </c>
      <c r="C821">
        <f>commits!C821</f>
        <v>0</v>
      </c>
      <c r="D821">
        <f>commits!D821</f>
        <v>4</v>
      </c>
      <c r="E821">
        <f>commits!E821</f>
        <v>4</v>
      </c>
      <c r="F821" t="e">
        <f>VLOOKUP(A821,merges!P:U,5,FALSE)</f>
        <v>#N/A</v>
      </c>
      <c r="G821" t="e">
        <f>VLOOKUP(A821,merges!P:U,6,FALSE)</f>
        <v>#N/A</v>
      </c>
      <c r="H821" t="e">
        <f t="shared" si="294"/>
        <v>#N/A</v>
      </c>
      <c r="I821" t="e">
        <f t="shared" si="295"/>
        <v>#N/A</v>
      </c>
      <c r="J821">
        <f t="shared" si="296"/>
        <v>0</v>
      </c>
      <c r="K821">
        <f t="shared" si="297"/>
        <v>0</v>
      </c>
      <c r="L821">
        <f t="shared" si="298"/>
        <v>0</v>
      </c>
      <c r="M821" t="e">
        <f t="shared" si="299"/>
        <v>#N/A</v>
      </c>
      <c r="N821" t="e">
        <f t="shared" si="299"/>
        <v>#N/A</v>
      </c>
      <c r="O821">
        <f>IF(ISNA(VLOOKUP(A821,desenvolvedores!$U$2:$W$656,2,FALSE)),1,VLOOKUP(A821,desenvolvedores!$U$2:$W$656,2,FALSE))</f>
        <v>1</v>
      </c>
      <c r="P821">
        <f>IF(ISNA(VLOOKUP(A821,desenvolvedores!$U$2:$W$656,3,FALSE)),1,VLOOKUP(A821,desenvolvedores!$U$2:$W$656,3,FALSE))</f>
        <v>1</v>
      </c>
      <c r="S821">
        <f>IF(ISNA(VLOOKUP(A821,merges!AH:AJ,2,)),0,VLOOKUP(A821,merges!AH:AJ,2,))</f>
        <v>0</v>
      </c>
      <c r="T821">
        <f>IF(ISNA(VLOOKUP(A821,merges!AN:AP,2,FALSE)),0,VLOOKUP(A821,merges!AN:AP,2,FALSE))</f>
        <v>0</v>
      </c>
      <c r="U821">
        <f t="shared" si="300"/>
        <v>0</v>
      </c>
      <c r="V821">
        <f t="shared" si="301"/>
        <v>0</v>
      </c>
      <c r="W821">
        <f t="shared" si="310"/>
        <v>0</v>
      </c>
      <c r="X821">
        <f t="shared" si="302"/>
        <v>0</v>
      </c>
      <c r="Y821" t="e">
        <f>VLOOKUP(A821,issues_tempo!A:E,2,FALSE)</f>
        <v>#N/A</v>
      </c>
      <c r="Z821" t="e">
        <f>VLOOKUP(A821,issues_tempo!A:E,3,FALSE)</f>
        <v>#N/A</v>
      </c>
      <c r="AA821" t="e">
        <f t="shared" si="303"/>
        <v>#N/A</v>
      </c>
      <c r="AB821" t="e">
        <f t="shared" si="304"/>
        <v>#N/A</v>
      </c>
      <c r="AC821" t="e">
        <f>VLOOKUP(A821,issues_tempo!A:E,4,FALSE)</f>
        <v>#N/A</v>
      </c>
      <c r="AD821" t="e">
        <f>VLOOKUP(A821,issues_tempo!A:E,5,FALSE)</f>
        <v>#N/A</v>
      </c>
      <c r="AE821">
        <f t="shared" si="305"/>
        <v>0</v>
      </c>
      <c r="AF821">
        <f t="shared" si="305"/>
        <v>0</v>
      </c>
      <c r="AG821" t="e">
        <f t="shared" si="306"/>
        <v>#N/A</v>
      </c>
      <c r="AH821" t="e">
        <f t="shared" si="307"/>
        <v>#N/A</v>
      </c>
      <c r="AI821" t="e">
        <f t="shared" si="308"/>
        <v>#N/A</v>
      </c>
      <c r="AJ821" t="e">
        <f t="shared" si="309"/>
        <v>#N/A</v>
      </c>
    </row>
    <row r="822" spans="1:36" x14ac:dyDescent="0.25">
      <c r="A822">
        <f>commits!A822</f>
        <v>66151976</v>
      </c>
      <c r="B822" t="str">
        <f>commits!B822</f>
        <v>Python</v>
      </c>
      <c r="C822">
        <f>commits!C822</f>
        <v>0</v>
      </c>
      <c r="D822">
        <f>commits!D822</f>
        <v>1</v>
      </c>
      <c r="E822">
        <f>commits!E822</f>
        <v>1</v>
      </c>
      <c r="F822" t="e">
        <f>VLOOKUP(A822,merges!P:U,5,FALSE)</f>
        <v>#N/A</v>
      </c>
      <c r="G822" t="e">
        <f>VLOOKUP(A822,merges!P:U,6,FALSE)</f>
        <v>#N/A</v>
      </c>
      <c r="H822" t="e">
        <f t="shared" si="294"/>
        <v>#N/A</v>
      </c>
      <c r="I822" t="e">
        <f t="shared" si="295"/>
        <v>#N/A</v>
      </c>
      <c r="J822">
        <f t="shared" si="296"/>
        <v>0</v>
      </c>
      <c r="K822">
        <f t="shared" si="297"/>
        <v>0</v>
      </c>
      <c r="L822">
        <f t="shared" si="298"/>
        <v>0</v>
      </c>
      <c r="M822" t="e">
        <f t="shared" si="299"/>
        <v>#N/A</v>
      </c>
      <c r="N822" t="e">
        <f t="shared" si="299"/>
        <v>#N/A</v>
      </c>
      <c r="O822">
        <f>IF(ISNA(VLOOKUP(A822,desenvolvedores!$U$2:$W$656,2,FALSE)),1,VLOOKUP(A822,desenvolvedores!$U$2:$W$656,2,FALSE))</f>
        <v>1</v>
      </c>
      <c r="P822">
        <f>IF(ISNA(VLOOKUP(A822,desenvolvedores!$U$2:$W$656,3,FALSE)),1,VLOOKUP(A822,desenvolvedores!$U$2:$W$656,3,FALSE))</f>
        <v>1</v>
      </c>
      <c r="S822">
        <f>IF(ISNA(VLOOKUP(A822,merges!AH:AJ,2,)),0,VLOOKUP(A822,merges!AH:AJ,2,))</f>
        <v>0</v>
      </c>
      <c r="T822">
        <f>IF(ISNA(VLOOKUP(A822,merges!AN:AP,2,FALSE)),0,VLOOKUP(A822,merges!AN:AP,2,FALSE))</f>
        <v>0</v>
      </c>
      <c r="U822">
        <f t="shared" si="300"/>
        <v>0</v>
      </c>
      <c r="V822">
        <f t="shared" si="301"/>
        <v>0</v>
      </c>
      <c r="W822">
        <f t="shared" si="310"/>
        <v>0</v>
      </c>
      <c r="X822">
        <f t="shared" si="302"/>
        <v>0</v>
      </c>
      <c r="Y822" t="e">
        <f>VLOOKUP(A822,issues_tempo!A:E,2,FALSE)</f>
        <v>#N/A</v>
      </c>
      <c r="Z822" t="e">
        <f>VLOOKUP(A822,issues_tempo!A:E,3,FALSE)</f>
        <v>#N/A</v>
      </c>
      <c r="AA822" t="e">
        <f t="shared" si="303"/>
        <v>#N/A</v>
      </c>
      <c r="AB822" t="e">
        <f t="shared" si="304"/>
        <v>#N/A</v>
      </c>
      <c r="AC822" t="e">
        <f>VLOOKUP(A822,issues_tempo!A:E,4,FALSE)</f>
        <v>#N/A</v>
      </c>
      <c r="AD822" t="e">
        <f>VLOOKUP(A822,issues_tempo!A:E,5,FALSE)</f>
        <v>#N/A</v>
      </c>
      <c r="AE822">
        <f t="shared" si="305"/>
        <v>0</v>
      </c>
      <c r="AF822">
        <f t="shared" si="305"/>
        <v>0</v>
      </c>
      <c r="AG822" t="e">
        <f t="shared" si="306"/>
        <v>#N/A</v>
      </c>
      <c r="AH822" t="e">
        <f t="shared" si="307"/>
        <v>#N/A</v>
      </c>
      <c r="AI822" t="e">
        <f t="shared" si="308"/>
        <v>#N/A</v>
      </c>
      <c r="AJ822" t="e">
        <f t="shared" si="309"/>
        <v>#N/A</v>
      </c>
    </row>
    <row r="823" spans="1:36" x14ac:dyDescent="0.25">
      <c r="A823">
        <f>commits!A823</f>
        <v>66402047</v>
      </c>
      <c r="B823" t="str">
        <f>commits!B823</f>
        <v>Ruby</v>
      </c>
      <c r="C823">
        <f>commits!C823</f>
        <v>0</v>
      </c>
      <c r="D823">
        <f>commits!D823</f>
        <v>1</v>
      </c>
      <c r="E823">
        <f>commits!E823</f>
        <v>1</v>
      </c>
      <c r="F823" t="e">
        <f>VLOOKUP(A823,merges!P:U,5,FALSE)</f>
        <v>#N/A</v>
      </c>
      <c r="G823" t="e">
        <f>VLOOKUP(A823,merges!P:U,6,FALSE)</f>
        <v>#N/A</v>
      </c>
      <c r="H823" t="e">
        <f t="shared" si="294"/>
        <v>#N/A</v>
      </c>
      <c r="I823" t="e">
        <f t="shared" si="295"/>
        <v>#N/A</v>
      </c>
      <c r="J823">
        <f t="shared" si="296"/>
        <v>0</v>
      </c>
      <c r="K823">
        <f t="shared" si="297"/>
        <v>0</v>
      </c>
      <c r="L823">
        <f t="shared" si="298"/>
        <v>0</v>
      </c>
      <c r="M823" t="e">
        <f t="shared" si="299"/>
        <v>#N/A</v>
      </c>
      <c r="N823" t="e">
        <f t="shared" si="299"/>
        <v>#N/A</v>
      </c>
      <c r="O823">
        <f>IF(ISNA(VLOOKUP(A823,desenvolvedores!$U$2:$W$656,2,FALSE)),1,VLOOKUP(A823,desenvolvedores!$U$2:$W$656,2,FALSE))</f>
        <v>1</v>
      </c>
      <c r="P823">
        <f>IF(ISNA(VLOOKUP(A823,desenvolvedores!$U$2:$W$656,3,FALSE)),1,VLOOKUP(A823,desenvolvedores!$U$2:$W$656,3,FALSE))</f>
        <v>1</v>
      </c>
      <c r="S823">
        <f>IF(ISNA(VLOOKUP(A823,merges!AH:AJ,2,)),0,VLOOKUP(A823,merges!AH:AJ,2,))</f>
        <v>0</v>
      </c>
      <c r="T823">
        <f>IF(ISNA(VLOOKUP(A823,merges!AN:AP,2,FALSE)),0,VLOOKUP(A823,merges!AN:AP,2,FALSE))</f>
        <v>0</v>
      </c>
      <c r="U823">
        <f t="shared" si="300"/>
        <v>0</v>
      </c>
      <c r="V823">
        <f t="shared" si="301"/>
        <v>0</v>
      </c>
      <c r="W823">
        <f t="shared" si="310"/>
        <v>0</v>
      </c>
      <c r="X823">
        <f t="shared" si="302"/>
        <v>0</v>
      </c>
      <c r="Y823" t="e">
        <f>VLOOKUP(A823,issues_tempo!A:E,2,FALSE)</f>
        <v>#N/A</v>
      </c>
      <c r="Z823" t="e">
        <f>VLOOKUP(A823,issues_tempo!A:E,3,FALSE)</f>
        <v>#N/A</v>
      </c>
      <c r="AA823" t="e">
        <f t="shared" si="303"/>
        <v>#N/A</v>
      </c>
      <c r="AB823" t="e">
        <f t="shared" si="304"/>
        <v>#N/A</v>
      </c>
      <c r="AC823" t="e">
        <f>VLOOKUP(A823,issues_tempo!A:E,4,FALSE)</f>
        <v>#N/A</v>
      </c>
      <c r="AD823" t="e">
        <f>VLOOKUP(A823,issues_tempo!A:E,5,FALSE)</f>
        <v>#N/A</v>
      </c>
      <c r="AE823">
        <f t="shared" si="305"/>
        <v>0</v>
      </c>
      <c r="AF823">
        <f t="shared" si="305"/>
        <v>0</v>
      </c>
      <c r="AG823" t="e">
        <f t="shared" si="306"/>
        <v>#N/A</v>
      </c>
      <c r="AH823" t="e">
        <f t="shared" si="307"/>
        <v>#N/A</v>
      </c>
      <c r="AI823" t="e">
        <f t="shared" si="308"/>
        <v>#N/A</v>
      </c>
      <c r="AJ823" t="e">
        <f t="shared" si="309"/>
        <v>#N/A</v>
      </c>
    </row>
    <row r="824" spans="1:36" x14ac:dyDescent="0.25">
      <c r="A824">
        <f>commits!A824</f>
        <v>67291988</v>
      </c>
      <c r="B824" t="str">
        <f>commits!B824</f>
        <v>Javascript</v>
      </c>
      <c r="C824">
        <f>commits!C824</f>
        <v>0</v>
      </c>
      <c r="D824">
        <f>commits!D824</f>
        <v>4</v>
      </c>
      <c r="E824">
        <f>commits!E824</f>
        <v>4</v>
      </c>
      <c r="F824" t="e">
        <f>VLOOKUP(A824,merges!P:U,5,FALSE)</f>
        <v>#N/A</v>
      </c>
      <c r="G824" t="e">
        <f>VLOOKUP(A824,merges!P:U,6,FALSE)</f>
        <v>#N/A</v>
      </c>
      <c r="H824" t="e">
        <f t="shared" si="294"/>
        <v>#N/A</v>
      </c>
      <c r="I824" t="e">
        <f t="shared" si="295"/>
        <v>#N/A</v>
      </c>
      <c r="J824">
        <f t="shared" si="296"/>
        <v>0</v>
      </c>
      <c r="K824">
        <f t="shared" si="297"/>
        <v>0</v>
      </c>
      <c r="L824">
        <f t="shared" si="298"/>
        <v>0</v>
      </c>
      <c r="M824" t="e">
        <f t="shared" si="299"/>
        <v>#N/A</v>
      </c>
      <c r="N824" t="e">
        <f t="shared" si="299"/>
        <v>#N/A</v>
      </c>
      <c r="O824">
        <f>IF(ISNA(VLOOKUP(A824,desenvolvedores!$U$2:$W$656,2,FALSE)),1,VLOOKUP(A824,desenvolvedores!$U$2:$W$656,2,FALSE))</f>
        <v>1</v>
      </c>
      <c r="P824">
        <f>IF(ISNA(VLOOKUP(A824,desenvolvedores!$U$2:$W$656,3,FALSE)),1,VLOOKUP(A824,desenvolvedores!$U$2:$W$656,3,FALSE))</f>
        <v>1</v>
      </c>
      <c r="S824">
        <f>IF(ISNA(VLOOKUP(A824,merges!AH:AJ,2,)),0,VLOOKUP(A824,merges!AH:AJ,2,))</f>
        <v>0</v>
      </c>
      <c r="T824">
        <f>IF(ISNA(VLOOKUP(A824,merges!AN:AP,2,FALSE)),0,VLOOKUP(A824,merges!AN:AP,2,FALSE))</f>
        <v>0</v>
      </c>
      <c r="U824">
        <f t="shared" si="300"/>
        <v>0</v>
      </c>
      <c r="V824">
        <f t="shared" si="301"/>
        <v>0</v>
      </c>
      <c r="W824">
        <f t="shared" si="310"/>
        <v>0</v>
      </c>
      <c r="X824">
        <f t="shared" si="302"/>
        <v>0</v>
      </c>
      <c r="Y824" t="e">
        <f>VLOOKUP(A824,issues_tempo!A:E,2,FALSE)</f>
        <v>#N/A</v>
      </c>
      <c r="Z824" t="e">
        <f>VLOOKUP(A824,issues_tempo!A:E,3,FALSE)</f>
        <v>#N/A</v>
      </c>
      <c r="AA824" t="e">
        <f t="shared" si="303"/>
        <v>#N/A</v>
      </c>
      <c r="AB824" t="e">
        <f t="shared" si="304"/>
        <v>#N/A</v>
      </c>
      <c r="AC824" t="e">
        <f>VLOOKUP(A824,issues_tempo!A:E,4,FALSE)</f>
        <v>#N/A</v>
      </c>
      <c r="AD824" t="e">
        <f>VLOOKUP(A824,issues_tempo!A:E,5,FALSE)</f>
        <v>#N/A</v>
      </c>
      <c r="AE824">
        <f t="shared" si="305"/>
        <v>0</v>
      </c>
      <c r="AF824">
        <f t="shared" si="305"/>
        <v>0</v>
      </c>
      <c r="AG824" t="e">
        <f t="shared" si="306"/>
        <v>#N/A</v>
      </c>
      <c r="AH824" t="e">
        <f t="shared" si="307"/>
        <v>#N/A</v>
      </c>
      <c r="AI824" t="e">
        <f t="shared" si="308"/>
        <v>#N/A</v>
      </c>
      <c r="AJ824" t="e">
        <f t="shared" si="309"/>
        <v>#N/A</v>
      </c>
    </row>
    <row r="825" spans="1:36" x14ac:dyDescent="0.25">
      <c r="A825">
        <f>commits!A825</f>
        <v>67443996</v>
      </c>
      <c r="B825" t="str">
        <f>commits!B825</f>
        <v>Javascript</v>
      </c>
      <c r="C825">
        <f>commits!C825</f>
        <v>0</v>
      </c>
      <c r="D825">
        <f>commits!D825</f>
        <v>2</v>
      </c>
      <c r="E825">
        <f>commits!E825</f>
        <v>2</v>
      </c>
      <c r="F825" t="e">
        <f>VLOOKUP(A825,merges!P:U,5,FALSE)</f>
        <v>#N/A</v>
      </c>
      <c r="G825" t="e">
        <f>VLOOKUP(A825,merges!P:U,6,FALSE)</f>
        <v>#N/A</v>
      </c>
      <c r="H825" t="e">
        <f t="shared" si="294"/>
        <v>#N/A</v>
      </c>
      <c r="I825" t="e">
        <f t="shared" si="295"/>
        <v>#N/A</v>
      </c>
      <c r="J825">
        <f t="shared" si="296"/>
        <v>0</v>
      </c>
      <c r="K825">
        <f t="shared" si="297"/>
        <v>0</v>
      </c>
      <c r="L825">
        <f t="shared" si="298"/>
        <v>0</v>
      </c>
      <c r="M825" t="e">
        <f t="shared" si="299"/>
        <v>#N/A</v>
      </c>
      <c r="N825" t="e">
        <f t="shared" si="299"/>
        <v>#N/A</v>
      </c>
      <c r="O825">
        <f>IF(ISNA(VLOOKUP(A825,desenvolvedores!$U$2:$W$656,2,FALSE)),1,VLOOKUP(A825,desenvolvedores!$U$2:$W$656,2,FALSE))</f>
        <v>1</v>
      </c>
      <c r="P825">
        <f>IF(ISNA(VLOOKUP(A825,desenvolvedores!$U$2:$W$656,3,FALSE)),1,VLOOKUP(A825,desenvolvedores!$U$2:$W$656,3,FALSE))</f>
        <v>1</v>
      </c>
      <c r="S825">
        <f>IF(ISNA(VLOOKUP(A825,merges!AH:AJ,2,)),0,VLOOKUP(A825,merges!AH:AJ,2,))</f>
        <v>0</v>
      </c>
      <c r="T825">
        <f>IF(ISNA(VLOOKUP(A825,merges!AN:AP,2,FALSE)),0,VLOOKUP(A825,merges!AN:AP,2,FALSE))</f>
        <v>0</v>
      </c>
      <c r="U825">
        <f t="shared" si="300"/>
        <v>0</v>
      </c>
      <c r="V825">
        <f t="shared" si="301"/>
        <v>0</v>
      </c>
      <c r="W825">
        <f t="shared" si="310"/>
        <v>0</v>
      </c>
      <c r="X825">
        <f t="shared" si="302"/>
        <v>0</v>
      </c>
      <c r="Y825" t="e">
        <f>VLOOKUP(A825,issues_tempo!A:E,2,FALSE)</f>
        <v>#N/A</v>
      </c>
      <c r="Z825" t="e">
        <f>VLOOKUP(A825,issues_tempo!A:E,3,FALSE)</f>
        <v>#N/A</v>
      </c>
      <c r="AA825" t="e">
        <f t="shared" si="303"/>
        <v>#N/A</v>
      </c>
      <c r="AB825" t="e">
        <f t="shared" si="304"/>
        <v>#N/A</v>
      </c>
      <c r="AC825" t="e">
        <f>VLOOKUP(A825,issues_tempo!A:E,4,FALSE)</f>
        <v>#N/A</v>
      </c>
      <c r="AD825" t="e">
        <f>VLOOKUP(A825,issues_tempo!A:E,5,FALSE)</f>
        <v>#N/A</v>
      </c>
      <c r="AE825">
        <f t="shared" si="305"/>
        <v>0</v>
      </c>
      <c r="AF825">
        <f t="shared" si="305"/>
        <v>0</v>
      </c>
      <c r="AG825" t="e">
        <f t="shared" si="306"/>
        <v>#N/A</v>
      </c>
      <c r="AH825" t="e">
        <f t="shared" si="307"/>
        <v>#N/A</v>
      </c>
      <c r="AI825" t="e">
        <f t="shared" si="308"/>
        <v>#N/A</v>
      </c>
      <c r="AJ825" t="e">
        <f t="shared" si="309"/>
        <v>#N/A</v>
      </c>
    </row>
    <row r="826" spans="1:36" x14ac:dyDescent="0.25">
      <c r="A826">
        <f>commits!A826</f>
        <v>67520182</v>
      </c>
      <c r="B826" t="str">
        <f>commits!B826</f>
        <v>Python</v>
      </c>
      <c r="C826">
        <f>commits!C826</f>
        <v>0</v>
      </c>
      <c r="D826">
        <f>commits!D826</f>
        <v>5</v>
      </c>
      <c r="E826">
        <f>commits!E826</f>
        <v>5</v>
      </c>
      <c r="F826" t="e">
        <f>VLOOKUP(A826,merges!P:U,5,FALSE)</f>
        <v>#N/A</v>
      </c>
      <c r="G826" t="e">
        <f>VLOOKUP(A826,merges!P:U,6,FALSE)</f>
        <v>#N/A</v>
      </c>
      <c r="H826" t="e">
        <f t="shared" si="294"/>
        <v>#N/A</v>
      </c>
      <c r="I826" t="e">
        <f t="shared" si="295"/>
        <v>#N/A</v>
      </c>
      <c r="J826">
        <f t="shared" si="296"/>
        <v>0</v>
      </c>
      <c r="K826">
        <f t="shared" si="297"/>
        <v>0</v>
      </c>
      <c r="L826">
        <f t="shared" si="298"/>
        <v>0</v>
      </c>
      <c r="M826" t="e">
        <f t="shared" si="299"/>
        <v>#N/A</v>
      </c>
      <c r="N826" t="e">
        <f t="shared" si="299"/>
        <v>#N/A</v>
      </c>
      <c r="O826">
        <f>IF(ISNA(VLOOKUP(A826,desenvolvedores!$U$2:$W$656,2,FALSE)),1,VLOOKUP(A826,desenvolvedores!$U$2:$W$656,2,FALSE))</f>
        <v>1</v>
      </c>
      <c r="P826">
        <f>IF(ISNA(VLOOKUP(A826,desenvolvedores!$U$2:$W$656,3,FALSE)),1,VLOOKUP(A826,desenvolvedores!$U$2:$W$656,3,FALSE))</f>
        <v>1</v>
      </c>
      <c r="S826">
        <f>IF(ISNA(VLOOKUP(A826,merges!AH:AJ,2,)),0,VLOOKUP(A826,merges!AH:AJ,2,))</f>
        <v>0</v>
      </c>
      <c r="T826">
        <f>IF(ISNA(VLOOKUP(A826,merges!AN:AP,2,FALSE)),0,VLOOKUP(A826,merges!AN:AP,2,FALSE))</f>
        <v>0</v>
      </c>
      <c r="U826">
        <f t="shared" si="300"/>
        <v>0</v>
      </c>
      <c r="V826">
        <f t="shared" si="301"/>
        <v>0</v>
      </c>
      <c r="W826">
        <f t="shared" si="310"/>
        <v>0</v>
      </c>
      <c r="X826">
        <f t="shared" si="302"/>
        <v>0</v>
      </c>
      <c r="Y826" t="e">
        <f>VLOOKUP(A826,issues_tempo!A:E,2,FALSE)</f>
        <v>#N/A</v>
      </c>
      <c r="Z826" t="e">
        <f>VLOOKUP(A826,issues_tempo!A:E,3,FALSE)</f>
        <v>#N/A</v>
      </c>
      <c r="AA826" t="e">
        <f t="shared" si="303"/>
        <v>#N/A</v>
      </c>
      <c r="AB826" t="e">
        <f t="shared" si="304"/>
        <v>#N/A</v>
      </c>
      <c r="AC826" t="e">
        <f>VLOOKUP(A826,issues_tempo!A:E,4,FALSE)</f>
        <v>#N/A</v>
      </c>
      <c r="AD826" t="e">
        <f>VLOOKUP(A826,issues_tempo!A:E,5,FALSE)</f>
        <v>#N/A</v>
      </c>
      <c r="AE826">
        <f t="shared" si="305"/>
        <v>0</v>
      </c>
      <c r="AF826">
        <f t="shared" si="305"/>
        <v>0</v>
      </c>
      <c r="AG826" t="e">
        <f t="shared" si="306"/>
        <v>#N/A</v>
      </c>
      <c r="AH826" t="e">
        <f t="shared" si="307"/>
        <v>#N/A</v>
      </c>
      <c r="AI826" t="e">
        <f t="shared" si="308"/>
        <v>#N/A</v>
      </c>
      <c r="AJ826" t="e">
        <f t="shared" si="309"/>
        <v>#N/A</v>
      </c>
    </row>
    <row r="827" spans="1:36" x14ac:dyDescent="0.25">
      <c r="A827">
        <f>commits!A827</f>
        <v>67642074</v>
      </c>
      <c r="B827" t="str">
        <f>commits!B827</f>
        <v>Javascript</v>
      </c>
      <c r="C827">
        <f>commits!C827</f>
        <v>0</v>
      </c>
      <c r="D827">
        <f>commits!D827</f>
        <v>62</v>
      </c>
      <c r="E827">
        <f>commits!E827</f>
        <v>62</v>
      </c>
      <c r="F827">
        <f>VLOOKUP(A827,merges!P:U,5,FALSE)</f>
        <v>0</v>
      </c>
      <c r="G827">
        <f>VLOOKUP(A827,merges!P:U,6,FALSE)</f>
        <v>8</v>
      </c>
      <c r="H827">
        <f t="shared" si="294"/>
        <v>8</v>
      </c>
      <c r="I827">
        <f t="shared" si="295"/>
        <v>7.75</v>
      </c>
      <c r="J827">
        <f t="shared" si="296"/>
        <v>12.903225806451612</v>
      </c>
      <c r="K827">
        <f t="shared" si="297"/>
        <v>0</v>
      </c>
      <c r="L827">
        <f t="shared" si="298"/>
        <v>12.903225806451612</v>
      </c>
      <c r="M827" t="e">
        <f t="shared" si="299"/>
        <v>#DIV/0!</v>
      </c>
      <c r="N827">
        <f t="shared" si="299"/>
        <v>7.75</v>
      </c>
      <c r="O827">
        <f>IF(ISNA(VLOOKUP(A827,desenvolvedores!$U$2:$W$656,2,FALSE)),1,VLOOKUP(A827,desenvolvedores!$U$2:$W$656,2,FALSE))</f>
        <v>1</v>
      </c>
      <c r="P827">
        <f>IF(ISNA(VLOOKUP(A827,desenvolvedores!$U$2:$W$656,3,FALSE)),1,VLOOKUP(A827,desenvolvedores!$U$2:$W$656,3,FALSE))</f>
        <v>1</v>
      </c>
      <c r="S827">
        <f>IF(ISNA(VLOOKUP(A827,merges!AH:AJ,2,)),0,VLOOKUP(A827,merges!AH:AJ,2,))</f>
        <v>0</v>
      </c>
      <c r="T827">
        <f>IF(ISNA(VLOOKUP(A827,merges!AN:AP,2,FALSE)),0,VLOOKUP(A827,merges!AN:AP,2,FALSE))</f>
        <v>282</v>
      </c>
      <c r="U827">
        <f t="shared" si="300"/>
        <v>0</v>
      </c>
      <c r="V827">
        <f t="shared" si="301"/>
        <v>35.25</v>
      </c>
      <c r="W827">
        <f t="shared" si="310"/>
        <v>0</v>
      </c>
      <c r="X827">
        <f t="shared" si="302"/>
        <v>454.83870967741933</v>
      </c>
      <c r="Y827" t="e">
        <f>VLOOKUP(A827,issues_tempo!A:E,2,FALSE)</f>
        <v>#N/A</v>
      </c>
      <c r="Z827" t="e">
        <f>VLOOKUP(A827,issues_tempo!A:E,3,FALSE)</f>
        <v>#N/A</v>
      </c>
      <c r="AA827" t="e">
        <f t="shared" si="303"/>
        <v>#N/A</v>
      </c>
      <c r="AB827" t="e">
        <f t="shared" si="304"/>
        <v>#N/A</v>
      </c>
      <c r="AC827" t="e">
        <f>VLOOKUP(A827,issues_tempo!A:E,4,FALSE)</f>
        <v>#N/A</v>
      </c>
      <c r="AD827" t="e">
        <f>VLOOKUP(A827,issues_tempo!A:E,5,FALSE)</f>
        <v>#N/A</v>
      </c>
      <c r="AE827">
        <f t="shared" si="305"/>
        <v>0</v>
      </c>
      <c r="AF827">
        <f t="shared" si="305"/>
        <v>0</v>
      </c>
      <c r="AG827" t="e">
        <f t="shared" si="306"/>
        <v>#N/A</v>
      </c>
      <c r="AH827" t="e">
        <f t="shared" si="307"/>
        <v>#N/A</v>
      </c>
      <c r="AI827" t="e">
        <f t="shared" si="308"/>
        <v>#N/A</v>
      </c>
      <c r="AJ827" t="e">
        <f t="shared" si="309"/>
        <v>#N/A</v>
      </c>
    </row>
    <row r="828" spans="1:36" x14ac:dyDescent="0.25">
      <c r="A828">
        <f>commits!A828</f>
        <v>67744378</v>
      </c>
      <c r="B828" t="str">
        <f>commits!B828</f>
        <v>Javascript</v>
      </c>
      <c r="C828">
        <f>commits!C828</f>
        <v>0</v>
      </c>
      <c r="D828">
        <f>commits!D828</f>
        <v>1</v>
      </c>
      <c r="E828">
        <f>commits!E828</f>
        <v>1</v>
      </c>
      <c r="F828" t="e">
        <f>VLOOKUP(A828,merges!P:U,5,FALSE)</f>
        <v>#N/A</v>
      </c>
      <c r="G828" t="e">
        <f>VLOOKUP(A828,merges!P:U,6,FALSE)</f>
        <v>#N/A</v>
      </c>
      <c r="H828" t="e">
        <f t="shared" si="294"/>
        <v>#N/A</v>
      </c>
      <c r="I828" t="e">
        <f t="shared" si="295"/>
        <v>#N/A</v>
      </c>
      <c r="J828">
        <f t="shared" si="296"/>
        <v>0</v>
      </c>
      <c r="K828">
        <f t="shared" si="297"/>
        <v>0</v>
      </c>
      <c r="L828">
        <f t="shared" si="298"/>
        <v>0</v>
      </c>
      <c r="M828" t="e">
        <f t="shared" si="299"/>
        <v>#N/A</v>
      </c>
      <c r="N828" t="e">
        <f t="shared" si="299"/>
        <v>#N/A</v>
      </c>
      <c r="O828">
        <f>IF(ISNA(VLOOKUP(A828,desenvolvedores!$U$2:$W$656,2,FALSE)),1,VLOOKUP(A828,desenvolvedores!$U$2:$W$656,2,FALSE))</f>
        <v>1</v>
      </c>
      <c r="P828">
        <f>IF(ISNA(VLOOKUP(A828,desenvolvedores!$U$2:$W$656,3,FALSE)),1,VLOOKUP(A828,desenvolvedores!$U$2:$W$656,3,FALSE))</f>
        <v>1</v>
      </c>
      <c r="S828">
        <f>IF(ISNA(VLOOKUP(A828,merges!AH:AJ,2,)),0,VLOOKUP(A828,merges!AH:AJ,2,))</f>
        <v>0</v>
      </c>
      <c r="T828">
        <f>IF(ISNA(VLOOKUP(A828,merges!AN:AP,2,FALSE)),0,VLOOKUP(A828,merges!AN:AP,2,FALSE))</f>
        <v>0</v>
      </c>
      <c r="U828">
        <f t="shared" si="300"/>
        <v>0</v>
      </c>
      <c r="V828">
        <f t="shared" si="301"/>
        <v>0</v>
      </c>
      <c r="W828">
        <f t="shared" si="310"/>
        <v>0</v>
      </c>
      <c r="X828">
        <f t="shared" si="302"/>
        <v>0</v>
      </c>
      <c r="Y828" t="e">
        <f>VLOOKUP(A828,issues_tempo!A:E,2,FALSE)</f>
        <v>#N/A</v>
      </c>
      <c r="Z828" t="e">
        <f>VLOOKUP(A828,issues_tempo!A:E,3,FALSE)</f>
        <v>#N/A</v>
      </c>
      <c r="AA828" t="e">
        <f t="shared" si="303"/>
        <v>#N/A</v>
      </c>
      <c r="AB828" t="e">
        <f t="shared" si="304"/>
        <v>#N/A</v>
      </c>
      <c r="AC828" t="e">
        <f>VLOOKUP(A828,issues_tempo!A:E,4,FALSE)</f>
        <v>#N/A</v>
      </c>
      <c r="AD828" t="e">
        <f>VLOOKUP(A828,issues_tempo!A:E,5,FALSE)</f>
        <v>#N/A</v>
      </c>
      <c r="AE828">
        <f t="shared" si="305"/>
        <v>0</v>
      </c>
      <c r="AF828">
        <f t="shared" si="305"/>
        <v>0</v>
      </c>
      <c r="AG828" t="e">
        <f t="shared" si="306"/>
        <v>#N/A</v>
      </c>
      <c r="AH828" t="e">
        <f t="shared" si="307"/>
        <v>#N/A</v>
      </c>
      <c r="AI828" t="e">
        <f t="shared" si="308"/>
        <v>#N/A</v>
      </c>
      <c r="AJ828" t="e">
        <f t="shared" si="309"/>
        <v>#N/A</v>
      </c>
    </row>
    <row r="829" spans="1:36" x14ac:dyDescent="0.25">
      <c r="A829">
        <f>commits!A829</f>
        <v>67923925</v>
      </c>
      <c r="B829" t="str">
        <f>commits!B829</f>
        <v>Javascript</v>
      </c>
      <c r="C829">
        <f>commits!C829</f>
        <v>0</v>
      </c>
      <c r="D829">
        <f>commits!D829</f>
        <v>77</v>
      </c>
      <c r="E829">
        <f>commits!E829</f>
        <v>77</v>
      </c>
      <c r="F829">
        <f>VLOOKUP(A829,merges!P:U,5,FALSE)</f>
        <v>0</v>
      </c>
      <c r="G829">
        <f>VLOOKUP(A829,merges!P:U,6,FALSE)</f>
        <v>8</v>
      </c>
      <c r="H829">
        <f t="shared" si="294"/>
        <v>8</v>
      </c>
      <c r="I829">
        <f t="shared" si="295"/>
        <v>9.625</v>
      </c>
      <c r="J829">
        <f t="shared" si="296"/>
        <v>10.38961038961039</v>
      </c>
      <c r="K829">
        <f t="shared" si="297"/>
        <v>0</v>
      </c>
      <c r="L829">
        <f t="shared" si="298"/>
        <v>10.38961038961039</v>
      </c>
      <c r="M829" t="e">
        <f t="shared" si="299"/>
        <v>#DIV/0!</v>
      </c>
      <c r="N829">
        <f t="shared" si="299"/>
        <v>9.625</v>
      </c>
      <c r="O829">
        <f>IF(ISNA(VLOOKUP(A829,desenvolvedores!$U$2:$W$656,2,FALSE)),1,VLOOKUP(A829,desenvolvedores!$U$2:$W$656,2,FALSE))</f>
        <v>1</v>
      </c>
      <c r="P829">
        <f>IF(ISNA(VLOOKUP(A829,desenvolvedores!$U$2:$W$656,3,FALSE)),1,VLOOKUP(A829,desenvolvedores!$U$2:$W$656,3,FALSE))</f>
        <v>1</v>
      </c>
      <c r="S829">
        <f>IF(ISNA(VLOOKUP(A829,merges!AH:AJ,2,)),0,VLOOKUP(A829,merges!AH:AJ,2,))</f>
        <v>0</v>
      </c>
      <c r="T829">
        <f>IF(ISNA(VLOOKUP(A829,merges!AN:AP,2,FALSE)),0,VLOOKUP(A829,merges!AN:AP,2,FALSE))</f>
        <v>19</v>
      </c>
      <c r="U829">
        <f t="shared" si="300"/>
        <v>0</v>
      </c>
      <c r="V829">
        <f t="shared" si="301"/>
        <v>2.375</v>
      </c>
      <c r="W829">
        <f t="shared" si="310"/>
        <v>0</v>
      </c>
      <c r="X829">
        <f t="shared" si="302"/>
        <v>24.675324675324674</v>
      </c>
      <c r="Y829" t="e">
        <f>VLOOKUP(A829,issues_tempo!A:E,2,FALSE)</f>
        <v>#N/A</v>
      </c>
      <c r="Z829" t="e">
        <f>VLOOKUP(A829,issues_tempo!A:E,3,FALSE)</f>
        <v>#N/A</v>
      </c>
      <c r="AA829" t="e">
        <f t="shared" si="303"/>
        <v>#N/A</v>
      </c>
      <c r="AB829" t="e">
        <f t="shared" si="304"/>
        <v>#N/A</v>
      </c>
      <c r="AC829" t="e">
        <f>VLOOKUP(A829,issues_tempo!A:E,4,FALSE)</f>
        <v>#N/A</v>
      </c>
      <c r="AD829" t="e">
        <f>VLOOKUP(A829,issues_tempo!A:E,5,FALSE)</f>
        <v>#N/A</v>
      </c>
      <c r="AE829">
        <f t="shared" si="305"/>
        <v>0</v>
      </c>
      <c r="AF829">
        <f t="shared" si="305"/>
        <v>0</v>
      </c>
      <c r="AG829" t="e">
        <f t="shared" si="306"/>
        <v>#N/A</v>
      </c>
      <c r="AH829" t="e">
        <f t="shared" si="307"/>
        <v>#N/A</v>
      </c>
      <c r="AI829" t="e">
        <f t="shared" si="308"/>
        <v>#N/A</v>
      </c>
      <c r="AJ829" t="e">
        <f t="shared" si="309"/>
        <v>#N/A</v>
      </c>
    </row>
    <row r="830" spans="1:36" x14ac:dyDescent="0.25">
      <c r="A830">
        <f>commits!A830</f>
        <v>68782946</v>
      </c>
      <c r="B830" t="str">
        <f>commits!B830</f>
        <v>Javascript</v>
      </c>
      <c r="C830">
        <f>commits!C830</f>
        <v>0</v>
      </c>
      <c r="D830">
        <f>commits!D830</f>
        <v>9</v>
      </c>
      <c r="E830">
        <f>commits!E830</f>
        <v>9</v>
      </c>
      <c r="F830" t="e">
        <f>VLOOKUP(A830,merges!P:U,5,FALSE)</f>
        <v>#N/A</v>
      </c>
      <c r="G830" t="e">
        <f>VLOOKUP(A830,merges!P:U,6,FALSE)</f>
        <v>#N/A</v>
      </c>
      <c r="H830" t="e">
        <f t="shared" si="294"/>
        <v>#N/A</v>
      </c>
      <c r="I830" t="e">
        <f t="shared" si="295"/>
        <v>#N/A</v>
      </c>
      <c r="J830">
        <f t="shared" si="296"/>
        <v>0</v>
      </c>
      <c r="K830">
        <f t="shared" si="297"/>
        <v>0</v>
      </c>
      <c r="L830">
        <f t="shared" si="298"/>
        <v>0</v>
      </c>
      <c r="M830" t="e">
        <f t="shared" si="299"/>
        <v>#N/A</v>
      </c>
      <c r="N830" t="e">
        <f t="shared" si="299"/>
        <v>#N/A</v>
      </c>
      <c r="O830">
        <f>IF(ISNA(VLOOKUP(A830,desenvolvedores!$U$2:$W$656,2,FALSE)),1,VLOOKUP(A830,desenvolvedores!$U$2:$W$656,2,FALSE))</f>
        <v>1</v>
      </c>
      <c r="P830">
        <f>IF(ISNA(VLOOKUP(A830,desenvolvedores!$U$2:$W$656,3,FALSE)),1,VLOOKUP(A830,desenvolvedores!$U$2:$W$656,3,FALSE))</f>
        <v>1</v>
      </c>
      <c r="S830">
        <f>IF(ISNA(VLOOKUP(A830,merges!AH:AJ,2,)),0,VLOOKUP(A830,merges!AH:AJ,2,))</f>
        <v>0</v>
      </c>
      <c r="T830">
        <f>IF(ISNA(VLOOKUP(A830,merges!AN:AP,2,FALSE)),0,VLOOKUP(A830,merges!AN:AP,2,FALSE))</f>
        <v>0</v>
      </c>
      <c r="U830">
        <f t="shared" si="300"/>
        <v>0</v>
      </c>
      <c r="V830">
        <f t="shared" si="301"/>
        <v>0</v>
      </c>
      <c r="W830">
        <f t="shared" si="310"/>
        <v>0</v>
      </c>
      <c r="X830">
        <f t="shared" si="302"/>
        <v>0</v>
      </c>
      <c r="Y830" t="e">
        <f>VLOOKUP(A830,issues_tempo!A:E,2,FALSE)</f>
        <v>#N/A</v>
      </c>
      <c r="Z830" t="e">
        <f>VLOOKUP(A830,issues_tempo!A:E,3,FALSE)</f>
        <v>#N/A</v>
      </c>
      <c r="AA830" t="e">
        <f t="shared" si="303"/>
        <v>#N/A</v>
      </c>
      <c r="AB830" t="e">
        <f t="shared" si="304"/>
        <v>#N/A</v>
      </c>
      <c r="AC830" t="e">
        <f>VLOOKUP(A830,issues_tempo!A:E,4,FALSE)</f>
        <v>#N/A</v>
      </c>
      <c r="AD830" t="e">
        <f>VLOOKUP(A830,issues_tempo!A:E,5,FALSE)</f>
        <v>#N/A</v>
      </c>
      <c r="AE830">
        <f t="shared" si="305"/>
        <v>0</v>
      </c>
      <c r="AF830">
        <f t="shared" si="305"/>
        <v>0</v>
      </c>
      <c r="AG830" t="e">
        <f t="shared" si="306"/>
        <v>#N/A</v>
      </c>
      <c r="AH830" t="e">
        <f t="shared" si="307"/>
        <v>#N/A</v>
      </c>
      <c r="AI830" t="e">
        <f t="shared" si="308"/>
        <v>#N/A</v>
      </c>
      <c r="AJ830" t="e">
        <f t="shared" si="309"/>
        <v>#N/A</v>
      </c>
    </row>
    <row r="831" spans="1:36" x14ac:dyDescent="0.25">
      <c r="A831">
        <f>commits!A831</f>
        <v>68818228</v>
      </c>
      <c r="B831" t="str">
        <f>commits!B831</f>
        <v>java</v>
      </c>
      <c r="C831">
        <f>commits!C831</f>
        <v>0</v>
      </c>
      <c r="D831">
        <f>commits!D831</f>
        <v>1</v>
      </c>
      <c r="E831">
        <f>commits!E831</f>
        <v>1</v>
      </c>
      <c r="F831" t="e">
        <f>VLOOKUP(A831,merges!P:U,5,FALSE)</f>
        <v>#N/A</v>
      </c>
      <c r="G831" t="e">
        <f>VLOOKUP(A831,merges!P:U,6,FALSE)</f>
        <v>#N/A</v>
      </c>
      <c r="H831" t="e">
        <f t="shared" si="294"/>
        <v>#N/A</v>
      </c>
      <c r="I831" t="e">
        <f t="shared" si="295"/>
        <v>#N/A</v>
      </c>
      <c r="J831">
        <f t="shared" si="296"/>
        <v>0</v>
      </c>
      <c r="K831">
        <f t="shared" si="297"/>
        <v>0</v>
      </c>
      <c r="L831">
        <f t="shared" si="298"/>
        <v>0</v>
      </c>
      <c r="M831" t="e">
        <f t="shared" si="299"/>
        <v>#N/A</v>
      </c>
      <c r="N831" t="e">
        <f t="shared" si="299"/>
        <v>#N/A</v>
      </c>
      <c r="O831">
        <f>IF(ISNA(VLOOKUP(A831,desenvolvedores!$U$2:$W$656,2,FALSE)),1,VLOOKUP(A831,desenvolvedores!$U$2:$W$656,2,FALSE))</f>
        <v>1</v>
      </c>
      <c r="P831">
        <f>IF(ISNA(VLOOKUP(A831,desenvolvedores!$U$2:$W$656,3,FALSE)),1,VLOOKUP(A831,desenvolvedores!$U$2:$W$656,3,FALSE))</f>
        <v>1</v>
      </c>
      <c r="S831">
        <f>IF(ISNA(VLOOKUP(A831,merges!AH:AJ,2,)),0,VLOOKUP(A831,merges!AH:AJ,2,))</f>
        <v>0</v>
      </c>
      <c r="T831">
        <f>IF(ISNA(VLOOKUP(A831,merges!AN:AP,2,FALSE)),0,VLOOKUP(A831,merges!AN:AP,2,FALSE))</f>
        <v>0</v>
      </c>
      <c r="U831">
        <f t="shared" si="300"/>
        <v>0</v>
      </c>
      <c r="V831">
        <f t="shared" si="301"/>
        <v>0</v>
      </c>
      <c r="W831">
        <f t="shared" si="310"/>
        <v>0</v>
      </c>
      <c r="X831">
        <f t="shared" si="302"/>
        <v>0</v>
      </c>
      <c r="Y831" t="e">
        <f>VLOOKUP(A831,issues_tempo!A:E,2,FALSE)</f>
        <v>#N/A</v>
      </c>
      <c r="Z831" t="e">
        <f>VLOOKUP(A831,issues_tempo!A:E,3,FALSE)</f>
        <v>#N/A</v>
      </c>
      <c r="AA831" t="e">
        <f t="shared" si="303"/>
        <v>#N/A</v>
      </c>
      <c r="AB831" t="e">
        <f t="shared" si="304"/>
        <v>#N/A</v>
      </c>
      <c r="AC831" t="e">
        <f>VLOOKUP(A831,issues_tempo!A:E,4,FALSE)</f>
        <v>#N/A</v>
      </c>
      <c r="AD831" t="e">
        <f>VLOOKUP(A831,issues_tempo!A:E,5,FALSE)</f>
        <v>#N/A</v>
      </c>
      <c r="AE831">
        <f t="shared" si="305"/>
        <v>0</v>
      </c>
      <c r="AF831">
        <f t="shared" si="305"/>
        <v>0</v>
      </c>
      <c r="AG831" t="e">
        <f t="shared" si="306"/>
        <v>#N/A</v>
      </c>
      <c r="AH831" t="e">
        <f t="shared" si="307"/>
        <v>#N/A</v>
      </c>
      <c r="AI831" t="e">
        <f t="shared" si="308"/>
        <v>#N/A</v>
      </c>
      <c r="AJ831" t="e">
        <f t="shared" si="309"/>
        <v>#N/A</v>
      </c>
    </row>
    <row r="832" spans="1:36" x14ac:dyDescent="0.25">
      <c r="A832">
        <f>commits!A832</f>
        <v>68868629</v>
      </c>
      <c r="B832" t="str">
        <f>commits!B832</f>
        <v>Javascript</v>
      </c>
      <c r="C832">
        <f>commits!C832</f>
        <v>0</v>
      </c>
      <c r="D832">
        <f>commits!D832</f>
        <v>1</v>
      </c>
      <c r="E832">
        <f>commits!E832</f>
        <v>1</v>
      </c>
      <c r="F832" t="e">
        <f>VLOOKUP(A832,merges!P:U,5,FALSE)</f>
        <v>#N/A</v>
      </c>
      <c r="G832" t="e">
        <f>VLOOKUP(A832,merges!P:U,6,FALSE)</f>
        <v>#N/A</v>
      </c>
      <c r="H832" t="e">
        <f t="shared" si="294"/>
        <v>#N/A</v>
      </c>
      <c r="I832" t="e">
        <f t="shared" si="295"/>
        <v>#N/A</v>
      </c>
      <c r="J832">
        <f t="shared" si="296"/>
        <v>0</v>
      </c>
      <c r="K832">
        <f t="shared" si="297"/>
        <v>0</v>
      </c>
      <c r="L832">
        <f t="shared" si="298"/>
        <v>0</v>
      </c>
      <c r="M832" t="e">
        <f t="shared" si="299"/>
        <v>#N/A</v>
      </c>
      <c r="N832" t="e">
        <f t="shared" si="299"/>
        <v>#N/A</v>
      </c>
      <c r="O832">
        <f>IF(ISNA(VLOOKUP(A832,desenvolvedores!$U$2:$W$656,2,FALSE)),1,VLOOKUP(A832,desenvolvedores!$U$2:$W$656,2,FALSE))</f>
        <v>1</v>
      </c>
      <c r="P832">
        <f>IF(ISNA(VLOOKUP(A832,desenvolvedores!$U$2:$W$656,3,FALSE)),1,VLOOKUP(A832,desenvolvedores!$U$2:$W$656,3,FALSE))</f>
        <v>1</v>
      </c>
      <c r="S832">
        <f>IF(ISNA(VLOOKUP(A832,merges!AH:AJ,2,)),0,VLOOKUP(A832,merges!AH:AJ,2,))</f>
        <v>0</v>
      </c>
      <c r="T832">
        <f>IF(ISNA(VLOOKUP(A832,merges!AN:AP,2,FALSE)),0,VLOOKUP(A832,merges!AN:AP,2,FALSE))</f>
        <v>0</v>
      </c>
      <c r="U832">
        <f t="shared" si="300"/>
        <v>0</v>
      </c>
      <c r="V832">
        <f t="shared" si="301"/>
        <v>0</v>
      </c>
      <c r="W832">
        <f t="shared" si="310"/>
        <v>0</v>
      </c>
      <c r="X832">
        <f t="shared" si="302"/>
        <v>0</v>
      </c>
      <c r="Y832" t="e">
        <f>VLOOKUP(A832,issues_tempo!A:E,2,FALSE)</f>
        <v>#N/A</v>
      </c>
      <c r="Z832" t="e">
        <f>VLOOKUP(A832,issues_tempo!A:E,3,FALSE)</f>
        <v>#N/A</v>
      </c>
      <c r="AA832" t="e">
        <f t="shared" si="303"/>
        <v>#N/A</v>
      </c>
      <c r="AB832" t="e">
        <f t="shared" si="304"/>
        <v>#N/A</v>
      </c>
      <c r="AC832" t="e">
        <f>VLOOKUP(A832,issues_tempo!A:E,4,FALSE)</f>
        <v>#N/A</v>
      </c>
      <c r="AD832" t="e">
        <f>VLOOKUP(A832,issues_tempo!A:E,5,FALSE)</f>
        <v>#N/A</v>
      </c>
      <c r="AE832">
        <f t="shared" si="305"/>
        <v>0</v>
      </c>
      <c r="AF832">
        <f t="shared" si="305"/>
        <v>0</v>
      </c>
      <c r="AG832" t="e">
        <f t="shared" si="306"/>
        <v>#N/A</v>
      </c>
      <c r="AH832" t="e">
        <f t="shared" si="307"/>
        <v>#N/A</v>
      </c>
      <c r="AI832" t="e">
        <f t="shared" si="308"/>
        <v>#N/A</v>
      </c>
      <c r="AJ832" t="e">
        <f t="shared" si="309"/>
        <v>#N/A</v>
      </c>
    </row>
    <row r="833" spans="1:36" x14ac:dyDescent="0.25">
      <c r="A833">
        <f>commits!A833</f>
        <v>69305635</v>
      </c>
      <c r="B833" t="str">
        <f>commits!B833</f>
        <v>Javascript</v>
      </c>
      <c r="C833">
        <f>commits!C833</f>
        <v>0</v>
      </c>
      <c r="D833">
        <f>commits!D833</f>
        <v>3</v>
      </c>
      <c r="E833">
        <f>commits!E833</f>
        <v>3</v>
      </c>
      <c r="F833" t="e">
        <f>VLOOKUP(A833,merges!P:U,5,FALSE)</f>
        <v>#N/A</v>
      </c>
      <c r="G833" t="e">
        <f>VLOOKUP(A833,merges!P:U,6,FALSE)</f>
        <v>#N/A</v>
      </c>
      <c r="H833" t="e">
        <f t="shared" si="294"/>
        <v>#N/A</v>
      </c>
      <c r="I833" t="e">
        <f t="shared" si="295"/>
        <v>#N/A</v>
      </c>
      <c r="J833">
        <f t="shared" si="296"/>
        <v>0</v>
      </c>
      <c r="K833">
        <f t="shared" si="297"/>
        <v>0</v>
      </c>
      <c r="L833">
        <f t="shared" si="298"/>
        <v>0</v>
      </c>
      <c r="M833" t="e">
        <f t="shared" si="299"/>
        <v>#N/A</v>
      </c>
      <c r="N833" t="e">
        <f t="shared" si="299"/>
        <v>#N/A</v>
      </c>
      <c r="O833">
        <f>IF(ISNA(VLOOKUP(A833,desenvolvedores!$U$2:$W$656,2,FALSE)),1,VLOOKUP(A833,desenvolvedores!$U$2:$W$656,2,FALSE))</f>
        <v>1</v>
      </c>
      <c r="P833">
        <f>IF(ISNA(VLOOKUP(A833,desenvolvedores!$U$2:$W$656,3,FALSE)),1,VLOOKUP(A833,desenvolvedores!$U$2:$W$656,3,FALSE))</f>
        <v>1</v>
      </c>
      <c r="S833">
        <f>IF(ISNA(VLOOKUP(A833,merges!AH:AJ,2,)),0,VLOOKUP(A833,merges!AH:AJ,2,))</f>
        <v>0</v>
      </c>
      <c r="T833">
        <f>IF(ISNA(VLOOKUP(A833,merges!AN:AP,2,FALSE)),0,VLOOKUP(A833,merges!AN:AP,2,FALSE))</f>
        <v>0</v>
      </c>
      <c r="U833">
        <f t="shared" si="300"/>
        <v>0</v>
      </c>
      <c r="V833">
        <f t="shared" si="301"/>
        <v>0</v>
      </c>
      <c r="W833">
        <f t="shared" si="310"/>
        <v>0</v>
      </c>
      <c r="X833">
        <f t="shared" si="302"/>
        <v>0</v>
      </c>
      <c r="Y833" t="e">
        <f>VLOOKUP(A833,issues_tempo!A:E,2,FALSE)</f>
        <v>#N/A</v>
      </c>
      <c r="Z833" t="e">
        <f>VLOOKUP(A833,issues_tempo!A:E,3,FALSE)</f>
        <v>#N/A</v>
      </c>
      <c r="AA833" t="e">
        <f t="shared" si="303"/>
        <v>#N/A</v>
      </c>
      <c r="AB833" t="e">
        <f t="shared" si="304"/>
        <v>#N/A</v>
      </c>
      <c r="AC833" t="e">
        <f>VLOOKUP(A833,issues_tempo!A:E,4,FALSE)</f>
        <v>#N/A</v>
      </c>
      <c r="AD833" t="e">
        <f>VLOOKUP(A833,issues_tempo!A:E,5,FALSE)</f>
        <v>#N/A</v>
      </c>
      <c r="AE833">
        <f t="shared" si="305"/>
        <v>0</v>
      </c>
      <c r="AF833">
        <f t="shared" si="305"/>
        <v>0</v>
      </c>
      <c r="AG833" t="e">
        <f t="shared" si="306"/>
        <v>#N/A</v>
      </c>
      <c r="AH833" t="e">
        <f t="shared" si="307"/>
        <v>#N/A</v>
      </c>
      <c r="AI833" t="e">
        <f t="shared" si="308"/>
        <v>#N/A</v>
      </c>
      <c r="AJ833" t="e">
        <f t="shared" si="309"/>
        <v>#N/A</v>
      </c>
    </row>
    <row r="834" spans="1:36" x14ac:dyDescent="0.25">
      <c r="A834">
        <f>commits!A834</f>
        <v>69881215</v>
      </c>
      <c r="B834" t="str">
        <f>commits!B834</f>
        <v>Javascript</v>
      </c>
      <c r="C834">
        <f>commits!C834</f>
        <v>0</v>
      </c>
      <c r="D834">
        <f>commits!D834</f>
        <v>11</v>
      </c>
      <c r="E834">
        <f>commits!E834</f>
        <v>11</v>
      </c>
      <c r="F834">
        <f>VLOOKUP(A834,merges!P:U,5,FALSE)</f>
        <v>0</v>
      </c>
      <c r="G834">
        <f>VLOOKUP(A834,merges!P:U,6,FALSE)</f>
        <v>2</v>
      </c>
      <c r="H834">
        <f t="shared" si="294"/>
        <v>2</v>
      </c>
      <c r="I834">
        <f t="shared" si="295"/>
        <v>5.5</v>
      </c>
      <c r="J834">
        <f t="shared" si="296"/>
        <v>18.181818181818183</v>
      </c>
      <c r="K834">
        <f t="shared" si="297"/>
        <v>0</v>
      </c>
      <c r="L834">
        <f t="shared" si="298"/>
        <v>18.181818181818183</v>
      </c>
      <c r="M834" t="e">
        <f t="shared" si="299"/>
        <v>#DIV/0!</v>
      </c>
      <c r="N834">
        <f t="shared" si="299"/>
        <v>5.5</v>
      </c>
      <c r="O834">
        <f>IF(ISNA(VLOOKUP(A834,desenvolvedores!$U$2:$W$656,2,FALSE)),1,VLOOKUP(A834,desenvolvedores!$U$2:$W$656,2,FALSE))</f>
        <v>1</v>
      </c>
      <c r="P834">
        <f>IF(ISNA(VLOOKUP(A834,desenvolvedores!$U$2:$W$656,3,FALSE)),1,VLOOKUP(A834,desenvolvedores!$U$2:$W$656,3,FALSE))</f>
        <v>1</v>
      </c>
      <c r="S834">
        <f>IF(ISNA(VLOOKUP(A834,merges!AH:AJ,2,)),0,VLOOKUP(A834,merges!AH:AJ,2,))</f>
        <v>0</v>
      </c>
      <c r="T834">
        <f>IF(ISNA(VLOOKUP(A834,merges!AN:AP,2,FALSE)),0,VLOOKUP(A834,merges!AN:AP,2,FALSE))</f>
        <v>0</v>
      </c>
      <c r="U834">
        <f t="shared" si="300"/>
        <v>0</v>
      </c>
      <c r="V834">
        <f t="shared" si="301"/>
        <v>0</v>
      </c>
      <c r="W834">
        <f t="shared" si="310"/>
        <v>0</v>
      </c>
      <c r="X834">
        <f t="shared" si="302"/>
        <v>0</v>
      </c>
      <c r="Y834" t="e">
        <f>VLOOKUP(A834,issues_tempo!A:E,2,FALSE)</f>
        <v>#N/A</v>
      </c>
      <c r="Z834" t="e">
        <f>VLOOKUP(A834,issues_tempo!A:E,3,FALSE)</f>
        <v>#N/A</v>
      </c>
      <c r="AA834" t="e">
        <f t="shared" si="303"/>
        <v>#N/A</v>
      </c>
      <c r="AB834" t="e">
        <f t="shared" si="304"/>
        <v>#N/A</v>
      </c>
      <c r="AC834" t="e">
        <f>VLOOKUP(A834,issues_tempo!A:E,4,FALSE)</f>
        <v>#N/A</v>
      </c>
      <c r="AD834" t="e">
        <f>VLOOKUP(A834,issues_tempo!A:E,5,FALSE)</f>
        <v>#N/A</v>
      </c>
      <c r="AE834">
        <f t="shared" si="305"/>
        <v>0</v>
      </c>
      <c r="AF834">
        <f t="shared" si="305"/>
        <v>0</v>
      </c>
      <c r="AG834" t="e">
        <f t="shared" si="306"/>
        <v>#N/A</v>
      </c>
      <c r="AH834" t="e">
        <f t="shared" si="307"/>
        <v>#N/A</v>
      </c>
      <c r="AI834" t="e">
        <f t="shared" si="308"/>
        <v>#N/A</v>
      </c>
      <c r="AJ834" t="e">
        <f t="shared" si="309"/>
        <v>#N/A</v>
      </c>
    </row>
    <row r="835" spans="1:36" x14ac:dyDescent="0.25">
      <c r="A835">
        <f>commits!A835</f>
        <v>71223761</v>
      </c>
      <c r="B835" t="str">
        <f>commits!B835</f>
        <v>Javascript</v>
      </c>
      <c r="C835">
        <f>commits!C835</f>
        <v>0</v>
      </c>
      <c r="D835">
        <f>commits!D835</f>
        <v>6</v>
      </c>
      <c r="E835">
        <f>commits!E835</f>
        <v>6</v>
      </c>
      <c r="F835" t="e">
        <f>VLOOKUP(A835,merges!P:U,5,FALSE)</f>
        <v>#N/A</v>
      </c>
      <c r="G835" t="e">
        <f>VLOOKUP(A835,merges!P:U,6,FALSE)</f>
        <v>#N/A</v>
      </c>
      <c r="H835" t="e">
        <f t="shared" ref="H835:H898" si="311">F835+G835</f>
        <v>#N/A</v>
      </c>
      <c r="I835" t="e">
        <f t="shared" ref="I835:I898" si="312">E835/H835</f>
        <v>#N/A</v>
      </c>
      <c r="J835">
        <f t="shared" ref="J835:J898" si="313">IF(ISNA(H835),0,IF(E835&gt;0,(H835*100)/E835,0))</f>
        <v>0</v>
      </c>
      <c r="K835">
        <f t="shared" ref="K835:K898" si="314">IF(ISNA(F835),0,IF(C835&gt;0,(F835*100)/C835,0))</f>
        <v>0</v>
      </c>
      <c r="L835">
        <f t="shared" ref="L835:L898" si="315">IF(ISNA(F835),0,IF(D835&gt;0,(G835*100)/D835,0))</f>
        <v>0</v>
      </c>
      <c r="M835" t="e">
        <f t="shared" ref="M835:N898" si="316">C835/F835</f>
        <v>#N/A</v>
      </c>
      <c r="N835" t="e">
        <f t="shared" si="316"/>
        <v>#N/A</v>
      </c>
      <c r="O835">
        <f>IF(ISNA(VLOOKUP(A835,desenvolvedores!$U$2:$W$656,2,FALSE)),1,VLOOKUP(A835,desenvolvedores!$U$2:$W$656,2,FALSE))</f>
        <v>1</v>
      </c>
      <c r="P835">
        <f>IF(ISNA(VLOOKUP(A835,desenvolvedores!$U$2:$W$656,3,FALSE)),1,VLOOKUP(A835,desenvolvedores!$U$2:$W$656,3,FALSE))</f>
        <v>1</v>
      </c>
      <c r="S835">
        <f>IF(ISNA(VLOOKUP(A835,merges!AH:AJ,2,)),0,VLOOKUP(A835,merges!AH:AJ,2,))</f>
        <v>0</v>
      </c>
      <c r="T835">
        <f>IF(ISNA(VLOOKUP(A835,merges!AN:AP,2,FALSE)),0,VLOOKUP(A835,merges!AN:AP,2,FALSE))</f>
        <v>0</v>
      </c>
      <c r="U835">
        <f t="shared" ref="U835:U898" si="317">IF(ISNA(F835),0,IF(F835&gt;0,S835/F835,0))</f>
        <v>0</v>
      </c>
      <c r="V835">
        <f t="shared" ref="V835:V898" si="318">IF(ISNA(G835),0,IF(G835&gt;0,T835/G835,0))</f>
        <v>0</v>
      </c>
      <c r="W835">
        <f t="shared" si="310"/>
        <v>0</v>
      </c>
      <c r="X835">
        <f t="shared" ref="X835:X898" si="319">V835*L835</f>
        <v>0</v>
      </c>
      <c r="Y835" t="e">
        <f>VLOOKUP(A835,issues_tempo!A:E,2,FALSE)</f>
        <v>#N/A</v>
      </c>
      <c r="Z835" t="e">
        <f>VLOOKUP(A835,issues_tempo!A:E,3,FALSE)</f>
        <v>#N/A</v>
      </c>
      <c r="AA835" t="e">
        <f t="shared" ref="AA835:AA898" si="320">Y835+Z835</f>
        <v>#N/A</v>
      </c>
      <c r="AB835" t="e">
        <f t="shared" ref="AB835:AB898" si="321">E835/AA835</f>
        <v>#N/A</v>
      </c>
      <c r="AC835" t="e">
        <f>VLOOKUP(A835,issues_tempo!A:E,4,FALSE)</f>
        <v>#N/A</v>
      </c>
      <c r="AD835" t="e">
        <f>VLOOKUP(A835,issues_tempo!A:E,5,FALSE)</f>
        <v>#N/A</v>
      </c>
      <c r="AE835">
        <f t="shared" ref="AE835:AF898" si="322">IF(ISNA(Y835),0,IF(C835&gt;0,(Y835*100)/C835,0))</f>
        <v>0</v>
      </c>
      <c r="AF835">
        <f t="shared" si="322"/>
        <v>0</v>
      </c>
      <c r="AG835" t="e">
        <f t="shared" ref="AG835:AG898" si="323">IF(Y835&gt;0,AC835/Y835,0)</f>
        <v>#N/A</v>
      </c>
      <c r="AH835" t="e">
        <f t="shared" ref="AH835:AH898" si="324">IF(Z835&gt;0,AD835/Z835,0)</f>
        <v>#N/A</v>
      </c>
      <c r="AI835" t="e">
        <f t="shared" ref="AI835:AI898" si="325">AG835*AE835</f>
        <v>#N/A</v>
      </c>
      <c r="AJ835" t="e">
        <f t="shared" ref="AJ835:AJ898" si="326">AH835*AF835</f>
        <v>#N/A</v>
      </c>
    </row>
    <row r="836" spans="1:36" x14ac:dyDescent="0.25">
      <c r="A836">
        <f>commits!A836</f>
        <v>71777910</v>
      </c>
      <c r="B836" t="str">
        <f>commits!B836</f>
        <v>Ruby</v>
      </c>
      <c r="C836">
        <f>commits!C836</f>
        <v>0</v>
      </c>
      <c r="D836">
        <f>commits!D836</f>
        <v>1</v>
      </c>
      <c r="E836">
        <f>commits!E836</f>
        <v>1</v>
      </c>
      <c r="F836" t="e">
        <f>VLOOKUP(A836,merges!P:U,5,FALSE)</f>
        <v>#N/A</v>
      </c>
      <c r="G836" t="e">
        <f>VLOOKUP(A836,merges!P:U,6,FALSE)</f>
        <v>#N/A</v>
      </c>
      <c r="H836" t="e">
        <f t="shared" si="311"/>
        <v>#N/A</v>
      </c>
      <c r="I836" t="e">
        <f t="shared" si="312"/>
        <v>#N/A</v>
      </c>
      <c r="J836">
        <f t="shared" si="313"/>
        <v>0</v>
      </c>
      <c r="K836">
        <f t="shared" si="314"/>
        <v>0</v>
      </c>
      <c r="L836">
        <f t="shared" si="315"/>
        <v>0</v>
      </c>
      <c r="M836" t="e">
        <f t="shared" si="316"/>
        <v>#N/A</v>
      </c>
      <c r="N836" t="e">
        <f t="shared" si="316"/>
        <v>#N/A</v>
      </c>
      <c r="O836">
        <f>IF(ISNA(VLOOKUP(A836,desenvolvedores!$U$2:$W$656,2,FALSE)),1,VLOOKUP(A836,desenvolvedores!$U$2:$W$656,2,FALSE))</f>
        <v>1</v>
      </c>
      <c r="P836">
        <f>IF(ISNA(VLOOKUP(A836,desenvolvedores!$U$2:$W$656,3,FALSE)),1,VLOOKUP(A836,desenvolvedores!$U$2:$W$656,3,FALSE))</f>
        <v>1</v>
      </c>
      <c r="S836">
        <f>IF(ISNA(VLOOKUP(A836,merges!AH:AJ,2,)),0,VLOOKUP(A836,merges!AH:AJ,2,))</f>
        <v>0</v>
      </c>
      <c r="T836">
        <f>IF(ISNA(VLOOKUP(A836,merges!AN:AP,2,FALSE)),0,VLOOKUP(A836,merges!AN:AP,2,FALSE))</f>
        <v>0</v>
      </c>
      <c r="U836">
        <f t="shared" si="317"/>
        <v>0</v>
      </c>
      <c r="V836">
        <f t="shared" si="318"/>
        <v>0</v>
      </c>
      <c r="W836">
        <f t="shared" ref="W836:W899" si="327">U836*K836</f>
        <v>0</v>
      </c>
      <c r="X836">
        <f t="shared" si="319"/>
        <v>0</v>
      </c>
      <c r="Y836" t="e">
        <f>VLOOKUP(A836,issues_tempo!A:E,2,FALSE)</f>
        <v>#N/A</v>
      </c>
      <c r="Z836" t="e">
        <f>VLOOKUP(A836,issues_tempo!A:E,3,FALSE)</f>
        <v>#N/A</v>
      </c>
      <c r="AA836" t="e">
        <f t="shared" si="320"/>
        <v>#N/A</v>
      </c>
      <c r="AB836" t="e">
        <f t="shared" si="321"/>
        <v>#N/A</v>
      </c>
      <c r="AC836" t="e">
        <f>VLOOKUP(A836,issues_tempo!A:E,4,FALSE)</f>
        <v>#N/A</v>
      </c>
      <c r="AD836" t="e">
        <f>VLOOKUP(A836,issues_tempo!A:E,5,FALSE)</f>
        <v>#N/A</v>
      </c>
      <c r="AE836">
        <f t="shared" si="322"/>
        <v>0</v>
      </c>
      <c r="AF836">
        <f t="shared" si="322"/>
        <v>0</v>
      </c>
      <c r="AG836" t="e">
        <f t="shared" si="323"/>
        <v>#N/A</v>
      </c>
      <c r="AH836" t="e">
        <f t="shared" si="324"/>
        <v>#N/A</v>
      </c>
      <c r="AI836" t="e">
        <f t="shared" si="325"/>
        <v>#N/A</v>
      </c>
      <c r="AJ836" t="e">
        <f t="shared" si="326"/>
        <v>#N/A</v>
      </c>
    </row>
    <row r="837" spans="1:36" x14ac:dyDescent="0.25">
      <c r="A837">
        <f>commits!A837</f>
        <v>72352773</v>
      </c>
      <c r="B837" t="str">
        <f>commits!B837</f>
        <v>java</v>
      </c>
      <c r="C837">
        <f>commits!C837</f>
        <v>0</v>
      </c>
      <c r="D837">
        <f>commits!D837</f>
        <v>1</v>
      </c>
      <c r="E837">
        <f>commits!E837</f>
        <v>1</v>
      </c>
      <c r="F837" t="e">
        <f>VLOOKUP(A837,merges!P:U,5,FALSE)</f>
        <v>#N/A</v>
      </c>
      <c r="G837" t="e">
        <f>VLOOKUP(A837,merges!P:U,6,FALSE)</f>
        <v>#N/A</v>
      </c>
      <c r="H837" t="e">
        <f t="shared" si="311"/>
        <v>#N/A</v>
      </c>
      <c r="I837" t="e">
        <f t="shared" si="312"/>
        <v>#N/A</v>
      </c>
      <c r="J837">
        <f t="shared" si="313"/>
        <v>0</v>
      </c>
      <c r="K837">
        <f t="shared" si="314"/>
        <v>0</v>
      </c>
      <c r="L837">
        <f t="shared" si="315"/>
        <v>0</v>
      </c>
      <c r="M837" t="e">
        <f t="shared" si="316"/>
        <v>#N/A</v>
      </c>
      <c r="N837" t="e">
        <f t="shared" si="316"/>
        <v>#N/A</v>
      </c>
      <c r="O837">
        <f>IF(ISNA(VLOOKUP(A837,desenvolvedores!$U$2:$W$656,2,FALSE)),1,VLOOKUP(A837,desenvolvedores!$U$2:$W$656,2,FALSE))</f>
        <v>1</v>
      </c>
      <c r="P837">
        <f>IF(ISNA(VLOOKUP(A837,desenvolvedores!$U$2:$W$656,3,FALSE)),1,VLOOKUP(A837,desenvolvedores!$U$2:$W$656,3,FALSE))</f>
        <v>1</v>
      </c>
      <c r="S837">
        <f>IF(ISNA(VLOOKUP(A837,merges!AH:AJ,2,)),0,VLOOKUP(A837,merges!AH:AJ,2,))</f>
        <v>0</v>
      </c>
      <c r="T837">
        <f>IF(ISNA(VLOOKUP(A837,merges!AN:AP,2,FALSE)),0,VLOOKUP(A837,merges!AN:AP,2,FALSE))</f>
        <v>0</v>
      </c>
      <c r="U837">
        <f t="shared" si="317"/>
        <v>0</v>
      </c>
      <c r="V837">
        <f t="shared" si="318"/>
        <v>0</v>
      </c>
      <c r="W837">
        <f t="shared" si="327"/>
        <v>0</v>
      </c>
      <c r="X837">
        <f t="shared" si="319"/>
        <v>0</v>
      </c>
      <c r="Y837" t="e">
        <f>VLOOKUP(A837,issues_tempo!A:E,2,FALSE)</f>
        <v>#N/A</v>
      </c>
      <c r="Z837" t="e">
        <f>VLOOKUP(A837,issues_tempo!A:E,3,FALSE)</f>
        <v>#N/A</v>
      </c>
      <c r="AA837" t="e">
        <f t="shared" si="320"/>
        <v>#N/A</v>
      </c>
      <c r="AB837" t="e">
        <f t="shared" si="321"/>
        <v>#N/A</v>
      </c>
      <c r="AC837" t="e">
        <f>VLOOKUP(A837,issues_tempo!A:E,4,FALSE)</f>
        <v>#N/A</v>
      </c>
      <c r="AD837" t="e">
        <f>VLOOKUP(A837,issues_tempo!A:E,5,FALSE)</f>
        <v>#N/A</v>
      </c>
      <c r="AE837">
        <f t="shared" si="322"/>
        <v>0</v>
      </c>
      <c r="AF837">
        <f t="shared" si="322"/>
        <v>0</v>
      </c>
      <c r="AG837" t="e">
        <f t="shared" si="323"/>
        <v>#N/A</v>
      </c>
      <c r="AH837" t="e">
        <f t="shared" si="324"/>
        <v>#N/A</v>
      </c>
      <c r="AI837" t="e">
        <f t="shared" si="325"/>
        <v>#N/A</v>
      </c>
      <c r="AJ837" t="e">
        <f t="shared" si="326"/>
        <v>#N/A</v>
      </c>
    </row>
    <row r="838" spans="1:36" x14ac:dyDescent="0.25">
      <c r="A838">
        <f>commits!A838</f>
        <v>72365538</v>
      </c>
      <c r="B838" t="str">
        <f>commits!B838</f>
        <v>Javascript</v>
      </c>
      <c r="C838">
        <f>commits!C838</f>
        <v>0</v>
      </c>
      <c r="D838">
        <f>commits!D838</f>
        <v>1</v>
      </c>
      <c r="E838">
        <f>commits!E838</f>
        <v>1</v>
      </c>
      <c r="F838" t="e">
        <f>VLOOKUP(A838,merges!P:U,5,FALSE)</f>
        <v>#N/A</v>
      </c>
      <c r="G838" t="e">
        <f>VLOOKUP(A838,merges!P:U,6,FALSE)</f>
        <v>#N/A</v>
      </c>
      <c r="H838" t="e">
        <f t="shared" si="311"/>
        <v>#N/A</v>
      </c>
      <c r="I838" t="e">
        <f t="shared" si="312"/>
        <v>#N/A</v>
      </c>
      <c r="J838">
        <f t="shared" si="313"/>
        <v>0</v>
      </c>
      <c r="K838">
        <f t="shared" si="314"/>
        <v>0</v>
      </c>
      <c r="L838">
        <f t="shared" si="315"/>
        <v>0</v>
      </c>
      <c r="M838" t="e">
        <f t="shared" si="316"/>
        <v>#N/A</v>
      </c>
      <c r="N838" t="e">
        <f t="shared" si="316"/>
        <v>#N/A</v>
      </c>
      <c r="O838">
        <f>IF(ISNA(VLOOKUP(A838,desenvolvedores!$U$2:$W$656,2,FALSE)),1,VLOOKUP(A838,desenvolvedores!$U$2:$W$656,2,FALSE))</f>
        <v>1</v>
      </c>
      <c r="P838">
        <f>IF(ISNA(VLOOKUP(A838,desenvolvedores!$U$2:$W$656,3,FALSE)),1,VLOOKUP(A838,desenvolvedores!$U$2:$W$656,3,FALSE))</f>
        <v>1</v>
      </c>
      <c r="S838">
        <f>IF(ISNA(VLOOKUP(A838,merges!AH:AJ,2,)),0,VLOOKUP(A838,merges!AH:AJ,2,))</f>
        <v>0</v>
      </c>
      <c r="T838">
        <f>IF(ISNA(VLOOKUP(A838,merges!AN:AP,2,FALSE)),0,VLOOKUP(A838,merges!AN:AP,2,FALSE))</f>
        <v>0</v>
      </c>
      <c r="U838">
        <f t="shared" si="317"/>
        <v>0</v>
      </c>
      <c r="V838">
        <f t="shared" si="318"/>
        <v>0</v>
      </c>
      <c r="W838">
        <f t="shared" si="327"/>
        <v>0</v>
      </c>
      <c r="X838">
        <f t="shared" si="319"/>
        <v>0</v>
      </c>
      <c r="Y838" t="e">
        <f>VLOOKUP(A838,issues_tempo!A:E,2,FALSE)</f>
        <v>#N/A</v>
      </c>
      <c r="Z838" t="e">
        <f>VLOOKUP(A838,issues_tempo!A:E,3,FALSE)</f>
        <v>#N/A</v>
      </c>
      <c r="AA838" t="e">
        <f t="shared" si="320"/>
        <v>#N/A</v>
      </c>
      <c r="AB838" t="e">
        <f t="shared" si="321"/>
        <v>#N/A</v>
      </c>
      <c r="AC838" t="e">
        <f>VLOOKUP(A838,issues_tempo!A:E,4,FALSE)</f>
        <v>#N/A</v>
      </c>
      <c r="AD838" t="e">
        <f>VLOOKUP(A838,issues_tempo!A:E,5,FALSE)</f>
        <v>#N/A</v>
      </c>
      <c r="AE838">
        <f t="shared" si="322"/>
        <v>0</v>
      </c>
      <c r="AF838">
        <f t="shared" si="322"/>
        <v>0</v>
      </c>
      <c r="AG838" t="e">
        <f t="shared" si="323"/>
        <v>#N/A</v>
      </c>
      <c r="AH838" t="e">
        <f t="shared" si="324"/>
        <v>#N/A</v>
      </c>
      <c r="AI838" t="e">
        <f t="shared" si="325"/>
        <v>#N/A</v>
      </c>
      <c r="AJ838" t="e">
        <f t="shared" si="326"/>
        <v>#N/A</v>
      </c>
    </row>
    <row r="839" spans="1:36" x14ac:dyDescent="0.25">
      <c r="A839">
        <f>commits!A839</f>
        <v>72940114</v>
      </c>
      <c r="B839" t="str">
        <f>commits!B839</f>
        <v>Javascript</v>
      </c>
      <c r="C839">
        <f>commits!C839</f>
        <v>0</v>
      </c>
      <c r="D839">
        <f>commits!D839</f>
        <v>31</v>
      </c>
      <c r="E839">
        <f>commits!E839</f>
        <v>31</v>
      </c>
      <c r="F839" t="e">
        <f>VLOOKUP(A839,merges!P:U,5,FALSE)</f>
        <v>#N/A</v>
      </c>
      <c r="G839" t="e">
        <f>VLOOKUP(A839,merges!P:U,6,FALSE)</f>
        <v>#N/A</v>
      </c>
      <c r="H839" t="e">
        <f t="shared" si="311"/>
        <v>#N/A</v>
      </c>
      <c r="I839" t="e">
        <f t="shared" si="312"/>
        <v>#N/A</v>
      </c>
      <c r="J839">
        <f t="shared" si="313"/>
        <v>0</v>
      </c>
      <c r="K839">
        <f t="shared" si="314"/>
        <v>0</v>
      </c>
      <c r="L839">
        <f t="shared" si="315"/>
        <v>0</v>
      </c>
      <c r="M839" t="e">
        <f t="shared" si="316"/>
        <v>#N/A</v>
      </c>
      <c r="N839" t="e">
        <f t="shared" si="316"/>
        <v>#N/A</v>
      </c>
      <c r="O839">
        <f>IF(ISNA(VLOOKUP(A839,desenvolvedores!$U$2:$W$656,2,FALSE)),1,VLOOKUP(A839,desenvolvedores!$U$2:$W$656,2,FALSE))</f>
        <v>1</v>
      </c>
      <c r="P839">
        <f>IF(ISNA(VLOOKUP(A839,desenvolvedores!$U$2:$W$656,3,FALSE)),1,VLOOKUP(A839,desenvolvedores!$U$2:$W$656,3,FALSE))</f>
        <v>1</v>
      </c>
      <c r="S839">
        <f>IF(ISNA(VLOOKUP(A839,merges!AH:AJ,2,)),0,VLOOKUP(A839,merges!AH:AJ,2,))</f>
        <v>0</v>
      </c>
      <c r="T839">
        <f>IF(ISNA(VLOOKUP(A839,merges!AN:AP,2,FALSE)),0,VLOOKUP(A839,merges!AN:AP,2,FALSE))</f>
        <v>0</v>
      </c>
      <c r="U839">
        <f t="shared" si="317"/>
        <v>0</v>
      </c>
      <c r="V839">
        <f t="shared" si="318"/>
        <v>0</v>
      </c>
      <c r="W839">
        <f t="shared" si="327"/>
        <v>0</v>
      </c>
      <c r="X839">
        <f t="shared" si="319"/>
        <v>0</v>
      </c>
      <c r="Y839" t="e">
        <f>VLOOKUP(A839,issues_tempo!A:E,2,FALSE)</f>
        <v>#N/A</v>
      </c>
      <c r="Z839" t="e">
        <f>VLOOKUP(A839,issues_tempo!A:E,3,FALSE)</f>
        <v>#N/A</v>
      </c>
      <c r="AA839" t="e">
        <f t="shared" si="320"/>
        <v>#N/A</v>
      </c>
      <c r="AB839" t="e">
        <f t="shared" si="321"/>
        <v>#N/A</v>
      </c>
      <c r="AC839" t="e">
        <f>VLOOKUP(A839,issues_tempo!A:E,4,FALSE)</f>
        <v>#N/A</v>
      </c>
      <c r="AD839" t="e">
        <f>VLOOKUP(A839,issues_tempo!A:E,5,FALSE)</f>
        <v>#N/A</v>
      </c>
      <c r="AE839">
        <f t="shared" si="322"/>
        <v>0</v>
      </c>
      <c r="AF839">
        <f t="shared" si="322"/>
        <v>0</v>
      </c>
      <c r="AG839" t="e">
        <f t="shared" si="323"/>
        <v>#N/A</v>
      </c>
      <c r="AH839" t="e">
        <f t="shared" si="324"/>
        <v>#N/A</v>
      </c>
      <c r="AI839" t="e">
        <f t="shared" si="325"/>
        <v>#N/A</v>
      </c>
      <c r="AJ839" t="e">
        <f t="shared" si="326"/>
        <v>#N/A</v>
      </c>
    </row>
    <row r="840" spans="1:36" x14ac:dyDescent="0.25">
      <c r="A840">
        <f>commits!A840</f>
        <v>73401636</v>
      </c>
      <c r="B840" t="str">
        <f>commits!B840</f>
        <v>Javascript</v>
      </c>
      <c r="C840">
        <f>commits!C840</f>
        <v>0</v>
      </c>
      <c r="D840">
        <f>commits!D840</f>
        <v>1</v>
      </c>
      <c r="E840">
        <f>commits!E840</f>
        <v>1</v>
      </c>
      <c r="F840" t="e">
        <f>VLOOKUP(A840,merges!P:U,5,FALSE)</f>
        <v>#N/A</v>
      </c>
      <c r="G840" t="e">
        <f>VLOOKUP(A840,merges!P:U,6,FALSE)</f>
        <v>#N/A</v>
      </c>
      <c r="H840" t="e">
        <f t="shared" si="311"/>
        <v>#N/A</v>
      </c>
      <c r="I840" t="e">
        <f t="shared" si="312"/>
        <v>#N/A</v>
      </c>
      <c r="J840">
        <f t="shared" si="313"/>
        <v>0</v>
      </c>
      <c r="K840">
        <f t="shared" si="314"/>
        <v>0</v>
      </c>
      <c r="L840">
        <f t="shared" si="315"/>
        <v>0</v>
      </c>
      <c r="M840" t="e">
        <f t="shared" si="316"/>
        <v>#N/A</v>
      </c>
      <c r="N840" t="e">
        <f t="shared" si="316"/>
        <v>#N/A</v>
      </c>
      <c r="O840">
        <f>IF(ISNA(VLOOKUP(A840,desenvolvedores!$U$2:$W$656,2,FALSE)),1,VLOOKUP(A840,desenvolvedores!$U$2:$W$656,2,FALSE))</f>
        <v>1</v>
      </c>
      <c r="P840">
        <f>IF(ISNA(VLOOKUP(A840,desenvolvedores!$U$2:$W$656,3,FALSE)),1,VLOOKUP(A840,desenvolvedores!$U$2:$W$656,3,FALSE))</f>
        <v>1</v>
      </c>
      <c r="S840">
        <f>IF(ISNA(VLOOKUP(A840,merges!AH:AJ,2,)),0,VLOOKUP(A840,merges!AH:AJ,2,))</f>
        <v>0</v>
      </c>
      <c r="T840">
        <f>IF(ISNA(VLOOKUP(A840,merges!AN:AP,2,FALSE)),0,VLOOKUP(A840,merges!AN:AP,2,FALSE))</f>
        <v>0</v>
      </c>
      <c r="U840">
        <f t="shared" si="317"/>
        <v>0</v>
      </c>
      <c r="V840">
        <f t="shared" si="318"/>
        <v>0</v>
      </c>
      <c r="W840">
        <f t="shared" si="327"/>
        <v>0</v>
      </c>
      <c r="X840">
        <f t="shared" si="319"/>
        <v>0</v>
      </c>
      <c r="Y840" t="e">
        <f>VLOOKUP(A840,issues_tempo!A:E,2,FALSE)</f>
        <v>#N/A</v>
      </c>
      <c r="Z840" t="e">
        <f>VLOOKUP(A840,issues_tempo!A:E,3,FALSE)</f>
        <v>#N/A</v>
      </c>
      <c r="AA840" t="e">
        <f t="shared" si="320"/>
        <v>#N/A</v>
      </c>
      <c r="AB840" t="e">
        <f t="shared" si="321"/>
        <v>#N/A</v>
      </c>
      <c r="AC840" t="e">
        <f>VLOOKUP(A840,issues_tempo!A:E,4,FALSE)</f>
        <v>#N/A</v>
      </c>
      <c r="AD840" t="e">
        <f>VLOOKUP(A840,issues_tempo!A:E,5,FALSE)</f>
        <v>#N/A</v>
      </c>
      <c r="AE840">
        <f t="shared" si="322"/>
        <v>0</v>
      </c>
      <c r="AF840">
        <f t="shared" si="322"/>
        <v>0</v>
      </c>
      <c r="AG840" t="e">
        <f t="shared" si="323"/>
        <v>#N/A</v>
      </c>
      <c r="AH840" t="e">
        <f t="shared" si="324"/>
        <v>#N/A</v>
      </c>
      <c r="AI840" t="e">
        <f t="shared" si="325"/>
        <v>#N/A</v>
      </c>
      <c r="AJ840" t="e">
        <f t="shared" si="326"/>
        <v>#N/A</v>
      </c>
    </row>
    <row r="841" spans="1:36" x14ac:dyDescent="0.25">
      <c r="A841">
        <f>commits!A841</f>
        <v>73402961</v>
      </c>
      <c r="B841" t="str">
        <f>commits!B841</f>
        <v>Javascript</v>
      </c>
      <c r="C841">
        <f>commits!C841</f>
        <v>0</v>
      </c>
      <c r="D841">
        <f>commits!D841</f>
        <v>62</v>
      </c>
      <c r="E841">
        <f>commits!E841</f>
        <v>62</v>
      </c>
      <c r="F841">
        <f>VLOOKUP(A841,merges!P:U,5,FALSE)</f>
        <v>0</v>
      </c>
      <c r="G841">
        <f>VLOOKUP(A841,merges!P:U,6,FALSE)</f>
        <v>5</v>
      </c>
      <c r="H841">
        <f t="shared" si="311"/>
        <v>5</v>
      </c>
      <c r="I841">
        <f t="shared" si="312"/>
        <v>12.4</v>
      </c>
      <c r="J841">
        <f t="shared" si="313"/>
        <v>8.064516129032258</v>
      </c>
      <c r="K841">
        <f t="shared" si="314"/>
        <v>0</v>
      </c>
      <c r="L841">
        <f t="shared" si="315"/>
        <v>8.064516129032258</v>
      </c>
      <c r="M841" t="e">
        <f t="shared" si="316"/>
        <v>#DIV/0!</v>
      </c>
      <c r="N841">
        <f t="shared" si="316"/>
        <v>12.4</v>
      </c>
      <c r="O841">
        <f>IF(ISNA(VLOOKUP(A841,desenvolvedores!$U$2:$W$656,2,FALSE)),1,VLOOKUP(A841,desenvolvedores!$U$2:$W$656,2,FALSE))</f>
        <v>1</v>
      </c>
      <c r="P841">
        <f>IF(ISNA(VLOOKUP(A841,desenvolvedores!$U$2:$W$656,3,FALSE)),1,VLOOKUP(A841,desenvolvedores!$U$2:$W$656,3,FALSE))</f>
        <v>1</v>
      </c>
      <c r="S841">
        <f>IF(ISNA(VLOOKUP(A841,merges!AH:AJ,2,)),0,VLOOKUP(A841,merges!AH:AJ,2,))</f>
        <v>0</v>
      </c>
      <c r="T841">
        <f>IF(ISNA(VLOOKUP(A841,merges!AN:AP,2,FALSE)),0,VLOOKUP(A841,merges!AN:AP,2,FALSE))</f>
        <v>0</v>
      </c>
      <c r="U841">
        <f t="shared" si="317"/>
        <v>0</v>
      </c>
      <c r="V841">
        <f t="shared" si="318"/>
        <v>0</v>
      </c>
      <c r="W841">
        <f t="shared" si="327"/>
        <v>0</v>
      </c>
      <c r="X841">
        <f t="shared" si="319"/>
        <v>0</v>
      </c>
      <c r="Y841" t="e">
        <f>VLOOKUP(A841,issues_tempo!A:E,2,FALSE)</f>
        <v>#N/A</v>
      </c>
      <c r="Z841" t="e">
        <f>VLOOKUP(A841,issues_tempo!A:E,3,FALSE)</f>
        <v>#N/A</v>
      </c>
      <c r="AA841" t="e">
        <f t="shared" si="320"/>
        <v>#N/A</v>
      </c>
      <c r="AB841" t="e">
        <f t="shared" si="321"/>
        <v>#N/A</v>
      </c>
      <c r="AC841" t="e">
        <f>VLOOKUP(A841,issues_tempo!A:E,4,FALSE)</f>
        <v>#N/A</v>
      </c>
      <c r="AD841" t="e">
        <f>VLOOKUP(A841,issues_tempo!A:E,5,FALSE)</f>
        <v>#N/A</v>
      </c>
      <c r="AE841">
        <f t="shared" si="322"/>
        <v>0</v>
      </c>
      <c r="AF841">
        <f t="shared" si="322"/>
        <v>0</v>
      </c>
      <c r="AG841" t="e">
        <f t="shared" si="323"/>
        <v>#N/A</v>
      </c>
      <c r="AH841" t="e">
        <f t="shared" si="324"/>
        <v>#N/A</v>
      </c>
      <c r="AI841" t="e">
        <f t="shared" si="325"/>
        <v>#N/A</v>
      </c>
      <c r="AJ841" t="e">
        <f t="shared" si="326"/>
        <v>#N/A</v>
      </c>
    </row>
    <row r="842" spans="1:36" x14ac:dyDescent="0.25">
      <c r="A842">
        <f>commits!A842</f>
        <v>74041946</v>
      </c>
      <c r="B842" t="str">
        <f>commits!B842</f>
        <v>java</v>
      </c>
      <c r="C842">
        <f>commits!C842</f>
        <v>0</v>
      </c>
      <c r="D842">
        <f>commits!D842</f>
        <v>1</v>
      </c>
      <c r="E842">
        <f>commits!E842</f>
        <v>1</v>
      </c>
      <c r="F842" t="e">
        <f>VLOOKUP(A842,merges!P:U,5,FALSE)</f>
        <v>#N/A</v>
      </c>
      <c r="G842" t="e">
        <f>VLOOKUP(A842,merges!P:U,6,FALSE)</f>
        <v>#N/A</v>
      </c>
      <c r="H842" t="e">
        <f t="shared" si="311"/>
        <v>#N/A</v>
      </c>
      <c r="I842" t="e">
        <f t="shared" si="312"/>
        <v>#N/A</v>
      </c>
      <c r="J842">
        <f t="shared" si="313"/>
        <v>0</v>
      </c>
      <c r="K842">
        <f t="shared" si="314"/>
        <v>0</v>
      </c>
      <c r="L842">
        <f t="shared" si="315"/>
        <v>0</v>
      </c>
      <c r="M842" t="e">
        <f t="shared" si="316"/>
        <v>#N/A</v>
      </c>
      <c r="N842" t="e">
        <f t="shared" si="316"/>
        <v>#N/A</v>
      </c>
      <c r="O842">
        <f>IF(ISNA(VLOOKUP(A842,desenvolvedores!$U$2:$W$656,2,FALSE)),1,VLOOKUP(A842,desenvolvedores!$U$2:$W$656,2,FALSE))</f>
        <v>1</v>
      </c>
      <c r="P842">
        <f>IF(ISNA(VLOOKUP(A842,desenvolvedores!$U$2:$W$656,3,FALSE)),1,VLOOKUP(A842,desenvolvedores!$U$2:$W$656,3,FALSE))</f>
        <v>1</v>
      </c>
      <c r="S842">
        <f>IF(ISNA(VLOOKUP(A842,merges!AH:AJ,2,)),0,VLOOKUP(A842,merges!AH:AJ,2,))</f>
        <v>0</v>
      </c>
      <c r="T842">
        <f>IF(ISNA(VLOOKUP(A842,merges!AN:AP,2,FALSE)),0,VLOOKUP(A842,merges!AN:AP,2,FALSE))</f>
        <v>0</v>
      </c>
      <c r="U842">
        <f t="shared" si="317"/>
        <v>0</v>
      </c>
      <c r="V842">
        <f t="shared" si="318"/>
        <v>0</v>
      </c>
      <c r="W842">
        <f t="shared" si="327"/>
        <v>0</v>
      </c>
      <c r="X842">
        <f t="shared" si="319"/>
        <v>0</v>
      </c>
      <c r="Y842" t="e">
        <f>VLOOKUP(A842,issues_tempo!A:E,2,FALSE)</f>
        <v>#N/A</v>
      </c>
      <c r="Z842" t="e">
        <f>VLOOKUP(A842,issues_tempo!A:E,3,FALSE)</f>
        <v>#N/A</v>
      </c>
      <c r="AA842" t="e">
        <f t="shared" si="320"/>
        <v>#N/A</v>
      </c>
      <c r="AB842" t="e">
        <f t="shared" si="321"/>
        <v>#N/A</v>
      </c>
      <c r="AC842" t="e">
        <f>VLOOKUP(A842,issues_tempo!A:E,4,FALSE)</f>
        <v>#N/A</v>
      </c>
      <c r="AD842" t="e">
        <f>VLOOKUP(A842,issues_tempo!A:E,5,FALSE)</f>
        <v>#N/A</v>
      </c>
      <c r="AE842">
        <f t="shared" si="322"/>
        <v>0</v>
      </c>
      <c r="AF842">
        <f t="shared" si="322"/>
        <v>0</v>
      </c>
      <c r="AG842" t="e">
        <f t="shared" si="323"/>
        <v>#N/A</v>
      </c>
      <c r="AH842" t="e">
        <f t="shared" si="324"/>
        <v>#N/A</v>
      </c>
      <c r="AI842" t="e">
        <f t="shared" si="325"/>
        <v>#N/A</v>
      </c>
      <c r="AJ842" t="e">
        <f t="shared" si="326"/>
        <v>#N/A</v>
      </c>
    </row>
    <row r="843" spans="1:36" x14ac:dyDescent="0.25">
      <c r="A843">
        <f>commits!A843</f>
        <v>74284391</v>
      </c>
      <c r="B843" t="str">
        <f>commits!B843</f>
        <v>java</v>
      </c>
      <c r="C843">
        <f>commits!C843</f>
        <v>0</v>
      </c>
      <c r="D843">
        <f>commits!D843</f>
        <v>1</v>
      </c>
      <c r="E843">
        <f>commits!E843</f>
        <v>1</v>
      </c>
      <c r="F843" t="e">
        <f>VLOOKUP(A843,merges!P:U,5,FALSE)</f>
        <v>#N/A</v>
      </c>
      <c r="G843" t="e">
        <f>VLOOKUP(A843,merges!P:U,6,FALSE)</f>
        <v>#N/A</v>
      </c>
      <c r="H843" t="e">
        <f t="shared" si="311"/>
        <v>#N/A</v>
      </c>
      <c r="I843" t="e">
        <f t="shared" si="312"/>
        <v>#N/A</v>
      </c>
      <c r="J843">
        <f t="shared" si="313"/>
        <v>0</v>
      </c>
      <c r="K843">
        <f t="shared" si="314"/>
        <v>0</v>
      </c>
      <c r="L843">
        <f t="shared" si="315"/>
        <v>0</v>
      </c>
      <c r="M843" t="e">
        <f t="shared" si="316"/>
        <v>#N/A</v>
      </c>
      <c r="N843" t="e">
        <f t="shared" si="316"/>
        <v>#N/A</v>
      </c>
      <c r="O843">
        <f>IF(ISNA(VLOOKUP(A843,desenvolvedores!$U$2:$W$656,2,FALSE)),1,VLOOKUP(A843,desenvolvedores!$U$2:$W$656,2,FALSE))</f>
        <v>1</v>
      </c>
      <c r="P843">
        <f>IF(ISNA(VLOOKUP(A843,desenvolvedores!$U$2:$W$656,3,FALSE)),1,VLOOKUP(A843,desenvolvedores!$U$2:$W$656,3,FALSE))</f>
        <v>1</v>
      </c>
      <c r="S843">
        <f>IF(ISNA(VLOOKUP(A843,merges!AH:AJ,2,)),0,VLOOKUP(A843,merges!AH:AJ,2,))</f>
        <v>0</v>
      </c>
      <c r="T843">
        <f>IF(ISNA(VLOOKUP(A843,merges!AN:AP,2,FALSE)),0,VLOOKUP(A843,merges!AN:AP,2,FALSE))</f>
        <v>0</v>
      </c>
      <c r="U843">
        <f t="shared" si="317"/>
        <v>0</v>
      </c>
      <c r="V843">
        <f t="shared" si="318"/>
        <v>0</v>
      </c>
      <c r="W843">
        <f t="shared" si="327"/>
        <v>0</v>
      </c>
      <c r="X843">
        <f t="shared" si="319"/>
        <v>0</v>
      </c>
      <c r="Y843" t="e">
        <f>VLOOKUP(A843,issues_tempo!A:E,2,FALSE)</f>
        <v>#N/A</v>
      </c>
      <c r="Z843" t="e">
        <f>VLOOKUP(A843,issues_tempo!A:E,3,FALSE)</f>
        <v>#N/A</v>
      </c>
      <c r="AA843" t="e">
        <f t="shared" si="320"/>
        <v>#N/A</v>
      </c>
      <c r="AB843" t="e">
        <f t="shared" si="321"/>
        <v>#N/A</v>
      </c>
      <c r="AC843" t="e">
        <f>VLOOKUP(A843,issues_tempo!A:E,4,FALSE)</f>
        <v>#N/A</v>
      </c>
      <c r="AD843" t="e">
        <f>VLOOKUP(A843,issues_tempo!A:E,5,FALSE)</f>
        <v>#N/A</v>
      </c>
      <c r="AE843">
        <f t="shared" si="322"/>
        <v>0</v>
      </c>
      <c r="AF843">
        <f t="shared" si="322"/>
        <v>0</v>
      </c>
      <c r="AG843" t="e">
        <f t="shared" si="323"/>
        <v>#N/A</v>
      </c>
      <c r="AH843" t="e">
        <f t="shared" si="324"/>
        <v>#N/A</v>
      </c>
      <c r="AI843" t="e">
        <f t="shared" si="325"/>
        <v>#N/A</v>
      </c>
      <c r="AJ843" t="e">
        <f t="shared" si="326"/>
        <v>#N/A</v>
      </c>
    </row>
    <row r="844" spans="1:36" x14ac:dyDescent="0.25">
      <c r="A844">
        <f>commits!A844</f>
        <v>74492844</v>
      </c>
      <c r="B844" t="str">
        <f>commits!B844</f>
        <v>java</v>
      </c>
      <c r="C844">
        <f>commits!C844</f>
        <v>0</v>
      </c>
      <c r="D844">
        <f>commits!D844</f>
        <v>34</v>
      </c>
      <c r="E844">
        <f>commits!E844</f>
        <v>34</v>
      </c>
      <c r="F844">
        <f>VLOOKUP(A844,merges!P:U,5,FALSE)</f>
        <v>0</v>
      </c>
      <c r="G844">
        <f>VLOOKUP(A844,merges!P:U,6,FALSE)</f>
        <v>1</v>
      </c>
      <c r="H844">
        <f t="shared" si="311"/>
        <v>1</v>
      </c>
      <c r="I844">
        <f t="shared" si="312"/>
        <v>34</v>
      </c>
      <c r="J844">
        <f t="shared" si="313"/>
        <v>2.9411764705882355</v>
      </c>
      <c r="K844">
        <f t="shared" si="314"/>
        <v>0</v>
      </c>
      <c r="L844">
        <f t="shared" si="315"/>
        <v>2.9411764705882355</v>
      </c>
      <c r="M844" t="e">
        <f t="shared" si="316"/>
        <v>#DIV/0!</v>
      </c>
      <c r="N844">
        <f t="shared" si="316"/>
        <v>34</v>
      </c>
      <c r="O844">
        <f>IF(ISNA(VLOOKUP(A844,desenvolvedores!$U$2:$W$656,2,FALSE)),1,VLOOKUP(A844,desenvolvedores!$U$2:$W$656,2,FALSE))</f>
        <v>1</v>
      </c>
      <c r="P844">
        <f>IF(ISNA(VLOOKUP(A844,desenvolvedores!$U$2:$W$656,3,FALSE)),1,VLOOKUP(A844,desenvolvedores!$U$2:$W$656,3,FALSE))</f>
        <v>1</v>
      </c>
      <c r="S844">
        <f>IF(ISNA(VLOOKUP(A844,merges!AH:AJ,2,)),0,VLOOKUP(A844,merges!AH:AJ,2,))</f>
        <v>0</v>
      </c>
      <c r="T844">
        <f>IF(ISNA(VLOOKUP(A844,merges!AN:AP,2,FALSE)),0,VLOOKUP(A844,merges!AN:AP,2,FALSE))</f>
        <v>0</v>
      </c>
      <c r="U844">
        <f t="shared" si="317"/>
        <v>0</v>
      </c>
      <c r="V844">
        <f t="shared" si="318"/>
        <v>0</v>
      </c>
      <c r="W844">
        <f t="shared" si="327"/>
        <v>0</v>
      </c>
      <c r="X844">
        <f t="shared" si="319"/>
        <v>0</v>
      </c>
      <c r="Y844" t="e">
        <f>VLOOKUP(A844,issues_tempo!A:E,2,FALSE)</f>
        <v>#N/A</v>
      </c>
      <c r="Z844" t="e">
        <f>VLOOKUP(A844,issues_tempo!A:E,3,FALSE)</f>
        <v>#N/A</v>
      </c>
      <c r="AA844" t="e">
        <f t="shared" si="320"/>
        <v>#N/A</v>
      </c>
      <c r="AB844" t="e">
        <f t="shared" si="321"/>
        <v>#N/A</v>
      </c>
      <c r="AC844" t="e">
        <f>VLOOKUP(A844,issues_tempo!A:E,4,FALSE)</f>
        <v>#N/A</v>
      </c>
      <c r="AD844" t="e">
        <f>VLOOKUP(A844,issues_tempo!A:E,5,FALSE)</f>
        <v>#N/A</v>
      </c>
      <c r="AE844">
        <f t="shared" si="322"/>
        <v>0</v>
      </c>
      <c r="AF844">
        <f t="shared" si="322"/>
        <v>0</v>
      </c>
      <c r="AG844" t="e">
        <f t="shared" si="323"/>
        <v>#N/A</v>
      </c>
      <c r="AH844" t="e">
        <f t="shared" si="324"/>
        <v>#N/A</v>
      </c>
      <c r="AI844" t="e">
        <f t="shared" si="325"/>
        <v>#N/A</v>
      </c>
      <c r="AJ844" t="e">
        <f t="shared" si="326"/>
        <v>#N/A</v>
      </c>
    </row>
    <row r="845" spans="1:36" x14ac:dyDescent="0.25">
      <c r="A845">
        <f>commits!A845</f>
        <v>74696240</v>
      </c>
      <c r="B845" t="str">
        <f>commits!B845</f>
        <v>Javascript</v>
      </c>
      <c r="C845">
        <f>commits!C845</f>
        <v>0</v>
      </c>
      <c r="D845">
        <f>commits!D845</f>
        <v>67</v>
      </c>
      <c r="E845">
        <f>commits!E845</f>
        <v>67</v>
      </c>
      <c r="F845">
        <f>VLOOKUP(A845,merges!P:U,5,FALSE)</f>
        <v>0</v>
      </c>
      <c r="G845">
        <f>VLOOKUP(A845,merges!P:U,6,FALSE)</f>
        <v>9</v>
      </c>
      <c r="H845">
        <f t="shared" si="311"/>
        <v>9</v>
      </c>
      <c r="I845">
        <f t="shared" si="312"/>
        <v>7.4444444444444446</v>
      </c>
      <c r="J845">
        <f t="shared" si="313"/>
        <v>13.432835820895523</v>
      </c>
      <c r="K845">
        <f t="shared" si="314"/>
        <v>0</v>
      </c>
      <c r="L845">
        <f t="shared" si="315"/>
        <v>13.432835820895523</v>
      </c>
      <c r="M845" t="e">
        <f t="shared" si="316"/>
        <v>#DIV/0!</v>
      </c>
      <c r="N845">
        <f t="shared" si="316"/>
        <v>7.4444444444444446</v>
      </c>
      <c r="O845">
        <f>IF(ISNA(VLOOKUP(A845,desenvolvedores!$U$2:$W$656,2,FALSE)),1,VLOOKUP(A845,desenvolvedores!$U$2:$W$656,2,FALSE))</f>
        <v>1</v>
      </c>
      <c r="P845">
        <f>IF(ISNA(VLOOKUP(A845,desenvolvedores!$U$2:$W$656,3,FALSE)),1,VLOOKUP(A845,desenvolvedores!$U$2:$W$656,3,FALSE))</f>
        <v>1</v>
      </c>
      <c r="S845">
        <f>IF(ISNA(VLOOKUP(A845,merges!AH:AJ,2,)),0,VLOOKUP(A845,merges!AH:AJ,2,))</f>
        <v>0</v>
      </c>
      <c r="T845">
        <f>IF(ISNA(VLOOKUP(A845,merges!AN:AP,2,FALSE)),0,VLOOKUP(A845,merges!AN:AP,2,FALSE))</f>
        <v>0</v>
      </c>
      <c r="U845">
        <f t="shared" si="317"/>
        <v>0</v>
      </c>
      <c r="V845">
        <f t="shared" si="318"/>
        <v>0</v>
      </c>
      <c r="W845">
        <f t="shared" si="327"/>
        <v>0</v>
      </c>
      <c r="X845">
        <f t="shared" si="319"/>
        <v>0</v>
      </c>
      <c r="Y845" t="e">
        <f>VLOOKUP(A845,issues_tempo!A:E,2,FALSE)</f>
        <v>#N/A</v>
      </c>
      <c r="Z845" t="e">
        <f>VLOOKUP(A845,issues_tempo!A:E,3,FALSE)</f>
        <v>#N/A</v>
      </c>
      <c r="AA845" t="e">
        <f t="shared" si="320"/>
        <v>#N/A</v>
      </c>
      <c r="AB845" t="e">
        <f t="shared" si="321"/>
        <v>#N/A</v>
      </c>
      <c r="AC845" t="e">
        <f>VLOOKUP(A845,issues_tempo!A:E,4,FALSE)</f>
        <v>#N/A</v>
      </c>
      <c r="AD845" t="e">
        <f>VLOOKUP(A845,issues_tempo!A:E,5,FALSE)</f>
        <v>#N/A</v>
      </c>
      <c r="AE845">
        <f t="shared" si="322"/>
        <v>0</v>
      </c>
      <c r="AF845">
        <f t="shared" si="322"/>
        <v>0</v>
      </c>
      <c r="AG845" t="e">
        <f t="shared" si="323"/>
        <v>#N/A</v>
      </c>
      <c r="AH845" t="e">
        <f t="shared" si="324"/>
        <v>#N/A</v>
      </c>
      <c r="AI845" t="e">
        <f t="shared" si="325"/>
        <v>#N/A</v>
      </c>
      <c r="AJ845" t="e">
        <f t="shared" si="326"/>
        <v>#N/A</v>
      </c>
    </row>
    <row r="846" spans="1:36" x14ac:dyDescent="0.25">
      <c r="A846">
        <f>commits!A846</f>
        <v>74815417</v>
      </c>
      <c r="B846" t="str">
        <f>commits!B846</f>
        <v>Javascript</v>
      </c>
      <c r="C846">
        <f>commits!C846</f>
        <v>0</v>
      </c>
      <c r="D846">
        <f>commits!D846</f>
        <v>25</v>
      </c>
      <c r="E846">
        <f>commits!E846</f>
        <v>25</v>
      </c>
      <c r="F846">
        <f>VLOOKUP(A846,merges!P:U,5,FALSE)</f>
        <v>0</v>
      </c>
      <c r="G846">
        <f>VLOOKUP(A846,merges!P:U,6,FALSE)</f>
        <v>2</v>
      </c>
      <c r="H846">
        <f t="shared" si="311"/>
        <v>2</v>
      </c>
      <c r="I846">
        <f t="shared" si="312"/>
        <v>12.5</v>
      </c>
      <c r="J846">
        <f t="shared" si="313"/>
        <v>8</v>
      </c>
      <c r="K846">
        <f t="shared" si="314"/>
        <v>0</v>
      </c>
      <c r="L846">
        <f t="shared" si="315"/>
        <v>8</v>
      </c>
      <c r="M846" t="e">
        <f t="shared" si="316"/>
        <v>#DIV/0!</v>
      </c>
      <c r="N846">
        <f t="shared" si="316"/>
        <v>12.5</v>
      </c>
      <c r="O846">
        <f>IF(ISNA(VLOOKUP(A846,desenvolvedores!$U$2:$W$656,2,FALSE)),1,VLOOKUP(A846,desenvolvedores!$U$2:$W$656,2,FALSE))</f>
        <v>1</v>
      </c>
      <c r="P846">
        <f>IF(ISNA(VLOOKUP(A846,desenvolvedores!$U$2:$W$656,3,FALSE)),1,VLOOKUP(A846,desenvolvedores!$U$2:$W$656,3,FALSE))</f>
        <v>1</v>
      </c>
      <c r="S846">
        <f>IF(ISNA(VLOOKUP(A846,merges!AH:AJ,2,)),0,VLOOKUP(A846,merges!AH:AJ,2,))</f>
        <v>0</v>
      </c>
      <c r="T846">
        <f>IF(ISNA(VLOOKUP(A846,merges!AN:AP,2,FALSE)),0,VLOOKUP(A846,merges!AN:AP,2,FALSE))</f>
        <v>0</v>
      </c>
      <c r="U846">
        <f t="shared" si="317"/>
        <v>0</v>
      </c>
      <c r="V846">
        <f t="shared" si="318"/>
        <v>0</v>
      </c>
      <c r="W846">
        <f t="shared" si="327"/>
        <v>0</v>
      </c>
      <c r="X846">
        <f t="shared" si="319"/>
        <v>0</v>
      </c>
      <c r="Y846" t="e">
        <f>VLOOKUP(A846,issues_tempo!A:E,2,FALSE)</f>
        <v>#N/A</v>
      </c>
      <c r="Z846" t="e">
        <f>VLOOKUP(A846,issues_tempo!A:E,3,FALSE)</f>
        <v>#N/A</v>
      </c>
      <c r="AA846" t="e">
        <f t="shared" si="320"/>
        <v>#N/A</v>
      </c>
      <c r="AB846" t="e">
        <f t="shared" si="321"/>
        <v>#N/A</v>
      </c>
      <c r="AC846" t="e">
        <f>VLOOKUP(A846,issues_tempo!A:E,4,FALSE)</f>
        <v>#N/A</v>
      </c>
      <c r="AD846" t="e">
        <f>VLOOKUP(A846,issues_tempo!A:E,5,FALSE)</f>
        <v>#N/A</v>
      </c>
      <c r="AE846">
        <f t="shared" si="322"/>
        <v>0</v>
      </c>
      <c r="AF846">
        <f t="shared" si="322"/>
        <v>0</v>
      </c>
      <c r="AG846" t="e">
        <f t="shared" si="323"/>
        <v>#N/A</v>
      </c>
      <c r="AH846" t="e">
        <f t="shared" si="324"/>
        <v>#N/A</v>
      </c>
      <c r="AI846" t="e">
        <f t="shared" si="325"/>
        <v>#N/A</v>
      </c>
      <c r="AJ846" t="e">
        <f t="shared" si="326"/>
        <v>#N/A</v>
      </c>
    </row>
    <row r="847" spans="1:36" x14ac:dyDescent="0.25">
      <c r="A847">
        <f>commits!A847</f>
        <v>75029886</v>
      </c>
      <c r="B847" t="str">
        <f>commits!B847</f>
        <v>Javascript</v>
      </c>
      <c r="C847">
        <f>commits!C847</f>
        <v>0</v>
      </c>
      <c r="D847">
        <f>commits!D847</f>
        <v>1</v>
      </c>
      <c r="E847">
        <f>commits!E847</f>
        <v>1</v>
      </c>
      <c r="F847" t="e">
        <f>VLOOKUP(A847,merges!P:U,5,FALSE)</f>
        <v>#N/A</v>
      </c>
      <c r="G847" t="e">
        <f>VLOOKUP(A847,merges!P:U,6,FALSE)</f>
        <v>#N/A</v>
      </c>
      <c r="H847" t="e">
        <f t="shared" si="311"/>
        <v>#N/A</v>
      </c>
      <c r="I847" t="e">
        <f t="shared" si="312"/>
        <v>#N/A</v>
      </c>
      <c r="J847">
        <f t="shared" si="313"/>
        <v>0</v>
      </c>
      <c r="K847">
        <f t="shared" si="314"/>
        <v>0</v>
      </c>
      <c r="L847">
        <f t="shared" si="315"/>
        <v>0</v>
      </c>
      <c r="M847" t="e">
        <f t="shared" si="316"/>
        <v>#N/A</v>
      </c>
      <c r="N847" t="e">
        <f t="shared" si="316"/>
        <v>#N/A</v>
      </c>
      <c r="O847">
        <f>IF(ISNA(VLOOKUP(A847,desenvolvedores!$U$2:$W$656,2,FALSE)),1,VLOOKUP(A847,desenvolvedores!$U$2:$W$656,2,FALSE))</f>
        <v>1</v>
      </c>
      <c r="P847">
        <f>IF(ISNA(VLOOKUP(A847,desenvolvedores!$U$2:$W$656,3,FALSE)),1,VLOOKUP(A847,desenvolvedores!$U$2:$W$656,3,FALSE))</f>
        <v>1</v>
      </c>
      <c r="S847">
        <f>IF(ISNA(VLOOKUP(A847,merges!AH:AJ,2,)),0,VLOOKUP(A847,merges!AH:AJ,2,))</f>
        <v>0</v>
      </c>
      <c r="T847">
        <f>IF(ISNA(VLOOKUP(A847,merges!AN:AP,2,FALSE)),0,VLOOKUP(A847,merges!AN:AP,2,FALSE))</f>
        <v>0</v>
      </c>
      <c r="U847">
        <f t="shared" si="317"/>
        <v>0</v>
      </c>
      <c r="V847">
        <f t="shared" si="318"/>
        <v>0</v>
      </c>
      <c r="W847">
        <f t="shared" si="327"/>
        <v>0</v>
      </c>
      <c r="X847">
        <f t="shared" si="319"/>
        <v>0</v>
      </c>
      <c r="Y847" t="e">
        <f>VLOOKUP(A847,issues_tempo!A:E,2,FALSE)</f>
        <v>#N/A</v>
      </c>
      <c r="Z847" t="e">
        <f>VLOOKUP(A847,issues_tempo!A:E,3,FALSE)</f>
        <v>#N/A</v>
      </c>
      <c r="AA847" t="e">
        <f t="shared" si="320"/>
        <v>#N/A</v>
      </c>
      <c r="AB847" t="e">
        <f t="shared" si="321"/>
        <v>#N/A</v>
      </c>
      <c r="AC847" t="e">
        <f>VLOOKUP(A847,issues_tempo!A:E,4,FALSE)</f>
        <v>#N/A</v>
      </c>
      <c r="AD847" t="e">
        <f>VLOOKUP(A847,issues_tempo!A:E,5,FALSE)</f>
        <v>#N/A</v>
      </c>
      <c r="AE847">
        <f t="shared" si="322"/>
        <v>0</v>
      </c>
      <c r="AF847">
        <f t="shared" si="322"/>
        <v>0</v>
      </c>
      <c r="AG847" t="e">
        <f t="shared" si="323"/>
        <v>#N/A</v>
      </c>
      <c r="AH847" t="e">
        <f t="shared" si="324"/>
        <v>#N/A</v>
      </c>
      <c r="AI847" t="e">
        <f t="shared" si="325"/>
        <v>#N/A</v>
      </c>
      <c r="AJ847" t="e">
        <f t="shared" si="326"/>
        <v>#N/A</v>
      </c>
    </row>
    <row r="848" spans="1:36" x14ac:dyDescent="0.25">
      <c r="A848">
        <f>commits!A848</f>
        <v>75458247</v>
      </c>
      <c r="B848" t="str">
        <f>commits!B848</f>
        <v>Python</v>
      </c>
      <c r="C848">
        <f>commits!C848</f>
        <v>0</v>
      </c>
      <c r="D848">
        <f>commits!D848</f>
        <v>190</v>
      </c>
      <c r="E848">
        <f>commits!E848</f>
        <v>190</v>
      </c>
      <c r="F848">
        <f>VLOOKUP(A848,merges!P:U,5,FALSE)</f>
        <v>0</v>
      </c>
      <c r="G848">
        <f>VLOOKUP(A848,merges!P:U,6,FALSE)</f>
        <v>1</v>
      </c>
      <c r="H848">
        <f t="shared" si="311"/>
        <v>1</v>
      </c>
      <c r="I848">
        <f t="shared" si="312"/>
        <v>190</v>
      </c>
      <c r="J848">
        <f t="shared" si="313"/>
        <v>0.52631578947368418</v>
      </c>
      <c r="K848">
        <f t="shared" si="314"/>
        <v>0</v>
      </c>
      <c r="L848">
        <f t="shared" si="315"/>
        <v>0.52631578947368418</v>
      </c>
      <c r="M848" t="e">
        <f t="shared" si="316"/>
        <v>#DIV/0!</v>
      </c>
      <c r="N848">
        <f t="shared" si="316"/>
        <v>190</v>
      </c>
      <c r="O848">
        <f>IF(ISNA(VLOOKUP(A848,desenvolvedores!$U$2:$W$656,2,FALSE)),1,VLOOKUP(A848,desenvolvedores!$U$2:$W$656,2,FALSE))</f>
        <v>1</v>
      </c>
      <c r="P848">
        <f>IF(ISNA(VLOOKUP(A848,desenvolvedores!$U$2:$W$656,3,FALSE)),1,VLOOKUP(A848,desenvolvedores!$U$2:$W$656,3,FALSE))</f>
        <v>1</v>
      </c>
      <c r="S848">
        <f>IF(ISNA(VLOOKUP(A848,merges!AH:AJ,2,)),0,VLOOKUP(A848,merges!AH:AJ,2,))</f>
        <v>0</v>
      </c>
      <c r="T848">
        <f>IF(ISNA(VLOOKUP(A848,merges!AN:AP,2,FALSE)),0,VLOOKUP(A848,merges!AN:AP,2,FALSE))</f>
        <v>0</v>
      </c>
      <c r="U848">
        <f t="shared" si="317"/>
        <v>0</v>
      </c>
      <c r="V848">
        <f t="shared" si="318"/>
        <v>0</v>
      </c>
      <c r="W848">
        <f t="shared" si="327"/>
        <v>0</v>
      </c>
      <c r="X848">
        <f t="shared" si="319"/>
        <v>0</v>
      </c>
      <c r="Y848" t="e">
        <f>VLOOKUP(A848,issues_tempo!A:E,2,FALSE)</f>
        <v>#N/A</v>
      </c>
      <c r="Z848" t="e">
        <f>VLOOKUP(A848,issues_tempo!A:E,3,FALSE)</f>
        <v>#N/A</v>
      </c>
      <c r="AA848" t="e">
        <f t="shared" si="320"/>
        <v>#N/A</v>
      </c>
      <c r="AB848" t="e">
        <f t="shared" si="321"/>
        <v>#N/A</v>
      </c>
      <c r="AC848" t="e">
        <f>VLOOKUP(A848,issues_tempo!A:E,4,FALSE)</f>
        <v>#N/A</v>
      </c>
      <c r="AD848" t="e">
        <f>VLOOKUP(A848,issues_tempo!A:E,5,FALSE)</f>
        <v>#N/A</v>
      </c>
      <c r="AE848">
        <f t="shared" si="322"/>
        <v>0</v>
      </c>
      <c r="AF848">
        <f t="shared" si="322"/>
        <v>0</v>
      </c>
      <c r="AG848" t="e">
        <f t="shared" si="323"/>
        <v>#N/A</v>
      </c>
      <c r="AH848" t="e">
        <f t="shared" si="324"/>
        <v>#N/A</v>
      </c>
      <c r="AI848" t="e">
        <f t="shared" si="325"/>
        <v>#N/A</v>
      </c>
      <c r="AJ848" t="e">
        <f t="shared" si="326"/>
        <v>#N/A</v>
      </c>
    </row>
    <row r="849" spans="1:36" x14ac:dyDescent="0.25">
      <c r="A849">
        <f>commits!A849</f>
        <v>75686392</v>
      </c>
      <c r="B849" t="str">
        <f>commits!B849</f>
        <v>java</v>
      </c>
      <c r="C849">
        <f>commits!C849</f>
        <v>0</v>
      </c>
      <c r="D849">
        <f>commits!D849</f>
        <v>2</v>
      </c>
      <c r="E849">
        <f>commits!E849</f>
        <v>2</v>
      </c>
      <c r="F849" t="e">
        <f>VLOOKUP(A849,merges!P:U,5,FALSE)</f>
        <v>#N/A</v>
      </c>
      <c r="G849" t="e">
        <f>VLOOKUP(A849,merges!P:U,6,FALSE)</f>
        <v>#N/A</v>
      </c>
      <c r="H849" t="e">
        <f t="shared" si="311"/>
        <v>#N/A</v>
      </c>
      <c r="I849" t="e">
        <f t="shared" si="312"/>
        <v>#N/A</v>
      </c>
      <c r="J849">
        <f t="shared" si="313"/>
        <v>0</v>
      </c>
      <c r="K849">
        <f t="shared" si="314"/>
        <v>0</v>
      </c>
      <c r="L849">
        <f t="shared" si="315"/>
        <v>0</v>
      </c>
      <c r="M849" t="e">
        <f t="shared" si="316"/>
        <v>#N/A</v>
      </c>
      <c r="N849" t="e">
        <f t="shared" si="316"/>
        <v>#N/A</v>
      </c>
      <c r="O849">
        <f>IF(ISNA(VLOOKUP(A849,desenvolvedores!$U$2:$W$656,2,FALSE)),1,VLOOKUP(A849,desenvolvedores!$U$2:$W$656,2,FALSE))</f>
        <v>1</v>
      </c>
      <c r="P849">
        <f>IF(ISNA(VLOOKUP(A849,desenvolvedores!$U$2:$W$656,3,FALSE)),1,VLOOKUP(A849,desenvolvedores!$U$2:$W$656,3,FALSE))</f>
        <v>1</v>
      </c>
      <c r="S849">
        <f>IF(ISNA(VLOOKUP(A849,merges!AH:AJ,2,)),0,VLOOKUP(A849,merges!AH:AJ,2,))</f>
        <v>0</v>
      </c>
      <c r="T849">
        <f>IF(ISNA(VLOOKUP(A849,merges!AN:AP,2,FALSE)),0,VLOOKUP(A849,merges!AN:AP,2,FALSE))</f>
        <v>0</v>
      </c>
      <c r="U849">
        <f t="shared" si="317"/>
        <v>0</v>
      </c>
      <c r="V849">
        <f t="shared" si="318"/>
        <v>0</v>
      </c>
      <c r="W849">
        <f t="shared" si="327"/>
        <v>0</v>
      </c>
      <c r="X849">
        <f t="shared" si="319"/>
        <v>0</v>
      </c>
      <c r="Y849" t="e">
        <f>VLOOKUP(A849,issues_tempo!A:E,2,FALSE)</f>
        <v>#N/A</v>
      </c>
      <c r="Z849" t="e">
        <f>VLOOKUP(A849,issues_tempo!A:E,3,FALSE)</f>
        <v>#N/A</v>
      </c>
      <c r="AA849" t="e">
        <f t="shared" si="320"/>
        <v>#N/A</v>
      </c>
      <c r="AB849" t="e">
        <f t="shared" si="321"/>
        <v>#N/A</v>
      </c>
      <c r="AC849" t="e">
        <f>VLOOKUP(A849,issues_tempo!A:E,4,FALSE)</f>
        <v>#N/A</v>
      </c>
      <c r="AD849" t="e">
        <f>VLOOKUP(A849,issues_tempo!A:E,5,FALSE)</f>
        <v>#N/A</v>
      </c>
      <c r="AE849">
        <f t="shared" si="322"/>
        <v>0</v>
      </c>
      <c r="AF849">
        <f t="shared" si="322"/>
        <v>0</v>
      </c>
      <c r="AG849" t="e">
        <f t="shared" si="323"/>
        <v>#N/A</v>
      </c>
      <c r="AH849" t="e">
        <f t="shared" si="324"/>
        <v>#N/A</v>
      </c>
      <c r="AI849" t="e">
        <f t="shared" si="325"/>
        <v>#N/A</v>
      </c>
      <c r="AJ849" t="e">
        <f t="shared" si="326"/>
        <v>#N/A</v>
      </c>
    </row>
    <row r="850" spans="1:36" x14ac:dyDescent="0.25">
      <c r="A850">
        <f>commits!A850</f>
        <v>76117792</v>
      </c>
      <c r="B850" t="str">
        <f>commits!B850</f>
        <v>Javascript</v>
      </c>
      <c r="C850">
        <f>commits!C850</f>
        <v>0</v>
      </c>
      <c r="D850">
        <f>commits!D850</f>
        <v>1</v>
      </c>
      <c r="E850">
        <f>commits!E850</f>
        <v>1</v>
      </c>
      <c r="F850" t="e">
        <f>VLOOKUP(A850,merges!P:U,5,FALSE)</f>
        <v>#N/A</v>
      </c>
      <c r="G850" t="e">
        <f>VLOOKUP(A850,merges!P:U,6,FALSE)</f>
        <v>#N/A</v>
      </c>
      <c r="H850" t="e">
        <f t="shared" si="311"/>
        <v>#N/A</v>
      </c>
      <c r="I850" t="e">
        <f t="shared" si="312"/>
        <v>#N/A</v>
      </c>
      <c r="J850">
        <f t="shared" si="313"/>
        <v>0</v>
      </c>
      <c r="K850">
        <f t="shared" si="314"/>
        <v>0</v>
      </c>
      <c r="L850">
        <f t="shared" si="315"/>
        <v>0</v>
      </c>
      <c r="M850" t="e">
        <f t="shared" si="316"/>
        <v>#N/A</v>
      </c>
      <c r="N850" t="e">
        <f t="shared" si="316"/>
        <v>#N/A</v>
      </c>
      <c r="O850">
        <f>IF(ISNA(VLOOKUP(A850,desenvolvedores!$U$2:$W$656,2,FALSE)),1,VLOOKUP(A850,desenvolvedores!$U$2:$W$656,2,FALSE))</f>
        <v>1</v>
      </c>
      <c r="P850">
        <f>IF(ISNA(VLOOKUP(A850,desenvolvedores!$U$2:$W$656,3,FALSE)),1,VLOOKUP(A850,desenvolvedores!$U$2:$W$656,3,FALSE))</f>
        <v>1</v>
      </c>
      <c r="S850">
        <f>IF(ISNA(VLOOKUP(A850,merges!AH:AJ,2,)),0,VLOOKUP(A850,merges!AH:AJ,2,))</f>
        <v>0</v>
      </c>
      <c r="T850">
        <f>IF(ISNA(VLOOKUP(A850,merges!AN:AP,2,FALSE)),0,VLOOKUP(A850,merges!AN:AP,2,FALSE))</f>
        <v>0</v>
      </c>
      <c r="U850">
        <f t="shared" si="317"/>
        <v>0</v>
      </c>
      <c r="V850">
        <f t="shared" si="318"/>
        <v>0</v>
      </c>
      <c r="W850">
        <f t="shared" si="327"/>
        <v>0</v>
      </c>
      <c r="X850">
        <f t="shared" si="319"/>
        <v>0</v>
      </c>
      <c r="Y850" t="e">
        <f>VLOOKUP(A850,issues_tempo!A:E,2,FALSE)</f>
        <v>#N/A</v>
      </c>
      <c r="Z850" t="e">
        <f>VLOOKUP(A850,issues_tempo!A:E,3,FALSE)</f>
        <v>#N/A</v>
      </c>
      <c r="AA850" t="e">
        <f t="shared" si="320"/>
        <v>#N/A</v>
      </c>
      <c r="AB850" t="e">
        <f t="shared" si="321"/>
        <v>#N/A</v>
      </c>
      <c r="AC850" t="e">
        <f>VLOOKUP(A850,issues_tempo!A:E,4,FALSE)</f>
        <v>#N/A</v>
      </c>
      <c r="AD850" t="e">
        <f>VLOOKUP(A850,issues_tempo!A:E,5,FALSE)</f>
        <v>#N/A</v>
      </c>
      <c r="AE850">
        <f t="shared" si="322"/>
        <v>0</v>
      </c>
      <c r="AF850">
        <f t="shared" si="322"/>
        <v>0</v>
      </c>
      <c r="AG850" t="e">
        <f t="shared" si="323"/>
        <v>#N/A</v>
      </c>
      <c r="AH850" t="e">
        <f t="shared" si="324"/>
        <v>#N/A</v>
      </c>
      <c r="AI850" t="e">
        <f t="shared" si="325"/>
        <v>#N/A</v>
      </c>
      <c r="AJ850" t="e">
        <f t="shared" si="326"/>
        <v>#N/A</v>
      </c>
    </row>
    <row r="851" spans="1:36" x14ac:dyDescent="0.25">
      <c r="A851">
        <f>commits!A851</f>
        <v>76427818</v>
      </c>
      <c r="B851" t="str">
        <f>commits!B851</f>
        <v>Python</v>
      </c>
      <c r="C851">
        <f>commits!C851</f>
        <v>0</v>
      </c>
      <c r="D851">
        <f>commits!D851</f>
        <v>4</v>
      </c>
      <c r="E851">
        <f>commits!E851</f>
        <v>4</v>
      </c>
      <c r="F851" t="e">
        <f>VLOOKUP(A851,merges!P:U,5,FALSE)</f>
        <v>#N/A</v>
      </c>
      <c r="G851" t="e">
        <f>VLOOKUP(A851,merges!P:U,6,FALSE)</f>
        <v>#N/A</v>
      </c>
      <c r="H851" t="e">
        <f t="shared" si="311"/>
        <v>#N/A</v>
      </c>
      <c r="I851" t="e">
        <f t="shared" si="312"/>
        <v>#N/A</v>
      </c>
      <c r="J851">
        <f t="shared" si="313"/>
        <v>0</v>
      </c>
      <c r="K851">
        <f t="shared" si="314"/>
        <v>0</v>
      </c>
      <c r="L851">
        <f t="shared" si="315"/>
        <v>0</v>
      </c>
      <c r="M851" t="e">
        <f t="shared" si="316"/>
        <v>#N/A</v>
      </c>
      <c r="N851" t="e">
        <f t="shared" si="316"/>
        <v>#N/A</v>
      </c>
      <c r="O851">
        <f>IF(ISNA(VLOOKUP(A851,desenvolvedores!$U$2:$W$656,2,FALSE)),1,VLOOKUP(A851,desenvolvedores!$U$2:$W$656,2,FALSE))</f>
        <v>1</v>
      </c>
      <c r="P851">
        <f>IF(ISNA(VLOOKUP(A851,desenvolvedores!$U$2:$W$656,3,FALSE)),1,VLOOKUP(A851,desenvolvedores!$U$2:$W$656,3,FALSE))</f>
        <v>1</v>
      </c>
      <c r="S851">
        <f>IF(ISNA(VLOOKUP(A851,merges!AH:AJ,2,)),0,VLOOKUP(A851,merges!AH:AJ,2,))</f>
        <v>0</v>
      </c>
      <c r="T851">
        <f>IF(ISNA(VLOOKUP(A851,merges!AN:AP,2,FALSE)),0,VLOOKUP(A851,merges!AN:AP,2,FALSE))</f>
        <v>0</v>
      </c>
      <c r="U851">
        <f t="shared" si="317"/>
        <v>0</v>
      </c>
      <c r="V851">
        <f t="shared" si="318"/>
        <v>0</v>
      </c>
      <c r="W851">
        <f t="shared" si="327"/>
        <v>0</v>
      </c>
      <c r="X851">
        <f t="shared" si="319"/>
        <v>0</v>
      </c>
      <c r="Y851" t="e">
        <f>VLOOKUP(A851,issues_tempo!A:E,2,FALSE)</f>
        <v>#N/A</v>
      </c>
      <c r="Z851" t="e">
        <f>VLOOKUP(A851,issues_tempo!A:E,3,FALSE)</f>
        <v>#N/A</v>
      </c>
      <c r="AA851" t="e">
        <f t="shared" si="320"/>
        <v>#N/A</v>
      </c>
      <c r="AB851" t="e">
        <f t="shared" si="321"/>
        <v>#N/A</v>
      </c>
      <c r="AC851" t="e">
        <f>VLOOKUP(A851,issues_tempo!A:E,4,FALSE)</f>
        <v>#N/A</v>
      </c>
      <c r="AD851" t="e">
        <f>VLOOKUP(A851,issues_tempo!A:E,5,FALSE)</f>
        <v>#N/A</v>
      </c>
      <c r="AE851">
        <f t="shared" si="322"/>
        <v>0</v>
      </c>
      <c r="AF851">
        <f t="shared" si="322"/>
        <v>0</v>
      </c>
      <c r="AG851" t="e">
        <f t="shared" si="323"/>
        <v>#N/A</v>
      </c>
      <c r="AH851" t="e">
        <f t="shared" si="324"/>
        <v>#N/A</v>
      </c>
      <c r="AI851" t="e">
        <f t="shared" si="325"/>
        <v>#N/A</v>
      </c>
      <c r="AJ851" t="e">
        <f t="shared" si="326"/>
        <v>#N/A</v>
      </c>
    </row>
    <row r="852" spans="1:36" x14ac:dyDescent="0.25">
      <c r="A852">
        <f>commits!A852</f>
        <v>78475062</v>
      </c>
      <c r="B852" t="str">
        <f>commits!B852</f>
        <v>Ruby</v>
      </c>
      <c r="C852">
        <f>commits!C852</f>
        <v>0</v>
      </c>
      <c r="D852">
        <f>commits!D852</f>
        <v>2</v>
      </c>
      <c r="E852">
        <f>commits!E852</f>
        <v>2</v>
      </c>
      <c r="F852" t="e">
        <f>VLOOKUP(A852,merges!P:U,5,FALSE)</f>
        <v>#N/A</v>
      </c>
      <c r="G852" t="e">
        <f>VLOOKUP(A852,merges!P:U,6,FALSE)</f>
        <v>#N/A</v>
      </c>
      <c r="H852" t="e">
        <f t="shared" si="311"/>
        <v>#N/A</v>
      </c>
      <c r="I852" t="e">
        <f t="shared" si="312"/>
        <v>#N/A</v>
      </c>
      <c r="J852">
        <f t="shared" si="313"/>
        <v>0</v>
      </c>
      <c r="K852">
        <f t="shared" si="314"/>
        <v>0</v>
      </c>
      <c r="L852">
        <f t="shared" si="315"/>
        <v>0</v>
      </c>
      <c r="M852" t="e">
        <f t="shared" si="316"/>
        <v>#N/A</v>
      </c>
      <c r="N852" t="e">
        <f t="shared" si="316"/>
        <v>#N/A</v>
      </c>
      <c r="O852">
        <f>IF(ISNA(VLOOKUP(A852,desenvolvedores!$U$2:$W$656,2,FALSE)),1,VLOOKUP(A852,desenvolvedores!$U$2:$W$656,2,FALSE))</f>
        <v>1</v>
      </c>
      <c r="P852">
        <f>IF(ISNA(VLOOKUP(A852,desenvolvedores!$U$2:$W$656,3,FALSE)),1,VLOOKUP(A852,desenvolvedores!$U$2:$W$656,3,FALSE))</f>
        <v>1</v>
      </c>
      <c r="S852">
        <f>IF(ISNA(VLOOKUP(A852,merges!AH:AJ,2,)),0,VLOOKUP(A852,merges!AH:AJ,2,))</f>
        <v>0</v>
      </c>
      <c r="T852">
        <f>IF(ISNA(VLOOKUP(A852,merges!AN:AP,2,FALSE)),0,VLOOKUP(A852,merges!AN:AP,2,FALSE))</f>
        <v>0</v>
      </c>
      <c r="U852">
        <f t="shared" si="317"/>
        <v>0</v>
      </c>
      <c r="V852">
        <f t="shared" si="318"/>
        <v>0</v>
      </c>
      <c r="W852">
        <f t="shared" si="327"/>
        <v>0</v>
      </c>
      <c r="X852">
        <f t="shared" si="319"/>
        <v>0</v>
      </c>
      <c r="Y852" t="e">
        <f>VLOOKUP(A852,issues_tempo!A:E,2,FALSE)</f>
        <v>#N/A</v>
      </c>
      <c r="Z852" t="e">
        <f>VLOOKUP(A852,issues_tempo!A:E,3,FALSE)</f>
        <v>#N/A</v>
      </c>
      <c r="AA852" t="e">
        <f t="shared" si="320"/>
        <v>#N/A</v>
      </c>
      <c r="AB852" t="e">
        <f t="shared" si="321"/>
        <v>#N/A</v>
      </c>
      <c r="AC852" t="e">
        <f>VLOOKUP(A852,issues_tempo!A:E,4,FALSE)</f>
        <v>#N/A</v>
      </c>
      <c r="AD852" t="e">
        <f>VLOOKUP(A852,issues_tempo!A:E,5,FALSE)</f>
        <v>#N/A</v>
      </c>
      <c r="AE852">
        <f t="shared" si="322"/>
        <v>0</v>
      </c>
      <c r="AF852">
        <f t="shared" si="322"/>
        <v>0</v>
      </c>
      <c r="AG852" t="e">
        <f t="shared" si="323"/>
        <v>#N/A</v>
      </c>
      <c r="AH852" t="e">
        <f t="shared" si="324"/>
        <v>#N/A</v>
      </c>
      <c r="AI852" t="e">
        <f t="shared" si="325"/>
        <v>#N/A</v>
      </c>
      <c r="AJ852" t="e">
        <f t="shared" si="326"/>
        <v>#N/A</v>
      </c>
    </row>
    <row r="853" spans="1:36" x14ac:dyDescent="0.25">
      <c r="A853">
        <f>commits!A853</f>
        <v>78954268</v>
      </c>
      <c r="B853" t="str">
        <f>commits!B853</f>
        <v>Javascript</v>
      </c>
      <c r="C853">
        <f>commits!C853</f>
        <v>0</v>
      </c>
      <c r="D853">
        <f>commits!D853</f>
        <v>1</v>
      </c>
      <c r="E853">
        <f>commits!E853</f>
        <v>1</v>
      </c>
      <c r="F853" t="e">
        <f>VLOOKUP(A853,merges!P:U,5,FALSE)</f>
        <v>#N/A</v>
      </c>
      <c r="G853" t="e">
        <f>VLOOKUP(A853,merges!P:U,6,FALSE)</f>
        <v>#N/A</v>
      </c>
      <c r="H853" t="e">
        <f t="shared" si="311"/>
        <v>#N/A</v>
      </c>
      <c r="I853" t="e">
        <f t="shared" si="312"/>
        <v>#N/A</v>
      </c>
      <c r="J853">
        <f t="shared" si="313"/>
        <v>0</v>
      </c>
      <c r="K853">
        <f t="shared" si="314"/>
        <v>0</v>
      </c>
      <c r="L853">
        <f t="shared" si="315"/>
        <v>0</v>
      </c>
      <c r="M853" t="e">
        <f t="shared" si="316"/>
        <v>#N/A</v>
      </c>
      <c r="N853" t="e">
        <f t="shared" si="316"/>
        <v>#N/A</v>
      </c>
      <c r="O853">
        <f>IF(ISNA(VLOOKUP(A853,desenvolvedores!$U$2:$W$656,2,FALSE)),1,VLOOKUP(A853,desenvolvedores!$U$2:$W$656,2,FALSE))</f>
        <v>1</v>
      </c>
      <c r="P853">
        <f>IF(ISNA(VLOOKUP(A853,desenvolvedores!$U$2:$W$656,3,FALSE)),1,VLOOKUP(A853,desenvolvedores!$U$2:$W$656,3,FALSE))</f>
        <v>1</v>
      </c>
      <c r="S853">
        <f>IF(ISNA(VLOOKUP(A853,merges!AH:AJ,2,)),0,VLOOKUP(A853,merges!AH:AJ,2,))</f>
        <v>0</v>
      </c>
      <c r="T853">
        <f>IF(ISNA(VLOOKUP(A853,merges!AN:AP,2,FALSE)),0,VLOOKUP(A853,merges!AN:AP,2,FALSE))</f>
        <v>0</v>
      </c>
      <c r="U853">
        <f t="shared" si="317"/>
        <v>0</v>
      </c>
      <c r="V853">
        <f t="shared" si="318"/>
        <v>0</v>
      </c>
      <c r="W853">
        <f t="shared" si="327"/>
        <v>0</v>
      </c>
      <c r="X853">
        <f t="shared" si="319"/>
        <v>0</v>
      </c>
      <c r="Y853" t="e">
        <f>VLOOKUP(A853,issues_tempo!A:E,2,FALSE)</f>
        <v>#N/A</v>
      </c>
      <c r="Z853" t="e">
        <f>VLOOKUP(A853,issues_tempo!A:E,3,FALSE)</f>
        <v>#N/A</v>
      </c>
      <c r="AA853" t="e">
        <f t="shared" si="320"/>
        <v>#N/A</v>
      </c>
      <c r="AB853" t="e">
        <f t="shared" si="321"/>
        <v>#N/A</v>
      </c>
      <c r="AC853" t="e">
        <f>VLOOKUP(A853,issues_tempo!A:E,4,FALSE)</f>
        <v>#N/A</v>
      </c>
      <c r="AD853" t="e">
        <f>VLOOKUP(A853,issues_tempo!A:E,5,FALSE)</f>
        <v>#N/A</v>
      </c>
      <c r="AE853">
        <f t="shared" si="322"/>
        <v>0</v>
      </c>
      <c r="AF853">
        <f t="shared" si="322"/>
        <v>0</v>
      </c>
      <c r="AG853" t="e">
        <f t="shared" si="323"/>
        <v>#N/A</v>
      </c>
      <c r="AH853" t="e">
        <f t="shared" si="324"/>
        <v>#N/A</v>
      </c>
      <c r="AI853" t="e">
        <f t="shared" si="325"/>
        <v>#N/A</v>
      </c>
      <c r="AJ853" t="e">
        <f t="shared" si="326"/>
        <v>#N/A</v>
      </c>
    </row>
    <row r="854" spans="1:36" x14ac:dyDescent="0.25">
      <c r="A854">
        <f>commits!A854</f>
        <v>79458915</v>
      </c>
      <c r="B854" t="str">
        <f>commits!B854</f>
        <v>Ruby</v>
      </c>
      <c r="C854">
        <f>commits!C854</f>
        <v>0</v>
      </c>
      <c r="D854">
        <f>commits!D854</f>
        <v>61</v>
      </c>
      <c r="E854">
        <f>commits!E854</f>
        <v>61</v>
      </c>
      <c r="F854" t="e">
        <f>VLOOKUP(A854,merges!P:U,5,FALSE)</f>
        <v>#N/A</v>
      </c>
      <c r="G854" t="e">
        <f>VLOOKUP(A854,merges!P:U,6,FALSE)</f>
        <v>#N/A</v>
      </c>
      <c r="H854" t="e">
        <f t="shared" si="311"/>
        <v>#N/A</v>
      </c>
      <c r="I854" t="e">
        <f t="shared" si="312"/>
        <v>#N/A</v>
      </c>
      <c r="J854">
        <f t="shared" si="313"/>
        <v>0</v>
      </c>
      <c r="K854">
        <f t="shared" si="314"/>
        <v>0</v>
      </c>
      <c r="L854">
        <f t="shared" si="315"/>
        <v>0</v>
      </c>
      <c r="M854" t="e">
        <f t="shared" si="316"/>
        <v>#N/A</v>
      </c>
      <c r="N854" t="e">
        <f t="shared" si="316"/>
        <v>#N/A</v>
      </c>
      <c r="O854">
        <f>IF(ISNA(VLOOKUP(A854,desenvolvedores!$U$2:$W$656,2,FALSE)),1,VLOOKUP(A854,desenvolvedores!$U$2:$W$656,2,FALSE))</f>
        <v>1</v>
      </c>
      <c r="P854">
        <f>IF(ISNA(VLOOKUP(A854,desenvolvedores!$U$2:$W$656,3,FALSE)),1,VLOOKUP(A854,desenvolvedores!$U$2:$W$656,3,FALSE))</f>
        <v>1</v>
      </c>
      <c r="S854">
        <f>IF(ISNA(VLOOKUP(A854,merges!AH:AJ,2,)),0,VLOOKUP(A854,merges!AH:AJ,2,))</f>
        <v>0</v>
      </c>
      <c r="T854">
        <f>IF(ISNA(VLOOKUP(A854,merges!AN:AP,2,FALSE)),0,VLOOKUP(A854,merges!AN:AP,2,FALSE))</f>
        <v>0</v>
      </c>
      <c r="U854">
        <f t="shared" si="317"/>
        <v>0</v>
      </c>
      <c r="V854">
        <f t="shared" si="318"/>
        <v>0</v>
      </c>
      <c r="W854">
        <f t="shared" si="327"/>
        <v>0</v>
      </c>
      <c r="X854">
        <f t="shared" si="319"/>
        <v>0</v>
      </c>
      <c r="Y854">
        <f>VLOOKUP(A854,issues_tempo!A:E,2,FALSE)</f>
        <v>1</v>
      </c>
      <c r="Z854">
        <f>VLOOKUP(A854,issues_tempo!A:E,3,FALSE)</f>
        <v>0</v>
      </c>
      <c r="AA854">
        <f t="shared" si="320"/>
        <v>1</v>
      </c>
      <c r="AB854">
        <f t="shared" si="321"/>
        <v>61</v>
      </c>
      <c r="AC854">
        <f>VLOOKUP(A854,issues_tempo!A:E,4,FALSE)</f>
        <v>1</v>
      </c>
      <c r="AD854">
        <f>VLOOKUP(A854,issues_tempo!A:E,5,FALSE)</f>
        <v>0</v>
      </c>
      <c r="AE854">
        <f t="shared" si="322"/>
        <v>0</v>
      </c>
      <c r="AF854">
        <f t="shared" si="322"/>
        <v>0</v>
      </c>
      <c r="AG854">
        <f t="shared" si="323"/>
        <v>1</v>
      </c>
      <c r="AH854">
        <f t="shared" si="324"/>
        <v>0</v>
      </c>
      <c r="AI854">
        <f t="shared" si="325"/>
        <v>0</v>
      </c>
      <c r="AJ854">
        <f t="shared" si="326"/>
        <v>0</v>
      </c>
    </row>
    <row r="855" spans="1:36" x14ac:dyDescent="0.25">
      <c r="A855">
        <f>commits!A855</f>
        <v>79663974</v>
      </c>
      <c r="B855" t="str">
        <f>commits!B855</f>
        <v>Javascript</v>
      </c>
      <c r="C855">
        <f>commits!C855</f>
        <v>0</v>
      </c>
      <c r="D855">
        <f>commits!D855</f>
        <v>1</v>
      </c>
      <c r="E855">
        <f>commits!E855</f>
        <v>1</v>
      </c>
      <c r="F855" t="e">
        <f>VLOOKUP(A855,merges!P:U,5,FALSE)</f>
        <v>#N/A</v>
      </c>
      <c r="G855" t="e">
        <f>VLOOKUP(A855,merges!P:U,6,FALSE)</f>
        <v>#N/A</v>
      </c>
      <c r="H855" t="e">
        <f t="shared" si="311"/>
        <v>#N/A</v>
      </c>
      <c r="I855" t="e">
        <f t="shared" si="312"/>
        <v>#N/A</v>
      </c>
      <c r="J855">
        <f t="shared" si="313"/>
        <v>0</v>
      </c>
      <c r="K855">
        <f t="shared" si="314"/>
        <v>0</v>
      </c>
      <c r="L855">
        <f t="shared" si="315"/>
        <v>0</v>
      </c>
      <c r="M855" t="e">
        <f t="shared" si="316"/>
        <v>#N/A</v>
      </c>
      <c r="N855" t="e">
        <f t="shared" si="316"/>
        <v>#N/A</v>
      </c>
      <c r="O855">
        <f>IF(ISNA(VLOOKUP(A855,desenvolvedores!$U$2:$W$656,2,FALSE)),1,VLOOKUP(A855,desenvolvedores!$U$2:$W$656,2,FALSE))</f>
        <v>1</v>
      </c>
      <c r="P855">
        <f>IF(ISNA(VLOOKUP(A855,desenvolvedores!$U$2:$W$656,3,FALSE)),1,VLOOKUP(A855,desenvolvedores!$U$2:$W$656,3,FALSE))</f>
        <v>1</v>
      </c>
      <c r="S855">
        <f>IF(ISNA(VLOOKUP(A855,merges!AH:AJ,2,)),0,VLOOKUP(A855,merges!AH:AJ,2,))</f>
        <v>0</v>
      </c>
      <c r="T855">
        <f>IF(ISNA(VLOOKUP(A855,merges!AN:AP,2,FALSE)),0,VLOOKUP(A855,merges!AN:AP,2,FALSE))</f>
        <v>0</v>
      </c>
      <c r="U855">
        <f t="shared" si="317"/>
        <v>0</v>
      </c>
      <c r="V855">
        <f t="shared" si="318"/>
        <v>0</v>
      </c>
      <c r="W855">
        <f t="shared" si="327"/>
        <v>0</v>
      </c>
      <c r="X855">
        <f t="shared" si="319"/>
        <v>0</v>
      </c>
      <c r="Y855" t="e">
        <f>VLOOKUP(A855,issues_tempo!A:E,2,FALSE)</f>
        <v>#N/A</v>
      </c>
      <c r="Z855" t="e">
        <f>VLOOKUP(A855,issues_tempo!A:E,3,FALSE)</f>
        <v>#N/A</v>
      </c>
      <c r="AA855" t="e">
        <f t="shared" si="320"/>
        <v>#N/A</v>
      </c>
      <c r="AB855" t="e">
        <f t="shared" si="321"/>
        <v>#N/A</v>
      </c>
      <c r="AC855" t="e">
        <f>VLOOKUP(A855,issues_tempo!A:E,4,FALSE)</f>
        <v>#N/A</v>
      </c>
      <c r="AD855" t="e">
        <f>VLOOKUP(A855,issues_tempo!A:E,5,FALSE)</f>
        <v>#N/A</v>
      </c>
      <c r="AE855">
        <f t="shared" si="322"/>
        <v>0</v>
      </c>
      <c r="AF855">
        <f t="shared" si="322"/>
        <v>0</v>
      </c>
      <c r="AG855" t="e">
        <f t="shared" si="323"/>
        <v>#N/A</v>
      </c>
      <c r="AH855" t="e">
        <f t="shared" si="324"/>
        <v>#N/A</v>
      </c>
      <c r="AI855" t="e">
        <f t="shared" si="325"/>
        <v>#N/A</v>
      </c>
      <c r="AJ855" t="e">
        <f t="shared" si="326"/>
        <v>#N/A</v>
      </c>
    </row>
    <row r="856" spans="1:36" x14ac:dyDescent="0.25">
      <c r="A856">
        <f>commits!A856</f>
        <v>80594406</v>
      </c>
      <c r="B856" t="str">
        <f>commits!B856</f>
        <v>java</v>
      </c>
      <c r="C856">
        <f>commits!C856</f>
        <v>0</v>
      </c>
      <c r="D856">
        <f>commits!D856</f>
        <v>2</v>
      </c>
      <c r="E856">
        <f>commits!E856</f>
        <v>2</v>
      </c>
      <c r="F856" t="e">
        <f>VLOOKUP(A856,merges!P:U,5,FALSE)</f>
        <v>#N/A</v>
      </c>
      <c r="G856" t="e">
        <f>VLOOKUP(A856,merges!P:U,6,FALSE)</f>
        <v>#N/A</v>
      </c>
      <c r="H856" t="e">
        <f t="shared" si="311"/>
        <v>#N/A</v>
      </c>
      <c r="I856" t="e">
        <f t="shared" si="312"/>
        <v>#N/A</v>
      </c>
      <c r="J856">
        <f t="shared" si="313"/>
        <v>0</v>
      </c>
      <c r="K856">
        <f t="shared" si="314"/>
        <v>0</v>
      </c>
      <c r="L856">
        <f t="shared" si="315"/>
        <v>0</v>
      </c>
      <c r="M856" t="e">
        <f t="shared" si="316"/>
        <v>#N/A</v>
      </c>
      <c r="N856" t="e">
        <f t="shared" si="316"/>
        <v>#N/A</v>
      </c>
      <c r="O856">
        <f>IF(ISNA(VLOOKUP(A856,desenvolvedores!$U$2:$W$656,2,FALSE)),1,VLOOKUP(A856,desenvolvedores!$U$2:$W$656,2,FALSE))</f>
        <v>1</v>
      </c>
      <c r="P856">
        <f>IF(ISNA(VLOOKUP(A856,desenvolvedores!$U$2:$W$656,3,FALSE)),1,VLOOKUP(A856,desenvolvedores!$U$2:$W$656,3,FALSE))</f>
        <v>1</v>
      </c>
      <c r="S856">
        <f>IF(ISNA(VLOOKUP(A856,merges!AH:AJ,2,)),0,VLOOKUP(A856,merges!AH:AJ,2,))</f>
        <v>0</v>
      </c>
      <c r="T856">
        <f>IF(ISNA(VLOOKUP(A856,merges!AN:AP,2,FALSE)),0,VLOOKUP(A856,merges!AN:AP,2,FALSE))</f>
        <v>0</v>
      </c>
      <c r="U856">
        <f t="shared" si="317"/>
        <v>0</v>
      </c>
      <c r="V856">
        <f t="shared" si="318"/>
        <v>0</v>
      </c>
      <c r="W856">
        <f t="shared" si="327"/>
        <v>0</v>
      </c>
      <c r="X856">
        <f t="shared" si="319"/>
        <v>0</v>
      </c>
      <c r="Y856" t="e">
        <f>VLOOKUP(A856,issues_tempo!A:E,2,FALSE)</f>
        <v>#N/A</v>
      </c>
      <c r="Z856" t="e">
        <f>VLOOKUP(A856,issues_tempo!A:E,3,FALSE)</f>
        <v>#N/A</v>
      </c>
      <c r="AA856" t="e">
        <f t="shared" si="320"/>
        <v>#N/A</v>
      </c>
      <c r="AB856" t="e">
        <f t="shared" si="321"/>
        <v>#N/A</v>
      </c>
      <c r="AC856" t="e">
        <f>VLOOKUP(A856,issues_tempo!A:E,4,FALSE)</f>
        <v>#N/A</v>
      </c>
      <c r="AD856" t="e">
        <f>VLOOKUP(A856,issues_tempo!A:E,5,FALSE)</f>
        <v>#N/A</v>
      </c>
      <c r="AE856">
        <f t="shared" si="322"/>
        <v>0</v>
      </c>
      <c r="AF856">
        <f t="shared" si="322"/>
        <v>0</v>
      </c>
      <c r="AG856" t="e">
        <f t="shared" si="323"/>
        <v>#N/A</v>
      </c>
      <c r="AH856" t="e">
        <f t="shared" si="324"/>
        <v>#N/A</v>
      </c>
      <c r="AI856" t="e">
        <f t="shared" si="325"/>
        <v>#N/A</v>
      </c>
      <c r="AJ856" t="e">
        <f t="shared" si="326"/>
        <v>#N/A</v>
      </c>
    </row>
    <row r="857" spans="1:36" x14ac:dyDescent="0.25">
      <c r="A857">
        <f>commits!A857</f>
        <v>80943990</v>
      </c>
      <c r="B857" t="str">
        <f>commits!B857</f>
        <v>Javascript</v>
      </c>
      <c r="C857">
        <f>commits!C857</f>
        <v>0</v>
      </c>
      <c r="D857">
        <f>commits!D857</f>
        <v>8</v>
      </c>
      <c r="E857">
        <f>commits!E857</f>
        <v>8</v>
      </c>
      <c r="F857" t="e">
        <f>VLOOKUP(A857,merges!P:U,5,FALSE)</f>
        <v>#N/A</v>
      </c>
      <c r="G857" t="e">
        <f>VLOOKUP(A857,merges!P:U,6,FALSE)</f>
        <v>#N/A</v>
      </c>
      <c r="H857" t="e">
        <f t="shared" si="311"/>
        <v>#N/A</v>
      </c>
      <c r="I857" t="e">
        <f t="shared" si="312"/>
        <v>#N/A</v>
      </c>
      <c r="J857">
        <f t="shared" si="313"/>
        <v>0</v>
      </c>
      <c r="K857">
        <f t="shared" si="314"/>
        <v>0</v>
      </c>
      <c r="L857">
        <f t="shared" si="315"/>
        <v>0</v>
      </c>
      <c r="M857" t="e">
        <f t="shared" si="316"/>
        <v>#N/A</v>
      </c>
      <c r="N857" t="e">
        <f t="shared" si="316"/>
        <v>#N/A</v>
      </c>
      <c r="O857">
        <f>IF(ISNA(VLOOKUP(A857,desenvolvedores!$U$2:$W$656,2,FALSE)),1,VLOOKUP(A857,desenvolvedores!$U$2:$W$656,2,FALSE))</f>
        <v>1</v>
      </c>
      <c r="P857">
        <f>IF(ISNA(VLOOKUP(A857,desenvolvedores!$U$2:$W$656,3,FALSE)),1,VLOOKUP(A857,desenvolvedores!$U$2:$W$656,3,FALSE))</f>
        <v>1</v>
      </c>
      <c r="S857">
        <f>IF(ISNA(VLOOKUP(A857,merges!AH:AJ,2,)),0,VLOOKUP(A857,merges!AH:AJ,2,))</f>
        <v>0</v>
      </c>
      <c r="T857">
        <f>IF(ISNA(VLOOKUP(A857,merges!AN:AP,2,FALSE)),0,VLOOKUP(A857,merges!AN:AP,2,FALSE))</f>
        <v>0</v>
      </c>
      <c r="U857">
        <f t="shared" si="317"/>
        <v>0</v>
      </c>
      <c r="V857">
        <f t="shared" si="318"/>
        <v>0</v>
      </c>
      <c r="W857">
        <f t="shared" si="327"/>
        <v>0</v>
      </c>
      <c r="X857">
        <f t="shared" si="319"/>
        <v>0</v>
      </c>
      <c r="Y857" t="e">
        <f>VLOOKUP(A857,issues_tempo!A:E,2,FALSE)</f>
        <v>#N/A</v>
      </c>
      <c r="Z857" t="e">
        <f>VLOOKUP(A857,issues_tempo!A:E,3,FALSE)</f>
        <v>#N/A</v>
      </c>
      <c r="AA857" t="e">
        <f t="shared" si="320"/>
        <v>#N/A</v>
      </c>
      <c r="AB857" t="e">
        <f t="shared" si="321"/>
        <v>#N/A</v>
      </c>
      <c r="AC857" t="e">
        <f>VLOOKUP(A857,issues_tempo!A:E,4,FALSE)</f>
        <v>#N/A</v>
      </c>
      <c r="AD857" t="e">
        <f>VLOOKUP(A857,issues_tempo!A:E,5,FALSE)</f>
        <v>#N/A</v>
      </c>
      <c r="AE857">
        <f t="shared" si="322"/>
        <v>0</v>
      </c>
      <c r="AF857">
        <f t="shared" si="322"/>
        <v>0</v>
      </c>
      <c r="AG857" t="e">
        <f t="shared" si="323"/>
        <v>#N/A</v>
      </c>
      <c r="AH857" t="e">
        <f t="shared" si="324"/>
        <v>#N/A</v>
      </c>
      <c r="AI857" t="e">
        <f t="shared" si="325"/>
        <v>#N/A</v>
      </c>
      <c r="AJ857" t="e">
        <f t="shared" si="326"/>
        <v>#N/A</v>
      </c>
    </row>
    <row r="858" spans="1:36" x14ac:dyDescent="0.25">
      <c r="A858">
        <f>commits!A858</f>
        <v>81069260</v>
      </c>
      <c r="B858" t="str">
        <f>commits!B858</f>
        <v>Ruby</v>
      </c>
      <c r="C858">
        <f>commits!C858</f>
        <v>0</v>
      </c>
      <c r="D858">
        <f>commits!D858</f>
        <v>9</v>
      </c>
      <c r="E858">
        <f>commits!E858</f>
        <v>9</v>
      </c>
      <c r="F858" t="e">
        <f>VLOOKUP(A858,merges!P:U,5,FALSE)</f>
        <v>#N/A</v>
      </c>
      <c r="G858" t="e">
        <f>VLOOKUP(A858,merges!P:U,6,FALSE)</f>
        <v>#N/A</v>
      </c>
      <c r="H858" t="e">
        <f t="shared" si="311"/>
        <v>#N/A</v>
      </c>
      <c r="I858" t="e">
        <f t="shared" si="312"/>
        <v>#N/A</v>
      </c>
      <c r="J858">
        <f t="shared" si="313"/>
        <v>0</v>
      </c>
      <c r="K858">
        <f t="shared" si="314"/>
        <v>0</v>
      </c>
      <c r="L858">
        <f t="shared" si="315"/>
        <v>0</v>
      </c>
      <c r="M858" t="e">
        <f t="shared" si="316"/>
        <v>#N/A</v>
      </c>
      <c r="N858" t="e">
        <f t="shared" si="316"/>
        <v>#N/A</v>
      </c>
      <c r="O858">
        <f>IF(ISNA(VLOOKUP(A858,desenvolvedores!$U$2:$W$656,2,FALSE)),1,VLOOKUP(A858,desenvolvedores!$U$2:$W$656,2,FALSE))</f>
        <v>1</v>
      </c>
      <c r="P858">
        <f>IF(ISNA(VLOOKUP(A858,desenvolvedores!$U$2:$W$656,3,FALSE)),1,VLOOKUP(A858,desenvolvedores!$U$2:$W$656,3,FALSE))</f>
        <v>1</v>
      </c>
      <c r="S858">
        <f>IF(ISNA(VLOOKUP(A858,merges!AH:AJ,2,)),0,VLOOKUP(A858,merges!AH:AJ,2,))</f>
        <v>0</v>
      </c>
      <c r="T858">
        <f>IF(ISNA(VLOOKUP(A858,merges!AN:AP,2,FALSE)),0,VLOOKUP(A858,merges!AN:AP,2,FALSE))</f>
        <v>0</v>
      </c>
      <c r="U858">
        <f t="shared" si="317"/>
        <v>0</v>
      </c>
      <c r="V858">
        <f t="shared" si="318"/>
        <v>0</v>
      </c>
      <c r="W858">
        <f t="shared" si="327"/>
        <v>0</v>
      </c>
      <c r="X858">
        <f t="shared" si="319"/>
        <v>0</v>
      </c>
      <c r="Y858" t="e">
        <f>VLOOKUP(A858,issues_tempo!A:E,2,FALSE)</f>
        <v>#N/A</v>
      </c>
      <c r="Z858" t="e">
        <f>VLOOKUP(A858,issues_tempo!A:E,3,FALSE)</f>
        <v>#N/A</v>
      </c>
      <c r="AA858" t="e">
        <f t="shared" si="320"/>
        <v>#N/A</v>
      </c>
      <c r="AB858" t="e">
        <f t="shared" si="321"/>
        <v>#N/A</v>
      </c>
      <c r="AC858" t="e">
        <f>VLOOKUP(A858,issues_tempo!A:E,4,FALSE)</f>
        <v>#N/A</v>
      </c>
      <c r="AD858" t="e">
        <f>VLOOKUP(A858,issues_tempo!A:E,5,FALSE)</f>
        <v>#N/A</v>
      </c>
      <c r="AE858">
        <f t="shared" si="322"/>
        <v>0</v>
      </c>
      <c r="AF858">
        <f t="shared" si="322"/>
        <v>0</v>
      </c>
      <c r="AG858" t="e">
        <f t="shared" si="323"/>
        <v>#N/A</v>
      </c>
      <c r="AH858" t="e">
        <f t="shared" si="324"/>
        <v>#N/A</v>
      </c>
      <c r="AI858" t="e">
        <f t="shared" si="325"/>
        <v>#N/A</v>
      </c>
      <c r="AJ858" t="e">
        <f t="shared" si="326"/>
        <v>#N/A</v>
      </c>
    </row>
    <row r="859" spans="1:36" x14ac:dyDescent="0.25">
      <c r="A859">
        <f>commits!A859</f>
        <v>81357850</v>
      </c>
      <c r="B859" t="str">
        <f>commits!B859</f>
        <v>Python</v>
      </c>
      <c r="C859">
        <f>commits!C859</f>
        <v>0</v>
      </c>
      <c r="D859">
        <f>commits!D859</f>
        <v>1</v>
      </c>
      <c r="E859">
        <f>commits!E859</f>
        <v>1</v>
      </c>
      <c r="F859" t="e">
        <f>VLOOKUP(A859,merges!P:U,5,FALSE)</f>
        <v>#N/A</v>
      </c>
      <c r="G859" t="e">
        <f>VLOOKUP(A859,merges!P:U,6,FALSE)</f>
        <v>#N/A</v>
      </c>
      <c r="H859" t="e">
        <f t="shared" si="311"/>
        <v>#N/A</v>
      </c>
      <c r="I859" t="e">
        <f t="shared" si="312"/>
        <v>#N/A</v>
      </c>
      <c r="J859">
        <f t="shared" si="313"/>
        <v>0</v>
      </c>
      <c r="K859">
        <f t="shared" si="314"/>
        <v>0</v>
      </c>
      <c r="L859">
        <f t="shared" si="315"/>
        <v>0</v>
      </c>
      <c r="M859" t="e">
        <f t="shared" si="316"/>
        <v>#N/A</v>
      </c>
      <c r="N859" t="e">
        <f t="shared" si="316"/>
        <v>#N/A</v>
      </c>
      <c r="O859">
        <f>IF(ISNA(VLOOKUP(A859,desenvolvedores!$U$2:$W$656,2,FALSE)),1,VLOOKUP(A859,desenvolvedores!$U$2:$W$656,2,FALSE))</f>
        <v>1</v>
      </c>
      <c r="P859">
        <f>IF(ISNA(VLOOKUP(A859,desenvolvedores!$U$2:$W$656,3,FALSE)),1,VLOOKUP(A859,desenvolvedores!$U$2:$W$656,3,FALSE))</f>
        <v>1</v>
      </c>
      <c r="S859">
        <f>IF(ISNA(VLOOKUP(A859,merges!AH:AJ,2,)),0,VLOOKUP(A859,merges!AH:AJ,2,))</f>
        <v>0</v>
      </c>
      <c r="T859">
        <f>IF(ISNA(VLOOKUP(A859,merges!AN:AP,2,FALSE)),0,VLOOKUP(A859,merges!AN:AP,2,FALSE))</f>
        <v>0</v>
      </c>
      <c r="U859">
        <f t="shared" si="317"/>
        <v>0</v>
      </c>
      <c r="V859">
        <f t="shared" si="318"/>
        <v>0</v>
      </c>
      <c r="W859">
        <f t="shared" si="327"/>
        <v>0</v>
      </c>
      <c r="X859">
        <f t="shared" si="319"/>
        <v>0</v>
      </c>
      <c r="Y859" t="e">
        <f>VLOOKUP(A859,issues_tempo!A:E,2,FALSE)</f>
        <v>#N/A</v>
      </c>
      <c r="Z859" t="e">
        <f>VLOOKUP(A859,issues_tempo!A:E,3,FALSE)</f>
        <v>#N/A</v>
      </c>
      <c r="AA859" t="e">
        <f t="shared" si="320"/>
        <v>#N/A</v>
      </c>
      <c r="AB859" t="e">
        <f t="shared" si="321"/>
        <v>#N/A</v>
      </c>
      <c r="AC859" t="e">
        <f>VLOOKUP(A859,issues_tempo!A:E,4,FALSE)</f>
        <v>#N/A</v>
      </c>
      <c r="AD859" t="e">
        <f>VLOOKUP(A859,issues_tempo!A:E,5,FALSE)</f>
        <v>#N/A</v>
      </c>
      <c r="AE859">
        <f t="shared" si="322"/>
        <v>0</v>
      </c>
      <c r="AF859">
        <f t="shared" si="322"/>
        <v>0</v>
      </c>
      <c r="AG859" t="e">
        <f t="shared" si="323"/>
        <v>#N/A</v>
      </c>
      <c r="AH859" t="e">
        <f t="shared" si="324"/>
        <v>#N/A</v>
      </c>
      <c r="AI859" t="e">
        <f t="shared" si="325"/>
        <v>#N/A</v>
      </c>
      <c r="AJ859" t="e">
        <f t="shared" si="326"/>
        <v>#N/A</v>
      </c>
    </row>
    <row r="860" spans="1:36" x14ac:dyDescent="0.25">
      <c r="A860">
        <f>commits!A860</f>
        <v>81671315</v>
      </c>
      <c r="B860" t="str">
        <f>commits!B860</f>
        <v>Ruby</v>
      </c>
      <c r="C860">
        <f>commits!C860</f>
        <v>0</v>
      </c>
      <c r="D860">
        <f>commits!D860</f>
        <v>4</v>
      </c>
      <c r="E860">
        <f>commits!E860</f>
        <v>4</v>
      </c>
      <c r="F860" t="e">
        <f>VLOOKUP(A860,merges!P:U,5,FALSE)</f>
        <v>#N/A</v>
      </c>
      <c r="G860" t="e">
        <f>VLOOKUP(A860,merges!P:U,6,FALSE)</f>
        <v>#N/A</v>
      </c>
      <c r="H860" t="e">
        <f t="shared" si="311"/>
        <v>#N/A</v>
      </c>
      <c r="I860" t="e">
        <f t="shared" si="312"/>
        <v>#N/A</v>
      </c>
      <c r="J860">
        <f t="shared" si="313"/>
        <v>0</v>
      </c>
      <c r="K860">
        <f t="shared" si="314"/>
        <v>0</v>
      </c>
      <c r="L860">
        <f t="shared" si="315"/>
        <v>0</v>
      </c>
      <c r="M860" t="e">
        <f t="shared" si="316"/>
        <v>#N/A</v>
      </c>
      <c r="N860" t="e">
        <f t="shared" si="316"/>
        <v>#N/A</v>
      </c>
      <c r="O860">
        <f>IF(ISNA(VLOOKUP(A860,desenvolvedores!$U$2:$W$656,2,FALSE)),1,VLOOKUP(A860,desenvolvedores!$U$2:$W$656,2,FALSE))</f>
        <v>1</v>
      </c>
      <c r="P860">
        <f>IF(ISNA(VLOOKUP(A860,desenvolvedores!$U$2:$W$656,3,FALSE)),1,VLOOKUP(A860,desenvolvedores!$U$2:$W$656,3,FALSE))</f>
        <v>1</v>
      </c>
      <c r="S860">
        <f>IF(ISNA(VLOOKUP(A860,merges!AH:AJ,2,)),0,VLOOKUP(A860,merges!AH:AJ,2,))</f>
        <v>0</v>
      </c>
      <c r="T860">
        <f>IF(ISNA(VLOOKUP(A860,merges!AN:AP,2,FALSE)),0,VLOOKUP(A860,merges!AN:AP,2,FALSE))</f>
        <v>0</v>
      </c>
      <c r="U860">
        <f t="shared" si="317"/>
        <v>0</v>
      </c>
      <c r="V860">
        <f t="shared" si="318"/>
        <v>0</v>
      </c>
      <c r="W860">
        <f t="shared" si="327"/>
        <v>0</v>
      </c>
      <c r="X860">
        <f t="shared" si="319"/>
        <v>0</v>
      </c>
      <c r="Y860" t="e">
        <f>VLOOKUP(A860,issues_tempo!A:E,2,FALSE)</f>
        <v>#N/A</v>
      </c>
      <c r="Z860" t="e">
        <f>VLOOKUP(A860,issues_tempo!A:E,3,FALSE)</f>
        <v>#N/A</v>
      </c>
      <c r="AA860" t="e">
        <f t="shared" si="320"/>
        <v>#N/A</v>
      </c>
      <c r="AB860" t="e">
        <f t="shared" si="321"/>
        <v>#N/A</v>
      </c>
      <c r="AC860" t="e">
        <f>VLOOKUP(A860,issues_tempo!A:E,4,FALSE)</f>
        <v>#N/A</v>
      </c>
      <c r="AD860" t="e">
        <f>VLOOKUP(A860,issues_tempo!A:E,5,FALSE)</f>
        <v>#N/A</v>
      </c>
      <c r="AE860">
        <f t="shared" si="322"/>
        <v>0</v>
      </c>
      <c r="AF860">
        <f t="shared" si="322"/>
        <v>0</v>
      </c>
      <c r="AG860" t="e">
        <f t="shared" si="323"/>
        <v>#N/A</v>
      </c>
      <c r="AH860" t="e">
        <f t="shared" si="324"/>
        <v>#N/A</v>
      </c>
      <c r="AI860" t="e">
        <f t="shared" si="325"/>
        <v>#N/A</v>
      </c>
      <c r="AJ860" t="e">
        <f t="shared" si="326"/>
        <v>#N/A</v>
      </c>
    </row>
    <row r="861" spans="1:36" x14ac:dyDescent="0.25">
      <c r="A861">
        <f>commits!A861</f>
        <v>81708448</v>
      </c>
      <c r="B861" t="str">
        <f>commits!B861</f>
        <v>Javascript</v>
      </c>
      <c r="C861">
        <f>commits!C861</f>
        <v>0</v>
      </c>
      <c r="D861">
        <f>commits!D861</f>
        <v>3</v>
      </c>
      <c r="E861">
        <f>commits!E861</f>
        <v>3</v>
      </c>
      <c r="F861" t="e">
        <f>VLOOKUP(A861,merges!P:U,5,FALSE)</f>
        <v>#N/A</v>
      </c>
      <c r="G861" t="e">
        <f>VLOOKUP(A861,merges!P:U,6,FALSE)</f>
        <v>#N/A</v>
      </c>
      <c r="H861" t="e">
        <f t="shared" si="311"/>
        <v>#N/A</v>
      </c>
      <c r="I861" t="e">
        <f t="shared" si="312"/>
        <v>#N/A</v>
      </c>
      <c r="J861">
        <f t="shared" si="313"/>
        <v>0</v>
      </c>
      <c r="K861">
        <f t="shared" si="314"/>
        <v>0</v>
      </c>
      <c r="L861">
        <f t="shared" si="315"/>
        <v>0</v>
      </c>
      <c r="M861" t="e">
        <f t="shared" si="316"/>
        <v>#N/A</v>
      </c>
      <c r="N861" t="e">
        <f t="shared" si="316"/>
        <v>#N/A</v>
      </c>
      <c r="O861">
        <f>IF(ISNA(VLOOKUP(A861,desenvolvedores!$U$2:$W$656,2,FALSE)),1,VLOOKUP(A861,desenvolvedores!$U$2:$W$656,2,FALSE))</f>
        <v>1</v>
      </c>
      <c r="P861">
        <f>IF(ISNA(VLOOKUP(A861,desenvolvedores!$U$2:$W$656,3,FALSE)),1,VLOOKUP(A861,desenvolvedores!$U$2:$W$656,3,FALSE))</f>
        <v>1</v>
      </c>
      <c r="S861">
        <f>IF(ISNA(VLOOKUP(A861,merges!AH:AJ,2,)),0,VLOOKUP(A861,merges!AH:AJ,2,))</f>
        <v>0</v>
      </c>
      <c r="T861">
        <f>IF(ISNA(VLOOKUP(A861,merges!AN:AP,2,FALSE)),0,VLOOKUP(A861,merges!AN:AP,2,FALSE))</f>
        <v>0</v>
      </c>
      <c r="U861">
        <f t="shared" si="317"/>
        <v>0</v>
      </c>
      <c r="V861">
        <f t="shared" si="318"/>
        <v>0</v>
      </c>
      <c r="W861">
        <f t="shared" si="327"/>
        <v>0</v>
      </c>
      <c r="X861">
        <f t="shared" si="319"/>
        <v>0</v>
      </c>
      <c r="Y861" t="e">
        <f>VLOOKUP(A861,issues_tempo!A:E,2,FALSE)</f>
        <v>#N/A</v>
      </c>
      <c r="Z861" t="e">
        <f>VLOOKUP(A861,issues_tempo!A:E,3,FALSE)</f>
        <v>#N/A</v>
      </c>
      <c r="AA861" t="e">
        <f t="shared" si="320"/>
        <v>#N/A</v>
      </c>
      <c r="AB861" t="e">
        <f t="shared" si="321"/>
        <v>#N/A</v>
      </c>
      <c r="AC861" t="e">
        <f>VLOOKUP(A861,issues_tempo!A:E,4,FALSE)</f>
        <v>#N/A</v>
      </c>
      <c r="AD861" t="e">
        <f>VLOOKUP(A861,issues_tempo!A:E,5,FALSE)</f>
        <v>#N/A</v>
      </c>
      <c r="AE861">
        <f t="shared" si="322"/>
        <v>0</v>
      </c>
      <c r="AF861">
        <f t="shared" si="322"/>
        <v>0</v>
      </c>
      <c r="AG861" t="e">
        <f t="shared" si="323"/>
        <v>#N/A</v>
      </c>
      <c r="AH861" t="e">
        <f t="shared" si="324"/>
        <v>#N/A</v>
      </c>
      <c r="AI861" t="e">
        <f t="shared" si="325"/>
        <v>#N/A</v>
      </c>
      <c r="AJ861" t="e">
        <f t="shared" si="326"/>
        <v>#N/A</v>
      </c>
    </row>
    <row r="862" spans="1:36" x14ac:dyDescent="0.25">
      <c r="A862">
        <f>commits!A862</f>
        <v>81821365</v>
      </c>
      <c r="B862" t="str">
        <f>commits!B862</f>
        <v>Python</v>
      </c>
      <c r="C862">
        <f>commits!C862</f>
        <v>0</v>
      </c>
      <c r="D862">
        <f>commits!D862</f>
        <v>2</v>
      </c>
      <c r="E862">
        <f>commits!E862</f>
        <v>2</v>
      </c>
      <c r="F862" t="e">
        <f>VLOOKUP(A862,merges!P:U,5,FALSE)</f>
        <v>#N/A</v>
      </c>
      <c r="G862" t="e">
        <f>VLOOKUP(A862,merges!P:U,6,FALSE)</f>
        <v>#N/A</v>
      </c>
      <c r="H862" t="e">
        <f t="shared" si="311"/>
        <v>#N/A</v>
      </c>
      <c r="I862" t="e">
        <f t="shared" si="312"/>
        <v>#N/A</v>
      </c>
      <c r="J862">
        <f t="shared" si="313"/>
        <v>0</v>
      </c>
      <c r="K862">
        <f t="shared" si="314"/>
        <v>0</v>
      </c>
      <c r="L862">
        <f t="shared" si="315"/>
        <v>0</v>
      </c>
      <c r="M862" t="e">
        <f t="shared" si="316"/>
        <v>#N/A</v>
      </c>
      <c r="N862" t="e">
        <f t="shared" si="316"/>
        <v>#N/A</v>
      </c>
      <c r="O862">
        <f>IF(ISNA(VLOOKUP(A862,desenvolvedores!$U$2:$W$656,2,FALSE)),1,VLOOKUP(A862,desenvolvedores!$U$2:$W$656,2,FALSE))</f>
        <v>1</v>
      </c>
      <c r="P862">
        <f>IF(ISNA(VLOOKUP(A862,desenvolvedores!$U$2:$W$656,3,FALSE)),1,VLOOKUP(A862,desenvolvedores!$U$2:$W$656,3,FALSE))</f>
        <v>1</v>
      </c>
      <c r="S862">
        <f>IF(ISNA(VLOOKUP(A862,merges!AH:AJ,2,)),0,VLOOKUP(A862,merges!AH:AJ,2,))</f>
        <v>0</v>
      </c>
      <c r="T862">
        <f>IF(ISNA(VLOOKUP(A862,merges!AN:AP,2,FALSE)),0,VLOOKUP(A862,merges!AN:AP,2,FALSE))</f>
        <v>0</v>
      </c>
      <c r="U862">
        <f t="shared" si="317"/>
        <v>0</v>
      </c>
      <c r="V862">
        <f t="shared" si="318"/>
        <v>0</v>
      </c>
      <c r="W862">
        <f t="shared" si="327"/>
        <v>0</v>
      </c>
      <c r="X862">
        <f t="shared" si="319"/>
        <v>0</v>
      </c>
      <c r="Y862" t="e">
        <f>VLOOKUP(A862,issues_tempo!A:E,2,FALSE)</f>
        <v>#N/A</v>
      </c>
      <c r="Z862" t="e">
        <f>VLOOKUP(A862,issues_tempo!A:E,3,FALSE)</f>
        <v>#N/A</v>
      </c>
      <c r="AA862" t="e">
        <f t="shared" si="320"/>
        <v>#N/A</v>
      </c>
      <c r="AB862" t="e">
        <f t="shared" si="321"/>
        <v>#N/A</v>
      </c>
      <c r="AC862" t="e">
        <f>VLOOKUP(A862,issues_tempo!A:E,4,FALSE)</f>
        <v>#N/A</v>
      </c>
      <c r="AD862" t="e">
        <f>VLOOKUP(A862,issues_tempo!A:E,5,FALSE)</f>
        <v>#N/A</v>
      </c>
      <c r="AE862">
        <f t="shared" si="322"/>
        <v>0</v>
      </c>
      <c r="AF862">
        <f t="shared" si="322"/>
        <v>0</v>
      </c>
      <c r="AG862" t="e">
        <f t="shared" si="323"/>
        <v>#N/A</v>
      </c>
      <c r="AH862" t="e">
        <f t="shared" si="324"/>
        <v>#N/A</v>
      </c>
      <c r="AI862" t="e">
        <f t="shared" si="325"/>
        <v>#N/A</v>
      </c>
      <c r="AJ862" t="e">
        <f t="shared" si="326"/>
        <v>#N/A</v>
      </c>
    </row>
    <row r="863" spans="1:36" x14ac:dyDescent="0.25">
      <c r="A863">
        <f>commits!A863</f>
        <v>82169664</v>
      </c>
      <c r="B863" t="str">
        <f>commits!B863</f>
        <v>Javascript</v>
      </c>
      <c r="C863">
        <f>commits!C863</f>
        <v>0</v>
      </c>
      <c r="D863">
        <f>commits!D863</f>
        <v>7</v>
      </c>
      <c r="E863">
        <f>commits!E863</f>
        <v>7</v>
      </c>
      <c r="F863" t="e">
        <f>VLOOKUP(A863,merges!P:U,5,FALSE)</f>
        <v>#N/A</v>
      </c>
      <c r="G863" t="e">
        <f>VLOOKUP(A863,merges!P:U,6,FALSE)</f>
        <v>#N/A</v>
      </c>
      <c r="H863" t="e">
        <f t="shared" si="311"/>
        <v>#N/A</v>
      </c>
      <c r="I863" t="e">
        <f t="shared" si="312"/>
        <v>#N/A</v>
      </c>
      <c r="J863">
        <f t="shared" si="313"/>
        <v>0</v>
      </c>
      <c r="K863">
        <f t="shared" si="314"/>
        <v>0</v>
      </c>
      <c r="L863">
        <f t="shared" si="315"/>
        <v>0</v>
      </c>
      <c r="M863" t="e">
        <f t="shared" si="316"/>
        <v>#N/A</v>
      </c>
      <c r="N863" t="e">
        <f t="shared" si="316"/>
        <v>#N/A</v>
      </c>
      <c r="O863">
        <f>IF(ISNA(VLOOKUP(A863,desenvolvedores!$U$2:$W$656,2,FALSE)),1,VLOOKUP(A863,desenvolvedores!$U$2:$W$656,2,FALSE))</f>
        <v>1</v>
      </c>
      <c r="P863">
        <f>IF(ISNA(VLOOKUP(A863,desenvolvedores!$U$2:$W$656,3,FALSE)),1,VLOOKUP(A863,desenvolvedores!$U$2:$W$656,3,FALSE))</f>
        <v>1</v>
      </c>
      <c r="S863">
        <f>IF(ISNA(VLOOKUP(A863,merges!AH:AJ,2,)),0,VLOOKUP(A863,merges!AH:AJ,2,))</f>
        <v>0</v>
      </c>
      <c r="T863">
        <f>IF(ISNA(VLOOKUP(A863,merges!AN:AP,2,FALSE)),0,VLOOKUP(A863,merges!AN:AP,2,FALSE))</f>
        <v>0</v>
      </c>
      <c r="U863">
        <f t="shared" si="317"/>
        <v>0</v>
      </c>
      <c r="V863">
        <f t="shared" si="318"/>
        <v>0</v>
      </c>
      <c r="W863">
        <f t="shared" si="327"/>
        <v>0</v>
      </c>
      <c r="X863">
        <f t="shared" si="319"/>
        <v>0</v>
      </c>
      <c r="Y863" t="e">
        <f>VLOOKUP(A863,issues_tempo!A:E,2,FALSE)</f>
        <v>#N/A</v>
      </c>
      <c r="Z863" t="e">
        <f>VLOOKUP(A863,issues_tempo!A:E,3,FALSE)</f>
        <v>#N/A</v>
      </c>
      <c r="AA863" t="e">
        <f t="shared" si="320"/>
        <v>#N/A</v>
      </c>
      <c r="AB863" t="e">
        <f t="shared" si="321"/>
        <v>#N/A</v>
      </c>
      <c r="AC863" t="e">
        <f>VLOOKUP(A863,issues_tempo!A:E,4,FALSE)</f>
        <v>#N/A</v>
      </c>
      <c r="AD863" t="e">
        <f>VLOOKUP(A863,issues_tempo!A:E,5,FALSE)</f>
        <v>#N/A</v>
      </c>
      <c r="AE863">
        <f t="shared" si="322"/>
        <v>0</v>
      </c>
      <c r="AF863">
        <f t="shared" si="322"/>
        <v>0</v>
      </c>
      <c r="AG863" t="e">
        <f t="shared" si="323"/>
        <v>#N/A</v>
      </c>
      <c r="AH863" t="e">
        <f t="shared" si="324"/>
        <v>#N/A</v>
      </c>
      <c r="AI863" t="e">
        <f t="shared" si="325"/>
        <v>#N/A</v>
      </c>
      <c r="AJ863" t="e">
        <f t="shared" si="326"/>
        <v>#N/A</v>
      </c>
    </row>
    <row r="864" spans="1:36" x14ac:dyDescent="0.25">
      <c r="A864">
        <f>commits!A864</f>
        <v>82517138</v>
      </c>
      <c r="B864" t="str">
        <f>commits!B864</f>
        <v>java</v>
      </c>
      <c r="C864">
        <f>commits!C864</f>
        <v>0</v>
      </c>
      <c r="D864">
        <f>commits!D864</f>
        <v>1</v>
      </c>
      <c r="E864">
        <f>commits!E864</f>
        <v>1</v>
      </c>
      <c r="F864" t="e">
        <f>VLOOKUP(A864,merges!P:U,5,FALSE)</f>
        <v>#N/A</v>
      </c>
      <c r="G864" t="e">
        <f>VLOOKUP(A864,merges!P:U,6,FALSE)</f>
        <v>#N/A</v>
      </c>
      <c r="H864" t="e">
        <f t="shared" si="311"/>
        <v>#N/A</v>
      </c>
      <c r="I864" t="e">
        <f t="shared" si="312"/>
        <v>#N/A</v>
      </c>
      <c r="J864">
        <f t="shared" si="313"/>
        <v>0</v>
      </c>
      <c r="K864">
        <f t="shared" si="314"/>
        <v>0</v>
      </c>
      <c r="L864">
        <f t="shared" si="315"/>
        <v>0</v>
      </c>
      <c r="M864" t="e">
        <f t="shared" si="316"/>
        <v>#N/A</v>
      </c>
      <c r="N864" t="e">
        <f t="shared" si="316"/>
        <v>#N/A</v>
      </c>
      <c r="O864">
        <f>IF(ISNA(VLOOKUP(A864,desenvolvedores!$U$2:$W$656,2,FALSE)),1,VLOOKUP(A864,desenvolvedores!$U$2:$W$656,2,FALSE))</f>
        <v>1</v>
      </c>
      <c r="P864">
        <f>IF(ISNA(VLOOKUP(A864,desenvolvedores!$U$2:$W$656,3,FALSE)),1,VLOOKUP(A864,desenvolvedores!$U$2:$W$656,3,FALSE))</f>
        <v>1</v>
      </c>
      <c r="S864">
        <f>IF(ISNA(VLOOKUP(A864,merges!AH:AJ,2,)),0,VLOOKUP(A864,merges!AH:AJ,2,))</f>
        <v>0</v>
      </c>
      <c r="T864">
        <f>IF(ISNA(VLOOKUP(A864,merges!AN:AP,2,FALSE)),0,VLOOKUP(A864,merges!AN:AP,2,FALSE))</f>
        <v>0</v>
      </c>
      <c r="U864">
        <f t="shared" si="317"/>
        <v>0</v>
      </c>
      <c r="V864">
        <f t="shared" si="318"/>
        <v>0</v>
      </c>
      <c r="W864">
        <f t="shared" si="327"/>
        <v>0</v>
      </c>
      <c r="X864">
        <f t="shared" si="319"/>
        <v>0</v>
      </c>
      <c r="Y864" t="e">
        <f>VLOOKUP(A864,issues_tempo!A:E,2,FALSE)</f>
        <v>#N/A</v>
      </c>
      <c r="Z864" t="e">
        <f>VLOOKUP(A864,issues_tempo!A:E,3,FALSE)</f>
        <v>#N/A</v>
      </c>
      <c r="AA864" t="e">
        <f t="shared" si="320"/>
        <v>#N/A</v>
      </c>
      <c r="AB864" t="e">
        <f t="shared" si="321"/>
        <v>#N/A</v>
      </c>
      <c r="AC864" t="e">
        <f>VLOOKUP(A864,issues_tempo!A:E,4,FALSE)</f>
        <v>#N/A</v>
      </c>
      <c r="AD864" t="e">
        <f>VLOOKUP(A864,issues_tempo!A:E,5,FALSE)</f>
        <v>#N/A</v>
      </c>
      <c r="AE864">
        <f t="shared" si="322"/>
        <v>0</v>
      </c>
      <c r="AF864">
        <f t="shared" si="322"/>
        <v>0</v>
      </c>
      <c r="AG864" t="e">
        <f t="shared" si="323"/>
        <v>#N/A</v>
      </c>
      <c r="AH864" t="e">
        <f t="shared" si="324"/>
        <v>#N/A</v>
      </c>
      <c r="AI864" t="e">
        <f t="shared" si="325"/>
        <v>#N/A</v>
      </c>
      <c r="AJ864" t="e">
        <f t="shared" si="326"/>
        <v>#N/A</v>
      </c>
    </row>
    <row r="865" spans="1:36" x14ac:dyDescent="0.25">
      <c r="A865">
        <f>commits!A865</f>
        <v>82694148</v>
      </c>
      <c r="B865" t="str">
        <f>commits!B865</f>
        <v>Javascript</v>
      </c>
      <c r="C865">
        <f>commits!C865</f>
        <v>0</v>
      </c>
      <c r="D865">
        <f>commits!D865</f>
        <v>6</v>
      </c>
      <c r="E865">
        <f>commits!E865</f>
        <v>6</v>
      </c>
      <c r="F865" t="e">
        <f>VLOOKUP(A865,merges!P:U,5,FALSE)</f>
        <v>#N/A</v>
      </c>
      <c r="G865" t="e">
        <f>VLOOKUP(A865,merges!P:U,6,FALSE)</f>
        <v>#N/A</v>
      </c>
      <c r="H865" t="e">
        <f t="shared" si="311"/>
        <v>#N/A</v>
      </c>
      <c r="I865" t="e">
        <f t="shared" si="312"/>
        <v>#N/A</v>
      </c>
      <c r="J865">
        <f t="shared" si="313"/>
        <v>0</v>
      </c>
      <c r="K865">
        <f t="shared" si="314"/>
        <v>0</v>
      </c>
      <c r="L865">
        <f t="shared" si="315"/>
        <v>0</v>
      </c>
      <c r="M865" t="e">
        <f t="shared" si="316"/>
        <v>#N/A</v>
      </c>
      <c r="N865" t="e">
        <f t="shared" si="316"/>
        <v>#N/A</v>
      </c>
      <c r="O865">
        <f>IF(ISNA(VLOOKUP(A865,desenvolvedores!$U$2:$W$656,2,FALSE)),1,VLOOKUP(A865,desenvolvedores!$U$2:$W$656,2,FALSE))</f>
        <v>1</v>
      </c>
      <c r="P865">
        <f>IF(ISNA(VLOOKUP(A865,desenvolvedores!$U$2:$W$656,3,FALSE)),1,VLOOKUP(A865,desenvolvedores!$U$2:$W$656,3,FALSE))</f>
        <v>1</v>
      </c>
      <c r="S865">
        <f>IF(ISNA(VLOOKUP(A865,merges!AH:AJ,2,)),0,VLOOKUP(A865,merges!AH:AJ,2,))</f>
        <v>0</v>
      </c>
      <c r="T865">
        <f>IF(ISNA(VLOOKUP(A865,merges!AN:AP,2,FALSE)),0,VLOOKUP(A865,merges!AN:AP,2,FALSE))</f>
        <v>0</v>
      </c>
      <c r="U865">
        <f t="shared" si="317"/>
        <v>0</v>
      </c>
      <c r="V865">
        <f t="shared" si="318"/>
        <v>0</v>
      </c>
      <c r="W865">
        <f t="shared" si="327"/>
        <v>0</v>
      </c>
      <c r="X865">
        <f t="shared" si="319"/>
        <v>0</v>
      </c>
      <c r="Y865" t="e">
        <f>VLOOKUP(A865,issues_tempo!A:E,2,FALSE)</f>
        <v>#N/A</v>
      </c>
      <c r="Z865" t="e">
        <f>VLOOKUP(A865,issues_tempo!A:E,3,FALSE)</f>
        <v>#N/A</v>
      </c>
      <c r="AA865" t="e">
        <f t="shared" si="320"/>
        <v>#N/A</v>
      </c>
      <c r="AB865" t="e">
        <f t="shared" si="321"/>
        <v>#N/A</v>
      </c>
      <c r="AC865" t="e">
        <f>VLOOKUP(A865,issues_tempo!A:E,4,FALSE)</f>
        <v>#N/A</v>
      </c>
      <c r="AD865" t="e">
        <f>VLOOKUP(A865,issues_tempo!A:E,5,FALSE)</f>
        <v>#N/A</v>
      </c>
      <c r="AE865">
        <f t="shared" si="322"/>
        <v>0</v>
      </c>
      <c r="AF865">
        <f t="shared" si="322"/>
        <v>0</v>
      </c>
      <c r="AG865" t="e">
        <f t="shared" si="323"/>
        <v>#N/A</v>
      </c>
      <c r="AH865" t="e">
        <f t="shared" si="324"/>
        <v>#N/A</v>
      </c>
      <c r="AI865" t="e">
        <f t="shared" si="325"/>
        <v>#N/A</v>
      </c>
      <c r="AJ865" t="e">
        <f t="shared" si="326"/>
        <v>#N/A</v>
      </c>
    </row>
    <row r="866" spans="1:36" x14ac:dyDescent="0.25">
      <c r="A866">
        <f>commits!A866</f>
        <v>82824325</v>
      </c>
      <c r="B866" t="str">
        <f>commits!B866</f>
        <v>Javascript</v>
      </c>
      <c r="C866">
        <f>commits!C866</f>
        <v>0</v>
      </c>
      <c r="D866">
        <f>commits!D866</f>
        <v>1</v>
      </c>
      <c r="E866">
        <f>commits!E866</f>
        <v>1</v>
      </c>
      <c r="F866" t="e">
        <f>VLOOKUP(A866,merges!P:U,5,FALSE)</f>
        <v>#N/A</v>
      </c>
      <c r="G866" t="e">
        <f>VLOOKUP(A866,merges!P:U,6,FALSE)</f>
        <v>#N/A</v>
      </c>
      <c r="H866" t="e">
        <f t="shared" si="311"/>
        <v>#N/A</v>
      </c>
      <c r="I866" t="e">
        <f t="shared" si="312"/>
        <v>#N/A</v>
      </c>
      <c r="J866">
        <f t="shared" si="313"/>
        <v>0</v>
      </c>
      <c r="K866">
        <f t="shared" si="314"/>
        <v>0</v>
      </c>
      <c r="L866">
        <f t="shared" si="315"/>
        <v>0</v>
      </c>
      <c r="M866" t="e">
        <f t="shared" si="316"/>
        <v>#N/A</v>
      </c>
      <c r="N866" t="e">
        <f t="shared" si="316"/>
        <v>#N/A</v>
      </c>
      <c r="O866">
        <f>IF(ISNA(VLOOKUP(A866,desenvolvedores!$U$2:$W$656,2,FALSE)),1,VLOOKUP(A866,desenvolvedores!$U$2:$W$656,2,FALSE))</f>
        <v>1</v>
      </c>
      <c r="P866">
        <f>IF(ISNA(VLOOKUP(A866,desenvolvedores!$U$2:$W$656,3,FALSE)),1,VLOOKUP(A866,desenvolvedores!$U$2:$W$656,3,FALSE))</f>
        <v>1</v>
      </c>
      <c r="S866">
        <f>IF(ISNA(VLOOKUP(A866,merges!AH:AJ,2,)),0,VLOOKUP(A866,merges!AH:AJ,2,))</f>
        <v>0</v>
      </c>
      <c r="T866">
        <f>IF(ISNA(VLOOKUP(A866,merges!AN:AP,2,FALSE)),0,VLOOKUP(A866,merges!AN:AP,2,FALSE))</f>
        <v>0</v>
      </c>
      <c r="U866">
        <f t="shared" si="317"/>
        <v>0</v>
      </c>
      <c r="V866">
        <f t="shared" si="318"/>
        <v>0</v>
      </c>
      <c r="W866">
        <f t="shared" si="327"/>
        <v>0</v>
      </c>
      <c r="X866">
        <f t="shared" si="319"/>
        <v>0</v>
      </c>
      <c r="Y866" t="e">
        <f>VLOOKUP(A866,issues_tempo!A:E,2,FALSE)</f>
        <v>#N/A</v>
      </c>
      <c r="Z866" t="e">
        <f>VLOOKUP(A866,issues_tempo!A:E,3,FALSE)</f>
        <v>#N/A</v>
      </c>
      <c r="AA866" t="e">
        <f t="shared" si="320"/>
        <v>#N/A</v>
      </c>
      <c r="AB866" t="e">
        <f t="shared" si="321"/>
        <v>#N/A</v>
      </c>
      <c r="AC866" t="e">
        <f>VLOOKUP(A866,issues_tempo!A:E,4,FALSE)</f>
        <v>#N/A</v>
      </c>
      <c r="AD866" t="e">
        <f>VLOOKUP(A866,issues_tempo!A:E,5,FALSE)</f>
        <v>#N/A</v>
      </c>
      <c r="AE866">
        <f t="shared" si="322"/>
        <v>0</v>
      </c>
      <c r="AF866">
        <f t="shared" si="322"/>
        <v>0</v>
      </c>
      <c r="AG866" t="e">
        <f t="shared" si="323"/>
        <v>#N/A</v>
      </c>
      <c r="AH866" t="e">
        <f t="shared" si="324"/>
        <v>#N/A</v>
      </c>
      <c r="AI866" t="e">
        <f t="shared" si="325"/>
        <v>#N/A</v>
      </c>
      <c r="AJ866" t="e">
        <f t="shared" si="326"/>
        <v>#N/A</v>
      </c>
    </row>
    <row r="867" spans="1:36" x14ac:dyDescent="0.25">
      <c r="A867">
        <f>commits!A867</f>
        <v>82995312</v>
      </c>
      <c r="B867" t="str">
        <f>commits!B867</f>
        <v>java</v>
      </c>
      <c r="C867">
        <f>commits!C867</f>
        <v>0</v>
      </c>
      <c r="D867">
        <f>commits!D867</f>
        <v>7</v>
      </c>
      <c r="E867">
        <f>commits!E867</f>
        <v>7</v>
      </c>
      <c r="F867" t="e">
        <f>VLOOKUP(A867,merges!P:U,5,FALSE)</f>
        <v>#N/A</v>
      </c>
      <c r="G867" t="e">
        <f>VLOOKUP(A867,merges!P:U,6,FALSE)</f>
        <v>#N/A</v>
      </c>
      <c r="H867" t="e">
        <f t="shared" si="311"/>
        <v>#N/A</v>
      </c>
      <c r="I867" t="e">
        <f t="shared" si="312"/>
        <v>#N/A</v>
      </c>
      <c r="J867">
        <f t="shared" si="313"/>
        <v>0</v>
      </c>
      <c r="K867">
        <f t="shared" si="314"/>
        <v>0</v>
      </c>
      <c r="L867">
        <f t="shared" si="315"/>
        <v>0</v>
      </c>
      <c r="M867" t="e">
        <f t="shared" si="316"/>
        <v>#N/A</v>
      </c>
      <c r="N867" t="e">
        <f t="shared" si="316"/>
        <v>#N/A</v>
      </c>
      <c r="O867">
        <f>IF(ISNA(VLOOKUP(A867,desenvolvedores!$U$2:$W$656,2,FALSE)),1,VLOOKUP(A867,desenvolvedores!$U$2:$W$656,2,FALSE))</f>
        <v>1</v>
      </c>
      <c r="P867">
        <f>IF(ISNA(VLOOKUP(A867,desenvolvedores!$U$2:$W$656,3,FALSE)),1,VLOOKUP(A867,desenvolvedores!$U$2:$W$656,3,FALSE))</f>
        <v>1</v>
      </c>
      <c r="S867">
        <f>IF(ISNA(VLOOKUP(A867,merges!AH:AJ,2,)),0,VLOOKUP(A867,merges!AH:AJ,2,))</f>
        <v>0</v>
      </c>
      <c r="T867">
        <f>IF(ISNA(VLOOKUP(A867,merges!AN:AP,2,FALSE)),0,VLOOKUP(A867,merges!AN:AP,2,FALSE))</f>
        <v>0</v>
      </c>
      <c r="U867">
        <f t="shared" si="317"/>
        <v>0</v>
      </c>
      <c r="V867">
        <f t="shared" si="318"/>
        <v>0</v>
      </c>
      <c r="W867">
        <f t="shared" si="327"/>
        <v>0</v>
      </c>
      <c r="X867">
        <f t="shared" si="319"/>
        <v>0</v>
      </c>
      <c r="Y867" t="e">
        <f>VLOOKUP(A867,issues_tempo!A:E,2,FALSE)</f>
        <v>#N/A</v>
      </c>
      <c r="Z867" t="e">
        <f>VLOOKUP(A867,issues_tempo!A:E,3,FALSE)</f>
        <v>#N/A</v>
      </c>
      <c r="AA867" t="e">
        <f t="shared" si="320"/>
        <v>#N/A</v>
      </c>
      <c r="AB867" t="e">
        <f t="shared" si="321"/>
        <v>#N/A</v>
      </c>
      <c r="AC867" t="e">
        <f>VLOOKUP(A867,issues_tempo!A:E,4,FALSE)</f>
        <v>#N/A</v>
      </c>
      <c r="AD867" t="e">
        <f>VLOOKUP(A867,issues_tempo!A:E,5,FALSE)</f>
        <v>#N/A</v>
      </c>
      <c r="AE867">
        <f t="shared" si="322"/>
        <v>0</v>
      </c>
      <c r="AF867">
        <f t="shared" si="322"/>
        <v>0</v>
      </c>
      <c r="AG867" t="e">
        <f t="shared" si="323"/>
        <v>#N/A</v>
      </c>
      <c r="AH867" t="e">
        <f t="shared" si="324"/>
        <v>#N/A</v>
      </c>
      <c r="AI867" t="e">
        <f t="shared" si="325"/>
        <v>#N/A</v>
      </c>
      <c r="AJ867" t="e">
        <f t="shared" si="326"/>
        <v>#N/A</v>
      </c>
    </row>
    <row r="868" spans="1:36" x14ac:dyDescent="0.25">
      <c r="A868">
        <f>commits!A868</f>
        <v>83409727</v>
      </c>
      <c r="B868" t="str">
        <f>commits!B868</f>
        <v>Ruby</v>
      </c>
      <c r="C868">
        <f>commits!C868</f>
        <v>0</v>
      </c>
      <c r="D868">
        <f>commits!D868</f>
        <v>129</v>
      </c>
      <c r="E868">
        <f>commits!E868</f>
        <v>129</v>
      </c>
      <c r="F868">
        <f>VLOOKUP(A868,merges!P:U,5,FALSE)</f>
        <v>0</v>
      </c>
      <c r="G868">
        <f>VLOOKUP(A868,merges!P:U,6,FALSE)</f>
        <v>20</v>
      </c>
      <c r="H868">
        <f t="shared" si="311"/>
        <v>20</v>
      </c>
      <c r="I868">
        <f t="shared" si="312"/>
        <v>6.45</v>
      </c>
      <c r="J868">
        <f t="shared" si="313"/>
        <v>15.503875968992247</v>
      </c>
      <c r="K868">
        <f t="shared" si="314"/>
        <v>0</v>
      </c>
      <c r="L868">
        <f t="shared" si="315"/>
        <v>15.503875968992247</v>
      </c>
      <c r="M868" t="e">
        <f t="shared" si="316"/>
        <v>#DIV/0!</v>
      </c>
      <c r="N868">
        <f t="shared" si="316"/>
        <v>6.45</v>
      </c>
      <c r="O868">
        <f>IF(ISNA(VLOOKUP(A868,desenvolvedores!$U$2:$W$656,2,FALSE)),1,VLOOKUP(A868,desenvolvedores!$U$2:$W$656,2,FALSE))</f>
        <v>1</v>
      </c>
      <c r="P868">
        <f>IF(ISNA(VLOOKUP(A868,desenvolvedores!$U$2:$W$656,3,FALSE)),1,VLOOKUP(A868,desenvolvedores!$U$2:$W$656,3,FALSE))</f>
        <v>1</v>
      </c>
      <c r="S868">
        <f>IF(ISNA(VLOOKUP(A868,merges!AH:AJ,2,)),0,VLOOKUP(A868,merges!AH:AJ,2,))</f>
        <v>0</v>
      </c>
      <c r="T868">
        <f>IF(ISNA(VLOOKUP(A868,merges!AN:AP,2,FALSE)),0,VLOOKUP(A868,merges!AN:AP,2,FALSE))</f>
        <v>14</v>
      </c>
      <c r="U868">
        <f t="shared" si="317"/>
        <v>0</v>
      </c>
      <c r="V868">
        <f t="shared" si="318"/>
        <v>0.7</v>
      </c>
      <c r="W868">
        <f t="shared" si="327"/>
        <v>0</v>
      </c>
      <c r="X868">
        <f t="shared" si="319"/>
        <v>10.852713178294572</v>
      </c>
      <c r="Y868" t="e">
        <f>VLOOKUP(A868,issues_tempo!A:E,2,FALSE)</f>
        <v>#N/A</v>
      </c>
      <c r="Z868" t="e">
        <f>VLOOKUP(A868,issues_tempo!A:E,3,FALSE)</f>
        <v>#N/A</v>
      </c>
      <c r="AA868" t="e">
        <f t="shared" si="320"/>
        <v>#N/A</v>
      </c>
      <c r="AB868" t="e">
        <f t="shared" si="321"/>
        <v>#N/A</v>
      </c>
      <c r="AC868" t="e">
        <f>VLOOKUP(A868,issues_tempo!A:E,4,FALSE)</f>
        <v>#N/A</v>
      </c>
      <c r="AD868" t="e">
        <f>VLOOKUP(A868,issues_tempo!A:E,5,FALSE)</f>
        <v>#N/A</v>
      </c>
      <c r="AE868">
        <f t="shared" si="322"/>
        <v>0</v>
      </c>
      <c r="AF868">
        <f t="shared" si="322"/>
        <v>0</v>
      </c>
      <c r="AG868" t="e">
        <f t="shared" si="323"/>
        <v>#N/A</v>
      </c>
      <c r="AH868" t="e">
        <f t="shared" si="324"/>
        <v>#N/A</v>
      </c>
      <c r="AI868" t="e">
        <f t="shared" si="325"/>
        <v>#N/A</v>
      </c>
      <c r="AJ868" t="e">
        <f t="shared" si="326"/>
        <v>#N/A</v>
      </c>
    </row>
    <row r="869" spans="1:36" x14ac:dyDescent="0.25">
      <c r="A869">
        <f>commits!A869</f>
        <v>83795705</v>
      </c>
      <c r="B869" t="str">
        <f>commits!B869</f>
        <v>java</v>
      </c>
      <c r="C869">
        <f>commits!C869</f>
        <v>0</v>
      </c>
      <c r="D869">
        <f>commits!D869</f>
        <v>9</v>
      </c>
      <c r="E869">
        <f>commits!E869</f>
        <v>9</v>
      </c>
      <c r="F869" t="e">
        <f>VLOOKUP(A869,merges!P:U,5,FALSE)</f>
        <v>#N/A</v>
      </c>
      <c r="G869" t="e">
        <f>VLOOKUP(A869,merges!P:U,6,FALSE)</f>
        <v>#N/A</v>
      </c>
      <c r="H869" t="e">
        <f t="shared" si="311"/>
        <v>#N/A</v>
      </c>
      <c r="I869" t="e">
        <f t="shared" si="312"/>
        <v>#N/A</v>
      </c>
      <c r="J869">
        <f t="shared" si="313"/>
        <v>0</v>
      </c>
      <c r="K869">
        <f t="shared" si="314"/>
        <v>0</v>
      </c>
      <c r="L869">
        <f t="shared" si="315"/>
        <v>0</v>
      </c>
      <c r="M869" t="e">
        <f t="shared" si="316"/>
        <v>#N/A</v>
      </c>
      <c r="N869" t="e">
        <f t="shared" si="316"/>
        <v>#N/A</v>
      </c>
      <c r="O869">
        <f>IF(ISNA(VLOOKUP(A869,desenvolvedores!$U$2:$W$656,2,FALSE)),1,VLOOKUP(A869,desenvolvedores!$U$2:$W$656,2,FALSE))</f>
        <v>1</v>
      </c>
      <c r="P869">
        <f>IF(ISNA(VLOOKUP(A869,desenvolvedores!$U$2:$W$656,3,FALSE)),1,VLOOKUP(A869,desenvolvedores!$U$2:$W$656,3,FALSE))</f>
        <v>1</v>
      </c>
      <c r="S869">
        <f>IF(ISNA(VLOOKUP(A869,merges!AH:AJ,2,)),0,VLOOKUP(A869,merges!AH:AJ,2,))</f>
        <v>0</v>
      </c>
      <c r="T869">
        <f>IF(ISNA(VLOOKUP(A869,merges!AN:AP,2,FALSE)),0,VLOOKUP(A869,merges!AN:AP,2,FALSE))</f>
        <v>0</v>
      </c>
      <c r="U869">
        <f t="shared" si="317"/>
        <v>0</v>
      </c>
      <c r="V869">
        <f t="shared" si="318"/>
        <v>0</v>
      </c>
      <c r="W869">
        <f t="shared" si="327"/>
        <v>0</v>
      </c>
      <c r="X869">
        <f t="shared" si="319"/>
        <v>0</v>
      </c>
      <c r="Y869">
        <f>VLOOKUP(A869,issues_tempo!A:E,2,FALSE)</f>
        <v>1</v>
      </c>
      <c r="Z869">
        <f>VLOOKUP(A869,issues_tempo!A:E,3,FALSE)</f>
        <v>0</v>
      </c>
      <c r="AA869">
        <f t="shared" si="320"/>
        <v>1</v>
      </c>
      <c r="AB869">
        <f t="shared" si="321"/>
        <v>9</v>
      </c>
      <c r="AC869">
        <f>VLOOKUP(A869,issues_tempo!A:E,4,FALSE)</f>
        <v>0</v>
      </c>
      <c r="AD869">
        <f>VLOOKUP(A869,issues_tempo!A:E,5,FALSE)</f>
        <v>0</v>
      </c>
      <c r="AE869">
        <f t="shared" si="322"/>
        <v>0</v>
      </c>
      <c r="AF869">
        <f t="shared" si="322"/>
        <v>0</v>
      </c>
      <c r="AG869">
        <f t="shared" si="323"/>
        <v>0</v>
      </c>
      <c r="AH869">
        <f t="shared" si="324"/>
        <v>0</v>
      </c>
      <c r="AI869">
        <f t="shared" si="325"/>
        <v>0</v>
      </c>
      <c r="AJ869">
        <f t="shared" si="326"/>
        <v>0</v>
      </c>
    </row>
    <row r="870" spans="1:36" x14ac:dyDescent="0.25">
      <c r="A870">
        <f>commits!A870</f>
        <v>84358945</v>
      </c>
      <c r="B870" t="str">
        <f>commits!B870</f>
        <v>Ruby</v>
      </c>
      <c r="C870">
        <f>commits!C870</f>
        <v>0</v>
      </c>
      <c r="D870">
        <f>commits!D870</f>
        <v>6</v>
      </c>
      <c r="E870">
        <f>commits!E870</f>
        <v>6</v>
      </c>
      <c r="F870" t="e">
        <f>VLOOKUP(A870,merges!P:U,5,FALSE)</f>
        <v>#N/A</v>
      </c>
      <c r="G870" t="e">
        <f>VLOOKUP(A870,merges!P:U,6,FALSE)</f>
        <v>#N/A</v>
      </c>
      <c r="H870" t="e">
        <f t="shared" si="311"/>
        <v>#N/A</v>
      </c>
      <c r="I870" t="e">
        <f t="shared" si="312"/>
        <v>#N/A</v>
      </c>
      <c r="J870">
        <f t="shared" si="313"/>
        <v>0</v>
      </c>
      <c r="K870">
        <f t="shared" si="314"/>
        <v>0</v>
      </c>
      <c r="L870">
        <f t="shared" si="315"/>
        <v>0</v>
      </c>
      <c r="M870" t="e">
        <f t="shared" si="316"/>
        <v>#N/A</v>
      </c>
      <c r="N870" t="e">
        <f t="shared" si="316"/>
        <v>#N/A</v>
      </c>
      <c r="O870">
        <f>IF(ISNA(VLOOKUP(A870,desenvolvedores!$U$2:$W$656,2,FALSE)),1,VLOOKUP(A870,desenvolvedores!$U$2:$W$656,2,FALSE))</f>
        <v>1</v>
      </c>
      <c r="P870">
        <f>IF(ISNA(VLOOKUP(A870,desenvolvedores!$U$2:$W$656,3,FALSE)),1,VLOOKUP(A870,desenvolvedores!$U$2:$W$656,3,FALSE))</f>
        <v>1</v>
      </c>
      <c r="S870">
        <f>IF(ISNA(VLOOKUP(A870,merges!AH:AJ,2,)),0,VLOOKUP(A870,merges!AH:AJ,2,))</f>
        <v>0</v>
      </c>
      <c r="T870">
        <f>IF(ISNA(VLOOKUP(A870,merges!AN:AP,2,FALSE)),0,VLOOKUP(A870,merges!AN:AP,2,FALSE))</f>
        <v>0</v>
      </c>
      <c r="U870">
        <f t="shared" si="317"/>
        <v>0</v>
      </c>
      <c r="V870">
        <f t="shared" si="318"/>
        <v>0</v>
      </c>
      <c r="W870">
        <f t="shared" si="327"/>
        <v>0</v>
      </c>
      <c r="X870">
        <f t="shared" si="319"/>
        <v>0</v>
      </c>
      <c r="Y870" t="e">
        <f>VLOOKUP(A870,issues_tempo!A:E,2,FALSE)</f>
        <v>#N/A</v>
      </c>
      <c r="Z870" t="e">
        <f>VLOOKUP(A870,issues_tempo!A:E,3,FALSE)</f>
        <v>#N/A</v>
      </c>
      <c r="AA870" t="e">
        <f t="shared" si="320"/>
        <v>#N/A</v>
      </c>
      <c r="AB870" t="e">
        <f t="shared" si="321"/>
        <v>#N/A</v>
      </c>
      <c r="AC870" t="e">
        <f>VLOOKUP(A870,issues_tempo!A:E,4,FALSE)</f>
        <v>#N/A</v>
      </c>
      <c r="AD870" t="e">
        <f>VLOOKUP(A870,issues_tempo!A:E,5,FALSE)</f>
        <v>#N/A</v>
      </c>
      <c r="AE870">
        <f t="shared" si="322"/>
        <v>0</v>
      </c>
      <c r="AF870">
        <f t="shared" si="322"/>
        <v>0</v>
      </c>
      <c r="AG870" t="e">
        <f t="shared" si="323"/>
        <v>#N/A</v>
      </c>
      <c r="AH870" t="e">
        <f t="shared" si="324"/>
        <v>#N/A</v>
      </c>
      <c r="AI870" t="e">
        <f t="shared" si="325"/>
        <v>#N/A</v>
      </c>
      <c r="AJ870" t="e">
        <f t="shared" si="326"/>
        <v>#N/A</v>
      </c>
    </row>
    <row r="871" spans="1:36" x14ac:dyDescent="0.25">
      <c r="A871">
        <f>commits!A871</f>
        <v>84416173</v>
      </c>
      <c r="B871" t="str">
        <f>commits!B871</f>
        <v>java</v>
      </c>
      <c r="C871">
        <f>commits!C871</f>
        <v>0</v>
      </c>
      <c r="D871">
        <f>commits!D871</f>
        <v>1</v>
      </c>
      <c r="E871">
        <f>commits!E871</f>
        <v>1</v>
      </c>
      <c r="F871" t="e">
        <f>VLOOKUP(A871,merges!P:U,5,FALSE)</f>
        <v>#N/A</v>
      </c>
      <c r="G871" t="e">
        <f>VLOOKUP(A871,merges!P:U,6,FALSE)</f>
        <v>#N/A</v>
      </c>
      <c r="H871" t="e">
        <f t="shared" si="311"/>
        <v>#N/A</v>
      </c>
      <c r="I871" t="e">
        <f t="shared" si="312"/>
        <v>#N/A</v>
      </c>
      <c r="J871">
        <f t="shared" si="313"/>
        <v>0</v>
      </c>
      <c r="K871">
        <f t="shared" si="314"/>
        <v>0</v>
      </c>
      <c r="L871">
        <f t="shared" si="315"/>
        <v>0</v>
      </c>
      <c r="M871" t="e">
        <f t="shared" si="316"/>
        <v>#N/A</v>
      </c>
      <c r="N871" t="e">
        <f t="shared" si="316"/>
        <v>#N/A</v>
      </c>
      <c r="O871">
        <f>IF(ISNA(VLOOKUP(A871,desenvolvedores!$U$2:$W$656,2,FALSE)),1,VLOOKUP(A871,desenvolvedores!$U$2:$W$656,2,FALSE))</f>
        <v>1</v>
      </c>
      <c r="P871">
        <f>IF(ISNA(VLOOKUP(A871,desenvolvedores!$U$2:$W$656,3,FALSE)),1,VLOOKUP(A871,desenvolvedores!$U$2:$W$656,3,FALSE))</f>
        <v>1</v>
      </c>
      <c r="S871">
        <f>IF(ISNA(VLOOKUP(A871,merges!AH:AJ,2,)),0,VLOOKUP(A871,merges!AH:AJ,2,))</f>
        <v>0</v>
      </c>
      <c r="T871">
        <f>IF(ISNA(VLOOKUP(A871,merges!AN:AP,2,FALSE)),0,VLOOKUP(A871,merges!AN:AP,2,FALSE))</f>
        <v>0</v>
      </c>
      <c r="U871">
        <f t="shared" si="317"/>
        <v>0</v>
      </c>
      <c r="V871">
        <f t="shared" si="318"/>
        <v>0</v>
      </c>
      <c r="W871">
        <f t="shared" si="327"/>
        <v>0</v>
      </c>
      <c r="X871">
        <f t="shared" si="319"/>
        <v>0</v>
      </c>
      <c r="Y871" t="e">
        <f>VLOOKUP(A871,issues_tempo!A:E,2,FALSE)</f>
        <v>#N/A</v>
      </c>
      <c r="Z871" t="e">
        <f>VLOOKUP(A871,issues_tempo!A:E,3,FALSE)</f>
        <v>#N/A</v>
      </c>
      <c r="AA871" t="e">
        <f t="shared" si="320"/>
        <v>#N/A</v>
      </c>
      <c r="AB871" t="e">
        <f t="shared" si="321"/>
        <v>#N/A</v>
      </c>
      <c r="AC871" t="e">
        <f>VLOOKUP(A871,issues_tempo!A:E,4,FALSE)</f>
        <v>#N/A</v>
      </c>
      <c r="AD871" t="e">
        <f>VLOOKUP(A871,issues_tempo!A:E,5,FALSE)</f>
        <v>#N/A</v>
      </c>
      <c r="AE871">
        <f t="shared" si="322"/>
        <v>0</v>
      </c>
      <c r="AF871">
        <f t="shared" si="322"/>
        <v>0</v>
      </c>
      <c r="AG871" t="e">
        <f t="shared" si="323"/>
        <v>#N/A</v>
      </c>
      <c r="AH871" t="e">
        <f t="shared" si="324"/>
        <v>#N/A</v>
      </c>
      <c r="AI871" t="e">
        <f t="shared" si="325"/>
        <v>#N/A</v>
      </c>
      <c r="AJ871" t="e">
        <f t="shared" si="326"/>
        <v>#N/A</v>
      </c>
    </row>
    <row r="872" spans="1:36" x14ac:dyDescent="0.25">
      <c r="A872">
        <f>commits!A872</f>
        <v>84494468</v>
      </c>
      <c r="B872" t="str">
        <f>commits!B872</f>
        <v>Javascript</v>
      </c>
      <c r="C872">
        <f>commits!C872</f>
        <v>0</v>
      </c>
      <c r="D872">
        <f>commits!D872</f>
        <v>3</v>
      </c>
      <c r="E872">
        <f>commits!E872</f>
        <v>3</v>
      </c>
      <c r="F872" t="e">
        <f>VLOOKUP(A872,merges!P:U,5,FALSE)</f>
        <v>#N/A</v>
      </c>
      <c r="G872" t="e">
        <f>VLOOKUP(A872,merges!P:U,6,FALSE)</f>
        <v>#N/A</v>
      </c>
      <c r="H872" t="e">
        <f t="shared" si="311"/>
        <v>#N/A</v>
      </c>
      <c r="I872" t="e">
        <f t="shared" si="312"/>
        <v>#N/A</v>
      </c>
      <c r="J872">
        <f t="shared" si="313"/>
        <v>0</v>
      </c>
      <c r="K872">
        <f t="shared" si="314"/>
        <v>0</v>
      </c>
      <c r="L872">
        <f t="shared" si="315"/>
        <v>0</v>
      </c>
      <c r="M872" t="e">
        <f t="shared" si="316"/>
        <v>#N/A</v>
      </c>
      <c r="N872" t="e">
        <f t="shared" si="316"/>
        <v>#N/A</v>
      </c>
      <c r="O872">
        <f>IF(ISNA(VLOOKUP(A872,desenvolvedores!$U$2:$W$656,2,FALSE)),1,VLOOKUP(A872,desenvolvedores!$U$2:$W$656,2,FALSE))</f>
        <v>1</v>
      </c>
      <c r="P872">
        <f>IF(ISNA(VLOOKUP(A872,desenvolvedores!$U$2:$W$656,3,FALSE)),1,VLOOKUP(A872,desenvolvedores!$U$2:$W$656,3,FALSE))</f>
        <v>1</v>
      </c>
      <c r="S872">
        <f>IF(ISNA(VLOOKUP(A872,merges!AH:AJ,2,)),0,VLOOKUP(A872,merges!AH:AJ,2,))</f>
        <v>0</v>
      </c>
      <c r="T872">
        <f>IF(ISNA(VLOOKUP(A872,merges!AN:AP,2,FALSE)),0,VLOOKUP(A872,merges!AN:AP,2,FALSE))</f>
        <v>0</v>
      </c>
      <c r="U872">
        <f t="shared" si="317"/>
        <v>0</v>
      </c>
      <c r="V872">
        <f t="shared" si="318"/>
        <v>0</v>
      </c>
      <c r="W872">
        <f t="shared" si="327"/>
        <v>0</v>
      </c>
      <c r="X872">
        <f t="shared" si="319"/>
        <v>0</v>
      </c>
      <c r="Y872" t="e">
        <f>VLOOKUP(A872,issues_tempo!A:E,2,FALSE)</f>
        <v>#N/A</v>
      </c>
      <c r="Z872" t="e">
        <f>VLOOKUP(A872,issues_tempo!A:E,3,FALSE)</f>
        <v>#N/A</v>
      </c>
      <c r="AA872" t="e">
        <f t="shared" si="320"/>
        <v>#N/A</v>
      </c>
      <c r="AB872" t="e">
        <f t="shared" si="321"/>
        <v>#N/A</v>
      </c>
      <c r="AC872" t="e">
        <f>VLOOKUP(A872,issues_tempo!A:E,4,FALSE)</f>
        <v>#N/A</v>
      </c>
      <c r="AD872" t="e">
        <f>VLOOKUP(A872,issues_tempo!A:E,5,FALSE)</f>
        <v>#N/A</v>
      </c>
      <c r="AE872">
        <f t="shared" si="322"/>
        <v>0</v>
      </c>
      <c r="AF872">
        <f t="shared" si="322"/>
        <v>0</v>
      </c>
      <c r="AG872" t="e">
        <f t="shared" si="323"/>
        <v>#N/A</v>
      </c>
      <c r="AH872" t="e">
        <f t="shared" si="324"/>
        <v>#N/A</v>
      </c>
      <c r="AI872" t="e">
        <f t="shared" si="325"/>
        <v>#N/A</v>
      </c>
      <c r="AJ872" t="e">
        <f t="shared" si="326"/>
        <v>#N/A</v>
      </c>
    </row>
    <row r="873" spans="1:36" x14ac:dyDescent="0.25">
      <c r="A873">
        <f>commits!A873</f>
        <v>84499042</v>
      </c>
      <c r="B873" t="str">
        <f>commits!B873</f>
        <v>c#</v>
      </c>
      <c r="C873">
        <f>commits!C873</f>
        <v>0</v>
      </c>
      <c r="D873">
        <f>commits!D873</f>
        <v>12</v>
      </c>
      <c r="E873">
        <f>commits!E873</f>
        <v>12</v>
      </c>
      <c r="F873" t="e">
        <f>VLOOKUP(A873,merges!P:U,5,FALSE)</f>
        <v>#N/A</v>
      </c>
      <c r="G873" t="e">
        <f>VLOOKUP(A873,merges!P:U,6,FALSE)</f>
        <v>#N/A</v>
      </c>
      <c r="H873" t="e">
        <f t="shared" si="311"/>
        <v>#N/A</v>
      </c>
      <c r="I873" t="e">
        <f t="shared" si="312"/>
        <v>#N/A</v>
      </c>
      <c r="J873">
        <f t="shared" si="313"/>
        <v>0</v>
      </c>
      <c r="K873">
        <f t="shared" si="314"/>
        <v>0</v>
      </c>
      <c r="L873">
        <f t="shared" si="315"/>
        <v>0</v>
      </c>
      <c r="M873" t="e">
        <f t="shared" si="316"/>
        <v>#N/A</v>
      </c>
      <c r="N873" t="e">
        <f t="shared" si="316"/>
        <v>#N/A</v>
      </c>
      <c r="O873">
        <f>IF(ISNA(VLOOKUP(A873,desenvolvedores!$U$2:$W$656,2,FALSE)),1,VLOOKUP(A873,desenvolvedores!$U$2:$W$656,2,FALSE))</f>
        <v>1</v>
      </c>
      <c r="P873">
        <f>IF(ISNA(VLOOKUP(A873,desenvolvedores!$U$2:$W$656,3,FALSE)),1,VLOOKUP(A873,desenvolvedores!$U$2:$W$656,3,FALSE))</f>
        <v>1</v>
      </c>
      <c r="S873">
        <f>IF(ISNA(VLOOKUP(A873,merges!AH:AJ,2,)),0,VLOOKUP(A873,merges!AH:AJ,2,))</f>
        <v>0</v>
      </c>
      <c r="T873">
        <f>IF(ISNA(VLOOKUP(A873,merges!AN:AP,2,FALSE)),0,VLOOKUP(A873,merges!AN:AP,2,FALSE))</f>
        <v>0</v>
      </c>
      <c r="U873">
        <f t="shared" si="317"/>
        <v>0</v>
      </c>
      <c r="V873">
        <f t="shared" si="318"/>
        <v>0</v>
      </c>
      <c r="W873">
        <f t="shared" si="327"/>
        <v>0</v>
      </c>
      <c r="X873">
        <f t="shared" si="319"/>
        <v>0</v>
      </c>
      <c r="Y873" t="e">
        <f>VLOOKUP(A873,issues_tempo!A:E,2,FALSE)</f>
        <v>#N/A</v>
      </c>
      <c r="Z873" t="e">
        <f>VLOOKUP(A873,issues_tempo!A:E,3,FALSE)</f>
        <v>#N/A</v>
      </c>
      <c r="AA873" t="e">
        <f t="shared" si="320"/>
        <v>#N/A</v>
      </c>
      <c r="AB873" t="e">
        <f t="shared" si="321"/>
        <v>#N/A</v>
      </c>
      <c r="AC873" t="e">
        <f>VLOOKUP(A873,issues_tempo!A:E,4,FALSE)</f>
        <v>#N/A</v>
      </c>
      <c r="AD873" t="e">
        <f>VLOOKUP(A873,issues_tempo!A:E,5,FALSE)</f>
        <v>#N/A</v>
      </c>
      <c r="AE873">
        <f t="shared" si="322"/>
        <v>0</v>
      </c>
      <c r="AF873">
        <f t="shared" si="322"/>
        <v>0</v>
      </c>
      <c r="AG873" t="e">
        <f t="shared" si="323"/>
        <v>#N/A</v>
      </c>
      <c r="AH873" t="e">
        <f t="shared" si="324"/>
        <v>#N/A</v>
      </c>
      <c r="AI873" t="e">
        <f t="shared" si="325"/>
        <v>#N/A</v>
      </c>
      <c r="AJ873" t="e">
        <f t="shared" si="326"/>
        <v>#N/A</v>
      </c>
    </row>
    <row r="874" spans="1:36" x14ac:dyDescent="0.25">
      <c r="A874">
        <f>commits!A874</f>
        <v>85337580</v>
      </c>
      <c r="B874" t="str">
        <f>commits!B874</f>
        <v>Javascript</v>
      </c>
      <c r="C874">
        <f>commits!C874</f>
        <v>0</v>
      </c>
      <c r="D874">
        <f>commits!D874</f>
        <v>1</v>
      </c>
      <c r="E874">
        <f>commits!E874</f>
        <v>1</v>
      </c>
      <c r="F874" t="e">
        <f>VLOOKUP(A874,merges!P:U,5,FALSE)</f>
        <v>#N/A</v>
      </c>
      <c r="G874" t="e">
        <f>VLOOKUP(A874,merges!P:U,6,FALSE)</f>
        <v>#N/A</v>
      </c>
      <c r="H874" t="e">
        <f t="shared" si="311"/>
        <v>#N/A</v>
      </c>
      <c r="I874" t="e">
        <f t="shared" si="312"/>
        <v>#N/A</v>
      </c>
      <c r="J874">
        <f t="shared" si="313"/>
        <v>0</v>
      </c>
      <c r="K874">
        <f t="shared" si="314"/>
        <v>0</v>
      </c>
      <c r="L874">
        <f t="shared" si="315"/>
        <v>0</v>
      </c>
      <c r="M874" t="e">
        <f t="shared" si="316"/>
        <v>#N/A</v>
      </c>
      <c r="N874" t="e">
        <f t="shared" si="316"/>
        <v>#N/A</v>
      </c>
      <c r="O874">
        <f>IF(ISNA(VLOOKUP(A874,desenvolvedores!$U$2:$W$656,2,FALSE)),1,VLOOKUP(A874,desenvolvedores!$U$2:$W$656,2,FALSE))</f>
        <v>1</v>
      </c>
      <c r="P874">
        <f>IF(ISNA(VLOOKUP(A874,desenvolvedores!$U$2:$W$656,3,FALSE)),1,VLOOKUP(A874,desenvolvedores!$U$2:$W$656,3,FALSE))</f>
        <v>1</v>
      </c>
      <c r="S874">
        <f>IF(ISNA(VLOOKUP(A874,merges!AH:AJ,2,)),0,VLOOKUP(A874,merges!AH:AJ,2,))</f>
        <v>0</v>
      </c>
      <c r="T874">
        <f>IF(ISNA(VLOOKUP(A874,merges!AN:AP,2,FALSE)),0,VLOOKUP(A874,merges!AN:AP,2,FALSE))</f>
        <v>0</v>
      </c>
      <c r="U874">
        <f t="shared" si="317"/>
        <v>0</v>
      </c>
      <c r="V874">
        <f t="shared" si="318"/>
        <v>0</v>
      </c>
      <c r="W874">
        <f t="shared" si="327"/>
        <v>0</v>
      </c>
      <c r="X874">
        <f t="shared" si="319"/>
        <v>0</v>
      </c>
      <c r="Y874" t="e">
        <f>VLOOKUP(A874,issues_tempo!A:E,2,FALSE)</f>
        <v>#N/A</v>
      </c>
      <c r="Z874" t="e">
        <f>VLOOKUP(A874,issues_tempo!A:E,3,FALSE)</f>
        <v>#N/A</v>
      </c>
      <c r="AA874" t="e">
        <f t="shared" si="320"/>
        <v>#N/A</v>
      </c>
      <c r="AB874" t="e">
        <f t="shared" si="321"/>
        <v>#N/A</v>
      </c>
      <c r="AC874" t="e">
        <f>VLOOKUP(A874,issues_tempo!A:E,4,FALSE)</f>
        <v>#N/A</v>
      </c>
      <c r="AD874" t="e">
        <f>VLOOKUP(A874,issues_tempo!A:E,5,FALSE)</f>
        <v>#N/A</v>
      </c>
      <c r="AE874">
        <f t="shared" si="322"/>
        <v>0</v>
      </c>
      <c r="AF874">
        <f t="shared" si="322"/>
        <v>0</v>
      </c>
      <c r="AG874" t="e">
        <f t="shared" si="323"/>
        <v>#N/A</v>
      </c>
      <c r="AH874" t="e">
        <f t="shared" si="324"/>
        <v>#N/A</v>
      </c>
      <c r="AI874" t="e">
        <f t="shared" si="325"/>
        <v>#N/A</v>
      </c>
      <c r="AJ874" t="e">
        <f t="shared" si="326"/>
        <v>#N/A</v>
      </c>
    </row>
    <row r="875" spans="1:36" x14ac:dyDescent="0.25">
      <c r="A875">
        <f>commits!A875</f>
        <v>86079701</v>
      </c>
      <c r="B875" t="str">
        <f>commits!B875</f>
        <v>Javascript</v>
      </c>
      <c r="C875">
        <f>commits!C875</f>
        <v>0</v>
      </c>
      <c r="D875">
        <f>commits!D875</f>
        <v>1</v>
      </c>
      <c r="E875">
        <f>commits!E875</f>
        <v>1</v>
      </c>
      <c r="F875" t="e">
        <f>VLOOKUP(A875,merges!P:U,5,FALSE)</f>
        <v>#N/A</v>
      </c>
      <c r="G875" t="e">
        <f>VLOOKUP(A875,merges!P:U,6,FALSE)</f>
        <v>#N/A</v>
      </c>
      <c r="H875" t="e">
        <f t="shared" si="311"/>
        <v>#N/A</v>
      </c>
      <c r="I875" t="e">
        <f t="shared" si="312"/>
        <v>#N/A</v>
      </c>
      <c r="J875">
        <f t="shared" si="313"/>
        <v>0</v>
      </c>
      <c r="K875">
        <f t="shared" si="314"/>
        <v>0</v>
      </c>
      <c r="L875">
        <f t="shared" si="315"/>
        <v>0</v>
      </c>
      <c r="M875" t="e">
        <f t="shared" si="316"/>
        <v>#N/A</v>
      </c>
      <c r="N875" t="e">
        <f t="shared" si="316"/>
        <v>#N/A</v>
      </c>
      <c r="O875">
        <f>IF(ISNA(VLOOKUP(A875,desenvolvedores!$U$2:$W$656,2,FALSE)),1,VLOOKUP(A875,desenvolvedores!$U$2:$W$656,2,FALSE))</f>
        <v>1</v>
      </c>
      <c r="P875">
        <f>IF(ISNA(VLOOKUP(A875,desenvolvedores!$U$2:$W$656,3,FALSE)),1,VLOOKUP(A875,desenvolvedores!$U$2:$W$656,3,FALSE))</f>
        <v>1</v>
      </c>
      <c r="S875">
        <f>IF(ISNA(VLOOKUP(A875,merges!AH:AJ,2,)),0,VLOOKUP(A875,merges!AH:AJ,2,))</f>
        <v>0</v>
      </c>
      <c r="T875">
        <f>IF(ISNA(VLOOKUP(A875,merges!AN:AP,2,FALSE)),0,VLOOKUP(A875,merges!AN:AP,2,FALSE))</f>
        <v>0</v>
      </c>
      <c r="U875">
        <f t="shared" si="317"/>
        <v>0</v>
      </c>
      <c r="V875">
        <f t="shared" si="318"/>
        <v>0</v>
      </c>
      <c r="W875">
        <f t="shared" si="327"/>
        <v>0</v>
      </c>
      <c r="X875">
        <f t="shared" si="319"/>
        <v>0</v>
      </c>
      <c r="Y875" t="e">
        <f>VLOOKUP(A875,issues_tempo!A:E,2,FALSE)</f>
        <v>#N/A</v>
      </c>
      <c r="Z875" t="e">
        <f>VLOOKUP(A875,issues_tempo!A:E,3,FALSE)</f>
        <v>#N/A</v>
      </c>
      <c r="AA875" t="e">
        <f t="shared" si="320"/>
        <v>#N/A</v>
      </c>
      <c r="AB875" t="e">
        <f t="shared" si="321"/>
        <v>#N/A</v>
      </c>
      <c r="AC875" t="e">
        <f>VLOOKUP(A875,issues_tempo!A:E,4,FALSE)</f>
        <v>#N/A</v>
      </c>
      <c r="AD875" t="e">
        <f>VLOOKUP(A875,issues_tempo!A:E,5,FALSE)</f>
        <v>#N/A</v>
      </c>
      <c r="AE875">
        <f t="shared" si="322"/>
        <v>0</v>
      </c>
      <c r="AF875">
        <f t="shared" si="322"/>
        <v>0</v>
      </c>
      <c r="AG875" t="e">
        <f t="shared" si="323"/>
        <v>#N/A</v>
      </c>
      <c r="AH875" t="e">
        <f t="shared" si="324"/>
        <v>#N/A</v>
      </c>
      <c r="AI875" t="e">
        <f t="shared" si="325"/>
        <v>#N/A</v>
      </c>
      <c r="AJ875" t="e">
        <f t="shared" si="326"/>
        <v>#N/A</v>
      </c>
    </row>
    <row r="876" spans="1:36" x14ac:dyDescent="0.25">
      <c r="A876">
        <f>commits!A876</f>
        <v>86091828</v>
      </c>
      <c r="B876" t="str">
        <f>commits!B876</f>
        <v>c#</v>
      </c>
      <c r="C876">
        <f>commits!C876</f>
        <v>0</v>
      </c>
      <c r="D876">
        <f>commits!D876</f>
        <v>1</v>
      </c>
      <c r="E876">
        <f>commits!E876</f>
        <v>1</v>
      </c>
      <c r="F876" t="e">
        <f>VLOOKUP(A876,merges!P:U,5,FALSE)</f>
        <v>#N/A</v>
      </c>
      <c r="G876" t="e">
        <f>VLOOKUP(A876,merges!P:U,6,FALSE)</f>
        <v>#N/A</v>
      </c>
      <c r="H876" t="e">
        <f t="shared" si="311"/>
        <v>#N/A</v>
      </c>
      <c r="I876" t="e">
        <f t="shared" si="312"/>
        <v>#N/A</v>
      </c>
      <c r="J876">
        <f t="shared" si="313"/>
        <v>0</v>
      </c>
      <c r="K876">
        <f t="shared" si="314"/>
        <v>0</v>
      </c>
      <c r="L876">
        <f t="shared" si="315"/>
        <v>0</v>
      </c>
      <c r="M876" t="e">
        <f t="shared" si="316"/>
        <v>#N/A</v>
      </c>
      <c r="N876" t="e">
        <f t="shared" si="316"/>
        <v>#N/A</v>
      </c>
      <c r="O876">
        <f>IF(ISNA(VLOOKUP(A876,desenvolvedores!$U$2:$W$656,2,FALSE)),1,VLOOKUP(A876,desenvolvedores!$U$2:$W$656,2,FALSE))</f>
        <v>1</v>
      </c>
      <c r="P876">
        <f>IF(ISNA(VLOOKUP(A876,desenvolvedores!$U$2:$W$656,3,FALSE)),1,VLOOKUP(A876,desenvolvedores!$U$2:$W$656,3,FALSE))</f>
        <v>1</v>
      </c>
      <c r="S876">
        <f>IF(ISNA(VLOOKUP(A876,merges!AH:AJ,2,)),0,VLOOKUP(A876,merges!AH:AJ,2,))</f>
        <v>0</v>
      </c>
      <c r="T876">
        <f>IF(ISNA(VLOOKUP(A876,merges!AN:AP,2,FALSE)),0,VLOOKUP(A876,merges!AN:AP,2,FALSE))</f>
        <v>0</v>
      </c>
      <c r="U876">
        <f t="shared" si="317"/>
        <v>0</v>
      </c>
      <c r="V876">
        <f t="shared" si="318"/>
        <v>0</v>
      </c>
      <c r="W876">
        <f t="shared" si="327"/>
        <v>0</v>
      </c>
      <c r="X876">
        <f t="shared" si="319"/>
        <v>0</v>
      </c>
      <c r="Y876" t="e">
        <f>VLOOKUP(A876,issues_tempo!A:E,2,FALSE)</f>
        <v>#N/A</v>
      </c>
      <c r="Z876" t="e">
        <f>VLOOKUP(A876,issues_tempo!A:E,3,FALSE)</f>
        <v>#N/A</v>
      </c>
      <c r="AA876" t="e">
        <f t="shared" si="320"/>
        <v>#N/A</v>
      </c>
      <c r="AB876" t="e">
        <f t="shared" si="321"/>
        <v>#N/A</v>
      </c>
      <c r="AC876" t="e">
        <f>VLOOKUP(A876,issues_tempo!A:E,4,FALSE)</f>
        <v>#N/A</v>
      </c>
      <c r="AD876" t="e">
        <f>VLOOKUP(A876,issues_tempo!A:E,5,FALSE)</f>
        <v>#N/A</v>
      </c>
      <c r="AE876">
        <f t="shared" si="322"/>
        <v>0</v>
      </c>
      <c r="AF876">
        <f t="shared" si="322"/>
        <v>0</v>
      </c>
      <c r="AG876" t="e">
        <f t="shared" si="323"/>
        <v>#N/A</v>
      </c>
      <c r="AH876" t="e">
        <f t="shared" si="324"/>
        <v>#N/A</v>
      </c>
      <c r="AI876" t="e">
        <f t="shared" si="325"/>
        <v>#N/A</v>
      </c>
      <c r="AJ876" t="e">
        <f t="shared" si="326"/>
        <v>#N/A</v>
      </c>
    </row>
    <row r="877" spans="1:36" x14ac:dyDescent="0.25">
      <c r="A877">
        <f>commits!A877</f>
        <v>86929066</v>
      </c>
      <c r="B877" t="str">
        <f>commits!B877</f>
        <v>Javascript</v>
      </c>
      <c r="C877">
        <f>commits!C877</f>
        <v>0</v>
      </c>
      <c r="D877">
        <f>commits!D877</f>
        <v>1</v>
      </c>
      <c r="E877">
        <f>commits!E877</f>
        <v>1</v>
      </c>
      <c r="F877" t="e">
        <f>VLOOKUP(A877,merges!P:U,5,FALSE)</f>
        <v>#N/A</v>
      </c>
      <c r="G877" t="e">
        <f>VLOOKUP(A877,merges!P:U,6,FALSE)</f>
        <v>#N/A</v>
      </c>
      <c r="H877" t="e">
        <f t="shared" si="311"/>
        <v>#N/A</v>
      </c>
      <c r="I877" t="e">
        <f t="shared" si="312"/>
        <v>#N/A</v>
      </c>
      <c r="J877">
        <f t="shared" si="313"/>
        <v>0</v>
      </c>
      <c r="K877">
        <f t="shared" si="314"/>
        <v>0</v>
      </c>
      <c r="L877">
        <f t="shared" si="315"/>
        <v>0</v>
      </c>
      <c r="M877" t="e">
        <f t="shared" si="316"/>
        <v>#N/A</v>
      </c>
      <c r="N877" t="e">
        <f t="shared" si="316"/>
        <v>#N/A</v>
      </c>
      <c r="O877">
        <f>IF(ISNA(VLOOKUP(A877,desenvolvedores!$U$2:$W$656,2,FALSE)),1,VLOOKUP(A877,desenvolvedores!$U$2:$W$656,2,FALSE))</f>
        <v>1</v>
      </c>
      <c r="P877">
        <f>IF(ISNA(VLOOKUP(A877,desenvolvedores!$U$2:$W$656,3,FALSE)),1,VLOOKUP(A877,desenvolvedores!$U$2:$W$656,3,FALSE))</f>
        <v>1</v>
      </c>
      <c r="S877">
        <f>IF(ISNA(VLOOKUP(A877,merges!AH:AJ,2,)),0,VLOOKUP(A877,merges!AH:AJ,2,))</f>
        <v>0</v>
      </c>
      <c r="T877">
        <f>IF(ISNA(VLOOKUP(A877,merges!AN:AP,2,FALSE)),0,VLOOKUP(A877,merges!AN:AP,2,FALSE))</f>
        <v>0</v>
      </c>
      <c r="U877">
        <f t="shared" si="317"/>
        <v>0</v>
      </c>
      <c r="V877">
        <f t="shared" si="318"/>
        <v>0</v>
      </c>
      <c r="W877">
        <f t="shared" si="327"/>
        <v>0</v>
      </c>
      <c r="X877">
        <f t="shared" si="319"/>
        <v>0</v>
      </c>
      <c r="Y877" t="e">
        <f>VLOOKUP(A877,issues_tempo!A:E,2,FALSE)</f>
        <v>#N/A</v>
      </c>
      <c r="Z877" t="e">
        <f>VLOOKUP(A877,issues_tempo!A:E,3,FALSE)</f>
        <v>#N/A</v>
      </c>
      <c r="AA877" t="e">
        <f t="shared" si="320"/>
        <v>#N/A</v>
      </c>
      <c r="AB877" t="e">
        <f t="shared" si="321"/>
        <v>#N/A</v>
      </c>
      <c r="AC877" t="e">
        <f>VLOOKUP(A877,issues_tempo!A:E,4,FALSE)</f>
        <v>#N/A</v>
      </c>
      <c r="AD877" t="e">
        <f>VLOOKUP(A877,issues_tempo!A:E,5,FALSE)</f>
        <v>#N/A</v>
      </c>
      <c r="AE877">
        <f t="shared" si="322"/>
        <v>0</v>
      </c>
      <c r="AF877">
        <f t="shared" si="322"/>
        <v>0</v>
      </c>
      <c r="AG877" t="e">
        <f t="shared" si="323"/>
        <v>#N/A</v>
      </c>
      <c r="AH877" t="e">
        <f t="shared" si="324"/>
        <v>#N/A</v>
      </c>
      <c r="AI877" t="e">
        <f t="shared" si="325"/>
        <v>#N/A</v>
      </c>
      <c r="AJ877" t="e">
        <f t="shared" si="326"/>
        <v>#N/A</v>
      </c>
    </row>
    <row r="878" spans="1:36" x14ac:dyDescent="0.25">
      <c r="A878">
        <f>commits!A878</f>
        <v>87860628</v>
      </c>
      <c r="B878" t="str">
        <f>commits!B878</f>
        <v>java</v>
      </c>
      <c r="C878">
        <f>commits!C878</f>
        <v>0</v>
      </c>
      <c r="D878">
        <f>commits!D878</f>
        <v>35</v>
      </c>
      <c r="E878">
        <f>commits!E878</f>
        <v>35</v>
      </c>
      <c r="F878" t="e">
        <f>VLOOKUP(A878,merges!P:U,5,FALSE)</f>
        <v>#N/A</v>
      </c>
      <c r="G878" t="e">
        <f>VLOOKUP(A878,merges!P:U,6,FALSE)</f>
        <v>#N/A</v>
      </c>
      <c r="H878" t="e">
        <f t="shared" si="311"/>
        <v>#N/A</v>
      </c>
      <c r="I878" t="e">
        <f t="shared" si="312"/>
        <v>#N/A</v>
      </c>
      <c r="J878">
        <f t="shared" si="313"/>
        <v>0</v>
      </c>
      <c r="K878">
        <f t="shared" si="314"/>
        <v>0</v>
      </c>
      <c r="L878">
        <f t="shared" si="315"/>
        <v>0</v>
      </c>
      <c r="M878" t="e">
        <f t="shared" si="316"/>
        <v>#N/A</v>
      </c>
      <c r="N878" t="e">
        <f t="shared" si="316"/>
        <v>#N/A</v>
      </c>
      <c r="O878">
        <f>IF(ISNA(VLOOKUP(A878,desenvolvedores!$U$2:$W$656,2,FALSE)),1,VLOOKUP(A878,desenvolvedores!$U$2:$W$656,2,FALSE))</f>
        <v>1</v>
      </c>
      <c r="P878">
        <f>IF(ISNA(VLOOKUP(A878,desenvolvedores!$U$2:$W$656,3,FALSE)),1,VLOOKUP(A878,desenvolvedores!$U$2:$W$656,3,FALSE))</f>
        <v>1</v>
      </c>
      <c r="S878">
        <f>IF(ISNA(VLOOKUP(A878,merges!AH:AJ,2,)),0,VLOOKUP(A878,merges!AH:AJ,2,))</f>
        <v>0</v>
      </c>
      <c r="T878">
        <f>IF(ISNA(VLOOKUP(A878,merges!AN:AP,2,FALSE)),0,VLOOKUP(A878,merges!AN:AP,2,FALSE))</f>
        <v>0</v>
      </c>
      <c r="U878">
        <f t="shared" si="317"/>
        <v>0</v>
      </c>
      <c r="V878">
        <f t="shared" si="318"/>
        <v>0</v>
      </c>
      <c r="W878">
        <f t="shared" si="327"/>
        <v>0</v>
      </c>
      <c r="X878">
        <f t="shared" si="319"/>
        <v>0</v>
      </c>
      <c r="Y878" t="e">
        <f>VLOOKUP(A878,issues_tempo!A:E,2,FALSE)</f>
        <v>#N/A</v>
      </c>
      <c r="Z878" t="e">
        <f>VLOOKUP(A878,issues_tempo!A:E,3,FALSE)</f>
        <v>#N/A</v>
      </c>
      <c r="AA878" t="e">
        <f t="shared" si="320"/>
        <v>#N/A</v>
      </c>
      <c r="AB878" t="e">
        <f t="shared" si="321"/>
        <v>#N/A</v>
      </c>
      <c r="AC878" t="e">
        <f>VLOOKUP(A878,issues_tempo!A:E,4,FALSE)</f>
        <v>#N/A</v>
      </c>
      <c r="AD878" t="e">
        <f>VLOOKUP(A878,issues_tempo!A:E,5,FALSE)</f>
        <v>#N/A</v>
      </c>
      <c r="AE878">
        <f t="shared" si="322"/>
        <v>0</v>
      </c>
      <c r="AF878">
        <f t="shared" si="322"/>
        <v>0</v>
      </c>
      <c r="AG878" t="e">
        <f t="shared" si="323"/>
        <v>#N/A</v>
      </c>
      <c r="AH878" t="e">
        <f t="shared" si="324"/>
        <v>#N/A</v>
      </c>
      <c r="AI878" t="e">
        <f t="shared" si="325"/>
        <v>#N/A</v>
      </c>
      <c r="AJ878" t="e">
        <f t="shared" si="326"/>
        <v>#N/A</v>
      </c>
    </row>
    <row r="879" spans="1:36" x14ac:dyDescent="0.25">
      <c r="A879">
        <f>commits!A879</f>
        <v>88105983</v>
      </c>
      <c r="B879" t="str">
        <f>commits!B879</f>
        <v>Ruby</v>
      </c>
      <c r="C879">
        <f>commits!C879</f>
        <v>0</v>
      </c>
      <c r="D879">
        <f>commits!D879</f>
        <v>9</v>
      </c>
      <c r="E879">
        <f>commits!E879</f>
        <v>9</v>
      </c>
      <c r="F879" t="e">
        <f>VLOOKUP(A879,merges!P:U,5,FALSE)</f>
        <v>#N/A</v>
      </c>
      <c r="G879" t="e">
        <f>VLOOKUP(A879,merges!P:U,6,FALSE)</f>
        <v>#N/A</v>
      </c>
      <c r="H879" t="e">
        <f t="shared" si="311"/>
        <v>#N/A</v>
      </c>
      <c r="I879" t="e">
        <f t="shared" si="312"/>
        <v>#N/A</v>
      </c>
      <c r="J879">
        <f t="shared" si="313"/>
        <v>0</v>
      </c>
      <c r="K879">
        <f t="shared" si="314"/>
        <v>0</v>
      </c>
      <c r="L879">
        <f t="shared" si="315"/>
        <v>0</v>
      </c>
      <c r="M879" t="e">
        <f t="shared" si="316"/>
        <v>#N/A</v>
      </c>
      <c r="N879" t="e">
        <f t="shared" si="316"/>
        <v>#N/A</v>
      </c>
      <c r="O879">
        <f>IF(ISNA(VLOOKUP(A879,desenvolvedores!$U$2:$W$656,2,FALSE)),1,VLOOKUP(A879,desenvolvedores!$U$2:$W$656,2,FALSE))</f>
        <v>1</v>
      </c>
      <c r="P879">
        <f>IF(ISNA(VLOOKUP(A879,desenvolvedores!$U$2:$W$656,3,FALSE)),1,VLOOKUP(A879,desenvolvedores!$U$2:$W$656,3,FALSE))</f>
        <v>1</v>
      </c>
      <c r="S879">
        <f>IF(ISNA(VLOOKUP(A879,merges!AH:AJ,2,)),0,VLOOKUP(A879,merges!AH:AJ,2,))</f>
        <v>0</v>
      </c>
      <c r="T879">
        <f>IF(ISNA(VLOOKUP(A879,merges!AN:AP,2,FALSE)),0,VLOOKUP(A879,merges!AN:AP,2,FALSE))</f>
        <v>0</v>
      </c>
      <c r="U879">
        <f t="shared" si="317"/>
        <v>0</v>
      </c>
      <c r="V879">
        <f t="shared" si="318"/>
        <v>0</v>
      </c>
      <c r="W879">
        <f t="shared" si="327"/>
        <v>0</v>
      </c>
      <c r="X879">
        <f t="shared" si="319"/>
        <v>0</v>
      </c>
      <c r="Y879" t="e">
        <f>VLOOKUP(A879,issues_tempo!A:E,2,FALSE)</f>
        <v>#N/A</v>
      </c>
      <c r="Z879" t="e">
        <f>VLOOKUP(A879,issues_tempo!A:E,3,FALSE)</f>
        <v>#N/A</v>
      </c>
      <c r="AA879" t="e">
        <f t="shared" si="320"/>
        <v>#N/A</v>
      </c>
      <c r="AB879" t="e">
        <f t="shared" si="321"/>
        <v>#N/A</v>
      </c>
      <c r="AC879" t="e">
        <f>VLOOKUP(A879,issues_tempo!A:E,4,FALSE)</f>
        <v>#N/A</v>
      </c>
      <c r="AD879" t="e">
        <f>VLOOKUP(A879,issues_tempo!A:E,5,FALSE)</f>
        <v>#N/A</v>
      </c>
      <c r="AE879">
        <f t="shared" si="322"/>
        <v>0</v>
      </c>
      <c r="AF879">
        <f t="shared" si="322"/>
        <v>0</v>
      </c>
      <c r="AG879" t="e">
        <f t="shared" si="323"/>
        <v>#N/A</v>
      </c>
      <c r="AH879" t="e">
        <f t="shared" si="324"/>
        <v>#N/A</v>
      </c>
      <c r="AI879" t="e">
        <f t="shared" si="325"/>
        <v>#N/A</v>
      </c>
      <c r="AJ879" t="e">
        <f t="shared" si="326"/>
        <v>#N/A</v>
      </c>
    </row>
    <row r="880" spans="1:36" x14ac:dyDescent="0.25">
      <c r="A880">
        <f>commits!A880</f>
        <v>88864400</v>
      </c>
      <c r="B880" t="str">
        <f>commits!B880</f>
        <v>Javascript</v>
      </c>
      <c r="C880">
        <f>commits!C880</f>
        <v>0</v>
      </c>
      <c r="D880">
        <f>commits!D880</f>
        <v>1</v>
      </c>
      <c r="E880">
        <f>commits!E880</f>
        <v>1</v>
      </c>
      <c r="F880" t="e">
        <f>VLOOKUP(A880,merges!P:U,5,FALSE)</f>
        <v>#N/A</v>
      </c>
      <c r="G880" t="e">
        <f>VLOOKUP(A880,merges!P:U,6,FALSE)</f>
        <v>#N/A</v>
      </c>
      <c r="H880" t="e">
        <f t="shared" si="311"/>
        <v>#N/A</v>
      </c>
      <c r="I880" t="e">
        <f t="shared" si="312"/>
        <v>#N/A</v>
      </c>
      <c r="J880">
        <f t="shared" si="313"/>
        <v>0</v>
      </c>
      <c r="K880">
        <f t="shared" si="314"/>
        <v>0</v>
      </c>
      <c r="L880">
        <f t="shared" si="315"/>
        <v>0</v>
      </c>
      <c r="M880" t="e">
        <f t="shared" si="316"/>
        <v>#N/A</v>
      </c>
      <c r="N880" t="e">
        <f t="shared" si="316"/>
        <v>#N/A</v>
      </c>
      <c r="O880">
        <f>IF(ISNA(VLOOKUP(A880,desenvolvedores!$U$2:$W$656,2,FALSE)),1,VLOOKUP(A880,desenvolvedores!$U$2:$W$656,2,FALSE))</f>
        <v>1</v>
      </c>
      <c r="P880">
        <f>IF(ISNA(VLOOKUP(A880,desenvolvedores!$U$2:$W$656,3,FALSE)),1,VLOOKUP(A880,desenvolvedores!$U$2:$W$656,3,FALSE))</f>
        <v>1</v>
      </c>
      <c r="S880">
        <f>IF(ISNA(VLOOKUP(A880,merges!AH:AJ,2,)),0,VLOOKUP(A880,merges!AH:AJ,2,))</f>
        <v>0</v>
      </c>
      <c r="T880">
        <f>IF(ISNA(VLOOKUP(A880,merges!AN:AP,2,FALSE)),0,VLOOKUP(A880,merges!AN:AP,2,FALSE))</f>
        <v>0</v>
      </c>
      <c r="U880">
        <f t="shared" si="317"/>
        <v>0</v>
      </c>
      <c r="V880">
        <f t="shared" si="318"/>
        <v>0</v>
      </c>
      <c r="W880">
        <f t="shared" si="327"/>
        <v>0</v>
      </c>
      <c r="X880">
        <f t="shared" si="319"/>
        <v>0</v>
      </c>
      <c r="Y880" t="e">
        <f>VLOOKUP(A880,issues_tempo!A:E,2,FALSE)</f>
        <v>#N/A</v>
      </c>
      <c r="Z880" t="e">
        <f>VLOOKUP(A880,issues_tempo!A:E,3,FALSE)</f>
        <v>#N/A</v>
      </c>
      <c r="AA880" t="e">
        <f t="shared" si="320"/>
        <v>#N/A</v>
      </c>
      <c r="AB880" t="e">
        <f t="shared" si="321"/>
        <v>#N/A</v>
      </c>
      <c r="AC880" t="e">
        <f>VLOOKUP(A880,issues_tempo!A:E,4,FALSE)</f>
        <v>#N/A</v>
      </c>
      <c r="AD880" t="e">
        <f>VLOOKUP(A880,issues_tempo!A:E,5,FALSE)</f>
        <v>#N/A</v>
      </c>
      <c r="AE880">
        <f t="shared" si="322"/>
        <v>0</v>
      </c>
      <c r="AF880">
        <f t="shared" si="322"/>
        <v>0</v>
      </c>
      <c r="AG880" t="e">
        <f t="shared" si="323"/>
        <v>#N/A</v>
      </c>
      <c r="AH880" t="e">
        <f t="shared" si="324"/>
        <v>#N/A</v>
      </c>
      <c r="AI880" t="e">
        <f t="shared" si="325"/>
        <v>#N/A</v>
      </c>
      <c r="AJ880" t="e">
        <f t="shared" si="326"/>
        <v>#N/A</v>
      </c>
    </row>
    <row r="881" spans="1:36" x14ac:dyDescent="0.25">
      <c r="A881">
        <f>commits!A881</f>
        <v>88866103</v>
      </c>
      <c r="B881" t="str">
        <f>commits!B881</f>
        <v>Javascript</v>
      </c>
      <c r="C881">
        <f>commits!C881</f>
        <v>0</v>
      </c>
      <c r="D881">
        <f>commits!D881</f>
        <v>6</v>
      </c>
      <c r="E881">
        <f>commits!E881</f>
        <v>6</v>
      </c>
      <c r="F881" t="e">
        <f>VLOOKUP(A881,merges!P:U,5,FALSE)</f>
        <v>#N/A</v>
      </c>
      <c r="G881" t="e">
        <f>VLOOKUP(A881,merges!P:U,6,FALSE)</f>
        <v>#N/A</v>
      </c>
      <c r="H881" t="e">
        <f t="shared" si="311"/>
        <v>#N/A</v>
      </c>
      <c r="I881" t="e">
        <f t="shared" si="312"/>
        <v>#N/A</v>
      </c>
      <c r="J881">
        <f t="shared" si="313"/>
        <v>0</v>
      </c>
      <c r="K881">
        <f t="shared" si="314"/>
        <v>0</v>
      </c>
      <c r="L881">
        <f t="shared" si="315"/>
        <v>0</v>
      </c>
      <c r="M881" t="e">
        <f t="shared" si="316"/>
        <v>#N/A</v>
      </c>
      <c r="N881" t="e">
        <f t="shared" si="316"/>
        <v>#N/A</v>
      </c>
      <c r="O881">
        <f>IF(ISNA(VLOOKUP(A881,desenvolvedores!$U$2:$W$656,2,FALSE)),1,VLOOKUP(A881,desenvolvedores!$U$2:$W$656,2,FALSE))</f>
        <v>1</v>
      </c>
      <c r="P881">
        <f>IF(ISNA(VLOOKUP(A881,desenvolvedores!$U$2:$W$656,3,FALSE)),1,VLOOKUP(A881,desenvolvedores!$U$2:$W$656,3,FALSE))</f>
        <v>1</v>
      </c>
      <c r="S881">
        <f>IF(ISNA(VLOOKUP(A881,merges!AH:AJ,2,)),0,VLOOKUP(A881,merges!AH:AJ,2,))</f>
        <v>0</v>
      </c>
      <c r="T881">
        <f>IF(ISNA(VLOOKUP(A881,merges!AN:AP,2,FALSE)),0,VLOOKUP(A881,merges!AN:AP,2,FALSE))</f>
        <v>0</v>
      </c>
      <c r="U881">
        <f t="shared" si="317"/>
        <v>0</v>
      </c>
      <c r="V881">
        <f t="shared" si="318"/>
        <v>0</v>
      </c>
      <c r="W881">
        <f t="shared" si="327"/>
        <v>0</v>
      </c>
      <c r="X881">
        <f t="shared" si="319"/>
        <v>0</v>
      </c>
      <c r="Y881" t="e">
        <f>VLOOKUP(A881,issues_tempo!A:E,2,FALSE)</f>
        <v>#N/A</v>
      </c>
      <c r="Z881" t="e">
        <f>VLOOKUP(A881,issues_tempo!A:E,3,FALSE)</f>
        <v>#N/A</v>
      </c>
      <c r="AA881" t="e">
        <f t="shared" si="320"/>
        <v>#N/A</v>
      </c>
      <c r="AB881" t="e">
        <f t="shared" si="321"/>
        <v>#N/A</v>
      </c>
      <c r="AC881" t="e">
        <f>VLOOKUP(A881,issues_tempo!A:E,4,FALSE)</f>
        <v>#N/A</v>
      </c>
      <c r="AD881" t="e">
        <f>VLOOKUP(A881,issues_tempo!A:E,5,FALSE)</f>
        <v>#N/A</v>
      </c>
      <c r="AE881">
        <f t="shared" si="322"/>
        <v>0</v>
      </c>
      <c r="AF881">
        <f t="shared" si="322"/>
        <v>0</v>
      </c>
      <c r="AG881" t="e">
        <f t="shared" si="323"/>
        <v>#N/A</v>
      </c>
      <c r="AH881" t="e">
        <f t="shared" si="324"/>
        <v>#N/A</v>
      </c>
      <c r="AI881" t="e">
        <f t="shared" si="325"/>
        <v>#N/A</v>
      </c>
      <c r="AJ881" t="e">
        <f t="shared" si="326"/>
        <v>#N/A</v>
      </c>
    </row>
    <row r="882" spans="1:36" x14ac:dyDescent="0.25">
      <c r="A882">
        <f>commits!A882</f>
        <v>90068555</v>
      </c>
      <c r="B882" t="str">
        <f>commits!B882</f>
        <v>Javascript</v>
      </c>
      <c r="C882">
        <f>commits!C882</f>
        <v>0</v>
      </c>
      <c r="D882">
        <f>commits!D882</f>
        <v>11</v>
      </c>
      <c r="E882">
        <f>commits!E882</f>
        <v>11</v>
      </c>
      <c r="F882" t="e">
        <f>VLOOKUP(A882,merges!P:U,5,FALSE)</f>
        <v>#N/A</v>
      </c>
      <c r="G882" t="e">
        <f>VLOOKUP(A882,merges!P:U,6,FALSE)</f>
        <v>#N/A</v>
      </c>
      <c r="H882" t="e">
        <f t="shared" si="311"/>
        <v>#N/A</v>
      </c>
      <c r="I882" t="e">
        <f t="shared" si="312"/>
        <v>#N/A</v>
      </c>
      <c r="J882">
        <f t="shared" si="313"/>
        <v>0</v>
      </c>
      <c r="K882">
        <f t="shared" si="314"/>
        <v>0</v>
      </c>
      <c r="L882">
        <f t="shared" si="315"/>
        <v>0</v>
      </c>
      <c r="M882" t="e">
        <f t="shared" si="316"/>
        <v>#N/A</v>
      </c>
      <c r="N882" t="e">
        <f t="shared" si="316"/>
        <v>#N/A</v>
      </c>
      <c r="O882">
        <f>IF(ISNA(VLOOKUP(A882,desenvolvedores!$U$2:$W$656,2,FALSE)),1,VLOOKUP(A882,desenvolvedores!$U$2:$W$656,2,FALSE))</f>
        <v>1</v>
      </c>
      <c r="P882">
        <f>IF(ISNA(VLOOKUP(A882,desenvolvedores!$U$2:$W$656,3,FALSE)),1,VLOOKUP(A882,desenvolvedores!$U$2:$W$656,3,FALSE))</f>
        <v>1</v>
      </c>
      <c r="S882">
        <f>IF(ISNA(VLOOKUP(A882,merges!AH:AJ,2,)),0,VLOOKUP(A882,merges!AH:AJ,2,))</f>
        <v>0</v>
      </c>
      <c r="T882">
        <f>IF(ISNA(VLOOKUP(A882,merges!AN:AP,2,FALSE)),0,VLOOKUP(A882,merges!AN:AP,2,FALSE))</f>
        <v>0</v>
      </c>
      <c r="U882">
        <f t="shared" si="317"/>
        <v>0</v>
      </c>
      <c r="V882">
        <f t="shared" si="318"/>
        <v>0</v>
      </c>
      <c r="W882">
        <f t="shared" si="327"/>
        <v>0</v>
      </c>
      <c r="X882">
        <f t="shared" si="319"/>
        <v>0</v>
      </c>
      <c r="Y882" t="e">
        <f>VLOOKUP(A882,issues_tempo!A:E,2,FALSE)</f>
        <v>#N/A</v>
      </c>
      <c r="Z882" t="e">
        <f>VLOOKUP(A882,issues_tempo!A:E,3,FALSE)</f>
        <v>#N/A</v>
      </c>
      <c r="AA882" t="e">
        <f t="shared" si="320"/>
        <v>#N/A</v>
      </c>
      <c r="AB882" t="e">
        <f t="shared" si="321"/>
        <v>#N/A</v>
      </c>
      <c r="AC882" t="e">
        <f>VLOOKUP(A882,issues_tempo!A:E,4,FALSE)</f>
        <v>#N/A</v>
      </c>
      <c r="AD882" t="e">
        <f>VLOOKUP(A882,issues_tempo!A:E,5,FALSE)</f>
        <v>#N/A</v>
      </c>
      <c r="AE882">
        <f t="shared" si="322"/>
        <v>0</v>
      </c>
      <c r="AF882">
        <f t="shared" si="322"/>
        <v>0</v>
      </c>
      <c r="AG882" t="e">
        <f t="shared" si="323"/>
        <v>#N/A</v>
      </c>
      <c r="AH882" t="e">
        <f t="shared" si="324"/>
        <v>#N/A</v>
      </c>
      <c r="AI882" t="e">
        <f t="shared" si="325"/>
        <v>#N/A</v>
      </c>
      <c r="AJ882" t="e">
        <f t="shared" si="326"/>
        <v>#N/A</v>
      </c>
    </row>
    <row r="883" spans="1:36" x14ac:dyDescent="0.25">
      <c r="A883">
        <f>commits!A883</f>
        <v>90301930</v>
      </c>
      <c r="B883" t="str">
        <f>commits!B883</f>
        <v>Python</v>
      </c>
      <c r="C883">
        <f>commits!C883</f>
        <v>0</v>
      </c>
      <c r="D883">
        <f>commits!D883</f>
        <v>1</v>
      </c>
      <c r="E883">
        <f>commits!E883</f>
        <v>1</v>
      </c>
      <c r="F883" t="e">
        <f>VLOOKUP(A883,merges!P:U,5,FALSE)</f>
        <v>#N/A</v>
      </c>
      <c r="G883" t="e">
        <f>VLOOKUP(A883,merges!P:U,6,FALSE)</f>
        <v>#N/A</v>
      </c>
      <c r="H883" t="e">
        <f t="shared" si="311"/>
        <v>#N/A</v>
      </c>
      <c r="I883" t="e">
        <f t="shared" si="312"/>
        <v>#N/A</v>
      </c>
      <c r="J883">
        <f t="shared" si="313"/>
        <v>0</v>
      </c>
      <c r="K883">
        <f t="shared" si="314"/>
        <v>0</v>
      </c>
      <c r="L883">
        <f t="shared" si="315"/>
        <v>0</v>
      </c>
      <c r="M883" t="e">
        <f t="shared" si="316"/>
        <v>#N/A</v>
      </c>
      <c r="N883" t="e">
        <f t="shared" si="316"/>
        <v>#N/A</v>
      </c>
      <c r="O883">
        <f>IF(ISNA(VLOOKUP(A883,desenvolvedores!$U$2:$W$656,2,FALSE)),1,VLOOKUP(A883,desenvolvedores!$U$2:$W$656,2,FALSE))</f>
        <v>1</v>
      </c>
      <c r="P883">
        <f>IF(ISNA(VLOOKUP(A883,desenvolvedores!$U$2:$W$656,3,FALSE)),1,VLOOKUP(A883,desenvolvedores!$U$2:$W$656,3,FALSE))</f>
        <v>1</v>
      </c>
      <c r="S883">
        <f>IF(ISNA(VLOOKUP(A883,merges!AH:AJ,2,)),0,VLOOKUP(A883,merges!AH:AJ,2,))</f>
        <v>0</v>
      </c>
      <c r="T883">
        <f>IF(ISNA(VLOOKUP(A883,merges!AN:AP,2,FALSE)),0,VLOOKUP(A883,merges!AN:AP,2,FALSE))</f>
        <v>0</v>
      </c>
      <c r="U883">
        <f t="shared" si="317"/>
        <v>0</v>
      </c>
      <c r="V883">
        <f t="shared" si="318"/>
        <v>0</v>
      </c>
      <c r="W883">
        <f t="shared" si="327"/>
        <v>0</v>
      </c>
      <c r="X883">
        <f t="shared" si="319"/>
        <v>0</v>
      </c>
      <c r="Y883" t="e">
        <f>VLOOKUP(A883,issues_tempo!A:E,2,FALSE)</f>
        <v>#N/A</v>
      </c>
      <c r="Z883" t="e">
        <f>VLOOKUP(A883,issues_tempo!A:E,3,FALSE)</f>
        <v>#N/A</v>
      </c>
      <c r="AA883" t="e">
        <f t="shared" si="320"/>
        <v>#N/A</v>
      </c>
      <c r="AB883" t="e">
        <f t="shared" si="321"/>
        <v>#N/A</v>
      </c>
      <c r="AC883" t="e">
        <f>VLOOKUP(A883,issues_tempo!A:E,4,FALSE)</f>
        <v>#N/A</v>
      </c>
      <c r="AD883" t="e">
        <f>VLOOKUP(A883,issues_tempo!A:E,5,FALSE)</f>
        <v>#N/A</v>
      </c>
      <c r="AE883">
        <f t="shared" si="322"/>
        <v>0</v>
      </c>
      <c r="AF883">
        <f t="shared" si="322"/>
        <v>0</v>
      </c>
      <c r="AG883" t="e">
        <f t="shared" si="323"/>
        <v>#N/A</v>
      </c>
      <c r="AH883" t="e">
        <f t="shared" si="324"/>
        <v>#N/A</v>
      </c>
      <c r="AI883" t="e">
        <f t="shared" si="325"/>
        <v>#N/A</v>
      </c>
      <c r="AJ883" t="e">
        <f t="shared" si="326"/>
        <v>#N/A</v>
      </c>
    </row>
    <row r="884" spans="1:36" x14ac:dyDescent="0.25">
      <c r="A884">
        <f>commits!A884</f>
        <v>90670747</v>
      </c>
      <c r="B884" t="str">
        <f>commits!B884</f>
        <v>java</v>
      </c>
      <c r="C884">
        <f>commits!C884</f>
        <v>0</v>
      </c>
      <c r="D884">
        <f>commits!D884</f>
        <v>2</v>
      </c>
      <c r="E884">
        <f>commits!E884</f>
        <v>2</v>
      </c>
      <c r="F884" t="e">
        <f>VLOOKUP(A884,merges!P:U,5,FALSE)</f>
        <v>#N/A</v>
      </c>
      <c r="G884" t="e">
        <f>VLOOKUP(A884,merges!P:U,6,FALSE)</f>
        <v>#N/A</v>
      </c>
      <c r="H884" t="e">
        <f t="shared" si="311"/>
        <v>#N/A</v>
      </c>
      <c r="I884" t="e">
        <f t="shared" si="312"/>
        <v>#N/A</v>
      </c>
      <c r="J884">
        <f t="shared" si="313"/>
        <v>0</v>
      </c>
      <c r="K884">
        <f t="shared" si="314"/>
        <v>0</v>
      </c>
      <c r="L884">
        <f t="shared" si="315"/>
        <v>0</v>
      </c>
      <c r="M884" t="e">
        <f t="shared" si="316"/>
        <v>#N/A</v>
      </c>
      <c r="N884" t="e">
        <f t="shared" si="316"/>
        <v>#N/A</v>
      </c>
      <c r="O884">
        <f>IF(ISNA(VLOOKUP(A884,desenvolvedores!$U$2:$W$656,2,FALSE)),1,VLOOKUP(A884,desenvolvedores!$U$2:$W$656,2,FALSE))</f>
        <v>1</v>
      </c>
      <c r="P884">
        <f>IF(ISNA(VLOOKUP(A884,desenvolvedores!$U$2:$W$656,3,FALSE)),1,VLOOKUP(A884,desenvolvedores!$U$2:$W$656,3,FALSE))</f>
        <v>1</v>
      </c>
      <c r="S884">
        <f>IF(ISNA(VLOOKUP(A884,merges!AH:AJ,2,)),0,VLOOKUP(A884,merges!AH:AJ,2,))</f>
        <v>0</v>
      </c>
      <c r="T884">
        <f>IF(ISNA(VLOOKUP(A884,merges!AN:AP,2,FALSE)),0,VLOOKUP(A884,merges!AN:AP,2,FALSE))</f>
        <v>0</v>
      </c>
      <c r="U884">
        <f t="shared" si="317"/>
        <v>0</v>
      </c>
      <c r="V884">
        <f t="shared" si="318"/>
        <v>0</v>
      </c>
      <c r="W884">
        <f t="shared" si="327"/>
        <v>0</v>
      </c>
      <c r="X884">
        <f t="shared" si="319"/>
        <v>0</v>
      </c>
      <c r="Y884" t="e">
        <f>VLOOKUP(A884,issues_tempo!A:E,2,FALSE)</f>
        <v>#N/A</v>
      </c>
      <c r="Z884" t="e">
        <f>VLOOKUP(A884,issues_tempo!A:E,3,FALSE)</f>
        <v>#N/A</v>
      </c>
      <c r="AA884" t="e">
        <f t="shared" si="320"/>
        <v>#N/A</v>
      </c>
      <c r="AB884" t="e">
        <f t="shared" si="321"/>
        <v>#N/A</v>
      </c>
      <c r="AC884" t="e">
        <f>VLOOKUP(A884,issues_tempo!A:E,4,FALSE)</f>
        <v>#N/A</v>
      </c>
      <c r="AD884" t="e">
        <f>VLOOKUP(A884,issues_tempo!A:E,5,FALSE)</f>
        <v>#N/A</v>
      </c>
      <c r="AE884">
        <f t="shared" si="322"/>
        <v>0</v>
      </c>
      <c r="AF884">
        <f t="shared" si="322"/>
        <v>0</v>
      </c>
      <c r="AG884" t="e">
        <f t="shared" si="323"/>
        <v>#N/A</v>
      </c>
      <c r="AH884" t="e">
        <f t="shared" si="324"/>
        <v>#N/A</v>
      </c>
      <c r="AI884" t="e">
        <f t="shared" si="325"/>
        <v>#N/A</v>
      </c>
      <c r="AJ884" t="e">
        <f t="shared" si="326"/>
        <v>#N/A</v>
      </c>
    </row>
    <row r="885" spans="1:36" x14ac:dyDescent="0.25">
      <c r="A885">
        <f>commits!A885</f>
        <v>91553181</v>
      </c>
      <c r="B885" t="str">
        <f>commits!B885</f>
        <v>Javascript</v>
      </c>
      <c r="C885">
        <f>commits!C885</f>
        <v>0</v>
      </c>
      <c r="D885">
        <f>commits!D885</f>
        <v>1</v>
      </c>
      <c r="E885">
        <f>commits!E885</f>
        <v>1</v>
      </c>
      <c r="F885" t="e">
        <f>VLOOKUP(A885,merges!P:U,5,FALSE)</f>
        <v>#N/A</v>
      </c>
      <c r="G885" t="e">
        <f>VLOOKUP(A885,merges!P:U,6,FALSE)</f>
        <v>#N/A</v>
      </c>
      <c r="H885" t="e">
        <f t="shared" si="311"/>
        <v>#N/A</v>
      </c>
      <c r="I885" t="e">
        <f t="shared" si="312"/>
        <v>#N/A</v>
      </c>
      <c r="J885">
        <f t="shared" si="313"/>
        <v>0</v>
      </c>
      <c r="K885">
        <f t="shared" si="314"/>
        <v>0</v>
      </c>
      <c r="L885">
        <f t="shared" si="315"/>
        <v>0</v>
      </c>
      <c r="M885" t="e">
        <f t="shared" si="316"/>
        <v>#N/A</v>
      </c>
      <c r="N885" t="e">
        <f t="shared" si="316"/>
        <v>#N/A</v>
      </c>
      <c r="O885">
        <f>IF(ISNA(VLOOKUP(A885,desenvolvedores!$U$2:$W$656,2,FALSE)),1,VLOOKUP(A885,desenvolvedores!$U$2:$W$656,2,FALSE))</f>
        <v>1</v>
      </c>
      <c r="P885">
        <f>IF(ISNA(VLOOKUP(A885,desenvolvedores!$U$2:$W$656,3,FALSE)),1,VLOOKUP(A885,desenvolvedores!$U$2:$W$656,3,FALSE))</f>
        <v>1</v>
      </c>
      <c r="S885">
        <f>IF(ISNA(VLOOKUP(A885,merges!AH:AJ,2,)),0,VLOOKUP(A885,merges!AH:AJ,2,))</f>
        <v>0</v>
      </c>
      <c r="T885">
        <f>IF(ISNA(VLOOKUP(A885,merges!AN:AP,2,FALSE)),0,VLOOKUP(A885,merges!AN:AP,2,FALSE))</f>
        <v>0</v>
      </c>
      <c r="U885">
        <f t="shared" si="317"/>
        <v>0</v>
      </c>
      <c r="V885">
        <f t="shared" si="318"/>
        <v>0</v>
      </c>
      <c r="W885">
        <f t="shared" si="327"/>
        <v>0</v>
      </c>
      <c r="X885">
        <f t="shared" si="319"/>
        <v>0</v>
      </c>
      <c r="Y885" t="e">
        <f>VLOOKUP(A885,issues_tempo!A:E,2,FALSE)</f>
        <v>#N/A</v>
      </c>
      <c r="Z885" t="e">
        <f>VLOOKUP(A885,issues_tempo!A:E,3,FALSE)</f>
        <v>#N/A</v>
      </c>
      <c r="AA885" t="e">
        <f t="shared" si="320"/>
        <v>#N/A</v>
      </c>
      <c r="AB885" t="e">
        <f t="shared" si="321"/>
        <v>#N/A</v>
      </c>
      <c r="AC885" t="e">
        <f>VLOOKUP(A885,issues_tempo!A:E,4,FALSE)</f>
        <v>#N/A</v>
      </c>
      <c r="AD885" t="e">
        <f>VLOOKUP(A885,issues_tempo!A:E,5,FALSE)</f>
        <v>#N/A</v>
      </c>
      <c r="AE885">
        <f t="shared" si="322"/>
        <v>0</v>
      </c>
      <c r="AF885">
        <f t="shared" si="322"/>
        <v>0</v>
      </c>
      <c r="AG885" t="e">
        <f t="shared" si="323"/>
        <v>#N/A</v>
      </c>
      <c r="AH885" t="e">
        <f t="shared" si="324"/>
        <v>#N/A</v>
      </c>
      <c r="AI885" t="e">
        <f t="shared" si="325"/>
        <v>#N/A</v>
      </c>
      <c r="AJ885" t="e">
        <f t="shared" si="326"/>
        <v>#N/A</v>
      </c>
    </row>
    <row r="886" spans="1:36" x14ac:dyDescent="0.25">
      <c r="A886">
        <f>commits!A886</f>
        <v>91890025</v>
      </c>
      <c r="B886" t="str">
        <f>commits!B886</f>
        <v>c#</v>
      </c>
      <c r="C886">
        <f>commits!C886</f>
        <v>0</v>
      </c>
      <c r="D886">
        <f>commits!D886</f>
        <v>7</v>
      </c>
      <c r="E886">
        <f>commits!E886</f>
        <v>7</v>
      </c>
      <c r="F886" t="e">
        <f>VLOOKUP(A886,merges!P:U,5,FALSE)</f>
        <v>#N/A</v>
      </c>
      <c r="G886" t="e">
        <f>VLOOKUP(A886,merges!P:U,6,FALSE)</f>
        <v>#N/A</v>
      </c>
      <c r="H886" t="e">
        <f t="shared" si="311"/>
        <v>#N/A</v>
      </c>
      <c r="I886" t="e">
        <f t="shared" si="312"/>
        <v>#N/A</v>
      </c>
      <c r="J886">
        <f t="shared" si="313"/>
        <v>0</v>
      </c>
      <c r="K886">
        <f t="shared" si="314"/>
        <v>0</v>
      </c>
      <c r="L886">
        <f t="shared" si="315"/>
        <v>0</v>
      </c>
      <c r="M886" t="e">
        <f t="shared" si="316"/>
        <v>#N/A</v>
      </c>
      <c r="N886" t="e">
        <f t="shared" si="316"/>
        <v>#N/A</v>
      </c>
      <c r="O886">
        <f>IF(ISNA(VLOOKUP(A886,desenvolvedores!$U$2:$W$656,2,FALSE)),1,VLOOKUP(A886,desenvolvedores!$U$2:$W$656,2,FALSE))</f>
        <v>1</v>
      </c>
      <c r="P886">
        <f>IF(ISNA(VLOOKUP(A886,desenvolvedores!$U$2:$W$656,3,FALSE)),1,VLOOKUP(A886,desenvolvedores!$U$2:$W$656,3,FALSE))</f>
        <v>1</v>
      </c>
      <c r="S886">
        <f>IF(ISNA(VLOOKUP(A886,merges!AH:AJ,2,)),0,VLOOKUP(A886,merges!AH:AJ,2,))</f>
        <v>0</v>
      </c>
      <c r="T886">
        <f>IF(ISNA(VLOOKUP(A886,merges!AN:AP,2,FALSE)),0,VLOOKUP(A886,merges!AN:AP,2,FALSE))</f>
        <v>0</v>
      </c>
      <c r="U886">
        <f t="shared" si="317"/>
        <v>0</v>
      </c>
      <c r="V886">
        <f t="shared" si="318"/>
        <v>0</v>
      </c>
      <c r="W886">
        <f t="shared" si="327"/>
        <v>0</v>
      </c>
      <c r="X886">
        <f t="shared" si="319"/>
        <v>0</v>
      </c>
      <c r="Y886" t="e">
        <f>VLOOKUP(A886,issues_tempo!A:E,2,FALSE)</f>
        <v>#N/A</v>
      </c>
      <c r="Z886" t="e">
        <f>VLOOKUP(A886,issues_tempo!A:E,3,FALSE)</f>
        <v>#N/A</v>
      </c>
      <c r="AA886" t="e">
        <f t="shared" si="320"/>
        <v>#N/A</v>
      </c>
      <c r="AB886" t="e">
        <f t="shared" si="321"/>
        <v>#N/A</v>
      </c>
      <c r="AC886" t="e">
        <f>VLOOKUP(A886,issues_tempo!A:E,4,FALSE)</f>
        <v>#N/A</v>
      </c>
      <c r="AD886" t="e">
        <f>VLOOKUP(A886,issues_tempo!A:E,5,FALSE)</f>
        <v>#N/A</v>
      </c>
      <c r="AE886">
        <f t="shared" si="322"/>
        <v>0</v>
      </c>
      <c r="AF886">
        <f t="shared" si="322"/>
        <v>0</v>
      </c>
      <c r="AG886" t="e">
        <f t="shared" si="323"/>
        <v>#N/A</v>
      </c>
      <c r="AH886" t="e">
        <f t="shared" si="324"/>
        <v>#N/A</v>
      </c>
      <c r="AI886" t="e">
        <f t="shared" si="325"/>
        <v>#N/A</v>
      </c>
      <c r="AJ886" t="e">
        <f t="shared" si="326"/>
        <v>#N/A</v>
      </c>
    </row>
    <row r="887" spans="1:36" x14ac:dyDescent="0.25">
      <c r="A887">
        <f>commits!A887</f>
        <v>91987455</v>
      </c>
      <c r="B887" t="str">
        <f>commits!B887</f>
        <v>java</v>
      </c>
      <c r="C887">
        <f>commits!C887</f>
        <v>0</v>
      </c>
      <c r="D887">
        <f>commits!D887</f>
        <v>1</v>
      </c>
      <c r="E887">
        <f>commits!E887</f>
        <v>1</v>
      </c>
      <c r="F887" t="e">
        <f>VLOOKUP(A887,merges!P:U,5,FALSE)</f>
        <v>#N/A</v>
      </c>
      <c r="G887" t="e">
        <f>VLOOKUP(A887,merges!P:U,6,FALSE)</f>
        <v>#N/A</v>
      </c>
      <c r="H887" t="e">
        <f t="shared" si="311"/>
        <v>#N/A</v>
      </c>
      <c r="I887" t="e">
        <f t="shared" si="312"/>
        <v>#N/A</v>
      </c>
      <c r="J887">
        <f t="shared" si="313"/>
        <v>0</v>
      </c>
      <c r="K887">
        <f t="shared" si="314"/>
        <v>0</v>
      </c>
      <c r="L887">
        <f t="shared" si="315"/>
        <v>0</v>
      </c>
      <c r="M887" t="e">
        <f t="shared" si="316"/>
        <v>#N/A</v>
      </c>
      <c r="N887" t="e">
        <f t="shared" si="316"/>
        <v>#N/A</v>
      </c>
      <c r="O887">
        <f>IF(ISNA(VLOOKUP(A887,desenvolvedores!$U$2:$W$656,2,FALSE)),1,VLOOKUP(A887,desenvolvedores!$U$2:$W$656,2,FALSE))</f>
        <v>1</v>
      </c>
      <c r="P887">
        <f>IF(ISNA(VLOOKUP(A887,desenvolvedores!$U$2:$W$656,3,FALSE)),1,VLOOKUP(A887,desenvolvedores!$U$2:$W$656,3,FALSE))</f>
        <v>1</v>
      </c>
      <c r="S887">
        <f>IF(ISNA(VLOOKUP(A887,merges!AH:AJ,2,)),0,VLOOKUP(A887,merges!AH:AJ,2,))</f>
        <v>0</v>
      </c>
      <c r="T887">
        <f>IF(ISNA(VLOOKUP(A887,merges!AN:AP,2,FALSE)),0,VLOOKUP(A887,merges!AN:AP,2,FALSE))</f>
        <v>0</v>
      </c>
      <c r="U887">
        <f t="shared" si="317"/>
        <v>0</v>
      </c>
      <c r="V887">
        <f t="shared" si="318"/>
        <v>0</v>
      </c>
      <c r="W887">
        <f t="shared" si="327"/>
        <v>0</v>
      </c>
      <c r="X887">
        <f t="shared" si="319"/>
        <v>0</v>
      </c>
      <c r="Y887" t="e">
        <f>VLOOKUP(A887,issues_tempo!A:E,2,FALSE)</f>
        <v>#N/A</v>
      </c>
      <c r="Z887" t="e">
        <f>VLOOKUP(A887,issues_tempo!A:E,3,FALSE)</f>
        <v>#N/A</v>
      </c>
      <c r="AA887" t="e">
        <f t="shared" si="320"/>
        <v>#N/A</v>
      </c>
      <c r="AB887" t="e">
        <f t="shared" si="321"/>
        <v>#N/A</v>
      </c>
      <c r="AC887" t="e">
        <f>VLOOKUP(A887,issues_tempo!A:E,4,FALSE)</f>
        <v>#N/A</v>
      </c>
      <c r="AD887" t="e">
        <f>VLOOKUP(A887,issues_tempo!A:E,5,FALSE)</f>
        <v>#N/A</v>
      </c>
      <c r="AE887">
        <f t="shared" si="322"/>
        <v>0</v>
      </c>
      <c r="AF887">
        <f t="shared" si="322"/>
        <v>0</v>
      </c>
      <c r="AG887" t="e">
        <f t="shared" si="323"/>
        <v>#N/A</v>
      </c>
      <c r="AH887" t="e">
        <f t="shared" si="324"/>
        <v>#N/A</v>
      </c>
      <c r="AI887" t="e">
        <f t="shared" si="325"/>
        <v>#N/A</v>
      </c>
      <c r="AJ887" t="e">
        <f t="shared" si="326"/>
        <v>#N/A</v>
      </c>
    </row>
    <row r="888" spans="1:36" x14ac:dyDescent="0.25">
      <c r="A888">
        <f>commits!A888</f>
        <v>92916399</v>
      </c>
      <c r="B888" t="str">
        <f>commits!B888</f>
        <v>Javascript</v>
      </c>
      <c r="C888">
        <f>commits!C888</f>
        <v>0</v>
      </c>
      <c r="D888">
        <f>commits!D888</f>
        <v>3</v>
      </c>
      <c r="E888">
        <f>commits!E888</f>
        <v>3</v>
      </c>
      <c r="F888" t="e">
        <f>VLOOKUP(A888,merges!P:U,5,FALSE)</f>
        <v>#N/A</v>
      </c>
      <c r="G888" t="e">
        <f>VLOOKUP(A888,merges!P:U,6,FALSE)</f>
        <v>#N/A</v>
      </c>
      <c r="H888" t="e">
        <f t="shared" si="311"/>
        <v>#N/A</v>
      </c>
      <c r="I888" t="e">
        <f t="shared" si="312"/>
        <v>#N/A</v>
      </c>
      <c r="J888">
        <f t="shared" si="313"/>
        <v>0</v>
      </c>
      <c r="K888">
        <f t="shared" si="314"/>
        <v>0</v>
      </c>
      <c r="L888">
        <f t="shared" si="315"/>
        <v>0</v>
      </c>
      <c r="M888" t="e">
        <f t="shared" si="316"/>
        <v>#N/A</v>
      </c>
      <c r="N888" t="e">
        <f t="shared" si="316"/>
        <v>#N/A</v>
      </c>
      <c r="O888">
        <f>IF(ISNA(VLOOKUP(A888,desenvolvedores!$U$2:$W$656,2,FALSE)),1,VLOOKUP(A888,desenvolvedores!$U$2:$W$656,2,FALSE))</f>
        <v>1</v>
      </c>
      <c r="P888">
        <f>IF(ISNA(VLOOKUP(A888,desenvolvedores!$U$2:$W$656,3,FALSE)),1,VLOOKUP(A888,desenvolvedores!$U$2:$W$656,3,FALSE))</f>
        <v>1</v>
      </c>
      <c r="S888">
        <f>IF(ISNA(VLOOKUP(A888,merges!AH:AJ,2,)),0,VLOOKUP(A888,merges!AH:AJ,2,))</f>
        <v>0</v>
      </c>
      <c r="T888">
        <f>IF(ISNA(VLOOKUP(A888,merges!AN:AP,2,FALSE)),0,VLOOKUP(A888,merges!AN:AP,2,FALSE))</f>
        <v>0</v>
      </c>
      <c r="U888">
        <f t="shared" si="317"/>
        <v>0</v>
      </c>
      <c r="V888">
        <f t="shared" si="318"/>
        <v>0</v>
      </c>
      <c r="W888">
        <f t="shared" si="327"/>
        <v>0</v>
      </c>
      <c r="X888">
        <f t="shared" si="319"/>
        <v>0</v>
      </c>
      <c r="Y888" t="e">
        <f>VLOOKUP(A888,issues_tempo!A:E,2,FALSE)</f>
        <v>#N/A</v>
      </c>
      <c r="Z888" t="e">
        <f>VLOOKUP(A888,issues_tempo!A:E,3,FALSE)</f>
        <v>#N/A</v>
      </c>
      <c r="AA888" t="e">
        <f t="shared" si="320"/>
        <v>#N/A</v>
      </c>
      <c r="AB888" t="e">
        <f t="shared" si="321"/>
        <v>#N/A</v>
      </c>
      <c r="AC888" t="e">
        <f>VLOOKUP(A888,issues_tempo!A:E,4,FALSE)</f>
        <v>#N/A</v>
      </c>
      <c r="AD888" t="e">
        <f>VLOOKUP(A888,issues_tempo!A:E,5,FALSE)</f>
        <v>#N/A</v>
      </c>
      <c r="AE888">
        <f t="shared" si="322"/>
        <v>0</v>
      </c>
      <c r="AF888">
        <f t="shared" si="322"/>
        <v>0</v>
      </c>
      <c r="AG888" t="e">
        <f t="shared" si="323"/>
        <v>#N/A</v>
      </c>
      <c r="AH888" t="e">
        <f t="shared" si="324"/>
        <v>#N/A</v>
      </c>
      <c r="AI888" t="e">
        <f t="shared" si="325"/>
        <v>#N/A</v>
      </c>
      <c r="AJ888" t="e">
        <f t="shared" si="326"/>
        <v>#N/A</v>
      </c>
    </row>
    <row r="889" spans="1:36" x14ac:dyDescent="0.25">
      <c r="A889">
        <f>commits!A889</f>
        <v>94702255</v>
      </c>
      <c r="B889" t="str">
        <f>commits!B889</f>
        <v>Javascript</v>
      </c>
      <c r="C889">
        <f>commits!C889</f>
        <v>0</v>
      </c>
      <c r="D889">
        <f>commits!D889</f>
        <v>2</v>
      </c>
      <c r="E889">
        <f>commits!E889</f>
        <v>2</v>
      </c>
      <c r="F889" t="e">
        <f>VLOOKUP(A889,merges!P:U,5,FALSE)</f>
        <v>#N/A</v>
      </c>
      <c r="G889" t="e">
        <f>VLOOKUP(A889,merges!P:U,6,FALSE)</f>
        <v>#N/A</v>
      </c>
      <c r="H889" t="e">
        <f t="shared" si="311"/>
        <v>#N/A</v>
      </c>
      <c r="I889" t="e">
        <f t="shared" si="312"/>
        <v>#N/A</v>
      </c>
      <c r="J889">
        <f t="shared" si="313"/>
        <v>0</v>
      </c>
      <c r="K889">
        <f t="shared" si="314"/>
        <v>0</v>
      </c>
      <c r="L889">
        <f t="shared" si="315"/>
        <v>0</v>
      </c>
      <c r="M889" t="e">
        <f t="shared" si="316"/>
        <v>#N/A</v>
      </c>
      <c r="N889" t="e">
        <f t="shared" si="316"/>
        <v>#N/A</v>
      </c>
      <c r="O889">
        <f>IF(ISNA(VLOOKUP(A889,desenvolvedores!$U$2:$W$656,2,FALSE)),1,VLOOKUP(A889,desenvolvedores!$U$2:$W$656,2,FALSE))</f>
        <v>1</v>
      </c>
      <c r="P889">
        <f>IF(ISNA(VLOOKUP(A889,desenvolvedores!$U$2:$W$656,3,FALSE)),1,VLOOKUP(A889,desenvolvedores!$U$2:$W$656,3,FALSE))</f>
        <v>1</v>
      </c>
      <c r="S889">
        <f>IF(ISNA(VLOOKUP(A889,merges!AH:AJ,2,)),0,VLOOKUP(A889,merges!AH:AJ,2,))</f>
        <v>0</v>
      </c>
      <c r="T889">
        <f>IF(ISNA(VLOOKUP(A889,merges!AN:AP,2,FALSE)),0,VLOOKUP(A889,merges!AN:AP,2,FALSE))</f>
        <v>0</v>
      </c>
      <c r="U889">
        <f t="shared" si="317"/>
        <v>0</v>
      </c>
      <c r="V889">
        <f t="shared" si="318"/>
        <v>0</v>
      </c>
      <c r="W889">
        <f t="shared" si="327"/>
        <v>0</v>
      </c>
      <c r="X889">
        <f t="shared" si="319"/>
        <v>0</v>
      </c>
      <c r="Y889" t="e">
        <f>VLOOKUP(A889,issues_tempo!A:E,2,FALSE)</f>
        <v>#N/A</v>
      </c>
      <c r="Z889" t="e">
        <f>VLOOKUP(A889,issues_tempo!A:E,3,FALSE)</f>
        <v>#N/A</v>
      </c>
      <c r="AA889" t="e">
        <f t="shared" si="320"/>
        <v>#N/A</v>
      </c>
      <c r="AB889" t="e">
        <f t="shared" si="321"/>
        <v>#N/A</v>
      </c>
      <c r="AC889" t="e">
        <f>VLOOKUP(A889,issues_tempo!A:E,4,FALSE)</f>
        <v>#N/A</v>
      </c>
      <c r="AD889" t="e">
        <f>VLOOKUP(A889,issues_tempo!A:E,5,FALSE)</f>
        <v>#N/A</v>
      </c>
      <c r="AE889">
        <f t="shared" si="322"/>
        <v>0</v>
      </c>
      <c r="AF889">
        <f t="shared" si="322"/>
        <v>0</v>
      </c>
      <c r="AG889" t="e">
        <f t="shared" si="323"/>
        <v>#N/A</v>
      </c>
      <c r="AH889" t="e">
        <f t="shared" si="324"/>
        <v>#N/A</v>
      </c>
      <c r="AI889" t="e">
        <f t="shared" si="325"/>
        <v>#N/A</v>
      </c>
      <c r="AJ889" t="e">
        <f t="shared" si="326"/>
        <v>#N/A</v>
      </c>
    </row>
    <row r="890" spans="1:36" x14ac:dyDescent="0.25">
      <c r="A890">
        <f>commits!A890</f>
        <v>94754584</v>
      </c>
      <c r="B890" t="str">
        <f>commits!B890</f>
        <v>c#</v>
      </c>
      <c r="C890">
        <f>commits!C890</f>
        <v>0</v>
      </c>
      <c r="D890">
        <f>commits!D890</f>
        <v>13</v>
      </c>
      <c r="E890">
        <f>commits!E890</f>
        <v>13</v>
      </c>
      <c r="F890" t="e">
        <f>VLOOKUP(A890,merges!P:U,5,FALSE)</f>
        <v>#N/A</v>
      </c>
      <c r="G890" t="e">
        <f>VLOOKUP(A890,merges!P:U,6,FALSE)</f>
        <v>#N/A</v>
      </c>
      <c r="H890" t="e">
        <f t="shared" si="311"/>
        <v>#N/A</v>
      </c>
      <c r="I890" t="e">
        <f t="shared" si="312"/>
        <v>#N/A</v>
      </c>
      <c r="J890">
        <f t="shared" si="313"/>
        <v>0</v>
      </c>
      <c r="K890">
        <f t="shared" si="314"/>
        <v>0</v>
      </c>
      <c r="L890">
        <f t="shared" si="315"/>
        <v>0</v>
      </c>
      <c r="M890" t="e">
        <f t="shared" si="316"/>
        <v>#N/A</v>
      </c>
      <c r="N890" t="e">
        <f t="shared" si="316"/>
        <v>#N/A</v>
      </c>
      <c r="O890">
        <f>IF(ISNA(VLOOKUP(A890,desenvolvedores!$U$2:$W$656,2,FALSE)),1,VLOOKUP(A890,desenvolvedores!$U$2:$W$656,2,FALSE))</f>
        <v>1</v>
      </c>
      <c r="P890">
        <f>IF(ISNA(VLOOKUP(A890,desenvolvedores!$U$2:$W$656,3,FALSE)),1,VLOOKUP(A890,desenvolvedores!$U$2:$W$656,3,FALSE))</f>
        <v>1</v>
      </c>
      <c r="S890">
        <f>IF(ISNA(VLOOKUP(A890,merges!AH:AJ,2,)),0,VLOOKUP(A890,merges!AH:AJ,2,))</f>
        <v>0</v>
      </c>
      <c r="T890">
        <f>IF(ISNA(VLOOKUP(A890,merges!AN:AP,2,FALSE)),0,VLOOKUP(A890,merges!AN:AP,2,FALSE))</f>
        <v>0</v>
      </c>
      <c r="U890">
        <f t="shared" si="317"/>
        <v>0</v>
      </c>
      <c r="V890">
        <f t="shared" si="318"/>
        <v>0</v>
      </c>
      <c r="W890">
        <f t="shared" si="327"/>
        <v>0</v>
      </c>
      <c r="X890">
        <f t="shared" si="319"/>
        <v>0</v>
      </c>
      <c r="Y890" t="e">
        <f>VLOOKUP(A890,issues_tempo!A:E,2,FALSE)</f>
        <v>#N/A</v>
      </c>
      <c r="Z890" t="e">
        <f>VLOOKUP(A890,issues_tempo!A:E,3,FALSE)</f>
        <v>#N/A</v>
      </c>
      <c r="AA890" t="e">
        <f t="shared" si="320"/>
        <v>#N/A</v>
      </c>
      <c r="AB890" t="e">
        <f t="shared" si="321"/>
        <v>#N/A</v>
      </c>
      <c r="AC890" t="e">
        <f>VLOOKUP(A890,issues_tempo!A:E,4,FALSE)</f>
        <v>#N/A</v>
      </c>
      <c r="AD890" t="e">
        <f>VLOOKUP(A890,issues_tempo!A:E,5,FALSE)</f>
        <v>#N/A</v>
      </c>
      <c r="AE890">
        <f t="shared" si="322"/>
        <v>0</v>
      </c>
      <c r="AF890">
        <f t="shared" si="322"/>
        <v>0</v>
      </c>
      <c r="AG890" t="e">
        <f t="shared" si="323"/>
        <v>#N/A</v>
      </c>
      <c r="AH890" t="e">
        <f t="shared" si="324"/>
        <v>#N/A</v>
      </c>
      <c r="AI890" t="e">
        <f t="shared" si="325"/>
        <v>#N/A</v>
      </c>
      <c r="AJ890" t="e">
        <f t="shared" si="326"/>
        <v>#N/A</v>
      </c>
    </row>
    <row r="891" spans="1:36" x14ac:dyDescent="0.25">
      <c r="A891">
        <f>commits!A891</f>
        <v>95142941</v>
      </c>
      <c r="B891" t="str">
        <f>commits!B891</f>
        <v>Javascript</v>
      </c>
      <c r="C891">
        <f>commits!C891</f>
        <v>0</v>
      </c>
      <c r="D891">
        <f>commits!D891</f>
        <v>1</v>
      </c>
      <c r="E891">
        <f>commits!E891</f>
        <v>1</v>
      </c>
      <c r="F891" t="e">
        <f>VLOOKUP(A891,merges!P:U,5,FALSE)</f>
        <v>#N/A</v>
      </c>
      <c r="G891" t="e">
        <f>VLOOKUP(A891,merges!P:U,6,FALSE)</f>
        <v>#N/A</v>
      </c>
      <c r="H891" t="e">
        <f t="shared" si="311"/>
        <v>#N/A</v>
      </c>
      <c r="I891" t="e">
        <f t="shared" si="312"/>
        <v>#N/A</v>
      </c>
      <c r="J891">
        <f t="shared" si="313"/>
        <v>0</v>
      </c>
      <c r="K891">
        <f t="shared" si="314"/>
        <v>0</v>
      </c>
      <c r="L891">
        <f t="shared" si="315"/>
        <v>0</v>
      </c>
      <c r="M891" t="e">
        <f t="shared" si="316"/>
        <v>#N/A</v>
      </c>
      <c r="N891" t="e">
        <f t="shared" si="316"/>
        <v>#N/A</v>
      </c>
      <c r="O891">
        <f>IF(ISNA(VLOOKUP(A891,desenvolvedores!$U$2:$W$656,2,FALSE)),1,VLOOKUP(A891,desenvolvedores!$U$2:$W$656,2,FALSE))</f>
        <v>1</v>
      </c>
      <c r="P891">
        <f>IF(ISNA(VLOOKUP(A891,desenvolvedores!$U$2:$W$656,3,FALSE)),1,VLOOKUP(A891,desenvolvedores!$U$2:$W$656,3,FALSE))</f>
        <v>1</v>
      </c>
      <c r="S891">
        <f>IF(ISNA(VLOOKUP(A891,merges!AH:AJ,2,)),0,VLOOKUP(A891,merges!AH:AJ,2,))</f>
        <v>0</v>
      </c>
      <c r="T891">
        <f>IF(ISNA(VLOOKUP(A891,merges!AN:AP,2,FALSE)),0,VLOOKUP(A891,merges!AN:AP,2,FALSE))</f>
        <v>0</v>
      </c>
      <c r="U891">
        <f t="shared" si="317"/>
        <v>0</v>
      </c>
      <c r="V891">
        <f t="shared" si="318"/>
        <v>0</v>
      </c>
      <c r="W891">
        <f t="shared" si="327"/>
        <v>0</v>
      </c>
      <c r="X891">
        <f t="shared" si="319"/>
        <v>0</v>
      </c>
      <c r="Y891" t="e">
        <f>VLOOKUP(A891,issues_tempo!A:E,2,FALSE)</f>
        <v>#N/A</v>
      </c>
      <c r="Z891" t="e">
        <f>VLOOKUP(A891,issues_tempo!A:E,3,FALSE)</f>
        <v>#N/A</v>
      </c>
      <c r="AA891" t="e">
        <f t="shared" si="320"/>
        <v>#N/A</v>
      </c>
      <c r="AB891" t="e">
        <f t="shared" si="321"/>
        <v>#N/A</v>
      </c>
      <c r="AC891" t="e">
        <f>VLOOKUP(A891,issues_tempo!A:E,4,FALSE)</f>
        <v>#N/A</v>
      </c>
      <c r="AD891" t="e">
        <f>VLOOKUP(A891,issues_tempo!A:E,5,FALSE)</f>
        <v>#N/A</v>
      </c>
      <c r="AE891">
        <f t="shared" si="322"/>
        <v>0</v>
      </c>
      <c r="AF891">
        <f t="shared" si="322"/>
        <v>0</v>
      </c>
      <c r="AG891" t="e">
        <f t="shared" si="323"/>
        <v>#N/A</v>
      </c>
      <c r="AH891" t="e">
        <f t="shared" si="324"/>
        <v>#N/A</v>
      </c>
      <c r="AI891" t="e">
        <f t="shared" si="325"/>
        <v>#N/A</v>
      </c>
      <c r="AJ891" t="e">
        <f t="shared" si="326"/>
        <v>#N/A</v>
      </c>
    </row>
    <row r="892" spans="1:36" x14ac:dyDescent="0.25">
      <c r="A892">
        <f>commits!A892</f>
        <v>95866344</v>
      </c>
      <c r="B892" t="str">
        <f>commits!B892</f>
        <v>java</v>
      </c>
      <c r="C892">
        <f>commits!C892</f>
        <v>0</v>
      </c>
      <c r="D892">
        <f>commits!D892</f>
        <v>1</v>
      </c>
      <c r="E892">
        <f>commits!E892</f>
        <v>1</v>
      </c>
      <c r="F892" t="e">
        <f>VLOOKUP(A892,merges!P:U,5,FALSE)</f>
        <v>#N/A</v>
      </c>
      <c r="G892" t="e">
        <f>VLOOKUP(A892,merges!P:U,6,FALSE)</f>
        <v>#N/A</v>
      </c>
      <c r="H892" t="e">
        <f t="shared" si="311"/>
        <v>#N/A</v>
      </c>
      <c r="I892" t="e">
        <f t="shared" si="312"/>
        <v>#N/A</v>
      </c>
      <c r="J892">
        <f t="shared" si="313"/>
        <v>0</v>
      </c>
      <c r="K892">
        <f t="shared" si="314"/>
        <v>0</v>
      </c>
      <c r="L892">
        <f t="shared" si="315"/>
        <v>0</v>
      </c>
      <c r="M892" t="e">
        <f t="shared" si="316"/>
        <v>#N/A</v>
      </c>
      <c r="N892" t="e">
        <f t="shared" si="316"/>
        <v>#N/A</v>
      </c>
      <c r="O892">
        <f>IF(ISNA(VLOOKUP(A892,desenvolvedores!$U$2:$W$656,2,FALSE)),1,VLOOKUP(A892,desenvolvedores!$U$2:$W$656,2,FALSE))</f>
        <v>1</v>
      </c>
      <c r="P892">
        <f>IF(ISNA(VLOOKUP(A892,desenvolvedores!$U$2:$W$656,3,FALSE)),1,VLOOKUP(A892,desenvolvedores!$U$2:$W$656,3,FALSE))</f>
        <v>1</v>
      </c>
      <c r="S892">
        <f>IF(ISNA(VLOOKUP(A892,merges!AH:AJ,2,)),0,VLOOKUP(A892,merges!AH:AJ,2,))</f>
        <v>0</v>
      </c>
      <c r="T892">
        <f>IF(ISNA(VLOOKUP(A892,merges!AN:AP,2,FALSE)),0,VLOOKUP(A892,merges!AN:AP,2,FALSE))</f>
        <v>0</v>
      </c>
      <c r="U892">
        <f t="shared" si="317"/>
        <v>0</v>
      </c>
      <c r="V892">
        <f t="shared" si="318"/>
        <v>0</v>
      </c>
      <c r="W892">
        <f t="shared" si="327"/>
        <v>0</v>
      </c>
      <c r="X892">
        <f t="shared" si="319"/>
        <v>0</v>
      </c>
      <c r="Y892" t="e">
        <f>VLOOKUP(A892,issues_tempo!A:E,2,FALSE)</f>
        <v>#N/A</v>
      </c>
      <c r="Z892" t="e">
        <f>VLOOKUP(A892,issues_tempo!A:E,3,FALSE)</f>
        <v>#N/A</v>
      </c>
      <c r="AA892" t="e">
        <f t="shared" si="320"/>
        <v>#N/A</v>
      </c>
      <c r="AB892" t="e">
        <f t="shared" si="321"/>
        <v>#N/A</v>
      </c>
      <c r="AC892" t="e">
        <f>VLOOKUP(A892,issues_tempo!A:E,4,FALSE)</f>
        <v>#N/A</v>
      </c>
      <c r="AD892" t="e">
        <f>VLOOKUP(A892,issues_tempo!A:E,5,FALSE)</f>
        <v>#N/A</v>
      </c>
      <c r="AE892">
        <f t="shared" si="322"/>
        <v>0</v>
      </c>
      <c r="AF892">
        <f t="shared" si="322"/>
        <v>0</v>
      </c>
      <c r="AG892" t="e">
        <f t="shared" si="323"/>
        <v>#N/A</v>
      </c>
      <c r="AH892" t="e">
        <f t="shared" si="324"/>
        <v>#N/A</v>
      </c>
      <c r="AI892" t="e">
        <f t="shared" si="325"/>
        <v>#N/A</v>
      </c>
      <c r="AJ892" t="e">
        <f t="shared" si="326"/>
        <v>#N/A</v>
      </c>
    </row>
    <row r="893" spans="1:36" x14ac:dyDescent="0.25">
      <c r="A893">
        <f>commits!A893</f>
        <v>95980339</v>
      </c>
      <c r="B893" t="str">
        <f>commits!B893</f>
        <v>Javascript</v>
      </c>
      <c r="C893">
        <f>commits!C893</f>
        <v>0</v>
      </c>
      <c r="D893">
        <f>commits!D893</f>
        <v>1</v>
      </c>
      <c r="E893">
        <f>commits!E893</f>
        <v>1</v>
      </c>
      <c r="F893" t="e">
        <f>VLOOKUP(A893,merges!P:U,5,FALSE)</f>
        <v>#N/A</v>
      </c>
      <c r="G893" t="e">
        <f>VLOOKUP(A893,merges!P:U,6,FALSE)</f>
        <v>#N/A</v>
      </c>
      <c r="H893" t="e">
        <f t="shared" si="311"/>
        <v>#N/A</v>
      </c>
      <c r="I893" t="e">
        <f t="shared" si="312"/>
        <v>#N/A</v>
      </c>
      <c r="J893">
        <f t="shared" si="313"/>
        <v>0</v>
      </c>
      <c r="K893">
        <f t="shared" si="314"/>
        <v>0</v>
      </c>
      <c r="L893">
        <f t="shared" si="315"/>
        <v>0</v>
      </c>
      <c r="M893" t="e">
        <f t="shared" si="316"/>
        <v>#N/A</v>
      </c>
      <c r="N893" t="e">
        <f t="shared" si="316"/>
        <v>#N/A</v>
      </c>
      <c r="O893">
        <f>IF(ISNA(VLOOKUP(A893,desenvolvedores!$U$2:$W$656,2,FALSE)),1,VLOOKUP(A893,desenvolvedores!$U$2:$W$656,2,FALSE))</f>
        <v>1</v>
      </c>
      <c r="P893">
        <f>IF(ISNA(VLOOKUP(A893,desenvolvedores!$U$2:$W$656,3,FALSE)),1,VLOOKUP(A893,desenvolvedores!$U$2:$W$656,3,FALSE))</f>
        <v>1</v>
      </c>
      <c r="S893">
        <f>IF(ISNA(VLOOKUP(A893,merges!AH:AJ,2,)),0,VLOOKUP(A893,merges!AH:AJ,2,))</f>
        <v>0</v>
      </c>
      <c r="T893">
        <f>IF(ISNA(VLOOKUP(A893,merges!AN:AP,2,FALSE)),0,VLOOKUP(A893,merges!AN:AP,2,FALSE))</f>
        <v>0</v>
      </c>
      <c r="U893">
        <f t="shared" si="317"/>
        <v>0</v>
      </c>
      <c r="V893">
        <f t="shared" si="318"/>
        <v>0</v>
      </c>
      <c r="W893">
        <f t="shared" si="327"/>
        <v>0</v>
      </c>
      <c r="X893">
        <f t="shared" si="319"/>
        <v>0</v>
      </c>
      <c r="Y893" t="e">
        <f>VLOOKUP(A893,issues_tempo!A:E,2,FALSE)</f>
        <v>#N/A</v>
      </c>
      <c r="Z893" t="e">
        <f>VLOOKUP(A893,issues_tempo!A:E,3,FALSE)</f>
        <v>#N/A</v>
      </c>
      <c r="AA893" t="e">
        <f t="shared" si="320"/>
        <v>#N/A</v>
      </c>
      <c r="AB893" t="e">
        <f t="shared" si="321"/>
        <v>#N/A</v>
      </c>
      <c r="AC893" t="e">
        <f>VLOOKUP(A893,issues_tempo!A:E,4,FALSE)</f>
        <v>#N/A</v>
      </c>
      <c r="AD893" t="e">
        <f>VLOOKUP(A893,issues_tempo!A:E,5,FALSE)</f>
        <v>#N/A</v>
      </c>
      <c r="AE893">
        <f t="shared" si="322"/>
        <v>0</v>
      </c>
      <c r="AF893">
        <f t="shared" si="322"/>
        <v>0</v>
      </c>
      <c r="AG893" t="e">
        <f t="shared" si="323"/>
        <v>#N/A</v>
      </c>
      <c r="AH893" t="e">
        <f t="shared" si="324"/>
        <v>#N/A</v>
      </c>
      <c r="AI893" t="e">
        <f t="shared" si="325"/>
        <v>#N/A</v>
      </c>
      <c r="AJ893" t="e">
        <f t="shared" si="326"/>
        <v>#N/A</v>
      </c>
    </row>
    <row r="894" spans="1:36" x14ac:dyDescent="0.25">
      <c r="A894">
        <f>commits!A894</f>
        <v>96295201</v>
      </c>
      <c r="B894" t="str">
        <f>commits!B894</f>
        <v>Javascript</v>
      </c>
      <c r="C894">
        <f>commits!C894</f>
        <v>0</v>
      </c>
      <c r="D894">
        <f>commits!D894</f>
        <v>14</v>
      </c>
      <c r="E894">
        <f>commits!E894</f>
        <v>14</v>
      </c>
      <c r="F894" t="e">
        <f>VLOOKUP(A894,merges!P:U,5,FALSE)</f>
        <v>#N/A</v>
      </c>
      <c r="G894" t="e">
        <f>VLOOKUP(A894,merges!P:U,6,FALSE)</f>
        <v>#N/A</v>
      </c>
      <c r="H894" t="e">
        <f t="shared" si="311"/>
        <v>#N/A</v>
      </c>
      <c r="I894" t="e">
        <f t="shared" si="312"/>
        <v>#N/A</v>
      </c>
      <c r="J894">
        <f t="shared" si="313"/>
        <v>0</v>
      </c>
      <c r="K894">
        <f t="shared" si="314"/>
        <v>0</v>
      </c>
      <c r="L894">
        <f t="shared" si="315"/>
        <v>0</v>
      </c>
      <c r="M894" t="e">
        <f t="shared" si="316"/>
        <v>#N/A</v>
      </c>
      <c r="N894" t="e">
        <f t="shared" si="316"/>
        <v>#N/A</v>
      </c>
      <c r="O894">
        <f>IF(ISNA(VLOOKUP(A894,desenvolvedores!$U$2:$W$656,2,FALSE)),1,VLOOKUP(A894,desenvolvedores!$U$2:$W$656,2,FALSE))</f>
        <v>1</v>
      </c>
      <c r="P894">
        <f>IF(ISNA(VLOOKUP(A894,desenvolvedores!$U$2:$W$656,3,FALSE)),1,VLOOKUP(A894,desenvolvedores!$U$2:$W$656,3,FALSE))</f>
        <v>1</v>
      </c>
      <c r="S894">
        <f>IF(ISNA(VLOOKUP(A894,merges!AH:AJ,2,)),0,VLOOKUP(A894,merges!AH:AJ,2,))</f>
        <v>0</v>
      </c>
      <c r="T894">
        <f>IF(ISNA(VLOOKUP(A894,merges!AN:AP,2,FALSE)),0,VLOOKUP(A894,merges!AN:AP,2,FALSE))</f>
        <v>0</v>
      </c>
      <c r="U894">
        <f t="shared" si="317"/>
        <v>0</v>
      </c>
      <c r="V894">
        <f t="shared" si="318"/>
        <v>0</v>
      </c>
      <c r="W894">
        <f t="shared" si="327"/>
        <v>0</v>
      </c>
      <c r="X894">
        <f t="shared" si="319"/>
        <v>0</v>
      </c>
      <c r="Y894" t="e">
        <f>VLOOKUP(A894,issues_tempo!A:E,2,FALSE)</f>
        <v>#N/A</v>
      </c>
      <c r="Z894" t="e">
        <f>VLOOKUP(A894,issues_tempo!A:E,3,FALSE)</f>
        <v>#N/A</v>
      </c>
      <c r="AA894" t="e">
        <f t="shared" si="320"/>
        <v>#N/A</v>
      </c>
      <c r="AB894" t="e">
        <f t="shared" si="321"/>
        <v>#N/A</v>
      </c>
      <c r="AC894" t="e">
        <f>VLOOKUP(A894,issues_tempo!A:E,4,FALSE)</f>
        <v>#N/A</v>
      </c>
      <c r="AD894" t="e">
        <f>VLOOKUP(A894,issues_tempo!A:E,5,FALSE)</f>
        <v>#N/A</v>
      </c>
      <c r="AE894">
        <f t="shared" si="322"/>
        <v>0</v>
      </c>
      <c r="AF894">
        <f t="shared" si="322"/>
        <v>0</v>
      </c>
      <c r="AG894" t="e">
        <f t="shared" si="323"/>
        <v>#N/A</v>
      </c>
      <c r="AH894" t="e">
        <f t="shared" si="324"/>
        <v>#N/A</v>
      </c>
      <c r="AI894" t="e">
        <f t="shared" si="325"/>
        <v>#N/A</v>
      </c>
      <c r="AJ894" t="e">
        <f t="shared" si="326"/>
        <v>#N/A</v>
      </c>
    </row>
    <row r="895" spans="1:36" x14ac:dyDescent="0.25">
      <c r="A895">
        <f>commits!A895</f>
        <v>96681153</v>
      </c>
      <c r="B895" t="str">
        <f>commits!B895</f>
        <v>Javascript</v>
      </c>
      <c r="C895">
        <f>commits!C895</f>
        <v>0</v>
      </c>
      <c r="D895">
        <f>commits!D895</f>
        <v>1</v>
      </c>
      <c r="E895">
        <f>commits!E895</f>
        <v>1</v>
      </c>
      <c r="F895" t="e">
        <f>VLOOKUP(A895,merges!P:U,5,FALSE)</f>
        <v>#N/A</v>
      </c>
      <c r="G895" t="e">
        <f>VLOOKUP(A895,merges!P:U,6,FALSE)</f>
        <v>#N/A</v>
      </c>
      <c r="H895" t="e">
        <f t="shared" si="311"/>
        <v>#N/A</v>
      </c>
      <c r="I895" t="e">
        <f t="shared" si="312"/>
        <v>#N/A</v>
      </c>
      <c r="J895">
        <f t="shared" si="313"/>
        <v>0</v>
      </c>
      <c r="K895">
        <f t="shared" si="314"/>
        <v>0</v>
      </c>
      <c r="L895">
        <f t="shared" si="315"/>
        <v>0</v>
      </c>
      <c r="M895" t="e">
        <f t="shared" si="316"/>
        <v>#N/A</v>
      </c>
      <c r="N895" t="e">
        <f t="shared" si="316"/>
        <v>#N/A</v>
      </c>
      <c r="O895">
        <f>IF(ISNA(VLOOKUP(A895,desenvolvedores!$U$2:$W$656,2,FALSE)),1,VLOOKUP(A895,desenvolvedores!$U$2:$W$656,2,FALSE))</f>
        <v>1</v>
      </c>
      <c r="P895">
        <f>IF(ISNA(VLOOKUP(A895,desenvolvedores!$U$2:$W$656,3,FALSE)),1,VLOOKUP(A895,desenvolvedores!$U$2:$W$656,3,FALSE))</f>
        <v>1</v>
      </c>
      <c r="S895">
        <f>IF(ISNA(VLOOKUP(A895,merges!AH:AJ,2,)),0,VLOOKUP(A895,merges!AH:AJ,2,))</f>
        <v>0</v>
      </c>
      <c r="T895">
        <f>IF(ISNA(VLOOKUP(A895,merges!AN:AP,2,FALSE)),0,VLOOKUP(A895,merges!AN:AP,2,FALSE))</f>
        <v>0</v>
      </c>
      <c r="U895">
        <f t="shared" si="317"/>
        <v>0</v>
      </c>
      <c r="V895">
        <f t="shared" si="318"/>
        <v>0</v>
      </c>
      <c r="W895">
        <f t="shared" si="327"/>
        <v>0</v>
      </c>
      <c r="X895">
        <f t="shared" si="319"/>
        <v>0</v>
      </c>
      <c r="Y895" t="e">
        <f>VLOOKUP(A895,issues_tempo!A:E,2,FALSE)</f>
        <v>#N/A</v>
      </c>
      <c r="Z895" t="e">
        <f>VLOOKUP(A895,issues_tempo!A:E,3,FALSE)</f>
        <v>#N/A</v>
      </c>
      <c r="AA895" t="e">
        <f t="shared" si="320"/>
        <v>#N/A</v>
      </c>
      <c r="AB895" t="e">
        <f t="shared" si="321"/>
        <v>#N/A</v>
      </c>
      <c r="AC895" t="e">
        <f>VLOOKUP(A895,issues_tempo!A:E,4,FALSE)</f>
        <v>#N/A</v>
      </c>
      <c r="AD895" t="e">
        <f>VLOOKUP(A895,issues_tempo!A:E,5,FALSE)</f>
        <v>#N/A</v>
      </c>
      <c r="AE895">
        <f t="shared" si="322"/>
        <v>0</v>
      </c>
      <c r="AF895">
        <f t="shared" si="322"/>
        <v>0</v>
      </c>
      <c r="AG895" t="e">
        <f t="shared" si="323"/>
        <v>#N/A</v>
      </c>
      <c r="AH895" t="e">
        <f t="shared" si="324"/>
        <v>#N/A</v>
      </c>
      <c r="AI895" t="e">
        <f t="shared" si="325"/>
        <v>#N/A</v>
      </c>
      <c r="AJ895" t="e">
        <f t="shared" si="326"/>
        <v>#N/A</v>
      </c>
    </row>
    <row r="896" spans="1:36" x14ac:dyDescent="0.25">
      <c r="A896">
        <f>commits!A896</f>
        <v>97209617</v>
      </c>
      <c r="B896" t="str">
        <f>commits!B896</f>
        <v>Python</v>
      </c>
      <c r="C896">
        <f>commits!C896</f>
        <v>0</v>
      </c>
      <c r="D896">
        <f>commits!D896</f>
        <v>1</v>
      </c>
      <c r="E896">
        <f>commits!E896</f>
        <v>1</v>
      </c>
      <c r="F896" t="e">
        <f>VLOOKUP(A896,merges!P:U,5,FALSE)</f>
        <v>#N/A</v>
      </c>
      <c r="G896" t="e">
        <f>VLOOKUP(A896,merges!P:U,6,FALSE)</f>
        <v>#N/A</v>
      </c>
      <c r="H896" t="e">
        <f t="shared" si="311"/>
        <v>#N/A</v>
      </c>
      <c r="I896" t="e">
        <f t="shared" si="312"/>
        <v>#N/A</v>
      </c>
      <c r="J896">
        <f t="shared" si="313"/>
        <v>0</v>
      </c>
      <c r="K896">
        <f t="shared" si="314"/>
        <v>0</v>
      </c>
      <c r="L896">
        <f t="shared" si="315"/>
        <v>0</v>
      </c>
      <c r="M896" t="e">
        <f t="shared" si="316"/>
        <v>#N/A</v>
      </c>
      <c r="N896" t="e">
        <f t="shared" si="316"/>
        <v>#N/A</v>
      </c>
      <c r="O896">
        <f>IF(ISNA(VLOOKUP(A896,desenvolvedores!$U$2:$W$656,2,FALSE)),1,VLOOKUP(A896,desenvolvedores!$U$2:$W$656,2,FALSE))</f>
        <v>1</v>
      </c>
      <c r="P896">
        <f>IF(ISNA(VLOOKUP(A896,desenvolvedores!$U$2:$W$656,3,FALSE)),1,VLOOKUP(A896,desenvolvedores!$U$2:$W$656,3,FALSE))</f>
        <v>1</v>
      </c>
      <c r="S896">
        <f>IF(ISNA(VLOOKUP(A896,merges!AH:AJ,2,)),0,VLOOKUP(A896,merges!AH:AJ,2,))</f>
        <v>0</v>
      </c>
      <c r="T896">
        <f>IF(ISNA(VLOOKUP(A896,merges!AN:AP,2,FALSE)),0,VLOOKUP(A896,merges!AN:AP,2,FALSE))</f>
        <v>0</v>
      </c>
      <c r="U896">
        <f t="shared" si="317"/>
        <v>0</v>
      </c>
      <c r="V896">
        <f t="shared" si="318"/>
        <v>0</v>
      </c>
      <c r="W896">
        <f t="shared" si="327"/>
        <v>0</v>
      </c>
      <c r="X896">
        <f t="shared" si="319"/>
        <v>0</v>
      </c>
      <c r="Y896" t="e">
        <f>VLOOKUP(A896,issues_tempo!A:E,2,FALSE)</f>
        <v>#N/A</v>
      </c>
      <c r="Z896" t="e">
        <f>VLOOKUP(A896,issues_tempo!A:E,3,FALSE)</f>
        <v>#N/A</v>
      </c>
      <c r="AA896" t="e">
        <f t="shared" si="320"/>
        <v>#N/A</v>
      </c>
      <c r="AB896" t="e">
        <f t="shared" si="321"/>
        <v>#N/A</v>
      </c>
      <c r="AC896" t="e">
        <f>VLOOKUP(A896,issues_tempo!A:E,4,FALSE)</f>
        <v>#N/A</v>
      </c>
      <c r="AD896" t="e">
        <f>VLOOKUP(A896,issues_tempo!A:E,5,FALSE)</f>
        <v>#N/A</v>
      </c>
      <c r="AE896">
        <f t="shared" si="322"/>
        <v>0</v>
      </c>
      <c r="AF896">
        <f t="shared" si="322"/>
        <v>0</v>
      </c>
      <c r="AG896" t="e">
        <f t="shared" si="323"/>
        <v>#N/A</v>
      </c>
      <c r="AH896" t="e">
        <f t="shared" si="324"/>
        <v>#N/A</v>
      </c>
      <c r="AI896" t="e">
        <f t="shared" si="325"/>
        <v>#N/A</v>
      </c>
      <c r="AJ896" t="e">
        <f t="shared" si="326"/>
        <v>#N/A</v>
      </c>
    </row>
    <row r="897" spans="1:36" x14ac:dyDescent="0.25">
      <c r="A897">
        <f>commits!A897</f>
        <v>97696892</v>
      </c>
      <c r="B897" t="str">
        <f>commits!B897</f>
        <v>Javascript</v>
      </c>
      <c r="C897">
        <f>commits!C897</f>
        <v>0</v>
      </c>
      <c r="D897">
        <f>commits!D897</f>
        <v>10</v>
      </c>
      <c r="E897">
        <f>commits!E897</f>
        <v>10</v>
      </c>
      <c r="F897" t="e">
        <f>VLOOKUP(A897,merges!P:U,5,FALSE)</f>
        <v>#N/A</v>
      </c>
      <c r="G897" t="e">
        <f>VLOOKUP(A897,merges!P:U,6,FALSE)</f>
        <v>#N/A</v>
      </c>
      <c r="H897" t="e">
        <f t="shared" si="311"/>
        <v>#N/A</v>
      </c>
      <c r="I897" t="e">
        <f t="shared" si="312"/>
        <v>#N/A</v>
      </c>
      <c r="J897">
        <f t="shared" si="313"/>
        <v>0</v>
      </c>
      <c r="K897">
        <f t="shared" si="314"/>
        <v>0</v>
      </c>
      <c r="L897">
        <f t="shared" si="315"/>
        <v>0</v>
      </c>
      <c r="M897" t="e">
        <f t="shared" si="316"/>
        <v>#N/A</v>
      </c>
      <c r="N897" t="e">
        <f t="shared" si="316"/>
        <v>#N/A</v>
      </c>
      <c r="O897">
        <f>IF(ISNA(VLOOKUP(A897,desenvolvedores!$U$2:$W$656,2,FALSE)),1,VLOOKUP(A897,desenvolvedores!$U$2:$W$656,2,FALSE))</f>
        <v>1</v>
      </c>
      <c r="P897">
        <f>IF(ISNA(VLOOKUP(A897,desenvolvedores!$U$2:$W$656,3,FALSE)),1,VLOOKUP(A897,desenvolvedores!$U$2:$W$656,3,FALSE))</f>
        <v>1</v>
      </c>
      <c r="S897">
        <f>IF(ISNA(VLOOKUP(A897,merges!AH:AJ,2,)),0,VLOOKUP(A897,merges!AH:AJ,2,))</f>
        <v>0</v>
      </c>
      <c r="T897">
        <f>IF(ISNA(VLOOKUP(A897,merges!AN:AP,2,FALSE)),0,VLOOKUP(A897,merges!AN:AP,2,FALSE))</f>
        <v>0</v>
      </c>
      <c r="U897">
        <f t="shared" si="317"/>
        <v>0</v>
      </c>
      <c r="V897">
        <f t="shared" si="318"/>
        <v>0</v>
      </c>
      <c r="W897">
        <f t="shared" si="327"/>
        <v>0</v>
      </c>
      <c r="X897">
        <f t="shared" si="319"/>
        <v>0</v>
      </c>
      <c r="Y897" t="e">
        <f>VLOOKUP(A897,issues_tempo!A:E,2,FALSE)</f>
        <v>#N/A</v>
      </c>
      <c r="Z897" t="e">
        <f>VLOOKUP(A897,issues_tempo!A:E,3,FALSE)</f>
        <v>#N/A</v>
      </c>
      <c r="AA897" t="e">
        <f t="shared" si="320"/>
        <v>#N/A</v>
      </c>
      <c r="AB897" t="e">
        <f t="shared" si="321"/>
        <v>#N/A</v>
      </c>
      <c r="AC897" t="e">
        <f>VLOOKUP(A897,issues_tempo!A:E,4,FALSE)</f>
        <v>#N/A</v>
      </c>
      <c r="AD897" t="e">
        <f>VLOOKUP(A897,issues_tempo!A:E,5,FALSE)</f>
        <v>#N/A</v>
      </c>
      <c r="AE897">
        <f t="shared" si="322"/>
        <v>0</v>
      </c>
      <c r="AF897">
        <f t="shared" si="322"/>
        <v>0</v>
      </c>
      <c r="AG897" t="e">
        <f t="shared" si="323"/>
        <v>#N/A</v>
      </c>
      <c r="AH897" t="e">
        <f t="shared" si="324"/>
        <v>#N/A</v>
      </c>
      <c r="AI897" t="e">
        <f t="shared" si="325"/>
        <v>#N/A</v>
      </c>
      <c r="AJ897" t="e">
        <f t="shared" si="326"/>
        <v>#N/A</v>
      </c>
    </row>
    <row r="898" spans="1:36" x14ac:dyDescent="0.25">
      <c r="A898">
        <f>commits!A898</f>
        <v>97703198</v>
      </c>
      <c r="B898" t="str">
        <f>commits!B898</f>
        <v>Javascript</v>
      </c>
      <c r="C898">
        <f>commits!C898</f>
        <v>0</v>
      </c>
      <c r="D898">
        <f>commits!D898</f>
        <v>1</v>
      </c>
      <c r="E898">
        <f>commits!E898</f>
        <v>1</v>
      </c>
      <c r="F898" t="e">
        <f>VLOOKUP(A898,merges!P:U,5,FALSE)</f>
        <v>#N/A</v>
      </c>
      <c r="G898" t="e">
        <f>VLOOKUP(A898,merges!P:U,6,FALSE)</f>
        <v>#N/A</v>
      </c>
      <c r="H898" t="e">
        <f t="shared" si="311"/>
        <v>#N/A</v>
      </c>
      <c r="I898" t="e">
        <f t="shared" si="312"/>
        <v>#N/A</v>
      </c>
      <c r="J898">
        <f t="shared" si="313"/>
        <v>0</v>
      </c>
      <c r="K898">
        <f t="shared" si="314"/>
        <v>0</v>
      </c>
      <c r="L898">
        <f t="shared" si="315"/>
        <v>0</v>
      </c>
      <c r="M898" t="e">
        <f t="shared" si="316"/>
        <v>#N/A</v>
      </c>
      <c r="N898" t="e">
        <f t="shared" si="316"/>
        <v>#N/A</v>
      </c>
      <c r="O898">
        <f>IF(ISNA(VLOOKUP(A898,desenvolvedores!$U$2:$W$656,2,FALSE)),1,VLOOKUP(A898,desenvolvedores!$U$2:$W$656,2,FALSE))</f>
        <v>1</v>
      </c>
      <c r="P898">
        <f>IF(ISNA(VLOOKUP(A898,desenvolvedores!$U$2:$W$656,3,FALSE)),1,VLOOKUP(A898,desenvolvedores!$U$2:$W$656,3,FALSE))</f>
        <v>1</v>
      </c>
      <c r="S898">
        <f>IF(ISNA(VLOOKUP(A898,merges!AH:AJ,2,)),0,VLOOKUP(A898,merges!AH:AJ,2,))</f>
        <v>0</v>
      </c>
      <c r="T898">
        <f>IF(ISNA(VLOOKUP(A898,merges!AN:AP,2,FALSE)),0,VLOOKUP(A898,merges!AN:AP,2,FALSE))</f>
        <v>0</v>
      </c>
      <c r="U898">
        <f t="shared" si="317"/>
        <v>0</v>
      </c>
      <c r="V898">
        <f t="shared" si="318"/>
        <v>0</v>
      </c>
      <c r="W898">
        <f t="shared" si="327"/>
        <v>0</v>
      </c>
      <c r="X898">
        <f t="shared" si="319"/>
        <v>0</v>
      </c>
      <c r="Y898" t="e">
        <f>VLOOKUP(A898,issues_tempo!A:E,2,FALSE)</f>
        <v>#N/A</v>
      </c>
      <c r="Z898" t="e">
        <f>VLOOKUP(A898,issues_tempo!A:E,3,FALSE)</f>
        <v>#N/A</v>
      </c>
      <c r="AA898" t="e">
        <f t="shared" si="320"/>
        <v>#N/A</v>
      </c>
      <c r="AB898" t="e">
        <f t="shared" si="321"/>
        <v>#N/A</v>
      </c>
      <c r="AC898" t="e">
        <f>VLOOKUP(A898,issues_tempo!A:E,4,FALSE)</f>
        <v>#N/A</v>
      </c>
      <c r="AD898" t="e">
        <f>VLOOKUP(A898,issues_tempo!A:E,5,FALSE)</f>
        <v>#N/A</v>
      </c>
      <c r="AE898">
        <f t="shared" si="322"/>
        <v>0</v>
      </c>
      <c r="AF898">
        <f t="shared" si="322"/>
        <v>0</v>
      </c>
      <c r="AG898" t="e">
        <f t="shared" si="323"/>
        <v>#N/A</v>
      </c>
      <c r="AH898" t="e">
        <f t="shared" si="324"/>
        <v>#N/A</v>
      </c>
      <c r="AI898" t="e">
        <f t="shared" si="325"/>
        <v>#N/A</v>
      </c>
      <c r="AJ898" t="e">
        <f t="shared" si="326"/>
        <v>#N/A</v>
      </c>
    </row>
    <row r="899" spans="1:36" x14ac:dyDescent="0.25">
      <c r="A899">
        <f>commits!A899</f>
        <v>98755888</v>
      </c>
      <c r="B899" t="str">
        <f>commits!B899</f>
        <v>c#</v>
      </c>
      <c r="C899">
        <f>commits!C899</f>
        <v>0</v>
      </c>
      <c r="D899">
        <f>commits!D899</f>
        <v>1</v>
      </c>
      <c r="E899">
        <f>commits!E899</f>
        <v>1</v>
      </c>
      <c r="F899" t="e">
        <f>VLOOKUP(A899,merges!P:U,5,FALSE)</f>
        <v>#N/A</v>
      </c>
      <c r="G899" t="e">
        <f>VLOOKUP(A899,merges!P:U,6,FALSE)</f>
        <v>#N/A</v>
      </c>
      <c r="H899" t="e">
        <f t="shared" ref="H899:H948" si="328">F899+G899</f>
        <v>#N/A</v>
      </c>
      <c r="I899" t="e">
        <f t="shared" ref="I899:I948" si="329">E899/H899</f>
        <v>#N/A</v>
      </c>
      <c r="J899">
        <f t="shared" ref="J899:J948" si="330">IF(ISNA(H899),0,IF(E899&gt;0,(H899*100)/E899,0))</f>
        <v>0</v>
      </c>
      <c r="K899">
        <f t="shared" ref="K899:K948" si="331">IF(ISNA(F899),0,IF(C899&gt;0,(F899*100)/C899,0))</f>
        <v>0</v>
      </c>
      <c r="L899">
        <f t="shared" ref="L899:L948" si="332">IF(ISNA(F899),0,IF(D899&gt;0,(G899*100)/D899,0))</f>
        <v>0</v>
      </c>
      <c r="M899" t="e">
        <f t="shared" ref="M899:N948" si="333">C899/F899</f>
        <v>#N/A</v>
      </c>
      <c r="N899" t="e">
        <f t="shared" si="333"/>
        <v>#N/A</v>
      </c>
      <c r="O899">
        <f>IF(ISNA(VLOOKUP(A899,desenvolvedores!$U$2:$W$656,2,FALSE)),1,VLOOKUP(A899,desenvolvedores!$U$2:$W$656,2,FALSE))</f>
        <v>1</v>
      </c>
      <c r="P899">
        <f>IF(ISNA(VLOOKUP(A899,desenvolvedores!$U$2:$W$656,3,FALSE)),1,VLOOKUP(A899,desenvolvedores!$U$2:$W$656,3,FALSE))</f>
        <v>1</v>
      </c>
      <c r="S899">
        <f>IF(ISNA(VLOOKUP(A899,merges!AH:AJ,2,)),0,VLOOKUP(A899,merges!AH:AJ,2,))</f>
        <v>0</v>
      </c>
      <c r="T899">
        <f>IF(ISNA(VLOOKUP(A899,merges!AN:AP,2,FALSE)),0,VLOOKUP(A899,merges!AN:AP,2,FALSE))</f>
        <v>0</v>
      </c>
      <c r="U899">
        <f t="shared" ref="U899:U948" si="334">IF(ISNA(F899),0,IF(F899&gt;0,S899/F899,0))</f>
        <v>0</v>
      </c>
      <c r="V899">
        <f t="shared" ref="V899:V948" si="335">IF(ISNA(G899),0,IF(G899&gt;0,T899/G899,0))</f>
        <v>0</v>
      </c>
      <c r="W899">
        <f t="shared" si="327"/>
        <v>0</v>
      </c>
      <c r="X899">
        <f t="shared" ref="X899:X948" si="336">V899*L899</f>
        <v>0</v>
      </c>
      <c r="Y899" t="e">
        <f>VLOOKUP(A899,issues_tempo!A:E,2,FALSE)</f>
        <v>#N/A</v>
      </c>
      <c r="Z899" t="e">
        <f>VLOOKUP(A899,issues_tempo!A:E,3,FALSE)</f>
        <v>#N/A</v>
      </c>
      <c r="AA899" t="e">
        <f t="shared" ref="AA899:AA948" si="337">Y899+Z899</f>
        <v>#N/A</v>
      </c>
      <c r="AB899" t="e">
        <f t="shared" ref="AB899:AB948" si="338">E899/AA899</f>
        <v>#N/A</v>
      </c>
      <c r="AC899" t="e">
        <f>VLOOKUP(A899,issues_tempo!A:E,4,FALSE)</f>
        <v>#N/A</v>
      </c>
      <c r="AD899" t="e">
        <f>VLOOKUP(A899,issues_tempo!A:E,5,FALSE)</f>
        <v>#N/A</v>
      </c>
      <c r="AE899">
        <f t="shared" ref="AE899:AF948" si="339">IF(ISNA(Y899),0,IF(C899&gt;0,(Y899*100)/C899,0))</f>
        <v>0</v>
      </c>
      <c r="AF899">
        <f t="shared" si="339"/>
        <v>0</v>
      </c>
      <c r="AG899" t="e">
        <f t="shared" ref="AG899:AG948" si="340">IF(Y899&gt;0,AC899/Y899,0)</f>
        <v>#N/A</v>
      </c>
      <c r="AH899" t="e">
        <f t="shared" ref="AH899:AH948" si="341">IF(Z899&gt;0,AD899/Z899,0)</f>
        <v>#N/A</v>
      </c>
      <c r="AI899" t="e">
        <f t="shared" ref="AI899:AI948" si="342">AG899*AE899</f>
        <v>#N/A</v>
      </c>
      <c r="AJ899" t="e">
        <f t="shared" ref="AJ899:AJ948" si="343">AH899*AF899</f>
        <v>#N/A</v>
      </c>
    </row>
    <row r="900" spans="1:36" x14ac:dyDescent="0.25">
      <c r="A900">
        <f>commits!A900</f>
        <v>99073407</v>
      </c>
      <c r="B900" t="str">
        <f>commits!B900</f>
        <v>Javascript</v>
      </c>
      <c r="C900">
        <f>commits!C900</f>
        <v>0</v>
      </c>
      <c r="D900">
        <f>commits!D900</f>
        <v>2</v>
      </c>
      <c r="E900">
        <f>commits!E900</f>
        <v>2</v>
      </c>
      <c r="F900" t="e">
        <f>VLOOKUP(A900,merges!P:U,5,FALSE)</f>
        <v>#N/A</v>
      </c>
      <c r="G900" t="e">
        <f>VLOOKUP(A900,merges!P:U,6,FALSE)</f>
        <v>#N/A</v>
      </c>
      <c r="H900" t="e">
        <f t="shared" si="328"/>
        <v>#N/A</v>
      </c>
      <c r="I900" t="e">
        <f t="shared" si="329"/>
        <v>#N/A</v>
      </c>
      <c r="J900">
        <f t="shared" si="330"/>
        <v>0</v>
      </c>
      <c r="K900">
        <f t="shared" si="331"/>
        <v>0</v>
      </c>
      <c r="L900">
        <f t="shared" si="332"/>
        <v>0</v>
      </c>
      <c r="M900" t="e">
        <f t="shared" si="333"/>
        <v>#N/A</v>
      </c>
      <c r="N900" t="e">
        <f t="shared" si="333"/>
        <v>#N/A</v>
      </c>
      <c r="O900">
        <f>IF(ISNA(VLOOKUP(A900,desenvolvedores!$U$2:$W$656,2,FALSE)),1,VLOOKUP(A900,desenvolvedores!$U$2:$W$656,2,FALSE))</f>
        <v>1</v>
      </c>
      <c r="P900">
        <f>IF(ISNA(VLOOKUP(A900,desenvolvedores!$U$2:$W$656,3,FALSE)),1,VLOOKUP(A900,desenvolvedores!$U$2:$W$656,3,FALSE))</f>
        <v>1</v>
      </c>
      <c r="S900">
        <f>IF(ISNA(VLOOKUP(A900,merges!AH:AJ,2,)),0,VLOOKUP(A900,merges!AH:AJ,2,))</f>
        <v>0</v>
      </c>
      <c r="T900">
        <f>IF(ISNA(VLOOKUP(A900,merges!AN:AP,2,FALSE)),0,VLOOKUP(A900,merges!AN:AP,2,FALSE))</f>
        <v>0</v>
      </c>
      <c r="U900">
        <f t="shared" si="334"/>
        <v>0</v>
      </c>
      <c r="V900">
        <f t="shared" si="335"/>
        <v>0</v>
      </c>
      <c r="W900">
        <f t="shared" ref="W900:W948" si="344">U900*K900</f>
        <v>0</v>
      </c>
      <c r="X900">
        <f t="shared" si="336"/>
        <v>0</v>
      </c>
      <c r="Y900" t="e">
        <f>VLOOKUP(A900,issues_tempo!A:E,2,FALSE)</f>
        <v>#N/A</v>
      </c>
      <c r="Z900" t="e">
        <f>VLOOKUP(A900,issues_tempo!A:E,3,FALSE)</f>
        <v>#N/A</v>
      </c>
      <c r="AA900" t="e">
        <f t="shared" si="337"/>
        <v>#N/A</v>
      </c>
      <c r="AB900" t="e">
        <f t="shared" si="338"/>
        <v>#N/A</v>
      </c>
      <c r="AC900" t="e">
        <f>VLOOKUP(A900,issues_tempo!A:E,4,FALSE)</f>
        <v>#N/A</v>
      </c>
      <c r="AD900" t="e">
        <f>VLOOKUP(A900,issues_tempo!A:E,5,FALSE)</f>
        <v>#N/A</v>
      </c>
      <c r="AE900">
        <f t="shared" si="339"/>
        <v>0</v>
      </c>
      <c r="AF900">
        <f t="shared" si="339"/>
        <v>0</v>
      </c>
      <c r="AG900" t="e">
        <f t="shared" si="340"/>
        <v>#N/A</v>
      </c>
      <c r="AH900" t="e">
        <f t="shared" si="341"/>
        <v>#N/A</v>
      </c>
      <c r="AI900" t="e">
        <f t="shared" si="342"/>
        <v>#N/A</v>
      </c>
      <c r="AJ900" t="e">
        <f t="shared" si="343"/>
        <v>#N/A</v>
      </c>
    </row>
    <row r="901" spans="1:36" x14ac:dyDescent="0.25">
      <c r="A901">
        <f>commits!A901</f>
        <v>99932152</v>
      </c>
      <c r="B901" t="str">
        <f>commits!B901</f>
        <v>java</v>
      </c>
      <c r="C901">
        <f>commits!C901</f>
        <v>0</v>
      </c>
      <c r="D901">
        <f>commits!D901</f>
        <v>1</v>
      </c>
      <c r="E901">
        <f>commits!E901</f>
        <v>1</v>
      </c>
      <c r="F901" t="e">
        <f>VLOOKUP(A901,merges!P:U,5,FALSE)</f>
        <v>#N/A</v>
      </c>
      <c r="G901" t="e">
        <f>VLOOKUP(A901,merges!P:U,6,FALSE)</f>
        <v>#N/A</v>
      </c>
      <c r="H901" t="e">
        <f t="shared" si="328"/>
        <v>#N/A</v>
      </c>
      <c r="I901" t="e">
        <f t="shared" si="329"/>
        <v>#N/A</v>
      </c>
      <c r="J901">
        <f t="shared" si="330"/>
        <v>0</v>
      </c>
      <c r="K901">
        <f t="shared" si="331"/>
        <v>0</v>
      </c>
      <c r="L901">
        <f t="shared" si="332"/>
        <v>0</v>
      </c>
      <c r="M901" t="e">
        <f t="shared" si="333"/>
        <v>#N/A</v>
      </c>
      <c r="N901" t="e">
        <f t="shared" si="333"/>
        <v>#N/A</v>
      </c>
      <c r="O901">
        <f>IF(ISNA(VLOOKUP(A901,desenvolvedores!$U$2:$W$656,2,FALSE)),1,VLOOKUP(A901,desenvolvedores!$U$2:$W$656,2,FALSE))</f>
        <v>1</v>
      </c>
      <c r="P901">
        <f>IF(ISNA(VLOOKUP(A901,desenvolvedores!$U$2:$W$656,3,FALSE)),1,VLOOKUP(A901,desenvolvedores!$U$2:$W$656,3,FALSE))</f>
        <v>1</v>
      </c>
      <c r="S901">
        <f>IF(ISNA(VLOOKUP(A901,merges!AH:AJ,2,)),0,VLOOKUP(A901,merges!AH:AJ,2,))</f>
        <v>0</v>
      </c>
      <c r="T901">
        <f>IF(ISNA(VLOOKUP(A901,merges!AN:AP,2,FALSE)),0,VLOOKUP(A901,merges!AN:AP,2,FALSE))</f>
        <v>0</v>
      </c>
      <c r="U901">
        <f t="shared" si="334"/>
        <v>0</v>
      </c>
      <c r="V901">
        <f t="shared" si="335"/>
        <v>0</v>
      </c>
      <c r="W901">
        <f t="shared" si="344"/>
        <v>0</v>
      </c>
      <c r="X901">
        <f t="shared" si="336"/>
        <v>0</v>
      </c>
      <c r="Y901" t="e">
        <f>VLOOKUP(A901,issues_tempo!A:E,2,FALSE)</f>
        <v>#N/A</v>
      </c>
      <c r="Z901" t="e">
        <f>VLOOKUP(A901,issues_tempo!A:E,3,FALSE)</f>
        <v>#N/A</v>
      </c>
      <c r="AA901" t="e">
        <f t="shared" si="337"/>
        <v>#N/A</v>
      </c>
      <c r="AB901" t="e">
        <f t="shared" si="338"/>
        <v>#N/A</v>
      </c>
      <c r="AC901" t="e">
        <f>VLOOKUP(A901,issues_tempo!A:E,4,FALSE)</f>
        <v>#N/A</v>
      </c>
      <c r="AD901" t="e">
        <f>VLOOKUP(A901,issues_tempo!A:E,5,FALSE)</f>
        <v>#N/A</v>
      </c>
      <c r="AE901">
        <f t="shared" si="339"/>
        <v>0</v>
      </c>
      <c r="AF901">
        <f t="shared" si="339"/>
        <v>0</v>
      </c>
      <c r="AG901" t="e">
        <f t="shared" si="340"/>
        <v>#N/A</v>
      </c>
      <c r="AH901" t="e">
        <f t="shared" si="341"/>
        <v>#N/A</v>
      </c>
      <c r="AI901" t="e">
        <f t="shared" si="342"/>
        <v>#N/A</v>
      </c>
      <c r="AJ901" t="e">
        <f t="shared" si="343"/>
        <v>#N/A</v>
      </c>
    </row>
    <row r="902" spans="1:36" x14ac:dyDescent="0.25">
      <c r="A902">
        <f>commits!A902</f>
        <v>100225581</v>
      </c>
      <c r="B902" t="str">
        <f>commits!B902</f>
        <v>Javascript</v>
      </c>
      <c r="C902">
        <f>commits!C902</f>
        <v>0</v>
      </c>
      <c r="D902">
        <f>commits!D902</f>
        <v>1</v>
      </c>
      <c r="E902">
        <f>commits!E902</f>
        <v>1</v>
      </c>
      <c r="F902" t="e">
        <f>VLOOKUP(A902,merges!P:U,5,FALSE)</f>
        <v>#N/A</v>
      </c>
      <c r="G902" t="e">
        <f>VLOOKUP(A902,merges!P:U,6,FALSE)</f>
        <v>#N/A</v>
      </c>
      <c r="H902" t="e">
        <f t="shared" si="328"/>
        <v>#N/A</v>
      </c>
      <c r="I902" t="e">
        <f t="shared" si="329"/>
        <v>#N/A</v>
      </c>
      <c r="J902">
        <f t="shared" si="330"/>
        <v>0</v>
      </c>
      <c r="K902">
        <f t="shared" si="331"/>
        <v>0</v>
      </c>
      <c r="L902">
        <f t="shared" si="332"/>
        <v>0</v>
      </c>
      <c r="M902" t="e">
        <f t="shared" si="333"/>
        <v>#N/A</v>
      </c>
      <c r="N902" t="e">
        <f t="shared" si="333"/>
        <v>#N/A</v>
      </c>
      <c r="O902">
        <f>IF(ISNA(VLOOKUP(A902,desenvolvedores!$U$2:$W$656,2,FALSE)),1,VLOOKUP(A902,desenvolvedores!$U$2:$W$656,2,FALSE))</f>
        <v>1</v>
      </c>
      <c r="P902">
        <f>IF(ISNA(VLOOKUP(A902,desenvolvedores!$U$2:$W$656,3,FALSE)),1,VLOOKUP(A902,desenvolvedores!$U$2:$W$656,3,FALSE))</f>
        <v>1</v>
      </c>
      <c r="S902">
        <f>IF(ISNA(VLOOKUP(A902,merges!AH:AJ,2,)),0,VLOOKUP(A902,merges!AH:AJ,2,))</f>
        <v>0</v>
      </c>
      <c r="T902">
        <f>IF(ISNA(VLOOKUP(A902,merges!AN:AP,2,FALSE)),0,VLOOKUP(A902,merges!AN:AP,2,FALSE))</f>
        <v>0</v>
      </c>
      <c r="U902">
        <f t="shared" si="334"/>
        <v>0</v>
      </c>
      <c r="V902">
        <f t="shared" si="335"/>
        <v>0</v>
      </c>
      <c r="W902">
        <f t="shared" si="344"/>
        <v>0</v>
      </c>
      <c r="X902">
        <f t="shared" si="336"/>
        <v>0</v>
      </c>
      <c r="Y902" t="e">
        <f>VLOOKUP(A902,issues_tempo!A:E,2,FALSE)</f>
        <v>#N/A</v>
      </c>
      <c r="Z902" t="e">
        <f>VLOOKUP(A902,issues_tempo!A:E,3,FALSE)</f>
        <v>#N/A</v>
      </c>
      <c r="AA902" t="e">
        <f t="shared" si="337"/>
        <v>#N/A</v>
      </c>
      <c r="AB902" t="e">
        <f t="shared" si="338"/>
        <v>#N/A</v>
      </c>
      <c r="AC902" t="e">
        <f>VLOOKUP(A902,issues_tempo!A:E,4,FALSE)</f>
        <v>#N/A</v>
      </c>
      <c r="AD902" t="e">
        <f>VLOOKUP(A902,issues_tempo!A:E,5,FALSE)</f>
        <v>#N/A</v>
      </c>
      <c r="AE902">
        <f t="shared" si="339"/>
        <v>0</v>
      </c>
      <c r="AF902">
        <f t="shared" si="339"/>
        <v>0</v>
      </c>
      <c r="AG902" t="e">
        <f t="shared" si="340"/>
        <v>#N/A</v>
      </c>
      <c r="AH902" t="e">
        <f t="shared" si="341"/>
        <v>#N/A</v>
      </c>
      <c r="AI902" t="e">
        <f t="shared" si="342"/>
        <v>#N/A</v>
      </c>
      <c r="AJ902" t="e">
        <f t="shared" si="343"/>
        <v>#N/A</v>
      </c>
    </row>
    <row r="903" spans="1:36" x14ac:dyDescent="0.25">
      <c r="A903">
        <f>commits!A903</f>
        <v>100366080</v>
      </c>
      <c r="B903" t="str">
        <f>commits!B903</f>
        <v>Javascript</v>
      </c>
      <c r="C903">
        <f>commits!C903</f>
        <v>0</v>
      </c>
      <c r="D903">
        <f>commits!D903</f>
        <v>9</v>
      </c>
      <c r="E903">
        <f>commits!E903</f>
        <v>9</v>
      </c>
      <c r="F903" t="e">
        <f>VLOOKUP(A903,merges!P:U,5,FALSE)</f>
        <v>#N/A</v>
      </c>
      <c r="G903" t="e">
        <f>VLOOKUP(A903,merges!P:U,6,FALSE)</f>
        <v>#N/A</v>
      </c>
      <c r="H903" t="e">
        <f t="shared" si="328"/>
        <v>#N/A</v>
      </c>
      <c r="I903" t="e">
        <f t="shared" si="329"/>
        <v>#N/A</v>
      </c>
      <c r="J903">
        <f t="shared" si="330"/>
        <v>0</v>
      </c>
      <c r="K903">
        <f t="shared" si="331"/>
        <v>0</v>
      </c>
      <c r="L903">
        <f t="shared" si="332"/>
        <v>0</v>
      </c>
      <c r="M903" t="e">
        <f t="shared" si="333"/>
        <v>#N/A</v>
      </c>
      <c r="N903" t="e">
        <f t="shared" si="333"/>
        <v>#N/A</v>
      </c>
      <c r="O903">
        <f>IF(ISNA(VLOOKUP(A903,desenvolvedores!$U$2:$W$656,2,FALSE)),1,VLOOKUP(A903,desenvolvedores!$U$2:$W$656,2,FALSE))</f>
        <v>1</v>
      </c>
      <c r="P903">
        <f>IF(ISNA(VLOOKUP(A903,desenvolvedores!$U$2:$W$656,3,FALSE)),1,VLOOKUP(A903,desenvolvedores!$U$2:$W$656,3,FALSE))</f>
        <v>1</v>
      </c>
      <c r="S903">
        <f>IF(ISNA(VLOOKUP(A903,merges!AH:AJ,2,)),0,VLOOKUP(A903,merges!AH:AJ,2,))</f>
        <v>0</v>
      </c>
      <c r="T903">
        <f>IF(ISNA(VLOOKUP(A903,merges!AN:AP,2,FALSE)),0,VLOOKUP(A903,merges!AN:AP,2,FALSE))</f>
        <v>0</v>
      </c>
      <c r="U903">
        <f t="shared" si="334"/>
        <v>0</v>
      </c>
      <c r="V903">
        <f t="shared" si="335"/>
        <v>0</v>
      </c>
      <c r="W903">
        <f t="shared" si="344"/>
        <v>0</v>
      </c>
      <c r="X903">
        <f t="shared" si="336"/>
        <v>0</v>
      </c>
      <c r="Y903" t="e">
        <f>VLOOKUP(A903,issues_tempo!A:E,2,FALSE)</f>
        <v>#N/A</v>
      </c>
      <c r="Z903" t="e">
        <f>VLOOKUP(A903,issues_tempo!A:E,3,FALSE)</f>
        <v>#N/A</v>
      </c>
      <c r="AA903" t="e">
        <f t="shared" si="337"/>
        <v>#N/A</v>
      </c>
      <c r="AB903" t="e">
        <f t="shared" si="338"/>
        <v>#N/A</v>
      </c>
      <c r="AC903" t="e">
        <f>VLOOKUP(A903,issues_tempo!A:E,4,FALSE)</f>
        <v>#N/A</v>
      </c>
      <c r="AD903" t="e">
        <f>VLOOKUP(A903,issues_tempo!A:E,5,FALSE)</f>
        <v>#N/A</v>
      </c>
      <c r="AE903">
        <f t="shared" si="339"/>
        <v>0</v>
      </c>
      <c r="AF903">
        <f t="shared" si="339"/>
        <v>0</v>
      </c>
      <c r="AG903" t="e">
        <f t="shared" si="340"/>
        <v>#N/A</v>
      </c>
      <c r="AH903" t="e">
        <f t="shared" si="341"/>
        <v>#N/A</v>
      </c>
      <c r="AI903" t="e">
        <f t="shared" si="342"/>
        <v>#N/A</v>
      </c>
      <c r="AJ903" t="e">
        <f t="shared" si="343"/>
        <v>#N/A</v>
      </c>
    </row>
    <row r="904" spans="1:36" x14ac:dyDescent="0.25">
      <c r="A904">
        <f>commits!A904</f>
        <v>100636581</v>
      </c>
      <c r="B904" t="str">
        <f>commits!B904</f>
        <v>Javascript</v>
      </c>
      <c r="C904">
        <f>commits!C904</f>
        <v>0</v>
      </c>
      <c r="D904">
        <f>commits!D904</f>
        <v>303</v>
      </c>
      <c r="E904">
        <f>commits!E904</f>
        <v>303</v>
      </c>
      <c r="F904" t="e">
        <f>VLOOKUP(A904,merges!P:U,5,FALSE)</f>
        <v>#N/A</v>
      </c>
      <c r="G904" t="e">
        <f>VLOOKUP(A904,merges!P:U,6,FALSE)</f>
        <v>#N/A</v>
      </c>
      <c r="H904" t="e">
        <f t="shared" si="328"/>
        <v>#N/A</v>
      </c>
      <c r="I904" t="e">
        <f t="shared" si="329"/>
        <v>#N/A</v>
      </c>
      <c r="J904">
        <f t="shared" si="330"/>
        <v>0</v>
      </c>
      <c r="K904">
        <f t="shared" si="331"/>
        <v>0</v>
      </c>
      <c r="L904">
        <f t="shared" si="332"/>
        <v>0</v>
      </c>
      <c r="M904" t="e">
        <f t="shared" si="333"/>
        <v>#N/A</v>
      </c>
      <c r="N904" t="e">
        <f t="shared" si="333"/>
        <v>#N/A</v>
      </c>
      <c r="O904">
        <f>IF(ISNA(VLOOKUP(A904,desenvolvedores!$U$2:$W$656,2,FALSE)),1,VLOOKUP(A904,desenvolvedores!$U$2:$W$656,2,FALSE))</f>
        <v>1</v>
      </c>
      <c r="P904">
        <f>IF(ISNA(VLOOKUP(A904,desenvolvedores!$U$2:$W$656,3,FALSE)),1,VLOOKUP(A904,desenvolvedores!$U$2:$W$656,3,FALSE))</f>
        <v>1</v>
      </c>
      <c r="S904">
        <f>IF(ISNA(VLOOKUP(A904,merges!AH:AJ,2,)),0,VLOOKUP(A904,merges!AH:AJ,2,))</f>
        <v>0</v>
      </c>
      <c r="T904">
        <f>IF(ISNA(VLOOKUP(A904,merges!AN:AP,2,FALSE)),0,VLOOKUP(A904,merges!AN:AP,2,FALSE))</f>
        <v>0</v>
      </c>
      <c r="U904">
        <f t="shared" si="334"/>
        <v>0</v>
      </c>
      <c r="V904">
        <f t="shared" si="335"/>
        <v>0</v>
      </c>
      <c r="W904">
        <f t="shared" si="344"/>
        <v>0</v>
      </c>
      <c r="X904">
        <f t="shared" si="336"/>
        <v>0</v>
      </c>
      <c r="Y904" t="e">
        <f>VLOOKUP(A904,issues_tempo!A:E,2,FALSE)</f>
        <v>#N/A</v>
      </c>
      <c r="Z904" t="e">
        <f>VLOOKUP(A904,issues_tempo!A:E,3,FALSE)</f>
        <v>#N/A</v>
      </c>
      <c r="AA904" t="e">
        <f t="shared" si="337"/>
        <v>#N/A</v>
      </c>
      <c r="AB904" t="e">
        <f t="shared" si="338"/>
        <v>#N/A</v>
      </c>
      <c r="AC904" t="e">
        <f>VLOOKUP(A904,issues_tempo!A:E,4,FALSE)</f>
        <v>#N/A</v>
      </c>
      <c r="AD904" t="e">
        <f>VLOOKUP(A904,issues_tempo!A:E,5,FALSE)</f>
        <v>#N/A</v>
      </c>
      <c r="AE904">
        <f t="shared" si="339"/>
        <v>0</v>
      </c>
      <c r="AF904">
        <f t="shared" si="339"/>
        <v>0</v>
      </c>
      <c r="AG904" t="e">
        <f t="shared" si="340"/>
        <v>#N/A</v>
      </c>
      <c r="AH904" t="e">
        <f t="shared" si="341"/>
        <v>#N/A</v>
      </c>
      <c r="AI904" t="e">
        <f t="shared" si="342"/>
        <v>#N/A</v>
      </c>
      <c r="AJ904" t="e">
        <f t="shared" si="343"/>
        <v>#N/A</v>
      </c>
    </row>
    <row r="905" spans="1:36" x14ac:dyDescent="0.25">
      <c r="A905">
        <f>commits!A905</f>
        <v>102541671</v>
      </c>
      <c r="B905" t="str">
        <f>commits!B905</f>
        <v>java</v>
      </c>
      <c r="C905">
        <f>commits!C905</f>
        <v>0</v>
      </c>
      <c r="D905">
        <f>commits!D905</f>
        <v>1</v>
      </c>
      <c r="E905">
        <f>commits!E905</f>
        <v>1</v>
      </c>
      <c r="F905" t="e">
        <f>VLOOKUP(A905,merges!P:U,5,FALSE)</f>
        <v>#N/A</v>
      </c>
      <c r="G905" t="e">
        <f>VLOOKUP(A905,merges!P:U,6,FALSE)</f>
        <v>#N/A</v>
      </c>
      <c r="H905" t="e">
        <f t="shared" si="328"/>
        <v>#N/A</v>
      </c>
      <c r="I905" t="e">
        <f t="shared" si="329"/>
        <v>#N/A</v>
      </c>
      <c r="J905">
        <f t="shared" si="330"/>
        <v>0</v>
      </c>
      <c r="K905">
        <f t="shared" si="331"/>
        <v>0</v>
      </c>
      <c r="L905">
        <f t="shared" si="332"/>
        <v>0</v>
      </c>
      <c r="M905" t="e">
        <f t="shared" si="333"/>
        <v>#N/A</v>
      </c>
      <c r="N905" t="e">
        <f t="shared" si="333"/>
        <v>#N/A</v>
      </c>
      <c r="O905">
        <f>IF(ISNA(VLOOKUP(A905,desenvolvedores!$U$2:$W$656,2,FALSE)),1,VLOOKUP(A905,desenvolvedores!$U$2:$W$656,2,FALSE))</f>
        <v>1</v>
      </c>
      <c r="P905">
        <f>IF(ISNA(VLOOKUP(A905,desenvolvedores!$U$2:$W$656,3,FALSE)),1,VLOOKUP(A905,desenvolvedores!$U$2:$W$656,3,FALSE))</f>
        <v>1</v>
      </c>
      <c r="S905">
        <f>IF(ISNA(VLOOKUP(A905,merges!AH:AJ,2,)),0,VLOOKUP(A905,merges!AH:AJ,2,))</f>
        <v>0</v>
      </c>
      <c r="T905">
        <f>IF(ISNA(VLOOKUP(A905,merges!AN:AP,2,FALSE)),0,VLOOKUP(A905,merges!AN:AP,2,FALSE))</f>
        <v>0</v>
      </c>
      <c r="U905">
        <f t="shared" si="334"/>
        <v>0</v>
      </c>
      <c r="V905">
        <f t="shared" si="335"/>
        <v>0</v>
      </c>
      <c r="W905">
        <f t="shared" si="344"/>
        <v>0</v>
      </c>
      <c r="X905">
        <f t="shared" si="336"/>
        <v>0</v>
      </c>
      <c r="Y905" t="e">
        <f>VLOOKUP(A905,issues_tempo!A:E,2,FALSE)</f>
        <v>#N/A</v>
      </c>
      <c r="Z905" t="e">
        <f>VLOOKUP(A905,issues_tempo!A:E,3,FALSE)</f>
        <v>#N/A</v>
      </c>
      <c r="AA905" t="e">
        <f t="shared" si="337"/>
        <v>#N/A</v>
      </c>
      <c r="AB905" t="e">
        <f t="shared" si="338"/>
        <v>#N/A</v>
      </c>
      <c r="AC905" t="e">
        <f>VLOOKUP(A905,issues_tempo!A:E,4,FALSE)</f>
        <v>#N/A</v>
      </c>
      <c r="AD905" t="e">
        <f>VLOOKUP(A905,issues_tempo!A:E,5,FALSE)</f>
        <v>#N/A</v>
      </c>
      <c r="AE905">
        <f t="shared" si="339"/>
        <v>0</v>
      </c>
      <c r="AF905">
        <f t="shared" si="339"/>
        <v>0</v>
      </c>
      <c r="AG905" t="e">
        <f t="shared" si="340"/>
        <v>#N/A</v>
      </c>
      <c r="AH905" t="e">
        <f t="shared" si="341"/>
        <v>#N/A</v>
      </c>
      <c r="AI905" t="e">
        <f t="shared" si="342"/>
        <v>#N/A</v>
      </c>
      <c r="AJ905" t="e">
        <f t="shared" si="343"/>
        <v>#N/A</v>
      </c>
    </row>
    <row r="906" spans="1:36" x14ac:dyDescent="0.25">
      <c r="A906">
        <f>commits!A906</f>
        <v>103375381</v>
      </c>
      <c r="B906" t="str">
        <f>commits!B906</f>
        <v>Javascript</v>
      </c>
      <c r="C906">
        <f>commits!C906</f>
        <v>0</v>
      </c>
      <c r="D906">
        <f>commits!D906</f>
        <v>1</v>
      </c>
      <c r="E906">
        <f>commits!E906</f>
        <v>1</v>
      </c>
      <c r="F906" t="e">
        <f>VLOOKUP(A906,merges!P:U,5,FALSE)</f>
        <v>#N/A</v>
      </c>
      <c r="G906" t="e">
        <f>VLOOKUP(A906,merges!P:U,6,FALSE)</f>
        <v>#N/A</v>
      </c>
      <c r="H906" t="e">
        <f t="shared" si="328"/>
        <v>#N/A</v>
      </c>
      <c r="I906" t="e">
        <f t="shared" si="329"/>
        <v>#N/A</v>
      </c>
      <c r="J906">
        <f t="shared" si="330"/>
        <v>0</v>
      </c>
      <c r="K906">
        <f t="shared" si="331"/>
        <v>0</v>
      </c>
      <c r="L906">
        <f t="shared" si="332"/>
        <v>0</v>
      </c>
      <c r="M906" t="e">
        <f t="shared" si="333"/>
        <v>#N/A</v>
      </c>
      <c r="N906" t="e">
        <f t="shared" si="333"/>
        <v>#N/A</v>
      </c>
      <c r="O906">
        <f>IF(ISNA(VLOOKUP(A906,desenvolvedores!$U$2:$W$656,2,FALSE)),1,VLOOKUP(A906,desenvolvedores!$U$2:$W$656,2,FALSE))</f>
        <v>1</v>
      </c>
      <c r="P906">
        <f>IF(ISNA(VLOOKUP(A906,desenvolvedores!$U$2:$W$656,3,FALSE)),1,VLOOKUP(A906,desenvolvedores!$U$2:$W$656,3,FALSE))</f>
        <v>1</v>
      </c>
      <c r="S906">
        <f>IF(ISNA(VLOOKUP(A906,merges!AH:AJ,2,)),0,VLOOKUP(A906,merges!AH:AJ,2,))</f>
        <v>0</v>
      </c>
      <c r="T906">
        <f>IF(ISNA(VLOOKUP(A906,merges!AN:AP,2,FALSE)),0,VLOOKUP(A906,merges!AN:AP,2,FALSE))</f>
        <v>0</v>
      </c>
      <c r="U906">
        <f t="shared" si="334"/>
        <v>0</v>
      </c>
      <c r="V906">
        <f t="shared" si="335"/>
        <v>0</v>
      </c>
      <c r="W906">
        <f t="shared" si="344"/>
        <v>0</v>
      </c>
      <c r="X906">
        <f t="shared" si="336"/>
        <v>0</v>
      </c>
      <c r="Y906">
        <f>VLOOKUP(A906,issues_tempo!A:E,2,FALSE)</f>
        <v>4</v>
      </c>
      <c r="Z906">
        <f>VLOOKUP(A906,issues_tempo!A:E,3,FALSE)</f>
        <v>0</v>
      </c>
      <c r="AA906">
        <f t="shared" si="337"/>
        <v>4</v>
      </c>
      <c r="AB906">
        <f t="shared" si="338"/>
        <v>0.25</v>
      </c>
      <c r="AC906">
        <f>VLOOKUP(A906,issues_tempo!A:E,4,FALSE)</f>
        <v>3</v>
      </c>
      <c r="AD906">
        <f>VLOOKUP(A906,issues_tempo!A:E,5,FALSE)</f>
        <v>0</v>
      </c>
      <c r="AE906">
        <f t="shared" si="339"/>
        <v>0</v>
      </c>
      <c r="AF906">
        <f t="shared" si="339"/>
        <v>0</v>
      </c>
      <c r="AG906">
        <f t="shared" si="340"/>
        <v>0.75</v>
      </c>
      <c r="AH906">
        <f t="shared" si="341"/>
        <v>0</v>
      </c>
      <c r="AI906">
        <f t="shared" si="342"/>
        <v>0</v>
      </c>
      <c r="AJ906">
        <f t="shared" si="343"/>
        <v>0</v>
      </c>
    </row>
    <row r="907" spans="1:36" x14ac:dyDescent="0.25">
      <c r="A907">
        <f>commits!A907</f>
        <v>103722070</v>
      </c>
      <c r="B907" t="str">
        <f>commits!B907</f>
        <v>java</v>
      </c>
      <c r="C907">
        <f>commits!C907</f>
        <v>0</v>
      </c>
      <c r="D907">
        <f>commits!D907</f>
        <v>4</v>
      </c>
      <c r="E907">
        <f>commits!E907</f>
        <v>4</v>
      </c>
      <c r="F907" t="e">
        <f>VLOOKUP(A907,merges!P:U,5,FALSE)</f>
        <v>#N/A</v>
      </c>
      <c r="G907" t="e">
        <f>VLOOKUP(A907,merges!P:U,6,FALSE)</f>
        <v>#N/A</v>
      </c>
      <c r="H907" t="e">
        <f t="shared" si="328"/>
        <v>#N/A</v>
      </c>
      <c r="I907" t="e">
        <f t="shared" si="329"/>
        <v>#N/A</v>
      </c>
      <c r="J907">
        <f t="shared" si="330"/>
        <v>0</v>
      </c>
      <c r="K907">
        <f t="shared" si="331"/>
        <v>0</v>
      </c>
      <c r="L907">
        <f t="shared" si="332"/>
        <v>0</v>
      </c>
      <c r="M907" t="e">
        <f t="shared" si="333"/>
        <v>#N/A</v>
      </c>
      <c r="N907" t="e">
        <f t="shared" si="333"/>
        <v>#N/A</v>
      </c>
      <c r="O907">
        <f>IF(ISNA(VLOOKUP(A907,desenvolvedores!$U$2:$W$656,2,FALSE)),1,VLOOKUP(A907,desenvolvedores!$U$2:$W$656,2,FALSE))</f>
        <v>1</v>
      </c>
      <c r="P907">
        <f>IF(ISNA(VLOOKUP(A907,desenvolvedores!$U$2:$W$656,3,FALSE)),1,VLOOKUP(A907,desenvolvedores!$U$2:$W$656,3,FALSE))</f>
        <v>1</v>
      </c>
      <c r="S907">
        <f>IF(ISNA(VLOOKUP(A907,merges!AH:AJ,2,)),0,VLOOKUP(A907,merges!AH:AJ,2,))</f>
        <v>0</v>
      </c>
      <c r="T907">
        <f>IF(ISNA(VLOOKUP(A907,merges!AN:AP,2,FALSE)),0,VLOOKUP(A907,merges!AN:AP,2,FALSE))</f>
        <v>0</v>
      </c>
      <c r="U907">
        <f t="shared" si="334"/>
        <v>0</v>
      </c>
      <c r="V907">
        <f t="shared" si="335"/>
        <v>0</v>
      </c>
      <c r="W907">
        <f t="shared" si="344"/>
        <v>0</v>
      </c>
      <c r="X907">
        <f t="shared" si="336"/>
        <v>0</v>
      </c>
      <c r="Y907" t="e">
        <f>VLOOKUP(A907,issues_tempo!A:E,2,FALSE)</f>
        <v>#N/A</v>
      </c>
      <c r="Z907" t="e">
        <f>VLOOKUP(A907,issues_tempo!A:E,3,FALSE)</f>
        <v>#N/A</v>
      </c>
      <c r="AA907" t="e">
        <f t="shared" si="337"/>
        <v>#N/A</v>
      </c>
      <c r="AB907" t="e">
        <f t="shared" si="338"/>
        <v>#N/A</v>
      </c>
      <c r="AC907" t="e">
        <f>VLOOKUP(A907,issues_tempo!A:E,4,FALSE)</f>
        <v>#N/A</v>
      </c>
      <c r="AD907" t="e">
        <f>VLOOKUP(A907,issues_tempo!A:E,5,FALSE)</f>
        <v>#N/A</v>
      </c>
      <c r="AE907">
        <f t="shared" si="339"/>
        <v>0</v>
      </c>
      <c r="AF907">
        <f t="shared" si="339"/>
        <v>0</v>
      </c>
      <c r="AG907" t="e">
        <f t="shared" si="340"/>
        <v>#N/A</v>
      </c>
      <c r="AH907" t="e">
        <f t="shared" si="341"/>
        <v>#N/A</v>
      </c>
      <c r="AI907" t="e">
        <f t="shared" si="342"/>
        <v>#N/A</v>
      </c>
      <c r="AJ907" t="e">
        <f t="shared" si="343"/>
        <v>#N/A</v>
      </c>
    </row>
    <row r="908" spans="1:36" x14ac:dyDescent="0.25">
      <c r="A908">
        <f>commits!A908</f>
        <v>105115436</v>
      </c>
      <c r="B908" t="str">
        <f>commits!B908</f>
        <v>Javascript</v>
      </c>
      <c r="C908">
        <f>commits!C908</f>
        <v>0</v>
      </c>
      <c r="D908">
        <f>commits!D908</f>
        <v>1</v>
      </c>
      <c r="E908">
        <f>commits!E908</f>
        <v>1</v>
      </c>
      <c r="F908" t="e">
        <f>VLOOKUP(A908,merges!P:U,5,FALSE)</f>
        <v>#N/A</v>
      </c>
      <c r="G908" t="e">
        <f>VLOOKUP(A908,merges!P:U,6,FALSE)</f>
        <v>#N/A</v>
      </c>
      <c r="H908" t="e">
        <f t="shared" si="328"/>
        <v>#N/A</v>
      </c>
      <c r="I908" t="e">
        <f t="shared" si="329"/>
        <v>#N/A</v>
      </c>
      <c r="J908">
        <f t="shared" si="330"/>
        <v>0</v>
      </c>
      <c r="K908">
        <f t="shared" si="331"/>
        <v>0</v>
      </c>
      <c r="L908">
        <f t="shared" si="332"/>
        <v>0</v>
      </c>
      <c r="M908" t="e">
        <f t="shared" si="333"/>
        <v>#N/A</v>
      </c>
      <c r="N908" t="e">
        <f t="shared" si="333"/>
        <v>#N/A</v>
      </c>
      <c r="O908">
        <f>IF(ISNA(VLOOKUP(A908,desenvolvedores!$U$2:$W$656,2,FALSE)),1,VLOOKUP(A908,desenvolvedores!$U$2:$W$656,2,FALSE))</f>
        <v>1</v>
      </c>
      <c r="P908">
        <f>IF(ISNA(VLOOKUP(A908,desenvolvedores!$U$2:$W$656,3,FALSE)),1,VLOOKUP(A908,desenvolvedores!$U$2:$W$656,3,FALSE))</f>
        <v>1</v>
      </c>
      <c r="S908">
        <f>IF(ISNA(VLOOKUP(A908,merges!AH:AJ,2,)),0,VLOOKUP(A908,merges!AH:AJ,2,))</f>
        <v>0</v>
      </c>
      <c r="T908">
        <f>IF(ISNA(VLOOKUP(A908,merges!AN:AP,2,FALSE)),0,VLOOKUP(A908,merges!AN:AP,2,FALSE))</f>
        <v>0</v>
      </c>
      <c r="U908">
        <f t="shared" si="334"/>
        <v>0</v>
      </c>
      <c r="V908">
        <f t="shared" si="335"/>
        <v>0</v>
      </c>
      <c r="W908">
        <f t="shared" si="344"/>
        <v>0</v>
      </c>
      <c r="X908">
        <f t="shared" si="336"/>
        <v>0</v>
      </c>
      <c r="Y908" t="e">
        <f>VLOOKUP(A908,issues_tempo!A:E,2,FALSE)</f>
        <v>#N/A</v>
      </c>
      <c r="Z908" t="e">
        <f>VLOOKUP(A908,issues_tempo!A:E,3,FALSE)</f>
        <v>#N/A</v>
      </c>
      <c r="AA908" t="e">
        <f t="shared" si="337"/>
        <v>#N/A</v>
      </c>
      <c r="AB908" t="e">
        <f t="shared" si="338"/>
        <v>#N/A</v>
      </c>
      <c r="AC908" t="e">
        <f>VLOOKUP(A908,issues_tempo!A:E,4,FALSE)</f>
        <v>#N/A</v>
      </c>
      <c r="AD908" t="e">
        <f>VLOOKUP(A908,issues_tempo!A:E,5,FALSE)</f>
        <v>#N/A</v>
      </c>
      <c r="AE908">
        <f t="shared" si="339"/>
        <v>0</v>
      </c>
      <c r="AF908">
        <f t="shared" si="339"/>
        <v>0</v>
      </c>
      <c r="AG908" t="e">
        <f t="shared" si="340"/>
        <v>#N/A</v>
      </c>
      <c r="AH908" t="e">
        <f t="shared" si="341"/>
        <v>#N/A</v>
      </c>
      <c r="AI908" t="e">
        <f t="shared" si="342"/>
        <v>#N/A</v>
      </c>
      <c r="AJ908" t="e">
        <f t="shared" si="343"/>
        <v>#N/A</v>
      </c>
    </row>
    <row r="909" spans="1:36" x14ac:dyDescent="0.25">
      <c r="A909">
        <f>commits!A909</f>
        <v>106755542</v>
      </c>
      <c r="B909" t="str">
        <f>commits!B909</f>
        <v>Javascript</v>
      </c>
      <c r="C909">
        <f>commits!C909</f>
        <v>0</v>
      </c>
      <c r="D909">
        <f>commits!D909</f>
        <v>1</v>
      </c>
      <c r="E909">
        <f>commits!E909</f>
        <v>1</v>
      </c>
      <c r="F909" t="e">
        <f>VLOOKUP(A909,merges!P:U,5,FALSE)</f>
        <v>#N/A</v>
      </c>
      <c r="G909" t="e">
        <f>VLOOKUP(A909,merges!P:U,6,FALSE)</f>
        <v>#N/A</v>
      </c>
      <c r="H909" t="e">
        <f t="shared" si="328"/>
        <v>#N/A</v>
      </c>
      <c r="I909" t="e">
        <f t="shared" si="329"/>
        <v>#N/A</v>
      </c>
      <c r="J909">
        <f t="shared" si="330"/>
        <v>0</v>
      </c>
      <c r="K909">
        <f t="shared" si="331"/>
        <v>0</v>
      </c>
      <c r="L909">
        <f t="shared" si="332"/>
        <v>0</v>
      </c>
      <c r="M909" t="e">
        <f t="shared" si="333"/>
        <v>#N/A</v>
      </c>
      <c r="N909" t="e">
        <f t="shared" si="333"/>
        <v>#N/A</v>
      </c>
      <c r="O909">
        <f>IF(ISNA(VLOOKUP(A909,desenvolvedores!$U$2:$W$656,2,FALSE)),1,VLOOKUP(A909,desenvolvedores!$U$2:$W$656,2,FALSE))</f>
        <v>1</v>
      </c>
      <c r="P909">
        <f>IF(ISNA(VLOOKUP(A909,desenvolvedores!$U$2:$W$656,3,FALSE)),1,VLOOKUP(A909,desenvolvedores!$U$2:$W$656,3,FALSE))</f>
        <v>1</v>
      </c>
      <c r="S909">
        <f>IF(ISNA(VLOOKUP(A909,merges!AH:AJ,2,)),0,VLOOKUP(A909,merges!AH:AJ,2,))</f>
        <v>0</v>
      </c>
      <c r="T909">
        <f>IF(ISNA(VLOOKUP(A909,merges!AN:AP,2,FALSE)),0,VLOOKUP(A909,merges!AN:AP,2,FALSE))</f>
        <v>0</v>
      </c>
      <c r="U909">
        <f t="shared" si="334"/>
        <v>0</v>
      </c>
      <c r="V909">
        <f t="shared" si="335"/>
        <v>0</v>
      </c>
      <c r="W909">
        <f t="shared" si="344"/>
        <v>0</v>
      </c>
      <c r="X909">
        <f t="shared" si="336"/>
        <v>0</v>
      </c>
      <c r="Y909" t="e">
        <f>VLOOKUP(A909,issues_tempo!A:E,2,FALSE)</f>
        <v>#N/A</v>
      </c>
      <c r="Z909" t="e">
        <f>VLOOKUP(A909,issues_tempo!A:E,3,FALSE)</f>
        <v>#N/A</v>
      </c>
      <c r="AA909" t="e">
        <f t="shared" si="337"/>
        <v>#N/A</v>
      </c>
      <c r="AB909" t="e">
        <f t="shared" si="338"/>
        <v>#N/A</v>
      </c>
      <c r="AC909" t="e">
        <f>VLOOKUP(A909,issues_tempo!A:E,4,FALSE)</f>
        <v>#N/A</v>
      </c>
      <c r="AD909" t="e">
        <f>VLOOKUP(A909,issues_tempo!A:E,5,FALSE)</f>
        <v>#N/A</v>
      </c>
      <c r="AE909">
        <f t="shared" si="339"/>
        <v>0</v>
      </c>
      <c r="AF909">
        <f t="shared" si="339"/>
        <v>0</v>
      </c>
      <c r="AG909" t="e">
        <f t="shared" si="340"/>
        <v>#N/A</v>
      </c>
      <c r="AH909" t="e">
        <f t="shared" si="341"/>
        <v>#N/A</v>
      </c>
      <c r="AI909" t="e">
        <f t="shared" si="342"/>
        <v>#N/A</v>
      </c>
      <c r="AJ909" t="e">
        <f t="shared" si="343"/>
        <v>#N/A</v>
      </c>
    </row>
    <row r="910" spans="1:36" x14ac:dyDescent="0.25">
      <c r="A910">
        <f>commits!A910</f>
        <v>107253811</v>
      </c>
      <c r="B910" t="str">
        <f>commits!B910</f>
        <v>Ruby</v>
      </c>
      <c r="C910">
        <f>commits!C910</f>
        <v>0</v>
      </c>
      <c r="D910">
        <f>commits!D910</f>
        <v>3</v>
      </c>
      <c r="E910">
        <f>commits!E910</f>
        <v>3</v>
      </c>
      <c r="F910" t="e">
        <f>VLOOKUP(A910,merges!P:U,5,FALSE)</f>
        <v>#N/A</v>
      </c>
      <c r="G910" t="e">
        <f>VLOOKUP(A910,merges!P:U,6,FALSE)</f>
        <v>#N/A</v>
      </c>
      <c r="H910" t="e">
        <f t="shared" si="328"/>
        <v>#N/A</v>
      </c>
      <c r="I910" t="e">
        <f t="shared" si="329"/>
        <v>#N/A</v>
      </c>
      <c r="J910">
        <f t="shared" si="330"/>
        <v>0</v>
      </c>
      <c r="K910">
        <f t="shared" si="331"/>
        <v>0</v>
      </c>
      <c r="L910">
        <f t="shared" si="332"/>
        <v>0</v>
      </c>
      <c r="M910" t="e">
        <f t="shared" si="333"/>
        <v>#N/A</v>
      </c>
      <c r="N910" t="e">
        <f t="shared" si="333"/>
        <v>#N/A</v>
      </c>
      <c r="O910">
        <f>IF(ISNA(VLOOKUP(A910,desenvolvedores!$U$2:$W$656,2,FALSE)),1,VLOOKUP(A910,desenvolvedores!$U$2:$W$656,2,FALSE))</f>
        <v>1</v>
      </c>
      <c r="P910">
        <f>IF(ISNA(VLOOKUP(A910,desenvolvedores!$U$2:$W$656,3,FALSE)),1,VLOOKUP(A910,desenvolvedores!$U$2:$W$656,3,FALSE))</f>
        <v>1</v>
      </c>
      <c r="S910">
        <f>IF(ISNA(VLOOKUP(A910,merges!AH:AJ,2,)),0,VLOOKUP(A910,merges!AH:AJ,2,))</f>
        <v>0</v>
      </c>
      <c r="T910">
        <f>IF(ISNA(VLOOKUP(A910,merges!AN:AP,2,FALSE)),0,VLOOKUP(A910,merges!AN:AP,2,FALSE))</f>
        <v>0</v>
      </c>
      <c r="U910">
        <f t="shared" si="334"/>
        <v>0</v>
      </c>
      <c r="V910">
        <f t="shared" si="335"/>
        <v>0</v>
      </c>
      <c r="W910">
        <f t="shared" si="344"/>
        <v>0</v>
      </c>
      <c r="X910">
        <f t="shared" si="336"/>
        <v>0</v>
      </c>
      <c r="Y910" t="e">
        <f>VLOOKUP(A910,issues_tempo!A:E,2,FALSE)</f>
        <v>#N/A</v>
      </c>
      <c r="Z910" t="e">
        <f>VLOOKUP(A910,issues_tempo!A:E,3,FALSE)</f>
        <v>#N/A</v>
      </c>
      <c r="AA910" t="e">
        <f t="shared" si="337"/>
        <v>#N/A</v>
      </c>
      <c r="AB910" t="e">
        <f t="shared" si="338"/>
        <v>#N/A</v>
      </c>
      <c r="AC910" t="e">
        <f>VLOOKUP(A910,issues_tempo!A:E,4,FALSE)</f>
        <v>#N/A</v>
      </c>
      <c r="AD910" t="e">
        <f>VLOOKUP(A910,issues_tempo!A:E,5,FALSE)</f>
        <v>#N/A</v>
      </c>
      <c r="AE910">
        <f t="shared" si="339"/>
        <v>0</v>
      </c>
      <c r="AF910">
        <f t="shared" si="339"/>
        <v>0</v>
      </c>
      <c r="AG910" t="e">
        <f t="shared" si="340"/>
        <v>#N/A</v>
      </c>
      <c r="AH910" t="e">
        <f t="shared" si="341"/>
        <v>#N/A</v>
      </c>
      <c r="AI910" t="e">
        <f t="shared" si="342"/>
        <v>#N/A</v>
      </c>
      <c r="AJ910" t="e">
        <f t="shared" si="343"/>
        <v>#N/A</v>
      </c>
    </row>
    <row r="911" spans="1:36" x14ac:dyDescent="0.25">
      <c r="A911">
        <f>commits!A911</f>
        <v>107542678</v>
      </c>
      <c r="B911" t="str">
        <f>commits!B911</f>
        <v>Javascript</v>
      </c>
      <c r="C911">
        <f>commits!C911</f>
        <v>0</v>
      </c>
      <c r="D911">
        <f>commits!D911</f>
        <v>47</v>
      </c>
      <c r="E911">
        <f>commits!E911</f>
        <v>47</v>
      </c>
      <c r="F911">
        <f>VLOOKUP(A911,merges!P:U,5,FALSE)</f>
        <v>0</v>
      </c>
      <c r="G911">
        <f>VLOOKUP(A911,merges!P:U,6,FALSE)</f>
        <v>1</v>
      </c>
      <c r="H911">
        <f t="shared" si="328"/>
        <v>1</v>
      </c>
      <c r="I911">
        <f t="shared" si="329"/>
        <v>47</v>
      </c>
      <c r="J911">
        <f t="shared" si="330"/>
        <v>2.1276595744680851</v>
      </c>
      <c r="K911">
        <f t="shared" si="331"/>
        <v>0</v>
      </c>
      <c r="L911">
        <f t="shared" si="332"/>
        <v>2.1276595744680851</v>
      </c>
      <c r="M911" t="e">
        <f t="shared" si="333"/>
        <v>#DIV/0!</v>
      </c>
      <c r="N911">
        <f t="shared" si="333"/>
        <v>47</v>
      </c>
      <c r="O911">
        <f>IF(ISNA(VLOOKUP(A911,desenvolvedores!$U$2:$W$656,2,FALSE)),1,VLOOKUP(A911,desenvolvedores!$U$2:$W$656,2,FALSE))</f>
        <v>1</v>
      </c>
      <c r="P911">
        <f>IF(ISNA(VLOOKUP(A911,desenvolvedores!$U$2:$W$656,3,FALSE)),1,VLOOKUP(A911,desenvolvedores!$U$2:$W$656,3,FALSE))</f>
        <v>1</v>
      </c>
      <c r="S911">
        <f>IF(ISNA(VLOOKUP(A911,merges!AH:AJ,2,)),0,VLOOKUP(A911,merges!AH:AJ,2,))</f>
        <v>0</v>
      </c>
      <c r="T911">
        <f>IF(ISNA(VLOOKUP(A911,merges!AN:AP,2,FALSE)),0,VLOOKUP(A911,merges!AN:AP,2,FALSE))</f>
        <v>0</v>
      </c>
      <c r="U911">
        <f t="shared" si="334"/>
        <v>0</v>
      </c>
      <c r="V911">
        <f t="shared" si="335"/>
        <v>0</v>
      </c>
      <c r="W911">
        <f t="shared" si="344"/>
        <v>0</v>
      </c>
      <c r="X911">
        <f t="shared" si="336"/>
        <v>0</v>
      </c>
      <c r="Y911">
        <f>VLOOKUP(A911,issues_tempo!A:E,2,FALSE)</f>
        <v>1</v>
      </c>
      <c r="Z911">
        <f>VLOOKUP(A911,issues_tempo!A:E,3,FALSE)</f>
        <v>0</v>
      </c>
      <c r="AA911">
        <f t="shared" si="337"/>
        <v>1</v>
      </c>
      <c r="AB911">
        <f t="shared" si="338"/>
        <v>47</v>
      </c>
      <c r="AC911">
        <f>VLOOKUP(A911,issues_tempo!A:E,4,FALSE)</f>
        <v>13</v>
      </c>
      <c r="AD911">
        <f>VLOOKUP(A911,issues_tempo!A:E,5,FALSE)</f>
        <v>0</v>
      </c>
      <c r="AE911">
        <f t="shared" si="339"/>
        <v>0</v>
      </c>
      <c r="AF911">
        <f t="shared" si="339"/>
        <v>0</v>
      </c>
      <c r="AG911">
        <f t="shared" si="340"/>
        <v>13</v>
      </c>
      <c r="AH911">
        <f t="shared" si="341"/>
        <v>0</v>
      </c>
      <c r="AI911">
        <f t="shared" si="342"/>
        <v>0</v>
      </c>
      <c r="AJ911">
        <f t="shared" si="343"/>
        <v>0</v>
      </c>
    </row>
    <row r="912" spans="1:36" x14ac:dyDescent="0.25">
      <c r="A912">
        <f>commits!A912</f>
        <v>108957299</v>
      </c>
      <c r="B912" t="str">
        <f>commits!B912</f>
        <v>java</v>
      </c>
      <c r="C912">
        <f>commits!C912</f>
        <v>0</v>
      </c>
      <c r="D912">
        <f>commits!D912</f>
        <v>3</v>
      </c>
      <c r="E912">
        <f>commits!E912</f>
        <v>3</v>
      </c>
      <c r="F912" t="e">
        <f>VLOOKUP(A912,merges!P:U,5,FALSE)</f>
        <v>#N/A</v>
      </c>
      <c r="G912" t="e">
        <f>VLOOKUP(A912,merges!P:U,6,FALSE)</f>
        <v>#N/A</v>
      </c>
      <c r="H912" t="e">
        <f t="shared" si="328"/>
        <v>#N/A</v>
      </c>
      <c r="I912" t="e">
        <f t="shared" si="329"/>
        <v>#N/A</v>
      </c>
      <c r="J912">
        <f t="shared" si="330"/>
        <v>0</v>
      </c>
      <c r="K912">
        <f t="shared" si="331"/>
        <v>0</v>
      </c>
      <c r="L912">
        <f t="shared" si="332"/>
        <v>0</v>
      </c>
      <c r="M912" t="e">
        <f t="shared" si="333"/>
        <v>#N/A</v>
      </c>
      <c r="N912" t="e">
        <f t="shared" si="333"/>
        <v>#N/A</v>
      </c>
      <c r="O912">
        <f>IF(ISNA(VLOOKUP(A912,desenvolvedores!$U$2:$W$656,2,FALSE)),1,VLOOKUP(A912,desenvolvedores!$U$2:$W$656,2,FALSE))</f>
        <v>1</v>
      </c>
      <c r="P912">
        <f>IF(ISNA(VLOOKUP(A912,desenvolvedores!$U$2:$W$656,3,FALSE)),1,VLOOKUP(A912,desenvolvedores!$U$2:$W$656,3,FALSE))</f>
        <v>1</v>
      </c>
      <c r="S912">
        <f>IF(ISNA(VLOOKUP(A912,merges!AH:AJ,2,)),0,VLOOKUP(A912,merges!AH:AJ,2,))</f>
        <v>0</v>
      </c>
      <c r="T912">
        <f>IF(ISNA(VLOOKUP(A912,merges!AN:AP,2,FALSE)),0,VLOOKUP(A912,merges!AN:AP,2,FALSE))</f>
        <v>0</v>
      </c>
      <c r="U912">
        <f t="shared" si="334"/>
        <v>0</v>
      </c>
      <c r="V912">
        <f t="shared" si="335"/>
        <v>0</v>
      </c>
      <c r="W912">
        <f t="shared" si="344"/>
        <v>0</v>
      </c>
      <c r="X912">
        <f t="shared" si="336"/>
        <v>0</v>
      </c>
      <c r="Y912" t="e">
        <f>VLOOKUP(A912,issues_tempo!A:E,2,FALSE)</f>
        <v>#N/A</v>
      </c>
      <c r="Z912" t="e">
        <f>VLOOKUP(A912,issues_tempo!A:E,3,FALSE)</f>
        <v>#N/A</v>
      </c>
      <c r="AA912" t="e">
        <f t="shared" si="337"/>
        <v>#N/A</v>
      </c>
      <c r="AB912" t="e">
        <f t="shared" si="338"/>
        <v>#N/A</v>
      </c>
      <c r="AC912" t="e">
        <f>VLOOKUP(A912,issues_tempo!A:E,4,FALSE)</f>
        <v>#N/A</v>
      </c>
      <c r="AD912" t="e">
        <f>VLOOKUP(A912,issues_tempo!A:E,5,FALSE)</f>
        <v>#N/A</v>
      </c>
      <c r="AE912">
        <f t="shared" si="339"/>
        <v>0</v>
      </c>
      <c r="AF912">
        <f t="shared" si="339"/>
        <v>0</v>
      </c>
      <c r="AG912" t="e">
        <f t="shared" si="340"/>
        <v>#N/A</v>
      </c>
      <c r="AH912" t="e">
        <f t="shared" si="341"/>
        <v>#N/A</v>
      </c>
      <c r="AI912" t="e">
        <f t="shared" si="342"/>
        <v>#N/A</v>
      </c>
      <c r="AJ912" t="e">
        <f t="shared" si="343"/>
        <v>#N/A</v>
      </c>
    </row>
    <row r="913" spans="1:36" x14ac:dyDescent="0.25">
      <c r="A913">
        <f>commits!A913</f>
        <v>109056285</v>
      </c>
      <c r="B913" t="str">
        <f>commits!B913</f>
        <v>Javascript</v>
      </c>
      <c r="C913">
        <f>commits!C913</f>
        <v>0</v>
      </c>
      <c r="D913">
        <f>commits!D913</f>
        <v>1</v>
      </c>
      <c r="E913">
        <f>commits!E913</f>
        <v>1</v>
      </c>
      <c r="F913" t="e">
        <f>VLOOKUP(A913,merges!P:U,5,FALSE)</f>
        <v>#N/A</v>
      </c>
      <c r="G913" t="e">
        <f>VLOOKUP(A913,merges!P:U,6,FALSE)</f>
        <v>#N/A</v>
      </c>
      <c r="H913" t="e">
        <f t="shared" si="328"/>
        <v>#N/A</v>
      </c>
      <c r="I913" t="e">
        <f t="shared" si="329"/>
        <v>#N/A</v>
      </c>
      <c r="J913">
        <f t="shared" si="330"/>
        <v>0</v>
      </c>
      <c r="K913">
        <f t="shared" si="331"/>
        <v>0</v>
      </c>
      <c r="L913">
        <f t="shared" si="332"/>
        <v>0</v>
      </c>
      <c r="M913" t="e">
        <f t="shared" si="333"/>
        <v>#N/A</v>
      </c>
      <c r="N913" t="e">
        <f t="shared" si="333"/>
        <v>#N/A</v>
      </c>
      <c r="O913">
        <f>IF(ISNA(VLOOKUP(A913,desenvolvedores!$U$2:$W$656,2,FALSE)),1,VLOOKUP(A913,desenvolvedores!$U$2:$W$656,2,FALSE))</f>
        <v>1</v>
      </c>
      <c r="P913">
        <f>IF(ISNA(VLOOKUP(A913,desenvolvedores!$U$2:$W$656,3,FALSE)),1,VLOOKUP(A913,desenvolvedores!$U$2:$W$656,3,FALSE))</f>
        <v>1</v>
      </c>
      <c r="S913">
        <f>IF(ISNA(VLOOKUP(A913,merges!AH:AJ,2,)),0,VLOOKUP(A913,merges!AH:AJ,2,))</f>
        <v>0</v>
      </c>
      <c r="T913">
        <f>IF(ISNA(VLOOKUP(A913,merges!AN:AP,2,FALSE)),0,VLOOKUP(A913,merges!AN:AP,2,FALSE))</f>
        <v>0</v>
      </c>
      <c r="U913">
        <f t="shared" si="334"/>
        <v>0</v>
      </c>
      <c r="V913">
        <f t="shared" si="335"/>
        <v>0</v>
      </c>
      <c r="W913">
        <f t="shared" si="344"/>
        <v>0</v>
      </c>
      <c r="X913">
        <f t="shared" si="336"/>
        <v>0</v>
      </c>
      <c r="Y913" t="e">
        <f>VLOOKUP(A913,issues_tempo!A:E,2,FALSE)</f>
        <v>#N/A</v>
      </c>
      <c r="Z913" t="e">
        <f>VLOOKUP(A913,issues_tempo!A:E,3,FALSE)</f>
        <v>#N/A</v>
      </c>
      <c r="AA913" t="e">
        <f t="shared" si="337"/>
        <v>#N/A</v>
      </c>
      <c r="AB913" t="e">
        <f t="shared" si="338"/>
        <v>#N/A</v>
      </c>
      <c r="AC913" t="e">
        <f>VLOOKUP(A913,issues_tempo!A:E,4,FALSE)</f>
        <v>#N/A</v>
      </c>
      <c r="AD913" t="e">
        <f>VLOOKUP(A913,issues_tempo!A:E,5,FALSE)</f>
        <v>#N/A</v>
      </c>
      <c r="AE913">
        <f t="shared" si="339"/>
        <v>0</v>
      </c>
      <c r="AF913">
        <f t="shared" si="339"/>
        <v>0</v>
      </c>
      <c r="AG913" t="e">
        <f t="shared" si="340"/>
        <v>#N/A</v>
      </c>
      <c r="AH913" t="e">
        <f t="shared" si="341"/>
        <v>#N/A</v>
      </c>
      <c r="AI913" t="e">
        <f t="shared" si="342"/>
        <v>#N/A</v>
      </c>
      <c r="AJ913" t="e">
        <f t="shared" si="343"/>
        <v>#N/A</v>
      </c>
    </row>
    <row r="914" spans="1:36" x14ac:dyDescent="0.25">
      <c r="A914">
        <f>commits!A914</f>
        <v>109175311</v>
      </c>
      <c r="B914" t="str">
        <f>commits!B914</f>
        <v>java</v>
      </c>
      <c r="C914">
        <f>commits!C914</f>
        <v>0</v>
      </c>
      <c r="D914">
        <f>commits!D914</f>
        <v>1156</v>
      </c>
      <c r="E914">
        <f>commits!E914</f>
        <v>1156</v>
      </c>
      <c r="F914">
        <f>VLOOKUP(A914,merges!P:U,5,FALSE)</f>
        <v>0</v>
      </c>
      <c r="G914">
        <f>VLOOKUP(A914,merges!P:U,6,FALSE)</f>
        <v>130</v>
      </c>
      <c r="H914">
        <f t="shared" si="328"/>
        <v>130</v>
      </c>
      <c r="I914">
        <f t="shared" si="329"/>
        <v>8.8923076923076927</v>
      </c>
      <c r="J914">
        <f t="shared" si="330"/>
        <v>11.245674740484429</v>
      </c>
      <c r="K914">
        <f t="shared" si="331"/>
        <v>0</v>
      </c>
      <c r="L914">
        <f t="shared" si="332"/>
        <v>11.245674740484429</v>
      </c>
      <c r="M914" t="e">
        <f t="shared" si="333"/>
        <v>#DIV/0!</v>
      </c>
      <c r="N914">
        <f t="shared" si="333"/>
        <v>8.8923076923076927</v>
      </c>
      <c r="O914">
        <f>IF(ISNA(VLOOKUP(A914,desenvolvedores!$U$2:$W$656,2,FALSE)),1,VLOOKUP(A914,desenvolvedores!$U$2:$W$656,2,FALSE))</f>
        <v>1</v>
      </c>
      <c r="P914">
        <f>IF(ISNA(VLOOKUP(A914,desenvolvedores!$U$2:$W$656,3,FALSE)),1,VLOOKUP(A914,desenvolvedores!$U$2:$W$656,3,FALSE))</f>
        <v>1</v>
      </c>
      <c r="S914">
        <f>IF(ISNA(VLOOKUP(A914,merges!AH:AJ,2,)),0,VLOOKUP(A914,merges!AH:AJ,2,))</f>
        <v>0</v>
      </c>
      <c r="T914">
        <f>IF(ISNA(VLOOKUP(A914,merges!AN:AP,2,FALSE)),0,VLOOKUP(A914,merges!AN:AP,2,FALSE))</f>
        <v>60</v>
      </c>
      <c r="U914">
        <f t="shared" si="334"/>
        <v>0</v>
      </c>
      <c r="V914">
        <f t="shared" si="335"/>
        <v>0.46153846153846156</v>
      </c>
      <c r="W914">
        <f t="shared" si="344"/>
        <v>0</v>
      </c>
      <c r="X914">
        <f t="shared" si="336"/>
        <v>5.1903114186851216</v>
      </c>
      <c r="Y914">
        <f>VLOOKUP(A914,issues_tempo!A:E,2,FALSE)</f>
        <v>65</v>
      </c>
      <c r="Z914">
        <f>VLOOKUP(A914,issues_tempo!A:E,3,FALSE)</f>
        <v>0</v>
      </c>
      <c r="AA914">
        <f t="shared" si="337"/>
        <v>65</v>
      </c>
      <c r="AB914">
        <f t="shared" si="338"/>
        <v>17.784615384615385</v>
      </c>
      <c r="AC914">
        <f>VLOOKUP(A914,issues_tempo!A:E,4,FALSE)</f>
        <v>0</v>
      </c>
      <c r="AD914">
        <f>VLOOKUP(A914,issues_tempo!A:E,5,FALSE)</f>
        <v>0</v>
      </c>
      <c r="AE914">
        <f t="shared" si="339"/>
        <v>0</v>
      </c>
      <c r="AF914">
        <f t="shared" si="339"/>
        <v>0</v>
      </c>
      <c r="AG914">
        <f t="shared" si="340"/>
        <v>0</v>
      </c>
      <c r="AH914">
        <f t="shared" si="341"/>
        <v>0</v>
      </c>
      <c r="AI914">
        <f t="shared" si="342"/>
        <v>0</v>
      </c>
      <c r="AJ914">
        <f t="shared" si="343"/>
        <v>0</v>
      </c>
    </row>
    <row r="915" spans="1:36" x14ac:dyDescent="0.25">
      <c r="A915">
        <f>commits!A915</f>
        <v>109588301</v>
      </c>
      <c r="B915" t="str">
        <f>commits!B915</f>
        <v>Javascript</v>
      </c>
      <c r="C915">
        <f>commits!C915</f>
        <v>0</v>
      </c>
      <c r="D915">
        <f>commits!D915</f>
        <v>1</v>
      </c>
      <c r="E915">
        <f>commits!E915</f>
        <v>1</v>
      </c>
      <c r="F915" t="e">
        <f>VLOOKUP(A915,merges!P:U,5,FALSE)</f>
        <v>#N/A</v>
      </c>
      <c r="G915" t="e">
        <f>VLOOKUP(A915,merges!P:U,6,FALSE)</f>
        <v>#N/A</v>
      </c>
      <c r="H915" t="e">
        <f t="shared" si="328"/>
        <v>#N/A</v>
      </c>
      <c r="I915" t="e">
        <f t="shared" si="329"/>
        <v>#N/A</v>
      </c>
      <c r="J915">
        <f t="shared" si="330"/>
        <v>0</v>
      </c>
      <c r="K915">
        <f t="shared" si="331"/>
        <v>0</v>
      </c>
      <c r="L915">
        <f t="shared" si="332"/>
        <v>0</v>
      </c>
      <c r="M915" t="e">
        <f t="shared" si="333"/>
        <v>#N/A</v>
      </c>
      <c r="N915" t="e">
        <f t="shared" si="333"/>
        <v>#N/A</v>
      </c>
      <c r="O915">
        <f>IF(ISNA(VLOOKUP(A915,desenvolvedores!$U$2:$W$656,2,FALSE)),1,VLOOKUP(A915,desenvolvedores!$U$2:$W$656,2,FALSE))</f>
        <v>1</v>
      </c>
      <c r="P915">
        <f>IF(ISNA(VLOOKUP(A915,desenvolvedores!$U$2:$W$656,3,FALSE)),1,VLOOKUP(A915,desenvolvedores!$U$2:$W$656,3,FALSE))</f>
        <v>1</v>
      </c>
      <c r="S915">
        <f>IF(ISNA(VLOOKUP(A915,merges!AH:AJ,2,)),0,VLOOKUP(A915,merges!AH:AJ,2,))</f>
        <v>0</v>
      </c>
      <c r="T915">
        <f>IF(ISNA(VLOOKUP(A915,merges!AN:AP,2,FALSE)),0,VLOOKUP(A915,merges!AN:AP,2,FALSE))</f>
        <v>0</v>
      </c>
      <c r="U915">
        <f t="shared" si="334"/>
        <v>0</v>
      </c>
      <c r="V915">
        <f t="shared" si="335"/>
        <v>0</v>
      </c>
      <c r="W915">
        <f t="shared" si="344"/>
        <v>0</v>
      </c>
      <c r="X915">
        <f t="shared" si="336"/>
        <v>0</v>
      </c>
      <c r="Y915" t="e">
        <f>VLOOKUP(A915,issues_tempo!A:E,2,FALSE)</f>
        <v>#N/A</v>
      </c>
      <c r="Z915" t="e">
        <f>VLOOKUP(A915,issues_tempo!A:E,3,FALSE)</f>
        <v>#N/A</v>
      </c>
      <c r="AA915" t="e">
        <f t="shared" si="337"/>
        <v>#N/A</v>
      </c>
      <c r="AB915" t="e">
        <f t="shared" si="338"/>
        <v>#N/A</v>
      </c>
      <c r="AC915" t="e">
        <f>VLOOKUP(A915,issues_tempo!A:E,4,FALSE)</f>
        <v>#N/A</v>
      </c>
      <c r="AD915" t="e">
        <f>VLOOKUP(A915,issues_tempo!A:E,5,FALSE)</f>
        <v>#N/A</v>
      </c>
      <c r="AE915">
        <f t="shared" si="339"/>
        <v>0</v>
      </c>
      <c r="AF915">
        <f t="shared" si="339"/>
        <v>0</v>
      </c>
      <c r="AG915" t="e">
        <f t="shared" si="340"/>
        <v>#N/A</v>
      </c>
      <c r="AH915" t="e">
        <f t="shared" si="341"/>
        <v>#N/A</v>
      </c>
      <c r="AI915" t="e">
        <f t="shared" si="342"/>
        <v>#N/A</v>
      </c>
      <c r="AJ915" t="e">
        <f t="shared" si="343"/>
        <v>#N/A</v>
      </c>
    </row>
    <row r="916" spans="1:36" x14ac:dyDescent="0.25">
      <c r="A916">
        <f>commits!A916</f>
        <v>109705342</v>
      </c>
      <c r="B916" t="str">
        <f>commits!B916</f>
        <v>java</v>
      </c>
      <c r="C916">
        <f>commits!C916</f>
        <v>0</v>
      </c>
      <c r="D916">
        <f>commits!D916</f>
        <v>1</v>
      </c>
      <c r="E916">
        <f>commits!E916</f>
        <v>1</v>
      </c>
      <c r="F916" t="e">
        <f>VLOOKUP(A916,merges!P:U,5,FALSE)</f>
        <v>#N/A</v>
      </c>
      <c r="G916" t="e">
        <f>VLOOKUP(A916,merges!P:U,6,FALSE)</f>
        <v>#N/A</v>
      </c>
      <c r="H916" t="e">
        <f t="shared" si="328"/>
        <v>#N/A</v>
      </c>
      <c r="I916" t="e">
        <f t="shared" si="329"/>
        <v>#N/A</v>
      </c>
      <c r="J916">
        <f t="shared" si="330"/>
        <v>0</v>
      </c>
      <c r="K916">
        <f t="shared" si="331"/>
        <v>0</v>
      </c>
      <c r="L916">
        <f t="shared" si="332"/>
        <v>0</v>
      </c>
      <c r="M916" t="e">
        <f t="shared" si="333"/>
        <v>#N/A</v>
      </c>
      <c r="N916" t="e">
        <f t="shared" si="333"/>
        <v>#N/A</v>
      </c>
      <c r="O916">
        <f>IF(ISNA(VLOOKUP(A916,desenvolvedores!$U$2:$W$656,2,FALSE)),1,VLOOKUP(A916,desenvolvedores!$U$2:$W$656,2,FALSE))</f>
        <v>1</v>
      </c>
      <c r="P916">
        <f>IF(ISNA(VLOOKUP(A916,desenvolvedores!$U$2:$W$656,3,FALSE)),1,VLOOKUP(A916,desenvolvedores!$U$2:$W$656,3,FALSE))</f>
        <v>1</v>
      </c>
      <c r="S916">
        <f>IF(ISNA(VLOOKUP(A916,merges!AH:AJ,2,)),0,VLOOKUP(A916,merges!AH:AJ,2,))</f>
        <v>0</v>
      </c>
      <c r="T916">
        <f>IF(ISNA(VLOOKUP(A916,merges!AN:AP,2,FALSE)),0,VLOOKUP(A916,merges!AN:AP,2,FALSE))</f>
        <v>0</v>
      </c>
      <c r="U916">
        <f t="shared" si="334"/>
        <v>0</v>
      </c>
      <c r="V916">
        <f t="shared" si="335"/>
        <v>0</v>
      </c>
      <c r="W916">
        <f t="shared" si="344"/>
        <v>0</v>
      </c>
      <c r="X916">
        <f t="shared" si="336"/>
        <v>0</v>
      </c>
      <c r="Y916" t="e">
        <f>VLOOKUP(A916,issues_tempo!A:E,2,FALSE)</f>
        <v>#N/A</v>
      </c>
      <c r="Z916" t="e">
        <f>VLOOKUP(A916,issues_tempo!A:E,3,FALSE)</f>
        <v>#N/A</v>
      </c>
      <c r="AA916" t="e">
        <f t="shared" si="337"/>
        <v>#N/A</v>
      </c>
      <c r="AB916" t="e">
        <f t="shared" si="338"/>
        <v>#N/A</v>
      </c>
      <c r="AC916" t="e">
        <f>VLOOKUP(A916,issues_tempo!A:E,4,FALSE)</f>
        <v>#N/A</v>
      </c>
      <c r="AD916" t="e">
        <f>VLOOKUP(A916,issues_tempo!A:E,5,FALSE)</f>
        <v>#N/A</v>
      </c>
      <c r="AE916">
        <f t="shared" si="339"/>
        <v>0</v>
      </c>
      <c r="AF916">
        <f t="shared" si="339"/>
        <v>0</v>
      </c>
      <c r="AG916" t="e">
        <f t="shared" si="340"/>
        <v>#N/A</v>
      </c>
      <c r="AH916" t="e">
        <f t="shared" si="341"/>
        <v>#N/A</v>
      </c>
      <c r="AI916" t="e">
        <f t="shared" si="342"/>
        <v>#N/A</v>
      </c>
      <c r="AJ916" t="e">
        <f t="shared" si="343"/>
        <v>#N/A</v>
      </c>
    </row>
    <row r="917" spans="1:36" x14ac:dyDescent="0.25">
      <c r="A917">
        <f>commits!A917</f>
        <v>110009792</v>
      </c>
      <c r="B917" t="str">
        <f>commits!B917</f>
        <v>Python</v>
      </c>
      <c r="C917">
        <f>commits!C917</f>
        <v>0</v>
      </c>
      <c r="D917">
        <f>commits!D917</f>
        <v>2</v>
      </c>
      <c r="E917">
        <f>commits!E917</f>
        <v>2</v>
      </c>
      <c r="F917" t="e">
        <f>VLOOKUP(A917,merges!P:U,5,FALSE)</f>
        <v>#N/A</v>
      </c>
      <c r="G917" t="e">
        <f>VLOOKUP(A917,merges!P:U,6,FALSE)</f>
        <v>#N/A</v>
      </c>
      <c r="H917" t="e">
        <f t="shared" si="328"/>
        <v>#N/A</v>
      </c>
      <c r="I917" t="e">
        <f t="shared" si="329"/>
        <v>#N/A</v>
      </c>
      <c r="J917">
        <f t="shared" si="330"/>
        <v>0</v>
      </c>
      <c r="K917">
        <f t="shared" si="331"/>
        <v>0</v>
      </c>
      <c r="L917">
        <f t="shared" si="332"/>
        <v>0</v>
      </c>
      <c r="M917" t="e">
        <f t="shared" si="333"/>
        <v>#N/A</v>
      </c>
      <c r="N917" t="e">
        <f t="shared" si="333"/>
        <v>#N/A</v>
      </c>
      <c r="O917">
        <f>IF(ISNA(VLOOKUP(A917,desenvolvedores!$U$2:$W$656,2,FALSE)),1,VLOOKUP(A917,desenvolvedores!$U$2:$W$656,2,FALSE))</f>
        <v>1</v>
      </c>
      <c r="P917">
        <f>IF(ISNA(VLOOKUP(A917,desenvolvedores!$U$2:$W$656,3,FALSE)),1,VLOOKUP(A917,desenvolvedores!$U$2:$W$656,3,FALSE))</f>
        <v>1</v>
      </c>
      <c r="S917">
        <f>IF(ISNA(VLOOKUP(A917,merges!AH:AJ,2,)),0,VLOOKUP(A917,merges!AH:AJ,2,))</f>
        <v>0</v>
      </c>
      <c r="T917">
        <f>IF(ISNA(VLOOKUP(A917,merges!AN:AP,2,FALSE)),0,VLOOKUP(A917,merges!AN:AP,2,FALSE))</f>
        <v>0</v>
      </c>
      <c r="U917">
        <f t="shared" si="334"/>
        <v>0</v>
      </c>
      <c r="V917">
        <f t="shared" si="335"/>
        <v>0</v>
      </c>
      <c r="W917">
        <f t="shared" si="344"/>
        <v>0</v>
      </c>
      <c r="X917">
        <f t="shared" si="336"/>
        <v>0</v>
      </c>
      <c r="Y917" t="e">
        <f>VLOOKUP(A917,issues_tempo!A:E,2,FALSE)</f>
        <v>#N/A</v>
      </c>
      <c r="Z917" t="e">
        <f>VLOOKUP(A917,issues_tempo!A:E,3,FALSE)</f>
        <v>#N/A</v>
      </c>
      <c r="AA917" t="e">
        <f t="shared" si="337"/>
        <v>#N/A</v>
      </c>
      <c r="AB917" t="e">
        <f t="shared" si="338"/>
        <v>#N/A</v>
      </c>
      <c r="AC917" t="e">
        <f>VLOOKUP(A917,issues_tempo!A:E,4,FALSE)</f>
        <v>#N/A</v>
      </c>
      <c r="AD917" t="e">
        <f>VLOOKUP(A917,issues_tempo!A:E,5,FALSE)</f>
        <v>#N/A</v>
      </c>
      <c r="AE917">
        <f t="shared" si="339"/>
        <v>0</v>
      </c>
      <c r="AF917">
        <f t="shared" si="339"/>
        <v>0</v>
      </c>
      <c r="AG917" t="e">
        <f t="shared" si="340"/>
        <v>#N/A</v>
      </c>
      <c r="AH917" t="e">
        <f t="shared" si="341"/>
        <v>#N/A</v>
      </c>
      <c r="AI917" t="e">
        <f t="shared" si="342"/>
        <v>#N/A</v>
      </c>
      <c r="AJ917" t="e">
        <f t="shared" si="343"/>
        <v>#N/A</v>
      </c>
    </row>
    <row r="918" spans="1:36" x14ac:dyDescent="0.25">
      <c r="A918">
        <f>commits!A918</f>
        <v>110588359</v>
      </c>
      <c r="B918" t="str">
        <f>commits!B918</f>
        <v>Python</v>
      </c>
      <c r="C918">
        <f>commits!C918</f>
        <v>0</v>
      </c>
      <c r="D918">
        <f>commits!D918</f>
        <v>1</v>
      </c>
      <c r="E918">
        <f>commits!E918</f>
        <v>1</v>
      </c>
      <c r="F918" t="e">
        <f>VLOOKUP(A918,merges!P:U,5,FALSE)</f>
        <v>#N/A</v>
      </c>
      <c r="G918" t="e">
        <f>VLOOKUP(A918,merges!P:U,6,FALSE)</f>
        <v>#N/A</v>
      </c>
      <c r="H918" t="e">
        <f t="shared" si="328"/>
        <v>#N/A</v>
      </c>
      <c r="I918" t="e">
        <f t="shared" si="329"/>
        <v>#N/A</v>
      </c>
      <c r="J918">
        <f t="shared" si="330"/>
        <v>0</v>
      </c>
      <c r="K918">
        <f t="shared" si="331"/>
        <v>0</v>
      </c>
      <c r="L918">
        <f t="shared" si="332"/>
        <v>0</v>
      </c>
      <c r="M918" t="e">
        <f t="shared" si="333"/>
        <v>#N/A</v>
      </c>
      <c r="N918" t="e">
        <f t="shared" si="333"/>
        <v>#N/A</v>
      </c>
      <c r="O918">
        <f>IF(ISNA(VLOOKUP(A918,desenvolvedores!$U$2:$W$656,2,FALSE)),1,VLOOKUP(A918,desenvolvedores!$U$2:$W$656,2,FALSE))</f>
        <v>1</v>
      </c>
      <c r="P918">
        <f>IF(ISNA(VLOOKUP(A918,desenvolvedores!$U$2:$W$656,3,FALSE)),1,VLOOKUP(A918,desenvolvedores!$U$2:$W$656,3,FALSE))</f>
        <v>1</v>
      </c>
      <c r="S918">
        <f>IF(ISNA(VLOOKUP(A918,merges!AH:AJ,2,)),0,VLOOKUP(A918,merges!AH:AJ,2,))</f>
        <v>0</v>
      </c>
      <c r="T918">
        <f>IF(ISNA(VLOOKUP(A918,merges!AN:AP,2,FALSE)),0,VLOOKUP(A918,merges!AN:AP,2,FALSE))</f>
        <v>0</v>
      </c>
      <c r="U918">
        <f t="shared" si="334"/>
        <v>0</v>
      </c>
      <c r="V918">
        <f t="shared" si="335"/>
        <v>0</v>
      </c>
      <c r="W918">
        <f t="shared" si="344"/>
        <v>0</v>
      </c>
      <c r="X918">
        <f t="shared" si="336"/>
        <v>0</v>
      </c>
      <c r="Y918" t="e">
        <f>VLOOKUP(A918,issues_tempo!A:E,2,FALSE)</f>
        <v>#N/A</v>
      </c>
      <c r="Z918" t="e">
        <f>VLOOKUP(A918,issues_tempo!A:E,3,FALSE)</f>
        <v>#N/A</v>
      </c>
      <c r="AA918" t="e">
        <f t="shared" si="337"/>
        <v>#N/A</v>
      </c>
      <c r="AB918" t="e">
        <f t="shared" si="338"/>
        <v>#N/A</v>
      </c>
      <c r="AC918" t="e">
        <f>VLOOKUP(A918,issues_tempo!A:E,4,FALSE)</f>
        <v>#N/A</v>
      </c>
      <c r="AD918" t="e">
        <f>VLOOKUP(A918,issues_tempo!A:E,5,FALSE)</f>
        <v>#N/A</v>
      </c>
      <c r="AE918">
        <f t="shared" si="339"/>
        <v>0</v>
      </c>
      <c r="AF918">
        <f t="shared" si="339"/>
        <v>0</v>
      </c>
      <c r="AG918" t="e">
        <f t="shared" si="340"/>
        <v>#N/A</v>
      </c>
      <c r="AH918" t="e">
        <f t="shared" si="341"/>
        <v>#N/A</v>
      </c>
      <c r="AI918" t="e">
        <f t="shared" si="342"/>
        <v>#N/A</v>
      </c>
      <c r="AJ918" t="e">
        <f t="shared" si="343"/>
        <v>#N/A</v>
      </c>
    </row>
    <row r="919" spans="1:36" x14ac:dyDescent="0.25">
      <c r="A919">
        <f>commits!A919</f>
        <v>111766481</v>
      </c>
      <c r="B919" t="str">
        <f>commits!B919</f>
        <v>java</v>
      </c>
      <c r="C919">
        <f>commits!C919</f>
        <v>0</v>
      </c>
      <c r="D919">
        <f>commits!D919</f>
        <v>3</v>
      </c>
      <c r="E919">
        <f>commits!E919</f>
        <v>3</v>
      </c>
      <c r="F919" t="e">
        <f>VLOOKUP(A919,merges!P:U,5,FALSE)</f>
        <v>#N/A</v>
      </c>
      <c r="G919" t="e">
        <f>VLOOKUP(A919,merges!P:U,6,FALSE)</f>
        <v>#N/A</v>
      </c>
      <c r="H919" t="e">
        <f t="shared" si="328"/>
        <v>#N/A</v>
      </c>
      <c r="I919" t="e">
        <f t="shared" si="329"/>
        <v>#N/A</v>
      </c>
      <c r="J919">
        <f t="shared" si="330"/>
        <v>0</v>
      </c>
      <c r="K919">
        <f t="shared" si="331"/>
        <v>0</v>
      </c>
      <c r="L919">
        <f t="shared" si="332"/>
        <v>0</v>
      </c>
      <c r="M919" t="e">
        <f t="shared" si="333"/>
        <v>#N/A</v>
      </c>
      <c r="N919" t="e">
        <f t="shared" si="333"/>
        <v>#N/A</v>
      </c>
      <c r="O919">
        <f>IF(ISNA(VLOOKUP(A919,desenvolvedores!$U$2:$W$656,2,FALSE)),1,VLOOKUP(A919,desenvolvedores!$U$2:$W$656,2,FALSE))</f>
        <v>1</v>
      </c>
      <c r="P919">
        <f>IF(ISNA(VLOOKUP(A919,desenvolvedores!$U$2:$W$656,3,FALSE)),1,VLOOKUP(A919,desenvolvedores!$U$2:$W$656,3,FALSE))</f>
        <v>1</v>
      </c>
      <c r="S919">
        <f>IF(ISNA(VLOOKUP(A919,merges!AH:AJ,2,)),0,VLOOKUP(A919,merges!AH:AJ,2,))</f>
        <v>0</v>
      </c>
      <c r="T919">
        <f>IF(ISNA(VLOOKUP(A919,merges!AN:AP,2,FALSE)),0,VLOOKUP(A919,merges!AN:AP,2,FALSE))</f>
        <v>0</v>
      </c>
      <c r="U919">
        <f t="shared" si="334"/>
        <v>0</v>
      </c>
      <c r="V919">
        <f t="shared" si="335"/>
        <v>0</v>
      </c>
      <c r="W919">
        <f t="shared" si="344"/>
        <v>0</v>
      </c>
      <c r="X919">
        <f t="shared" si="336"/>
        <v>0</v>
      </c>
      <c r="Y919" t="e">
        <f>VLOOKUP(A919,issues_tempo!A:E,2,FALSE)</f>
        <v>#N/A</v>
      </c>
      <c r="Z919" t="e">
        <f>VLOOKUP(A919,issues_tempo!A:E,3,FALSE)</f>
        <v>#N/A</v>
      </c>
      <c r="AA919" t="e">
        <f t="shared" si="337"/>
        <v>#N/A</v>
      </c>
      <c r="AB919" t="e">
        <f t="shared" si="338"/>
        <v>#N/A</v>
      </c>
      <c r="AC919" t="e">
        <f>VLOOKUP(A919,issues_tempo!A:E,4,FALSE)</f>
        <v>#N/A</v>
      </c>
      <c r="AD919" t="e">
        <f>VLOOKUP(A919,issues_tempo!A:E,5,FALSE)</f>
        <v>#N/A</v>
      </c>
      <c r="AE919">
        <f t="shared" si="339"/>
        <v>0</v>
      </c>
      <c r="AF919">
        <f t="shared" si="339"/>
        <v>0</v>
      </c>
      <c r="AG919" t="e">
        <f t="shared" si="340"/>
        <v>#N/A</v>
      </c>
      <c r="AH919" t="e">
        <f t="shared" si="341"/>
        <v>#N/A</v>
      </c>
      <c r="AI919" t="e">
        <f t="shared" si="342"/>
        <v>#N/A</v>
      </c>
      <c r="AJ919" t="e">
        <f t="shared" si="343"/>
        <v>#N/A</v>
      </c>
    </row>
    <row r="920" spans="1:36" x14ac:dyDescent="0.25">
      <c r="A920">
        <f>commits!A920</f>
        <v>112557227</v>
      </c>
      <c r="B920" t="str">
        <f>commits!B920</f>
        <v>java</v>
      </c>
      <c r="C920">
        <f>commits!C920</f>
        <v>0</v>
      </c>
      <c r="D920">
        <f>commits!D920</f>
        <v>15</v>
      </c>
      <c r="E920">
        <f>commits!E920</f>
        <v>15</v>
      </c>
      <c r="F920" t="e">
        <f>VLOOKUP(A920,merges!P:U,5,FALSE)</f>
        <v>#N/A</v>
      </c>
      <c r="G920" t="e">
        <f>VLOOKUP(A920,merges!P:U,6,FALSE)</f>
        <v>#N/A</v>
      </c>
      <c r="H920" t="e">
        <f t="shared" si="328"/>
        <v>#N/A</v>
      </c>
      <c r="I920" t="e">
        <f t="shared" si="329"/>
        <v>#N/A</v>
      </c>
      <c r="J920">
        <f t="shared" si="330"/>
        <v>0</v>
      </c>
      <c r="K920">
        <f t="shared" si="331"/>
        <v>0</v>
      </c>
      <c r="L920">
        <f t="shared" si="332"/>
        <v>0</v>
      </c>
      <c r="M920" t="e">
        <f t="shared" si="333"/>
        <v>#N/A</v>
      </c>
      <c r="N920" t="e">
        <f t="shared" si="333"/>
        <v>#N/A</v>
      </c>
      <c r="O920">
        <f>IF(ISNA(VLOOKUP(A920,desenvolvedores!$U$2:$W$656,2,FALSE)),1,VLOOKUP(A920,desenvolvedores!$U$2:$W$656,2,FALSE))</f>
        <v>1</v>
      </c>
      <c r="P920">
        <f>IF(ISNA(VLOOKUP(A920,desenvolvedores!$U$2:$W$656,3,FALSE)),1,VLOOKUP(A920,desenvolvedores!$U$2:$W$656,3,FALSE))</f>
        <v>1</v>
      </c>
      <c r="S920">
        <f>IF(ISNA(VLOOKUP(A920,merges!AH:AJ,2,)),0,VLOOKUP(A920,merges!AH:AJ,2,))</f>
        <v>0</v>
      </c>
      <c r="T920">
        <f>IF(ISNA(VLOOKUP(A920,merges!AN:AP,2,FALSE)),0,VLOOKUP(A920,merges!AN:AP,2,FALSE))</f>
        <v>0</v>
      </c>
      <c r="U920">
        <f t="shared" si="334"/>
        <v>0</v>
      </c>
      <c r="V920">
        <f t="shared" si="335"/>
        <v>0</v>
      </c>
      <c r="W920">
        <f t="shared" si="344"/>
        <v>0</v>
      </c>
      <c r="X920">
        <f t="shared" si="336"/>
        <v>0</v>
      </c>
      <c r="Y920" t="e">
        <f>VLOOKUP(A920,issues_tempo!A:E,2,FALSE)</f>
        <v>#N/A</v>
      </c>
      <c r="Z920" t="e">
        <f>VLOOKUP(A920,issues_tempo!A:E,3,FALSE)</f>
        <v>#N/A</v>
      </c>
      <c r="AA920" t="e">
        <f t="shared" si="337"/>
        <v>#N/A</v>
      </c>
      <c r="AB920" t="e">
        <f t="shared" si="338"/>
        <v>#N/A</v>
      </c>
      <c r="AC920" t="e">
        <f>VLOOKUP(A920,issues_tempo!A:E,4,FALSE)</f>
        <v>#N/A</v>
      </c>
      <c r="AD920" t="e">
        <f>VLOOKUP(A920,issues_tempo!A:E,5,FALSE)</f>
        <v>#N/A</v>
      </c>
      <c r="AE920">
        <f t="shared" si="339"/>
        <v>0</v>
      </c>
      <c r="AF920">
        <f t="shared" si="339"/>
        <v>0</v>
      </c>
      <c r="AG920" t="e">
        <f t="shared" si="340"/>
        <v>#N/A</v>
      </c>
      <c r="AH920" t="e">
        <f t="shared" si="341"/>
        <v>#N/A</v>
      </c>
      <c r="AI920" t="e">
        <f t="shared" si="342"/>
        <v>#N/A</v>
      </c>
      <c r="AJ920" t="e">
        <f t="shared" si="343"/>
        <v>#N/A</v>
      </c>
    </row>
    <row r="921" spans="1:36" x14ac:dyDescent="0.25">
      <c r="A921">
        <f>commits!A921</f>
        <v>112724540</v>
      </c>
      <c r="B921" t="str">
        <f>commits!B921</f>
        <v>c#</v>
      </c>
      <c r="C921">
        <f>commits!C921</f>
        <v>0</v>
      </c>
      <c r="D921">
        <f>commits!D921</f>
        <v>1</v>
      </c>
      <c r="E921">
        <f>commits!E921</f>
        <v>1</v>
      </c>
      <c r="F921" t="e">
        <f>VLOOKUP(A921,merges!P:U,5,FALSE)</f>
        <v>#N/A</v>
      </c>
      <c r="G921" t="e">
        <f>VLOOKUP(A921,merges!P:U,6,FALSE)</f>
        <v>#N/A</v>
      </c>
      <c r="H921" t="e">
        <f t="shared" si="328"/>
        <v>#N/A</v>
      </c>
      <c r="I921" t="e">
        <f t="shared" si="329"/>
        <v>#N/A</v>
      </c>
      <c r="J921">
        <f t="shared" si="330"/>
        <v>0</v>
      </c>
      <c r="K921">
        <f t="shared" si="331"/>
        <v>0</v>
      </c>
      <c r="L921">
        <f t="shared" si="332"/>
        <v>0</v>
      </c>
      <c r="M921" t="e">
        <f t="shared" si="333"/>
        <v>#N/A</v>
      </c>
      <c r="N921" t="e">
        <f t="shared" si="333"/>
        <v>#N/A</v>
      </c>
      <c r="O921">
        <f>IF(ISNA(VLOOKUP(A921,desenvolvedores!$U$2:$W$656,2,FALSE)),1,VLOOKUP(A921,desenvolvedores!$U$2:$W$656,2,FALSE))</f>
        <v>1</v>
      </c>
      <c r="P921">
        <f>IF(ISNA(VLOOKUP(A921,desenvolvedores!$U$2:$W$656,3,FALSE)),1,VLOOKUP(A921,desenvolvedores!$U$2:$W$656,3,FALSE))</f>
        <v>1</v>
      </c>
      <c r="S921">
        <f>IF(ISNA(VLOOKUP(A921,merges!AH:AJ,2,)),0,VLOOKUP(A921,merges!AH:AJ,2,))</f>
        <v>0</v>
      </c>
      <c r="T921">
        <f>IF(ISNA(VLOOKUP(A921,merges!AN:AP,2,FALSE)),0,VLOOKUP(A921,merges!AN:AP,2,FALSE))</f>
        <v>0</v>
      </c>
      <c r="U921">
        <f t="shared" si="334"/>
        <v>0</v>
      </c>
      <c r="V921">
        <f t="shared" si="335"/>
        <v>0</v>
      </c>
      <c r="W921">
        <f t="shared" si="344"/>
        <v>0</v>
      </c>
      <c r="X921">
        <f t="shared" si="336"/>
        <v>0</v>
      </c>
      <c r="Y921" t="e">
        <f>VLOOKUP(A921,issues_tempo!A:E,2,FALSE)</f>
        <v>#N/A</v>
      </c>
      <c r="Z921" t="e">
        <f>VLOOKUP(A921,issues_tempo!A:E,3,FALSE)</f>
        <v>#N/A</v>
      </c>
      <c r="AA921" t="e">
        <f t="shared" si="337"/>
        <v>#N/A</v>
      </c>
      <c r="AB921" t="e">
        <f t="shared" si="338"/>
        <v>#N/A</v>
      </c>
      <c r="AC921" t="e">
        <f>VLOOKUP(A921,issues_tempo!A:E,4,FALSE)</f>
        <v>#N/A</v>
      </c>
      <c r="AD921" t="e">
        <f>VLOOKUP(A921,issues_tempo!A:E,5,FALSE)</f>
        <v>#N/A</v>
      </c>
      <c r="AE921">
        <f t="shared" si="339"/>
        <v>0</v>
      </c>
      <c r="AF921">
        <f t="shared" si="339"/>
        <v>0</v>
      </c>
      <c r="AG921" t="e">
        <f t="shared" si="340"/>
        <v>#N/A</v>
      </c>
      <c r="AH921" t="e">
        <f t="shared" si="341"/>
        <v>#N/A</v>
      </c>
      <c r="AI921" t="e">
        <f t="shared" si="342"/>
        <v>#N/A</v>
      </c>
      <c r="AJ921" t="e">
        <f t="shared" si="343"/>
        <v>#N/A</v>
      </c>
    </row>
    <row r="922" spans="1:36" x14ac:dyDescent="0.25">
      <c r="A922">
        <f>commits!A922</f>
        <v>113833070</v>
      </c>
      <c r="B922" t="str">
        <f>commits!B922</f>
        <v>Javascript</v>
      </c>
      <c r="C922">
        <f>commits!C922</f>
        <v>0</v>
      </c>
      <c r="D922">
        <f>commits!D922</f>
        <v>8</v>
      </c>
      <c r="E922">
        <f>commits!E922</f>
        <v>8</v>
      </c>
      <c r="F922" t="e">
        <f>VLOOKUP(A922,merges!P:U,5,FALSE)</f>
        <v>#N/A</v>
      </c>
      <c r="G922" t="e">
        <f>VLOOKUP(A922,merges!P:U,6,FALSE)</f>
        <v>#N/A</v>
      </c>
      <c r="H922" t="e">
        <f t="shared" si="328"/>
        <v>#N/A</v>
      </c>
      <c r="I922" t="e">
        <f t="shared" si="329"/>
        <v>#N/A</v>
      </c>
      <c r="J922">
        <f t="shared" si="330"/>
        <v>0</v>
      </c>
      <c r="K922">
        <f t="shared" si="331"/>
        <v>0</v>
      </c>
      <c r="L922">
        <f t="shared" si="332"/>
        <v>0</v>
      </c>
      <c r="M922" t="e">
        <f t="shared" si="333"/>
        <v>#N/A</v>
      </c>
      <c r="N922" t="e">
        <f t="shared" si="333"/>
        <v>#N/A</v>
      </c>
      <c r="O922">
        <f>IF(ISNA(VLOOKUP(A922,desenvolvedores!$U$2:$W$656,2,FALSE)),1,VLOOKUP(A922,desenvolvedores!$U$2:$W$656,2,FALSE))</f>
        <v>1</v>
      </c>
      <c r="P922">
        <f>IF(ISNA(VLOOKUP(A922,desenvolvedores!$U$2:$W$656,3,FALSE)),1,VLOOKUP(A922,desenvolvedores!$U$2:$W$656,3,FALSE))</f>
        <v>1</v>
      </c>
      <c r="S922">
        <f>IF(ISNA(VLOOKUP(A922,merges!AH:AJ,2,)),0,VLOOKUP(A922,merges!AH:AJ,2,))</f>
        <v>0</v>
      </c>
      <c r="T922">
        <f>IF(ISNA(VLOOKUP(A922,merges!AN:AP,2,FALSE)),0,VLOOKUP(A922,merges!AN:AP,2,FALSE))</f>
        <v>0</v>
      </c>
      <c r="U922">
        <f t="shared" si="334"/>
        <v>0</v>
      </c>
      <c r="V922">
        <f t="shared" si="335"/>
        <v>0</v>
      </c>
      <c r="W922">
        <f t="shared" si="344"/>
        <v>0</v>
      </c>
      <c r="X922">
        <f t="shared" si="336"/>
        <v>0</v>
      </c>
      <c r="Y922" t="e">
        <f>VLOOKUP(A922,issues_tempo!A:E,2,FALSE)</f>
        <v>#N/A</v>
      </c>
      <c r="Z922" t="e">
        <f>VLOOKUP(A922,issues_tempo!A:E,3,FALSE)</f>
        <v>#N/A</v>
      </c>
      <c r="AA922" t="e">
        <f t="shared" si="337"/>
        <v>#N/A</v>
      </c>
      <c r="AB922" t="e">
        <f t="shared" si="338"/>
        <v>#N/A</v>
      </c>
      <c r="AC922" t="e">
        <f>VLOOKUP(A922,issues_tempo!A:E,4,FALSE)</f>
        <v>#N/A</v>
      </c>
      <c r="AD922" t="e">
        <f>VLOOKUP(A922,issues_tempo!A:E,5,FALSE)</f>
        <v>#N/A</v>
      </c>
      <c r="AE922">
        <f t="shared" si="339"/>
        <v>0</v>
      </c>
      <c r="AF922">
        <f t="shared" si="339"/>
        <v>0</v>
      </c>
      <c r="AG922" t="e">
        <f t="shared" si="340"/>
        <v>#N/A</v>
      </c>
      <c r="AH922" t="e">
        <f t="shared" si="341"/>
        <v>#N/A</v>
      </c>
      <c r="AI922" t="e">
        <f t="shared" si="342"/>
        <v>#N/A</v>
      </c>
      <c r="AJ922" t="e">
        <f t="shared" si="343"/>
        <v>#N/A</v>
      </c>
    </row>
    <row r="923" spans="1:36" x14ac:dyDescent="0.25">
      <c r="A923">
        <f>commits!A923</f>
        <v>115422673</v>
      </c>
      <c r="B923" t="str">
        <f>commits!B923</f>
        <v>Ruby</v>
      </c>
      <c r="C923">
        <f>commits!C923</f>
        <v>0</v>
      </c>
      <c r="D923">
        <f>commits!D923</f>
        <v>63</v>
      </c>
      <c r="E923">
        <f>commits!E923</f>
        <v>63</v>
      </c>
      <c r="F923">
        <f>VLOOKUP(A923,merges!P:U,5,FALSE)</f>
        <v>0</v>
      </c>
      <c r="G923">
        <f>VLOOKUP(A923,merges!P:U,6,FALSE)</f>
        <v>3</v>
      </c>
      <c r="H923">
        <f t="shared" si="328"/>
        <v>3</v>
      </c>
      <c r="I923">
        <f t="shared" si="329"/>
        <v>21</v>
      </c>
      <c r="J923">
        <f t="shared" si="330"/>
        <v>4.7619047619047619</v>
      </c>
      <c r="K923">
        <f t="shared" si="331"/>
        <v>0</v>
      </c>
      <c r="L923">
        <f t="shared" si="332"/>
        <v>4.7619047619047619</v>
      </c>
      <c r="M923" t="e">
        <f t="shared" si="333"/>
        <v>#DIV/0!</v>
      </c>
      <c r="N923">
        <f t="shared" si="333"/>
        <v>21</v>
      </c>
      <c r="O923">
        <f>IF(ISNA(VLOOKUP(A923,desenvolvedores!$U$2:$W$656,2,FALSE)),1,VLOOKUP(A923,desenvolvedores!$U$2:$W$656,2,FALSE))</f>
        <v>1</v>
      </c>
      <c r="P923">
        <f>IF(ISNA(VLOOKUP(A923,desenvolvedores!$U$2:$W$656,3,FALSE)),1,VLOOKUP(A923,desenvolvedores!$U$2:$W$656,3,FALSE))</f>
        <v>1</v>
      </c>
      <c r="S923">
        <f>IF(ISNA(VLOOKUP(A923,merges!AH:AJ,2,)),0,VLOOKUP(A923,merges!AH:AJ,2,))</f>
        <v>0</v>
      </c>
      <c r="T923">
        <f>IF(ISNA(VLOOKUP(A923,merges!AN:AP,2,FALSE)),0,VLOOKUP(A923,merges!AN:AP,2,FALSE))</f>
        <v>0</v>
      </c>
      <c r="U923">
        <f t="shared" si="334"/>
        <v>0</v>
      </c>
      <c r="V923">
        <f t="shared" si="335"/>
        <v>0</v>
      </c>
      <c r="W923">
        <f t="shared" si="344"/>
        <v>0</v>
      </c>
      <c r="X923">
        <f t="shared" si="336"/>
        <v>0</v>
      </c>
      <c r="Y923" t="e">
        <f>VLOOKUP(A923,issues_tempo!A:E,2,FALSE)</f>
        <v>#N/A</v>
      </c>
      <c r="Z923" t="e">
        <f>VLOOKUP(A923,issues_tempo!A:E,3,FALSE)</f>
        <v>#N/A</v>
      </c>
      <c r="AA923" t="e">
        <f t="shared" si="337"/>
        <v>#N/A</v>
      </c>
      <c r="AB923" t="e">
        <f t="shared" si="338"/>
        <v>#N/A</v>
      </c>
      <c r="AC923" t="e">
        <f>VLOOKUP(A923,issues_tempo!A:E,4,FALSE)</f>
        <v>#N/A</v>
      </c>
      <c r="AD923" t="e">
        <f>VLOOKUP(A923,issues_tempo!A:E,5,FALSE)</f>
        <v>#N/A</v>
      </c>
      <c r="AE923">
        <f t="shared" si="339"/>
        <v>0</v>
      </c>
      <c r="AF923">
        <f t="shared" si="339"/>
        <v>0</v>
      </c>
      <c r="AG923" t="e">
        <f t="shared" si="340"/>
        <v>#N/A</v>
      </c>
      <c r="AH923" t="e">
        <f t="shared" si="341"/>
        <v>#N/A</v>
      </c>
      <c r="AI923" t="e">
        <f t="shared" si="342"/>
        <v>#N/A</v>
      </c>
      <c r="AJ923" t="e">
        <f t="shared" si="343"/>
        <v>#N/A</v>
      </c>
    </row>
    <row r="924" spans="1:36" x14ac:dyDescent="0.25">
      <c r="A924">
        <f>commits!A924</f>
        <v>115556412</v>
      </c>
      <c r="B924" t="str">
        <f>commits!B924</f>
        <v>java</v>
      </c>
      <c r="C924">
        <f>commits!C924</f>
        <v>0</v>
      </c>
      <c r="D924">
        <f>commits!D924</f>
        <v>8</v>
      </c>
      <c r="E924">
        <f>commits!E924</f>
        <v>8</v>
      </c>
      <c r="F924" t="e">
        <f>VLOOKUP(A924,merges!P:U,5,FALSE)</f>
        <v>#N/A</v>
      </c>
      <c r="G924" t="e">
        <f>VLOOKUP(A924,merges!P:U,6,FALSE)</f>
        <v>#N/A</v>
      </c>
      <c r="H924" t="e">
        <f t="shared" si="328"/>
        <v>#N/A</v>
      </c>
      <c r="I924" t="e">
        <f t="shared" si="329"/>
        <v>#N/A</v>
      </c>
      <c r="J924">
        <f t="shared" si="330"/>
        <v>0</v>
      </c>
      <c r="K924">
        <f t="shared" si="331"/>
        <v>0</v>
      </c>
      <c r="L924">
        <f t="shared" si="332"/>
        <v>0</v>
      </c>
      <c r="M924" t="e">
        <f t="shared" si="333"/>
        <v>#N/A</v>
      </c>
      <c r="N924" t="e">
        <f t="shared" si="333"/>
        <v>#N/A</v>
      </c>
      <c r="O924">
        <f>IF(ISNA(VLOOKUP(A924,desenvolvedores!$U$2:$W$656,2,FALSE)),1,VLOOKUP(A924,desenvolvedores!$U$2:$W$656,2,FALSE))</f>
        <v>1</v>
      </c>
      <c r="P924">
        <f>IF(ISNA(VLOOKUP(A924,desenvolvedores!$U$2:$W$656,3,FALSE)),1,VLOOKUP(A924,desenvolvedores!$U$2:$W$656,3,FALSE))</f>
        <v>1</v>
      </c>
      <c r="S924">
        <f>IF(ISNA(VLOOKUP(A924,merges!AH:AJ,2,)),0,VLOOKUP(A924,merges!AH:AJ,2,))</f>
        <v>0</v>
      </c>
      <c r="T924">
        <f>IF(ISNA(VLOOKUP(A924,merges!AN:AP,2,FALSE)),0,VLOOKUP(A924,merges!AN:AP,2,FALSE))</f>
        <v>0</v>
      </c>
      <c r="U924">
        <f t="shared" si="334"/>
        <v>0</v>
      </c>
      <c r="V924">
        <f t="shared" si="335"/>
        <v>0</v>
      </c>
      <c r="W924">
        <f t="shared" si="344"/>
        <v>0</v>
      </c>
      <c r="X924">
        <f t="shared" si="336"/>
        <v>0</v>
      </c>
      <c r="Y924" t="e">
        <f>VLOOKUP(A924,issues_tempo!A:E,2,FALSE)</f>
        <v>#N/A</v>
      </c>
      <c r="Z924" t="e">
        <f>VLOOKUP(A924,issues_tempo!A:E,3,FALSE)</f>
        <v>#N/A</v>
      </c>
      <c r="AA924" t="e">
        <f t="shared" si="337"/>
        <v>#N/A</v>
      </c>
      <c r="AB924" t="e">
        <f t="shared" si="338"/>
        <v>#N/A</v>
      </c>
      <c r="AC924" t="e">
        <f>VLOOKUP(A924,issues_tempo!A:E,4,FALSE)</f>
        <v>#N/A</v>
      </c>
      <c r="AD924" t="e">
        <f>VLOOKUP(A924,issues_tempo!A:E,5,FALSE)</f>
        <v>#N/A</v>
      </c>
      <c r="AE924">
        <f t="shared" si="339"/>
        <v>0</v>
      </c>
      <c r="AF924">
        <f t="shared" si="339"/>
        <v>0</v>
      </c>
      <c r="AG924" t="e">
        <f t="shared" si="340"/>
        <v>#N/A</v>
      </c>
      <c r="AH924" t="e">
        <f t="shared" si="341"/>
        <v>#N/A</v>
      </c>
      <c r="AI924" t="e">
        <f t="shared" si="342"/>
        <v>#N/A</v>
      </c>
      <c r="AJ924" t="e">
        <f t="shared" si="343"/>
        <v>#N/A</v>
      </c>
    </row>
    <row r="925" spans="1:36" x14ac:dyDescent="0.25">
      <c r="A925">
        <f>commits!A925</f>
        <v>115682085</v>
      </c>
      <c r="B925" t="str">
        <f>commits!B925</f>
        <v>Javascript</v>
      </c>
      <c r="C925">
        <f>commits!C925</f>
        <v>0</v>
      </c>
      <c r="D925">
        <f>commits!D925</f>
        <v>1</v>
      </c>
      <c r="E925">
        <f>commits!E925</f>
        <v>1</v>
      </c>
      <c r="F925" t="e">
        <f>VLOOKUP(A925,merges!P:U,5,FALSE)</f>
        <v>#N/A</v>
      </c>
      <c r="G925" t="e">
        <f>VLOOKUP(A925,merges!P:U,6,FALSE)</f>
        <v>#N/A</v>
      </c>
      <c r="H925" t="e">
        <f t="shared" si="328"/>
        <v>#N/A</v>
      </c>
      <c r="I925" t="e">
        <f t="shared" si="329"/>
        <v>#N/A</v>
      </c>
      <c r="J925">
        <f t="shared" si="330"/>
        <v>0</v>
      </c>
      <c r="K925">
        <f t="shared" si="331"/>
        <v>0</v>
      </c>
      <c r="L925">
        <f t="shared" si="332"/>
        <v>0</v>
      </c>
      <c r="M925" t="e">
        <f t="shared" si="333"/>
        <v>#N/A</v>
      </c>
      <c r="N925" t="e">
        <f t="shared" si="333"/>
        <v>#N/A</v>
      </c>
      <c r="O925">
        <f>IF(ISNA(VLOOKUP(A925,desenvolvedores!$U$2:$W$656,2,FALSE)),1,VLOOKUP(A925,desenvolvedores!$U$2:$W$656,2,FALSE))</f>
        <v>1</v>
      </c>
      <c r="P925">
        <f>IF(ISNA(VLOOKUP(A925,desenvolvedores!$U$2:$W$656,3,FALSE)),1,VLOOKUP(A925,desenvolvedores!$U$2:$W$656,3,FALSE))</f>
        <v>1</v>
      </c>
      <c r="S925">
        <f>IF(ISNA(VLOOKUP(A925,merges!AH:AJ,2,)),0,VLOOKUP(A925,merges!AH:AJ,2,))</f>
        <v>0</v>
      </c>
      <c r="T925">
        <f>IF(ISNA(VLOOKUP(A925,merges!AN:AP,2,FALSE)),0,VLOOKUP(A925,merges!AN:AP,2,FALSE))</f>
        <v>0</v>
      </c>
      <c r="U925">
        <f t="shared" si="334"/>
        <v>0</v>
      </c>
      <c r="V925">
        <f t="shared" si="335"/>
        <v>0</v>
      </c>
      <c r="W925">
        <f t="shared" si="344"/>
        <v>0</v>
      </c>
      <c r="X925">
        <f t="shared" si="336"/>
        <v>0</v>
      </c>
      <c r="Y925" t="e">
        <f>VLOOKUP(A925,issues_tempo!A:E,2,FALSE)</f>
        <v>#N/A</v>
      </c>
      <c r="Z925" t="e">
        <f>VLOOKUP(A925,issues_tempo!A:E,3,FALSE)</f>
        <v>#N/A</v>
      </c>
      <c r="AA925" t="e">
        <f t="shared" si="337"/>
        <v>#N/A</v>
      </c>
      <c r="AB925" t="e">
        <f t="shared" si="338"/>
        <v>#N/A</v>
      </c>
      <c r="AC925" t="e">
        <f>VLOOKUP(A925,issues_tempo!A:E,4,FALSE)</f>
        <v>#N/A</v>
      </c>
      <c r="AD925" t="e">
        <f>VLOOKUP(A925,issues_tempo!A:E,5,FALSE)</f>
        <v>#N/A</v>
      </c>
      <c r="AE925">
        <f t="shared" si="339"/>
        <v>0</v>
      </c>
      <c r="AF925">
        <f t="shared" si="339"/>
        <v>0</v>
      </c>
      <c r="AG925" t="e">
        <f t="shared" si="340"/>
        <v>#N/A</v>
      </c>
      <c r="AH925" t="e">
        <f t="shared" si="341"/>
        <v>#N/A</v>
      </c>
      <c r="AI925" t="e">
        <f t="shared" si="342"/>
        <v>#N/A</v>
      </c>
      <c r="AJ925" t="e">
        <f t="shared" si="343"/>
        <v>#N/A</v>
      </c>
    </row>
    <row r="926" spans="1:36" x14ac:dyDescent="0.25">
      <c r="A926">
        <f>commits!A926</f>
        <v>115997292</v>
      </c>
      <c r="B926" t="str">
        <f>commits!B926</f>
        <v>Python</v>
      </c>
      <c r="C926">
        <f>commits!C926</f>
        <v>0</v>
      </c>
      <c r="D926">
        <f>commits!D926</f>
        <v>1</v>
      </c>
      <c r="E926">
        <f>commits!E926</f>
        <v>1</v>
      </c>
      <c r="F926" t="e">
        <f>VLOOKUP(A926,merges!P:U,5,FALSE)</f>
        <v>#N/A</v>
      </c>
      <c r="G926" t="e">
        <f>VLOOKUP(A926,merges!P:U,6,FALSE)</f>
        <v>#N/A</v>
      </c>
      <c r="H926" t="e">
        <f t="shared" si="328"/>
        <v>#N/A</v>
      </c>
      <c r="I926" t="e">
        <f t="shared" si="329"/>
        <v>#N/A</v>
      </c>
      <c r="J926">
        <f t="shared" si="330"/>
        <v>0</v>
      </c>
      <c r="K926">
        <f t="shared" si="331"/>
        <v>0</v>
      </c>
      <c r="L926">
        <f t="shared" si="332"/>
        <v>0</v>
      </c>
      <c r="M926" t="e">
        <f t="shared" si="333"/>
        <v>#N/A</v>
      </c>
      <c r="N926" t="e">
        <f t="shared" si="333"/>
        <v>#N/A</v>
      </c>
      <c r="O926">
        <f>IF(ISNA(VLOOKUP(A926,desenvolvedores!$U$2:$W$656,2,FALSE)),1,VLOOKUP(A926,desenvolvedores!$U$2:$W$656,2,FALSE))</f>
        <v>1</v>
      </c>
      <c r="P926">
        <f>IF(ISNA(VLOOKUP(A926,desenvolvedores!$U$2:$W$656,3,FALSE)),1,VLOOKUP(A926,desenvolvedores!$U$2:$W$656,3,FALSE))</f>
        <v>1</v>
      </c>
      <c r="S926">
        <f>IF(ISNA(VLOOKUP(A926,merges!AH:AJ,2,)),0,VLOOKUP(A926,merges!AH:AJ,2,))</f>
        <v>0</v>
      </c>
      <c r="T926">
        <f>IF(ISNA(VLOOKUP(A926,merges!AN:AP,2,FALSE)),0,VLOOKUP(A926,merges!AN:AP,2,FALSE))</f>
        <v>0</v>
      </c>
      <c r="U926">
        <f t="shared" si="334"/>
        <v>0</v>
      </c>
      <c r="V926">
        <f t="shared" si="335"/>
        <v>0</v>
      </c>
      <c r="W926">
        <f t="shared" si="344"/>
        <v>0</v>
      </c>
      <c r="X926">
        <f t="shared" si="336"/>
        <v>0</v>
      </c>
      <c r="Y926" t="e">
        <f>VLOOKUP(A926,issues_tempo!A:E,2,FALSE)</f>
        <v>#N/A</v>
      </c>
      <c r="Z926" t="e">
        <f>VLOOKUP(A926,issues_tempo!A:E,3,FALSE)</f>
        <v>#N/A</v>
      </c>
      <c r="AA926" t="e">
        <f t="shared" si="337"/>
        <v>#N/A</v>
      </c>
      <c r="AB926" t="e">
        <f t="shared" si="338"/>
        <v>#N/A</v>
      </c>
      <c r="AC926" t="e">
        <f>VLOOKUP(A926,issues_tempo!A:E,4,FALSE)</f>
        <v>#N/A</v>
      </c>
      <c r="AD926" t="e">
        <f>VLOOKUP(A926,issues_tempo!A:E,5,FALSE)</f>
        <v>#N/A</v>
      </c>
      <c r="AE926">
        <f t="shared" si="339"/>
        <v>0</v>
      </c>
      <c r="AF926">
        <f t="shared" si="339"/>
        <v>0</v>
      </c>
      <c r="AG926" t="e">
        <f t="shared" si="340"/>
        <v>#N/A</v>
      </c>
      <c r="AH926" t="e">
        <f t="shared" si="341"/>
        <v>#N/A</v>
      </c>
      <c r="AI926" t="e">
        <f t="shared" si="342"/>
        <v>#N/A</v>
      </c>
      <c r="AJ926" t="e">
        <f t="shared" si="343"/>
        <v>#N/A</v>
      </c>
    </row>
    <row r="927" spans="1:36" x14ac:dyDescent="0.25">
      <c r="A927">
        <f>commits!A927</f>
        <v>116239425</v>
      </c>
      <c r="B927" t="str">
        <f>commits!B927</f>
        <v>java</v>
      </c>
      <c r="C927">
        <f>commits!C927</f>
        <v>0</v>
      </c>
      <c r="D927">
        <f>commits!D927</f>
        <v>6</v>
      </c>
      <c r="E927">
        <f>commits!E927</f>
        <v>6</v>
      </c>
      <c r="F927" t="e">
        <f>VLOOKUP(A927,merges!P:U,5,FALSE)</f>
        <v>#N/A</v>
      </c>
      <c r="G927" t="e">
        <f>VLOOKUP(A927,merges!P:U,6,FALSE)</f>
        <v>#N/A</v>
      </c>
      <c r="H927" t="e">
        <f t="shared" si="328"/>
        <v>#N/A</v>
      </c>
      <c r="I927" t="e">
        <f t="shared" si="329"/>
        <v>#N/A</v>
      </c>
      <c r="J927">
        <f t="shared" si="330"/>
        <v>0</v>
      </c>
      <c r="K927">
        <f t="shared" si="331"/>
        <v>0</v>
      </c>
      <c r="L927">
        <f t="shared" si="332"/>
        <v>0</v>
      </c>
      <c r="M927" t="e">
        <f t="shared" si="333"/>
        <v>#N/A</v>
      </c>
      <c r="N927" t="e">
        <f t="shared" si="333"/>
        <v>#N/A</v>
      </c>
      <c r="O927">
        <f>IF(ISNA(VLOOKUP(A927,desenvolvedores!$U$2:$W$656,2,FALSE)),1,VLOOKUP(A927,desenvolvedores!$U$2:$W$656,2,FALSE))</f>
        <v>1</v>
      </c>
      <c r="P927">
        <f>IF(ISNA(VLOOKUP(A927,desenvolvedores!$U$2:$W$656,3,FALSE)),1,VLOOKUP(A927,desenvolvedores!$U$2:$W$656,3,FALSE))</f>
        <v>1</v>
      </c>
      <c r="S927">
        <f>IF(ISNA(VLOOKUP(A927,merges!AH:AJ,2,)),0,VLOOKUP(A927,merges!AH:AJ,2,))</f>
        <v>0</v>
      </c>
      <c r="T927">
        <f>IF(ISNA(VLOOKUP(A927,merges!AN:AP,2,FALSE)),0,VLOOKUP(A927,merges!AN:AP,2,FALSE))</f>
        <v>0</v>
      </c>
      <c r="U927">
        <f t="shared" si="334"/>
        <v>0</v>
      </c>
      <c r="V927">
        <f t="shared" si="335"/>
        <v>0</v>
      </c>
      <c r="W927">
        <f t="shared" si="344"/>
        <v>0</v>
      </c>
      <c r="X927">
        <f t="shared" si="336"/>
        <v>0</v>
      </c>
      <c r="Y927" t="e">
        <f>VLOOKUP(A927,issues_tempo!A:E,2,FALSE)</f>
        <v>#N/A</v>
      </c>
      <c r="Z927" t="e">
        <f>VLOOKUP(A927,issues_tempo!A:E,3,FALSE)</f>
        <v>#N/A</v>
      </c>
      <c r="AA927" t="e">
        <f t="shared" si="337"/>
        <v>#N/A</v>
      </c>
      <c r="AB927" t="e">
        <f t="shared" si="338"/>
        <v>#N/A</v>
      </c>
      <c r="AC927" t="e">
        <f>VLOOKUP(A927,issues_tempo!A:E,4,FALSE)</f>
        <v>#N/A</v>
      </c>
      <c r="AD927" t="e">
        <f>VLOOKUP(A927,issues_tempo!A:E,5,FALSE)</f>
        <v>#N/A</v>
      </c>
      <c r="AE927">
        <f t="shared" si="339"/>
        <v>0</v>
      </c>
      <c r="AF927">
        <f t="shared" si="339"/>
        <v>0</v>
      </c>
      <c r="AG927" t="e">
        <f t="shared" si="340"/>
        <v>#N/A</v>
      </c>
      <c r="AH927" t="e">
        <f t="shared" si="341"/>
        <v>#N/A</v>
      </c>
      <c r="AI927" t="e">
        <f t="shared" si="342"/>
        <v>#N/A</v>
      </c>
      <c r="AJ927" t="e">
        <f t="shared" si="343"/>
        <v>#N/A</v>
      </c>
    </row>
    <row r="928" spans="1:36" x14ac:dyDescent="0.25">
      <c r="A928">
        <f>commits!A928</f>
        <v>116277356</v>
      </c>
      <c r="B928" t="str">
        <f>commits!B928</f>
        <v>java</v>
      </c>
      <c r="C928">
        <f>commits!C928</f>
        <v>0</v>
      </c>
      <c r="D928">
        <f>commits!D928</f>
        <v>1</v>
      </c>
      <c r="E928">
        <f>commits!E928</f>
        <v>1</v>
      </c>
      <c r="F928" t="e">
        <f>VLOOKUP(A928,merges!P:U,5,FALSE)</f>
        <v>#N/A</v>
      </c>
      <c r="G928" t="e">
        <f>VLOOKUP(A928,merges!P:U,6,FALSE)</f>
        <v>#N/A</v>
      </c>
      <c r="H928" t="e">
        <f t="shared" si="328"/>
        <v>#N/A</v>
      </c>
      <c r="I928" t="e">
        <f t="shared" si="329"/>
        <v>#N/A</v>
      </c>
      <c r="J928">
        <f t="shared" si="330"/>
        <v>0</v>
      </c>
      <c r="K928">
        <f t="shared" si="331"/>
        <v>0</v>
      </c>
      <c r="L928">
        <f t="shared" si="332"/>
        <v>0</v>
      </c>
      <c r="M928" t="e">
        <f t="shared" si="333"/>
        <v>#N/A</v>
      </c>
      <c r="N928" t="e">
        <f t="shared" si="333"/>
        <v>#N/A</v>
      </c>
      <c r="O928">
        <f>IF(ISNA(VLOOKUP(A928,desenvolvedores!$U$2:$W$656,2,FALSE)),1,VLOOKUP(A928,desenvolvedores!$U$2:$W$656,2,FALSE))</f>
        <v>1</v>
      </c>
      <c r="P928">
        <f>IF(ISNA(VLOOKUP(A928,desenvolvedores!$U$2:$W$656,3,FALSE)),1,VLOOKUP(A928,desenvolvedores!$U$2:$W$656,3,FALSE))</f>
        <v>1</v>
      </c>
      <c r="S928">
        <f>IF(ISNA(VLOOKUP(A928,merges!AH:AJ,2,)),0,VLOOKUP(A928,merges!AH:AJ,2,))</f>
        <v>0</v>
      </c>
      <c r="T928">
        <f>IF(ISNA(VLOOKUP(A928,merges!AN:AP,2,FALSE)),0,VLOOKUP(A928,merges!AN:AP,2,FALSE))</f>
        <v>0</v>
      </c>
      <c r="U928">
        <f t="shared" si="334"/>
        <v>0</v>
      </c>
      <c r="V928">
        <f t="shared" si="335"/>
        <v>0</v>
      </c>
      <c r="W928">
        <f t="shared" si="344"/>
        <v>0</v>
      </c>
      <c r="X928">
        <f t="shared" si="336"/>
        <v>0</v>
      </c>
      <c r="Y928" t="e">
        <f>VLOOKUP(A928,issues_tempo!A:E,2,FALSE)</f>
        <v>#N/A</v>
      </c>
      <c r="Z928" t="e">
        <f>VLOOKUP(A928,issues_tempo!A:E,3,FALSE)</f>
        <v>#N/A</v>
      </c>
      <c r="AA928" t="e">
        <f t="shared" si="337"/>
        <v>#N/A</v>
      </c>
      <c r="AB928" t="e">
        <f t="shared" si="338"/>
        <v>#N/A</v>
      </c>
      <c r="AC928" t="e">
        <f>VLOOKUP(A928,issues_tempo!A:E,4,FALSE)</f>
        <v>#N/A</v>
      </c>
      <c r="AD928" t="e">
        <f>VLOOKUP(A928,issues_tempo!A:E,5,FALSE)</f>
        <v>#N/A</v>
      </c>
      <c r="AE928">
        <f t="shared" si="339"/>
        <v>0</v>
      </c>
      <c r="AF928">
        <f t="shared" si="339"/>
        <v>0</v>
      </c>
      <c r="AG928" t="e">
        <f t="shared" si="340"/>
        <v>#N/A</v>
      </c>
      <c r="AH928" t="e">
        <f t="shared" si="341"/>
        <v>#N/A</v>
      </c>
      <c r="AI928" t="e">
        <f t="shared" si="342"/>
        <v>#N/A</v>
      </c>
      <c r="AJ928" t="e">
        <f t="shared" si="343"/>
        <v>#N/A</v>
      </c>
    </row>
    <row r="929" spans="1:36" x14ac:dyDescent="0.25">
      <c r="A929">
        <f>commits!A929</f>
        <v>116509313</v>
      </c>
      <c r="B929" t="str">
        <f>commits!B929</f>
        <v>java</v>
      </c>
      <c r="C929">
        <f>commits!C929</f>
        <v>0</v>
      </c>
      <c r="D929">
        <f>commits!D929</f>
        <v>1</v>
      </c>
      <c r="E929">
        <f>commits!E929</f>
        <v>1</v>
      </c>
      <c r="F929" t="e">
        <f>VLOOKUP(A929,merges!P:U,5,FALSE)</f>
        <v>#N/A</v>
      </c>
      <c r="G929" t="e">
        <f>VLOOKUP(A929,merges!P:U,6,FALSE)</f>
        <v>#N/A</v>
      </c>
      <c r="H929" t="e">
        <f t="shared" si="328"/>
        <v>#N/A</v>
      </c>
      <c r="I929" t="e">
        <f t="shared" si="329"/>
        <v>#N/A</v>
      </c>
      <c r="J929">
        <f t="shared" si="330"/>
        <v>0</v>
      </c>
      <c r="K929">
        <f t="shared" si="331"/>
        <v>0</v>
      </c>
      <c r="L929">
        <f t="shared" si="332"/>
        <v>0</v>
      </c>
      <c r="M929" t="e">
        <f t="shared" si="333"/>
        <v>#N/A</v>
      </c>
      <c r="N929" t="e">
        <f t="shared" si="333"/>
        <v>#N/A</v>
      </c>
      <c r="O929">
        <f>IF(ISNA(VLOOKUP(A929,desenvolvedores!$U$2:$W$656,2,FALSE)),1,VLOOKUP(A929,desenvolvedores!$U$2:$W$656,2,FALSE))</f>
        <v>1</v>
      </c>
      <c r="P929">
        <f>IF(ISNA(VLOOKUP(A929,desenvolvedores!$U$2:$W$656,3,FALSE)),1,VLOOKUP(A929,desenvolvedores!$U$2:$W$656,3,FALSE))</f>
        <v>1</v>
      </c>
      <c r="S929">
        <f>IF(ISNA(VLOOKUP(A929,merges!AH:AJ,2,)),0,VLOOKUP(A929,merges!AH:AJ,2,))</f>
        <v>0</v>
      </c>
      <c r="T929">
        <f>IF(ISNA(VLOOKUP(A929,merges!AN:AP,2,FALSE)),0,VLOOKUP(A929,merges!AN:AP,2,FALSE))</f>
        <v>0</v>
      </c>
      <c r="U929">
        <f t="shared" si="334"/>
        <v>0</v>
      </c>
      <c r="V929">
        <f t="shared" si="335"/>
        <v>0</v>
      </c>
      <c r="W929">
        <f t="shared" si="344"/>
        <v>0</v>
      </c>
      <c r="X929">
        <f t="shared" si="336"/>
        <v>0</v>
      </c>
      <c r="Y929" t="e">
        <f>VLOOKUP(A929,issues_tempo!A:E,2,FALSE)</f>
        <v>#N/A</v>
      </c>
      <c r="Z929" t="e">
        <f>VLOOKUP(A929,issues_tempo!A:E,3,FALSE)</f>
        <v>#N/A</v>
      </c>
      <c r="AA929" t="e">
        <f t="shared" si="337"/>
        <v>#N/A</v>
      </c>
      <c r="AB929" t="e">
        <f t="shared" si="338"/>
        <v>#N/A</v>
      </c>
      <c r="AC929" t="e">
        <f>VLOOKUP(A929,issues_tempo!A:E,4,FALSE)</f>
        <v>#N/A</v>
      </c>
      <c r="AD929" t="e">
        <f>VLOOKUP(A929,issues_tempo!A:E,5,FALSE)</f>
        <v>#N/A</v>
      </c>
      <c r="AE929">
        <f t="shared" si="339"/>
        <v>0</v>
      </c>
      <c r="AF929">
        <f t="shared" si="339"/>
        <v>0</v>
      </c>
      <c r="AG929" t="e">
        <f t="shared" si="340"/>
        <v>#N/A</v>
      </c>
      <c r="AH929" t="e">
        <f t="shared" si="341"/>
        <v>#N/A</v>
      </c>
      <c r="AI929" t="e">
        <f t="shared" si="342"/>
        <v>#N/A</v>
      </c>
      <c r="AJ929" t="e">
        <f t="shared" si="343"/>
        <v>#N/A</v>
      </c>
    </row>
    <row r="930" spans="1:36" x14ac:dyDescent="0.25">
      <c r="A930">
        <f>commits!A930</f>
        <v>116522233</v>
      </c>
      <c r="B930" t="str">
        <f>commits!B930</f>
        <v>c#</v>
      </c>
      <c r="C930">
        <f>commits!C930</f>
        <v>0</v>
      </c>
      <c r="D930">
        <f>commits!D930</f>
        <v>16</v>
      </c>
      <c r="E930">
        <f>commits!E930</f>
        <v>16</v>
      </c>
      <c r="F930">
        <f>VLOOKUP(A930,merges!P:U,5,FALSE)</f>
        <v>0</v>
      </c>
      <c r="G930">
        <f>VLOOKUP(A930,merges!P:U,6,FALSE)</f>
        <v>1</v>
      </c>
      <c r="H930">
        <f t="shared" si="328"/>
        <v>1</v>
      </c>
      <c r="I930">
        <f t="shared" si="329"/>
        <v>16</v>
      </c>
      <c r="J930">
        <f t="shared" si="330"/>
        <v>6.25</v>
      </c>
      <c r="K930">
        <f t="shared" si="331"/>
        <v>0</v>
      </c>
      <c r="L930">
        <f t="shared" si="332"/>
        <v>6.25</v>
      </c>
      <c r="M930" t="e">
        <f t="shared" si="333"/>
        <v>#DIV/0!</v>
      </c>
      <c r="N930">
        <f t="shared" si="333"/>
        <v>16</v>
      </c>
      <c r="O930">
        <f>IF(ISNA(VLOOKUP(A930,desenvolvedores!$U$2:$W$656,2,FALSE)),1,VLOOKUP(A930,desenvolvedores!$U$2:$W$656,2,FALSE))</f>
        <v>1</v>
      </c>
      <c r="P930">
        <f>IF(ISNA(VLOOKUP(A930,desenvolvedores!$U$2:$W$656,3,FALSE)),1,VLOOKUP(A930,desenvolvedores!$U$2:$W$656,3,FALSE))</f>
        <v>1</v>
      </c>
      <c r="S930">
        <f>IF(ISNA(VLOOKUP(A930,merges!AH:AJ,2,)),0,VLOOKUP(A930,merges!AH:AJ,2,))</f>
        <v>0</v>
      </c>
      <c r="T930">
        <f>IF(ISNA(VLOOKUP(A930,merges!AN:AP,2,FALSE)),0,VLOOKUP(A930,merges!AN:AP,2,FALSE))</f>
        <v>0</v>
      </c>
      <c r="U930">
        <f t="shared" si="334"/>
        <v>0</v>
      </c>
      <c r="V930">
        <f t="shared" si="335"/>
        <v>0</v>
      </c>
      <c r="W930">
        <f t="shared" si="344"/>
        <v>0</v>
      </c>
      <c r="X930">
        <f t="shared" si="336"/>
        <v>0</v>
      </c>
      <c r="Y930" t="e">
        <f>VLOOKUP(A930,issues_tempo!A:E,2,FALSE)</f>
        <v>#N/A</v>
      </c>
      <c r="Z930" t="e">
        <f>VLOOKUP(A930,issues_tempo!A:E,3,FALSE)</f>
        <v>#N/A</v>
      </c>
      <c r="AA930" t="e">
        <f t="shared" si="337"/>
        <v>#N/A</v>
      </c>
      <c r="AB930" t="e">
        <f t="shared" si="338"/>
        <v>#N/A</v>
      </c>
      <c r="AC930" t="e">
        <f>VLOOKUP(A930,issues_tempo!A:E,4,FALSE)</f>
        <v>#N/A</v>
      </c>
      <c r="AD930" t="e">
        <f>VLOOKUP(A930,issues_tempo!A:E,5,FALSE)</f>
        <v>#N/A</v>
      </c>
      <c r="AE930">
        <f t="shared" si="339"/>
        <v>0</v>
      </c>
      <c r="AF930">
        <f t="shared" si="339"/>
        <v>0</v>
      </c>
      <c r="AG930" t="e">
        <f t="shared" si="340"/>
        <v>#N/A</v>
      </c>
      <c r="AH930" t="e">
        <f t="shared" si="341"/>
        <v>#N/A</v>
      </c>
      <c r="AI930" t="e">
        <f t="shared" si="342"/>
        <v>#N/A</v>
      </c>
      <c r="AJ930" t="e">
        <f t="shared" si="343"/>
        <v>#N/A</v>
      </c>
    </row>
    <row r="931" spans="1:36" x14ac:dyDescent="0.25">
      <c r="A931">
        <f>commits!A931</f>
        <v>117102099</v>
      </c>
      <c r="B931" t="str">
        <f>commits!B931</f>
        <v>Python</v>
      </c>
      <c r="C931">
        <f>commits!C931</f>
        <v>0</v>
      </c>
      <c r="D931">
        <f>commits!D931</f>
        <v>1</v>
      </c>
      <c r="E931">
        <f>commits!E931</f>
        <v>1</v>
      </c>
      <c r="F931" t="e">
        <f>VLOOKUP(A931,merges!P:U,5,FALSE)</f>
        <v>#N/A</v>
      </c>
      <c r="G931" t="e">
        <f>VLOOKUP(A931,merges!P:U,6,FALSE)</f>
        <v>#N/A</v>
      </c>
      <c r="H931" t="e">
        <f t="shared" si="328"/>
        <v>#N/A</v>
      </c>
      <c r="I931" t="e">
        <f t="shared" si="329"/>
        <v>#N/A</v>
      </c>
      <c r="J931">
        <f t="shared" si="330"/>
        <v>0</v>
      </c>
      <c r="K931">
        <f t="shared" si="331"/>
        <v>0</v>
      </c>
      <c r="L931">
        <f t="shared" si="332"/>
        <v>0</v>
      </c>
      <c r="M931" t="e">
        <f t="shared" si="333"/>
        <v>#N/A</v>
      </c>
      <c r="N931" t="e">
        <f t="shared" si="333"/>
        <v>#N/A</v>
      </c>
      <c r="O931">
        <f>IF(ISNA(VLOOKUP(A931,desenvolvedores!$U$2:$W$656,2,FALSE)),1,VLOOKUP(A931,desenvolvedores!$U$2:$W$656,2,FALSE))</f>
        <v>1</v>
      </c>
      <c r="P931">
        <f>IF(ISNA(VLOOKUP(A931,desenvolvedores!$U$2:$W$656,3,FALSE)),1,VLOOKUP(A931,desenvolvedores!$U$2:$W$656,3,FALSE))</f>
        <v>1</v>
      </c>
      <c r="S931">
        <f>IF(ISNA(VLOOKUP(A931,merges!AH:AJ,2,)),0,VLOOKUP(A931,merges!AH:AJ,2,))</f>
        <v>0</v>
      </c>
      <c r="T931">
        <f>IF(ISNA(VLOOKUP(A931,merges!AN:AP,2,FALSE)),0,VLOOKUP(A931,merges!AN:AP,2,FALSE))</f>
        <v>0</v>
      </c>
      <c r="U931">
        <f t="shared" si="334"/>
        <v>0</v>
      </c>
      <c r="V931">
        <f t="shared" si="335"/>
        <v>0</v>
      </c>
      <c r="W931">
        <f t="shared" si="344"/>
        <v>0</v>
      </c>
      <c r="X931">
        <f t="shared" si="336"/>
        <v>0</v>
      </c>
      <c r="Y931" t="e">
        <f>VLOOKUP(A931,issues_tempo!A:E,2,FALSE)</f>
        <v>#N/A</v>
      </c>
      <c r="Z931" t="e">
        <f>VLOOKUP(A931,issues_tempo!A:E,3,FALSE)</f>
        <v>#N/A</v>
      </c>
      <c r="AA931" t="e">
        <f t="shared" si="337"/>
        <v>#N/A</v>
      </c>
      <c r="AB931" t="e">
        <f t="shared" si="338"/>
        <v>#N/A</v>
      </c>
      <c r="AC931" t="e">
        <f>VLOOKUP(A931,issues_tempo!A:E,4,FALSE)</f>
        <v>#N/A</v>
      </c>
      <c r="AD931" t="e">
        <f>VLOOKUP(A931,issues_tempo!A:E,5,FALSE)</f>
        <v>#N/A</v>
      </c>
      <c r="AE931">
        <f t="shared" si="339"/>
        <v>0</v>
      </c>
      <c r="AF931">
        <f t="shared" si="339"/>
        <v>0</v>
      </c>
      <c r="AG931" t="e">
        <f t="shared" si="340"/>
        <v>#N/A</v>
      </c>
      <c r="AH931" t="e">
        <f t="shared" si="341"/>
        <v>#N/A</v>
      </c>
      <c r="AI931" t="e">
        <f t="shared" si="342"/>
        <v>#N/A</v>
      </c>
      <c r="AJ931" t="e">
        <f t="shared" si="343"/>
        <v>#N/A</v>
      </c>
    </row>
    <row r="932" spans="1:36" x14ac:dyDescent="0.25">
      <c r="A932">
        <f>commits!A932</f>
        <v>117391559</v>
      </c>
      <c r="B932" t="str">
        <f>commits!B932</f>
        <v>java</v>
      </c>
      <c r="C932">
        <f>commits!C932</f>
        <v>0</v>
      </c>
      <c r="D932">
        <f>commits!D932</f>
        <v>1</v>
      </c>
      <c r="E932">
        <f>commits!E932</f>
        <v>1</v>
      </c>
      <c r="F932" t="e">
        <f>VLOOKUP(A932,merges!P:U,5,FALSE)</f>
        <v>#N/A</v>
      </c>
      <c r="G932" t="e">
        <f>VLOOKUP(A932,merges!P:U,6,FALSE)</f>
        <v>#N/A</v>
      </c>
      <c r="H932" t="e">
        <f t="shared" si="328"/>
        <v>#N/A</v>
      </c>
      <c r="I932" t="e">
        <f t="shared" si="329"/>
        <v>#N/A</v>
      </c>
      <c r="J932">
        <f t="shared" si="330"/>
        <v>0</v>
      </c>
      <c r="K932">
        <f t="shared" si="331"/>
        <v>0</v>
      </c>
      <c r="L932">
        <f t="shared" si="332"/>
        <v>0</v>
      </c>
      <c r="M932" t="e">
        <f t="shared" si="333"/>
        <v>#N/A</v>
      </c>
      <c r="N932" t="e">
        <f t="shared" si="333"/>
        <v>#N/A</v>
      </c>
      <c r="O932">
        <f>IF(ISNA(VLOOKUP(A932,desenvolvedores!$U$2:$W$656,2,FALSE)),1,VLOOKUP(A932,desenvolvedores!$U$2:$W$656,2,FALSE))</f>
        <v>1</v>
      </c>
      <c r="P932">
        <f>IF(ISNA(VLOOKUP(A932,desenvolvedores!$U$2:$W$656,3,FALSE)),1,VLOOKUP(A932,desenvolvedores!$U$2:$W$656,3,FALSE))</f>
        <v>1</v>
      </c>
      <c r="S932">
        <f>IF(ISNA(VLOOKUP(A932,merges!AH:AJ,2,)),0,VLOOKUP(A932,merges!AH:AJ,2,))</f>
        <v>0</v>
      </c>
      <c r="T932">
        <f>IF(ISNA(VLOOKUP(A932,merges!AN:AP,2,FALSE)),0,VLOOKUP(A932,merges!AN:AP,2,FALSE))</f>
        <v>0</v>
      </c>
      <c r="U932">
        <f t="shared" si="334"/>
        <v>0</v>
      </c>
      <c r="V932">
        <f t="shared" si="335"/>
        <v>0</v>
      </c>
      <c r="W932">
        <f t="shared" si="344"/>
        <v>0</v>
      </c>
      <c r="X932">
        <f t="shared" si="336"/>
        <v>0</v>
      </c>
      <c r="Y932" t="e">
        <f>VLOOKUP(A932,issues_tempo!A:E,2,FALSE)</f>
        <v>#N/A</v>
      </c>
      <c r="Z932" t="e">
        <f>VLOOKUP(A932,issues_tempo!A:E,3,FALSE)</f>
        <v>#N/A</v>
      </c>
      <c r="AA932" t="e">
        <f t="shared" si="337"/>
        <v>#N/A</v>
      </c>
      <c r="AB932" t="e">
        <f t="shared" si="338"/>
        <v>#N/A</v>
      </c>
      <c r="AC932" t="e">
        <f>VLOOKUP(A932,issues_tempo!A:E,4,FALSE)</f>
        <v>#N/A</v>
      </c>
      <c r="AD932" t="e">
        <f>VLOOKUP(A932,issues_tempo!A:E,5,FALSE)</f>
        <v>#N/A</v>
      </c>
      <c r="AE932">
        <f t="shared" si="339"/>
        <v>0</v>
      </c>
      <c r="AF932">
        <f t="shared" si="339"/>
        <v>0</v>
      </c>
      <c r="AG932" t="e">
        <f t="shared" si="340"/>
        <v>#N/A</v>
      </c>
      <c r="AH932" t="e">
        <f t="shared" si="341"/>
        <v>#N/A</v>
      </c>
      <c r="AI932" t="e">
        <f t="shared" si="342"/>
        <v>#N/A</v>
      </c>
      <c r="AJ932" t="e">
        <f t="shared" si="343"/>
        <v>#N/A</v>
      </c>
    </row>
    <row r="933" spans="1:36" x14ac:dyDescent="0.25">
      <c r="A933">
        <f>commits!A933</f>
        <v>118012601</v>
      </c>
      <c r="B933" t="str">
        <f>commits!B933</f>
        <v>Javascript</v>
      </c>
      <c r="C933">
        <f>commits!C933</f>
        <v>0</v>
      </c>
      <c r="D933">
        <f>commits!D933</f>
        <v>1</v>
      </c>
      <c r="E933">
        <f>commits!E933</f>
        <v>1</v>
      </c>
      <c r="F933" t="e">
        <f>VLOOKUP(A933,merges!P:U,5,FALSE)</f>
        <v>#N/A</v>
      </c>
      <c r="G933" t="e">
        <f>VLOOKUP(A933,merges!P:U,6,FALSE)</f>
        <v>#N/A</v>
      </c>
      <c r="H933" t="e">
        <f t="shared" si="328"/>
        <v>#N/A</v>
      </c>
      <c r="I933" t="e">
        <f t="shared" si="329"/>
        <v>#N/A</v>
      </c>
      <c r="J933">
        <f t="shared" si="330"/>
        <v>0</v>
      </c>
      <c r="K933">
        <f t="shared" si="331"/>
        <v>0</v>
      </c>
      <c r="L933">
        <f t="shared" si="332"/>
        <v>0</v>
      </c>
      <c r="M933" t="e">
        <f t="shared" si="333"/>
        <v>#N/A</v>
      </c>
      <c r="N933" t="e">
        <f t="shared" si="333"/>
        <v>#N/A</v>
      </c>
      <c r="O933">
        <f>IF(ISNA(VLOOKUP(A933,desenvolvedores!$U$2:$W$656,2,FALSE)),1,VLOOKUP(A933,desenvolvedores!$U$2:$W$656,2,FALSE))</f>
        <v>1</v>
      </c>
      <c r="P933">
        <f>IF(ISNA(VLOOKUP(A933,desenvolvedores!$U$2:$W$656,3,FALSE)),1,VLOOKUP(A933,desenvolvedores!$U$2:$W$656,3,FALSE))</f>
        <v>1</v>
      </c>
      <c r="S933">
        <f>IF(ISNA(VLOOKUP(A933,merges!AH:AJ,2,)),0,VLOOKUP(A933,merges!AH:AJ,2,))</f>
        <v>0</v>
      </c>
      <c r="T933">
        <f>IF(ISNA(VLOOKUP(A933,merges!AN:AP,2,FALSE)),0,VLOOKUP(A933,merges!AN:AP,2,FALSE))</f>
        <v>0</v>
      </c>
      <c r="U933">
        <f t="shared" si="334"/>
        <v>0</v>
      </c>
      <c r="V933">
        <f t="shared" si="335"/>
        <v>0</v>
      </c>
      <c r="W933">
        <f t="shared" si="344"/>
        <v>0</v>
      </c>
      <c r="X933">
        <f t="shared" si="336"/>
        <v>0</v>
      </c>
      <c r="Y933" t="e">
        <f>VLOOKUP(A933,issues_tempo!A:E,2,FALSE)</f>
        <v>#N/A</v>
      </c>
      <c r="Z933" t="e">
        <f>VLOOKUP(A933,issues_tempo!A:E,3,FALSE)</f>
        <v>#N/A</v>
      </c>
      <c r="AA933" t="e">
        <f t="shared" si="337"/>
        <v>#N/A</v>
      </c>
      <c r="AB933" t="e">
        <f t="shared" si="338"/>
        <v>#N/A</v>
      </c>
      <c r="AC933" t="e">
        <f>VLOOKUP(A933,issues_tempo!A:E,4,FALSE)</f>
        <v>#N/A</v>
      </c>
      <c r="AD933" t="e">
        <f>VLOOKUP(A933,issues_tempo!A:E,5,FALSE)</f>
        <v>#N/A</v>
      </c>
      <c r="AE933">
        <f t="shared" si="339"/>
        <v>0</v>
      </c>
      <c r="AF933">
        <f t="shared" si="339"/>
        <v>0</v>
      </c>
      <c r="AG933" t="e">
        <f t="shared" si="340"/>
        <v>#N/A</v>
      </c>
      <c r="AH933" t="e">
        <f t="shared" si="341"/>
        <v>#N/A</v>
      </c>
      <c r="AI933" t="e">
        <f t="shared" si="342"/>
        <v>#N/A</v>
      </c>
      <c r="AJ933" t="e">
        <f t="shared" si="343"/>
        <v>#N/A</v>
      </c>
    </row>
    <row r="934" spans="1:36" x14ac:dyDescent="0.25">
      <c r="A934">
        <f>commits!A934</f>
        <v>118640234</v>
      </c>
      <c r="B934" t="str">
        <f>commits!B934</f>
        <v>Javascript</v>
      </c>
      <c r="C934">
        <f>commits!C934</f>
        <v>0</v>
      </c>
      <c r="D934">
        <f>commits!D934</f>
        <v>1</v>
      </c>
      <c r="E934">
        <f>commits!E934</f>
        <v>1</v>
      </c>
      <c r="F934" t="e">
        <f>VLOOKUP(A934,merges!P:U,5,FALSE)</f>
        <v>#N/A</v>
      </c>
      <c r="G934" t="e">
        <f>VLOOKUP(A934,merges!P:U,6,FALSE)</f>
        <v>#N/A</v>
      </c>
      <c r="H934" t="e">
        <f t="shared" si="328"/>
        <v>#N/A</v>
      </c>
      <c r="I934" t="e">
        <f t="shared" si="329"/>
        <v>#N/A</v>
      </c>
      <c r="J934">
        <f t="shared" si="330"/>
        <v>0</v>
      </c>
      <c r="K934">
        <f t="shared" si="331"/>
        <v>0</v>
      </c>
      <c r="L934">
        <f t="shared" si="332"/>
        <v>0</v>
      </c>
      <c r="M934" t="e">
        <f t="shared" si="333"/>
        <v>#N/A</v>
      </c>
      <c r="N934" t="e">
        <f t="shared" si="333"/>
        <v>#N/A</v>
      </c>
      <c r="O934">
        <f>IF(ISNA(VLOOKUP(A934,desenvolvedores!$U$2:$W$656,2,FALSE)),1,VLOOKUP(A934,desenvolvedores!$U$2:$W$656,2,FALSE))</f>
        <v>1</v>
      </c>
      <c r="P934">
        <f>IF(ISNA(VLOOKUP(A934,desenvolvedores!$U$2:$W$656,3,FALSE)),1,VLOOKUP(A934,desenvolvedores!$U$2:$W$656,3,FALSE))</f>
        <v>1</v>
      </c>
      <c r="S934">
        <f>IF(ISNA(VLOOKUP(A934,merges!AH:AJ,2,)),0,VLOOKUP(A934,merges!AH:AJ,2,))</f>
        <v>0</v>
      </c>
      <c r="T934">
        <f>IF(ISNA(VLOOKUP(A934,merges!AN:AP,2,FALSE)),0,VLOOKUP(A934,merges!AN:AP,2,FALSE))</f>
        <v>0</v>
      </c>
      <c r="U934">
        <f t="shared" si="334"/>
        <v>0</v>
      </c>
      <c r="V934">
        <f t="shared" si="335"/>
        <v>0</v>
      </c>
      <c r="W934">
        <f t="shared" si="344"/>
        <v>0</v>
      </c>
      <c r="X934">
        <f t="shared" si="336"/>
        <v>0</v>
      </c>
      <c r="Y934" t="e">
        <f>VLOOKUP(A934,issues_tempo!A:E,2,FALSE)</f>
        <v>#N/A</v>
      </c>
      <c r="Z934" t="e">
        <f>VLOOKUP(A934,issues_tempo!A:E,3,FALSE)</f>
        <v>#N/A</v>
      </c>
      <c r="AA934" t="e">
        <f t="shared" si="337"/>
        <v>#N/A</v>
      </c>
      <c r="AB934" t="e">
        <f t="shared" si="338"/>
        <v>#N/A</v>
      </c>
      <c r="AC934" t="e">
        <f>VLOOKUP(A934,issues_tempo!A:E,4,FALSE)</f>
        <v>#N/A</v>
      </c>
      <c r="AD934" t="e">
        <f>VLOOKUP(A934,issues_tempo!A:E,5,FALSE)</f>
        <v>#N/A</v>
      </c>
      <c r="AE934">
        <f t="shared" si="339"/>
        <v>0</v>
      </c>
      <c r="AF934">
        <f t="shared" si="339"/>
        <v>0</v>
      </c>
      <c r="AG934" t="e">
        <f t="shared" si="340"/>
        <v>#N/A</v>
      </c>
      <c r="AH934" t="e">
        <f t="shared" si="341"/>
        <v>#N/A</v>
      </c>
      <c r="AI934" t="e">
        <f t="shared" si="342"/>
        <v>#N/A</v>
      </c>
      <c r="AJ934" t="e">
        <f t="shared" si="343"/>
        <v>#N/A</v>
      </c>
    </row>
    <row r="935" spans="1:36" x14ac:dyDescent="0.25">
      <c r="A935">
        <f>commits!A935</f>
        <v>119617843</v>
      </c>
      <c r="B935" t="str">
        <f>commits!B935</f>
        <v>java</v>
      </c>
      <c r="C935">
        <f>commits!C935</f>
        <v>0</v>
      </c>
      <c r="D935">
        <f>commits!D935</f>
        <v>3</v>
      </c>
      <c r="E935">
        <f>commits!E935</f>
        <v>3</v>
      </c>
      <c r="F935" t="e">
        <f>VLOOKUP(A935,merges!P:U,5,FALSE)</f>
        <v>#N/A</v>
      </c>
      <c r="G935" t="e">
        <f>VLOOKUP(A935,merges!P:U,6,FALSE)</f>
        <v>#N/A</v>
      </c>
      <c r="H935" t="e">
        <f t="shared" si="328"/>
        <v>#N/A</v>
      </c>
      <c r="I935" t="e">
        <f t="shared" si="329"/>
        <v>#N/A</v>
      </c>
      <c r="J935">
        <f t="shared" si="330"/>
        <v>0</v>
      </c>
      <c r="K935">
        <f t="shared" si="331"/>
        <v>0</v>
      </c>
      <c r="L935">
        <f t="shared" si="332"/>
        <v>0</v>
      </c>
      <c r="M935" t="e">
        <f t="shared" si="333"/>
        <v>#N/A</v>
      </c>
      <c r="N935" t="e">
        <f t="shared" si="333"/>
        <v>#N/A</v>
      </c>
      <c r="O935">
        <f>IF(ISNA(VLOOKUP(A935,desenvolvedores!$U$2:$W$656,2,FALSE)),1,VLOOKUP(A935,desenvolvedores!$U$2:$W$656,2,FALSE))</f>
        <v>1</v>
      </c>
      <c r="P935">
        <f>IF(ISNA(VLOOKUP(A935,desenvolvedores!$U$2:$W$656,3,FALSE)),1,VLOOKUP(A935,desenvolvedores!$U$2:$W$656,3,FALSE))</f>
        <v>1</v>
      </c>
      <c r="S935">
        <f>IF(ISNA(VLOOKUP(A935,merges!AH:AJ,2,)),0,VLOOKUP(A935,merges!AH:AJ,2,))</f>
        <v>0</v>
      </c>
      <c r="T935">
        <f>IF(ISNA(VLOOKUP(A935,merges!AN:AP,2,FALSE)),0,VLOOKUP(A935,merges!AN:AP,2,FALSE))</f>
        <v>0</v>
      </c>
      <c r="U935">
        <f t="shared" si="334"/>
        <v>0</v>
      </c>
      <c r="V935">
        <f t="shared" si="335"/>
        <v>0</v>
      </c>
      <c r="W935">
        <f t="shared" si="344"/>
        <v>0</v>
      </c>
      <c r="X935">
        <f t="shared" si="336"/>
        <v>0</v>
      </c>
      <c r="Y935" t="e">
        <f>VLOOKUP(A935,issues_tempo!A:E,2,FALSE)</f>
        <v>#N/A</v>
      </c>
      <c r="Z935" t="e">
        <f>VLOOKUP(A935,issues_tempo!A:E,3,FALSE)</f>
        <v>#N/A</v>
      </c>
      <c r="AA935" t="e">
        <f t="shared" si="337"/>
        <v>#N/A</v>
      </c>
      <c r="AB935" t="e">
        <f t="shared" si="338"/>
        <v>#N/A</v>
      </c>
      <c r="AC935" t="e">
        <f>VLOOKUP(A935,issues_tempo!A:E,4,FALSE)</f>
        <v>#N/A</v>
      </c>
      <c r="AD935" t="e">
        <f>VLOOKUP(A935,issues_tempo!A:E,5,FALSE)</f>
        <v>#N/A</v>
      </c>
      <c r="AE935">
        <f t="shared" si="339"/>
        <v>0</v>
      </c>
      <c r="AF935">
        <f t="shared" si="339"/>
        <v>0</v>
      </c>
      <c r="AG935" t="e">
        <f t="shared" si="340"/>
        <v>#N/A</v>
      </c>
      <c r="AH935" t="e">
        <f t="shared" si="341"/>
        <v>#N/A</v>
      </c>
      <c r="AI935" t="e">
        <f t="shared" si="342"/>
        <v>#N/A</v>
      </c>
      <c r="AJ935" t="e">
        <f t="shared" si="343"/>
        <v>#N/A</v>
      </c>
    </row>
    <row r="936" spans="1:36" x14ac:dyDescent="0.25">
      <c r="A936">
        <f>commits!A936</f>
        <v>120047392</v>
      </c>
      <c r="B936" t="str">
        <f>commits!B936</f>
        <v>java</v>
      </c>
      <c r="C936">
        <f>commits!C936</f>
        <v>0</v>
      </c>
      <c r="D936">
        <f>commits!D936</f>
        <v>7</v>
      </c>
      <c r="E936">
        <f>commits!E936</f>
        <v>7</v>
      </c>
      <c r="F936" t="e">
        <f>VLOOKUP(A936,merges!P:U,5,FALSE)</f>
        <v>#N/A</v>
      </c>
      <c r="G936" t="e">
        <f>VLOOKUP(A936,merges!P:U,6,FALSE)</f>
        <v>#N/A</v>
      </c>
      <c r="H936" t="e">
        <f t="shared" si="328"/>
        <v>#N/A</v>
      </c>
      <c r="I936" t="e">
        <f t="shared" si="329"/>
        <v>#N/A</v>
      </c>
      <c r="J936">
        <f t="shared" si="330"/>
        <v>0</v>
      </c>
      <c r="K936">
        <f t="shared" si="331"/>
        <v>0</v>
      </c>
      <c r="L936">
        <f t="shared" si="332"/>
        <v>0</v>
      </c>
      <c r="M936" t="e">
        <f t="shared" si="333"/>
        <v>#N/A</v>
      </c>
      <c r="N936" t="e">
        <f t="shared" si="333"/>
        <v>#N/A</v>
      </c>
      <c r="O936">
        <f>IF(ISNA(VLOOKUP(A936,desenvolvedores!$U$2:$W$656,2,FALSE)),1,VLOOKUP(A936,desenvolvedores!$U$2:$W$656,2,FALSE))</f>
        <v>1</v>
      </c>
      <c r="P936">
        <f>IF(ISNA(VLOOKUP(A936,desenvolvedores!$U$2:$W$656,3,FALSE)),1,VLOOKUP(A936,desenvolvedores!$U$2:$W$656,3,FALSE))</f>
        <v>1</v>
      </c>
      <c r="S936">
        <f>IF(ISNA(VLOOKUP(A936,merges!AH:AJ,2,)),0,VLOOKUP(A936,merges!AH:AJ,2,))</f>
        <v>0</v>
      </c>
      <c r="T936">
        <f>IF(ISNA(VLOOKUP(A936,merges!AN:AP,2,FALSE)),0,VLOOKUP(A936,merges!AN:AP,2,FALSE))</f>
        <v>0</v>
      </c>
      <c r="U936">
        <f t="shared" si="334"/>
        <v>0</v>
      </c>
      <c r="V936">
        <f t="shared" si="335"/>
        <v>0</v>
      </c>
      <c r="W936">
        <f t="shared" si="344"/>
        <v>0</v>
      </c>
      <c r="X936">
        <f t="shared" si="336"/>
        <v>0</v>
      </c>
      <c r="Y936" t="e">
        <f>VLOOKUP(A936,issues_tempo!A:E,2,FALSE)</f>
        <v>#N/A</v>
      </c>
      <c r="Z936" t="e">
        <f>VLOOKUP(A936,issues_tempo!A:E,3,FALSE)</f>
        <v>#N/A</v>
      </c>
      <c r="AA936" t="e">
        <f t="shared" si="337"/>
        <v>#N/A</v>
      </c>
      <c r="AB936" t="e">
        <f t="shared" si="338"/>
        <v>#N/A</v>
      </c>
      <c r="AC936" t="e">
        <f>VLOOKUP(A936,issues_tempo!A:E,4,FALSE)</f>
        <v>#N/A</v>
      </c>
      <c r="AD936" t="e">
        <f>VLOOKUP(A936,issues_tempo!A:E,5,FALSE)</f>
        <v>#N/A</v>
      </c>
      <c r="AE936">
        <f t="shared" si="339"/>
        <v>0</v>
      </c>
      <c r="AF936">
        <f t="shared" si="339"/>
        <v>0</v>
      </c>
      <c r="AG936" t="e">
        <f t="shared" si="340"/>
        <v>#N/A</v>
      </c>
      <c r="AH936" t="e">
        <f t="shared" si="341"/>
        <v>#N/A</v>
      </c>
      <c r="AI936" t="e">
        <f t="shared" si="342"/>
        <v>#N/A</v>
      </c>
      <c r="AJ936" t="e">
        <f t="shared" si="343"/>
        <v>#N/A</v>
      </c>
    </row>
    <row r="937" spans="1:36" x14ac:dyDescent="0.25">
      <c r="A937">
        <f>commits!A937</f>
        <v>120195279</v>
      </c>
      <c r="B937" t="str">
        <f>commits!B937</f>
        <v>Javascript</v>
      </c>
      <c r="C937">
        <f>commits!C937</f>
        <v>0</v>
      </c>
      <c r="D937">
        <f>commits!D937</f>
        <v>1</v>
      </c>
      <c r="E937">
        <f>commits!E937</f>
        <v>1</v>
      </c>
      <c r="F937" t="e">
        <f>VLOOKUP(A937,merges!P:U,5,FALSE)</f>
        <v>#N/A</v>
      </c>
      <c r="G937" t="e">
        <f>VLOOKUP(A937,merges!P:U,6,FALSE)</f>
        <v>#N/A</v>
      </c>
      <c r="H937" t="e">
        <f t="shared" si="328"/>
        <v>#N/A</v>
      </c>
      <c r="I937" t="e">
        <f t="shared" si="329"/>
        <v>#N/A</v>
      </c>
      <c r="J937">
        <f t="shared" si="330"/>
        <v>0</v>
      </c>
      <c r="K937">
        <f t="shared" si="331"/>
        <v>0</v>
      </c>
      <c r="L937">
        <f t="shared" si="332"/>
        <v>0</v>
      </c>
      <c r="M937" t="e">
        <f t="shared" si="333"/>
        <v>#N/A</v>
      </c>
      <c r="N937" t="e">
        <f t="shared" si="333"/>
        <v>#N/A</v>
      </c>
      <c r="O937">
        <f>IF(ISNA(VLOOKUP(A937,desenvolvedores!$U$2:$W$656,2,FALSE)),1,VLOOKUP(A937,desenvolvedores!$U$2:$W$656,2,FALSE))</f>
        <v>1</v>
      </c>
      <c r="P937">
        <f>IF(ISNA(VLOOKUP(A937,desenvolvedores!$U$2:$W$656,3,FALSE)),1,VLOOKUP(A937,desenvolvedores!$U$2:$W$656,3,FALSE))</f>
        <v>1</v>
      </c>
      <c r="S937">
        <f>IF(ISNA(VLOOKUP(A937,merges!AH:AJ,2,)),0,VLOOKUP(A937,merges!AH:AJ,2,))</f>
        <v>0</v>
      </c>
      <c r="T937">
        <f>IF(ISNA(VLOOKUP(A937,merges!AN:AP,2,FALSE)),0,VLOOKUP(A937,merges!AN:AP,2,FALSE))</f>
        <v>0</v>
      </c>
      <c r="U937">
        <f t="shared" si="334"/>
        <v>0</v>
      </c>
      <c r="V937">
        <f t="shared" si="335"/>
        <v>0</v>
      </c>
      <c r="W937">
        <f t="shared" si="344"/>
        <v>0</v>
      </c>
      <c r="X937">
        <f t="shared" si="336"/>
        <v>0</v>
      </c>
      <c r="Y937" t="e">
        <f>VLOOKUP(A937,issues_tempo!A:E,2,FALSE)</f>
        <v>#N/A</v>
      </c>
      <c r="Z937" t="e">
        <f>VLOOKUP(A937,issues_tempo!A:E,3,FALSE)</f>
        <v>#N/A</v>
      </c>
      <c r="AA937" t="e">
        <f t="shared" si="337"/>
        <v>#N/A</v>
      </c>
      <c r="AB937" t="e">
        <f t="shared" si="338"/>
        <v>#N/A</v>
      </c>
      <c r="AC937" t="e">
        <f>VLOOKUP(A937,issues_tempo!A:E,4,FALSE)</f>
        <v>#N/A</v>
      </c>
      <c r="AD937" t="e">
        <f>VLOOKUP(A937,issues_tempo!A:E,5,FALSE)</f>
        <v>#N/A</v>
      </c>
      <c r="AE937">
        <f t="shared" si="339"/>
        <v>0</v>
      </c>
      <c r="AF937">
        <f t="shared" si="339"/>
        <v>0</v>
      </c>
      <c r="AG937" t="e">
        <f t="shared" si="340"/>
        <v>#N/A</v>
      </c>
      <c r="AH937" t="e">
        <f t="shared" si="341"/>
        <v>#N/A</v>
      </c>
      <c r="AI937" t="e">
        <f t="shared" si="342"/>
        <v>#N/A</v>
      </c>
      <c r="AJ937" t="e">
        <f t="shared" si="343"/>
        <v>#N/A</v>
      </c>
    </row>
    <row r="938" spans="1:36" x14ac:dyDescent="0.25">
      <c r="A938">
        <f>commits!A938</f>
        <v>121038918</v>
      </c>
      <c r="B938" t="str">
        <f>commits!B938</f>
        <v>c#</v>
      </c>
      <c r="C938">
        <f>commits!C938</f>
        <v>0</v>
      </c>
      <c r="D938">
        <f>commits!D938</f>
        <v>1</v>
      </c>
      <c r="E938">
        <f>commits!E938</f>
        <v>1</v>
      </c>
      <c r="F938" t="e">
        <f>VLOOKUP(A938,merges!P:U,5,FALSE)</f>
        <v>#N/A</v>
      </c>
      <c r="G938" t="e">
        <f>VLOOKUP(A938,merges!P:U,6,FALSE)</f>
        <v>#N/A</v>
      </c>
      <c r="H938" t="e">
        <f t="shared" si="328"/>
        <v>#N/A</v>
      </c>
      <c r="I938" t="e">
        <f t="shared" si="329"/>
        <v>#N/A</v>
      </c>
      <c r="J938">
        <f t="shared" si="330"/>
        <v>0</v>
      </c>
      <c r="K938">
        <f t="shared" si="331"/>
        <v>0</v>
      </c>
      <c r="L938">
        <f t="shared" si="332"/>
        <v>0</v>
      </c>
      <c r="M938" t="e">
        <f t="shared" si="333"/>
        <v>#N/A</v>
      </c>
      <c r="N938" t="e">
        <f t="shared" si="333"/>
        <v>#N/A</v>
      </c>
      <c r="O938">
        <f>IF(ISNA(VLOOKUP(A938,desenvolvedores!$U$2:$W$656,2,FALSE)),1,VLOOKUP(A938,desenvolvedores!$U$2:$W$656,2,FALSE))</f>
        <v>1</v>
      </c>
      <c r="P938">
        <f>IF(ISNA(VLOOKUP(A938,desenvolvedores!$U$2:$W$656,3,FALSE)),1,VLOOKUP(A938,desenvolvedores!$U$2:$W$656,3,FALSE))</f>
        <v>1</v>
      </c>
      <c r="S938">
        <f>IF(ISNA(VLOOKUP(A938,merges!AH:AJ,2,)),0,VLOOKUP(A938,merges!AH:AJ,2,))</f>
        <v>0</v>
      </c>
      <c r="T938">
        <f>IF(ISNA(VLOOKUP(A938,merges!AN:AP,2,FALSE)),0,VLOOKUP(A938,merges!AN:AP,2,FALSE))</f>
        <v>0</v>
      </c>
      <c r="U938">
        <f t="shared" si="334"/>
        <v>0</v>
      </c>
      <c r="V938">
        <f t="shared" si="335"/>
        <v>0</v>
      </c>
      <c r="W938">
        <f t="shared" si="344"/>
        <v>0</v>
      </c>
      <c r="X938">
        <f t="shared" si="336"/>
        <v>0</v>
      </c>
      <c r="Y938" t="e">
        <f>VLOOKUP(A938,issues_tempo!A:E,2,FALSE)</f>
        <v>#N/A</v>
      </c>
      <c r="Z938" t="e">
        <f>VLOOKUP(A938,issues_tempo!A:E,3,FALSE)</f>
        <v>#N/A</v>
      </c>
      <c r="AA938" t="e">
        <f t="shared" si="337"/>
        <v>#N/A</v>
      </c>
      <c r="AB938" t="e">
        <f t="shared" si="338"/>
        <v>#N/A</v>
      </c>
      <c r="AC938" t="e">
        <f>VLOOKUP(A938,issues_tempo!A:E,4,FALSE)</f>
        <v>#N/A</v>
      </c>
      <c r="AD938" t="e">
        <f>VLOOKUP(A938,issues_tempo!A:E,5,FALSE)</f>
        <v>#N/A</v>
      </c>
      <c r="AE938">
        <f t="shared" si="339"/>
        <v>0</v>
      </c>
      <c r="AF938">
        <f t="shared" si="339"/>
        <v>0</v>
      </c>
      <c r="AG938" t="e">
        <f t="shared" si="340"/>
        <v>#N/A</v>
      </c>
      <c r="AH938" t="e">
        <f t="shared" si="341"/>
        <v>#N/A</v>
      </c>
      <c r="AI938" t="e">
        <f t="shared" si="342"/>
        <v>#N/A</v>
      </c>
      <c r="AJ938" t="e">
        <f t="shared" si="343"/>
        <v>#N/A</v>
      </c>
    </row>
    <row r="939" spans="1:36" x14ac:dyDescent="0.25">
      <c r="A939">
        <f>commits!A939</f>
        <v>123148405</v>
      </c>
      <c r="B939" t="str">
        <f>commits!B939</f>
        <v>java</v>
      </c>
      <c r="C939">
        <f>commits!C939</f>
        <v>0</v>
      </c>
      <c r="D939">
        <f>commits!D939</f>
        <v>20</v>
      </c>
      <c r="E939">
        <f>commits!E939</f>
        <v>20</v>
      </c>
      <c r="F939">
        <f>VLOOKUP(A939,merges!P:U,5,FALSE)</f>
        <v>0</v>
      </c>
      <c r="G939">
        <f>VLOOKUP(A939,merges!P:U,6,FALSE)</f>
        <v>1</v>
      </c>
      <c r="H939">
        <f t="shared" si="328"/>
        <v>1</v>
      </c>
      <c r="I939">
        <f t="shared" si="329"/>
        <v>20</v>
      </c>
      <c r="J939">
        <f t="shared" si="330"/>
        <v>5</v>
      </c>
      <c r="K939">
        <f t="shared" si="331"/>
        <v>0</v>
      </c>
      <c r="L939">
        <f t="shared" si="332"/>
        <v>5</v>
      </c>
      <c r="M939" t="e">
        <f t="shared" si="333"/>
        <v>#DIV/0!</v>
      </c>
      <c r="N939">
        <f t="shared" si="333"/>
        <v>20</v>
      </c>
      <c r="O939">
        <f>IF(ISNA(VLOOKUP(A939,desenvolvedores!$U$2:$W$656,2,FALSE)),1,VLOOKUP(A939,desenvolvedores!$U$2:$W$656,2,FALSE))</f>
        <v>1</v>
      </c>
      <c r="P939">
        <f>IF(ISNA(VLOOKUP(A939,desenvolvedores!$U$2:$W$656,3,FALSE)),1,VLOOKUP(A939,desenvolvedores!$U$2:$W$656,3,FALSE))</f>
        <v>1</v>
      </c>
      <c r="S939">
        <f>IF(ISNA(VLOOKUP(A939,merges!AH:AJ,2,)),0,VLOOKUP(A939,merges!AH:AJ,2,))</f>
        <v>0</v>
      </c>
      <c r="T939">
        <f>IF(ISNA(VLOOKUP(A939,merges!AN:AP,2,FALSE)),0,VLOOKUP(A939,merges!AN:AP,2,FALSE))</f>
        <v>0</v>
      </c>
      <c r="U939">
        <f t="shared" si="334"/>
        <v>0</v>
      </c>
      <c r="V939">
        <f t="shared" si="335"/>
        <v>0</v>
      </c>
      <c r="W939">
        <f t="shared" si="344"/>
        <v>0</v>
      </c>
      <c r="X939">
        <f t="shared" si="336"/>
        <v>0</v>
      </c>
      <c r="Y939" t="e">
        <f>VLOOKUP(A939,issues_tempo!A:E,2,FALSE)</f>
        <v>#N/A</v>
      </c>
      <c r="Z939" t="e">
        <f>VLOOKUP(A939,issues_tempo!A:E,3,FALSE)</f>
        <v>#N/A</v>
      </c>
      <c r="AA939" t="e">
        <f t="shared" si="337"/>
        <v>#N/A</v>
      </c>
      <c r="AB939" t="e">
        <f t="shared" si="338"/>
        <v>#N/A</v>
      </c>
      <c r="AC939" t="e">
        <f>VLOOKUP(A939,issues_tempo!A:E,4,FALSE)</f>
        <v>#N/A</v>
      </c>
      <c r="AD939" t="e">
        <f>VLOOKUP(A939,issues_tempo!A:E,5,FALSE)</f>
        <v>#N/A</v>
      </c>
      <c r="AE939">
        <f t="shared" si="339"/>
        <v>0</v>
      </c>
      <c r="AF939">
        <f t="shared" si="339"/>
        <v>0</v>
      </c>
      <c r="AG939" t="e">
        <f t="shared" si="340"/>
        <v>#N/A</v>
      </c>
      <c r="AH939" t="e">
        <f t="shared" si="341"/>
        <v>#N/A</v>
      </c>
      <c r="AI939" t="e">
        <f t="shared" si="342"/>
        <v>#N/A</v>
      </c>
      <c r="AJ939" t="e">
        <f t="shared" si="343"/>
        <v>#N/A</v>
      </c>
    </row>
    <row r="940" spans="1:36" x14ac:dyDescent="0.25">
      <c r="A940">
        <f>commits!A940</f>
        <v>123826042</v>
      </c>
      <c r="B940" t="str">
        <f>commits!B940</f>
        <v>c#</v>
      </c>
      <c r="C940">
        <f>commits!C940</f>
        <v>0</v>
      </c>
      <c r="D940">
        <f>commits!D940</f>
        <v>1</v>
      </c>
      <c r="E940">
        <f>commits!E940</f>
        <v>1</v>
      </c>
      <c r="F940" t="e">
        <f>VLOOKUP(A940,merges!P:U,5,FALSE)</f>
        <v>#N/A</v>
      </c>
      <c r="G940" t="e">
        <f>VLOOKUP(A940,merges!P:U,6,FALSE)</f>
        <v>#N/A</v>
      </c>
      <c r="H940" t="e">
        <f t="shared" si="328"/>
        <v>#N/A</v>
      </c>
      <c r="I940" t="e">
        <f t="shared" si="329"/>
        <v>#N/A</v>
      </c>
      <c r="J940">
        <f t="shared" si="330"/>
        <v>0</v>
      </c>
      <c r="K940">
        <f t="shared" si="331"/>
        <v>0</v>
      </c>
      <c r="L940">
        <f t="shared" si="332"/>
        <v>0</v>
      </c>
      <c r="M940" t="e">
        <f t="shared" si="333"/>
        <v>#N/A</v>
      </c>
      <c r="N940" t="e">
        <f t="shared" si="333"/>
        <v>#N/A</v>
      </c>
      <c r="O940">
        <f>IF(ISNA(VLOOKUP(A940,desenvolvedores!$U$2:$W$656,2,FALSE)),1,VLOOKUP(A940,desenvolvedores!$U$2:$W$656,2,FALSE))</f>
        <v>1</v>
      </c>
      <c r="P940">
        <f>IF(ISNA(VLOOKUP(A940,desenvolvedores!$U$2:$W$656,3,FALSE)),1,VLOOKUP(A940,desenvolvedores!$U$2:$W$656,3,FALSE))</f>
        <v>1</v>
      </c>
      <c r="S940">
        <f>IF(ISNA(VLOOKUP(A940,merges!AH:AJ,2,)),0,VLOOKUP(A940,merges!AH:AJ,2,))</f>
        <v>0</v>
      </c>
      <c r="T940">
        <f>IF(ISNA(VLOOKUP(A940,merges!AN:AP,2,FALSE)),0,VLOOKUP(A940,merges!AN:AP,2,FALSE))</f>
        <v>0</v>
      </c>
      <c r="U940">
        <f t="shared" si="334"/>
        <v>0</v>
      </c>
      <c r="V940">
        <f t="shared" si="335"/>
        <v>0</v>
      </c>
      <c r="W940">
        <f t="shared" si="344"/>
        <v>0</v>
      </c>
      <c r="X940">
        <f t="shared" si="336"/>
        <v>0</v>
      </c>
      <c r="Y940" t="e">
        <f>VLOOKUP(A940,issues_tempo!A:E,2,FALSE)</f>
        <v>#N/A</v>
      </c>
      <c r="Z940" t="e">
        <f>VLOOKUP(A940,issues_tempo!A:E,3,FALSE)</f>
        <v>#N/A</v>
      </c>
      <c r="AA940" t="e">
        <f t="shared" si="337"/>
        <v>#N/A</v>
      </c>
      <c r="AB940" t="e">
        <f t="shared" si="338"/>
        <v>#N/A</v>
      </c>
      <c r="AC940" t="e">
        <f>VLOOKUP(A940,issues_tempo!A:E,4,FALSE)</f>
        <v>#N/A</v>
      </c>
      <c r="AD940" t="e">
        <f>VLOOKUP(A940,issues_tempo!A:E,5,FALSE)</f>
        <v>#N/A</v>
      </c>
      <c r="AE940">
        <f t="shared" si="339"/>
        <v>0</v>
      </c>
      <c r="AF940">
        <f t="shared" si="339"/>
        <v>0</v>
      </c>
      <c r="AG940" t="e">
        <f t="shared" si="340"/>
        <v>#N/A</v>
      </c>
      <c r="AH940" t="e">
        <f t="shared" si="341"/>
        <v>#N/A</v>
      </c>
      <c r="AI940" t="e">
        <f t="shared" si="342"/>
        <v>#N/A</v>
      </c>
      <c r="AJ940" t="e">
        <f t="shared" si="343"/>
        <v>#N/A</v>
      </c>
    </row>
    <row r="941" spans="1:36" x14ac:dyDescent="0.25">
      <c r="A941">
        <f>commits!A941</f>
        <v>124501156</v>
      </c>
      <c r="B941" t="str">
        <f>commits!B941</f>
        <v>Python</v>
      </c>
      <c r="C941">
        <f>commits!C941</f>
        <v>0</v>
      </c>
      <c r="D941">
        <f>commits!D941</f>
        <v>2</v>
      </c>
      <c r="E941">
        <f>commits!E941</f>
        <v>2</v>
      </c>
      <c r="F941" t="e">
        <f>VLOOKUP(A941,merges!P:U,5,FALSE)</f>
        <v>#N/A</v>
      </c>
      <c r="G941" t="e">
        <f>VLOOKUP(A941,merges!P:U,6,FALSE)</f>
        <v>#N/A</v>
      </c>
      <c r="H941" t="e">
        <f t="shared" si="328"/>
        <v>#N/A</v>
      </c>
      <c r="I941" t="e">
        <f t="shared" si="329"/>
        <v>#N/A</v>
      </c>
      <c r="J941">
        <f t="shared" si="330"/>
        <v>0</v>
      </c>
      <c r="K941">
        <f t="shared" si="331"/>
        <v>0</v>
      </c>
      <c r="L941">
        <f t="shared" si="332"/>
        <v>0</v>
      </c>
      <c r="M941" t="e">
        <f t="shared" si="333"/>
        <v>#N/A</v>
      </c>
      <c r="N941" t="e">
        <f t="shared" si="333"/>
        <v>#N/A</v>
      </c>
      <c r="O941">
        <f>IF(ISNA(VLOOKUP(A941,desenvolvedores!$U$2:$W$656,2,FALSE)),1,VLOOKUP(A941,desenvolvedores!$U$2:$W$656,2,FALSE))</f>
        <v>1</v>
      </c>
      <c r="P941">
        <f>IF(ISNA(VLOOKUP(A941,desenvolvedores!$U$2:$W$656,3,FALSE)),1,VLOOKUP(A941,desenvolvedores!$U$2:$W$656,3,FALSE))</f>
        <v>1</v>
      </c>
      <c r="S941">
        <f>IF(ISNA(VLOOKUP(A941,merges!AH:AJ,2,)),0,VLOOKUP(A941,merges!AH:AJ,2,))</f>
        <v>0</v>
      </c>
      <c r="T941">
        <f>IF(ISNA(VLOOKUP(A941,merges!AN:AP,2,FALSE)),0,VLOOKUP(A941,merges!AN:AP,2,FALSE))</f>
        <v>0</v>
      </c>
      <c r="U941">
        <f t="shared" si="334"/>
        <v>0</v>
      </c>
      <c r="V941">
        <f t="shared" si="335"/>
        <v>0</v>
      </c>
      <c r="W941">
        <f t="shared" si="344"/>
        <v>0</v>
      </c>
      <c r="X941">
        <f t="shared" si="336"/>
        <v>0</v>
      </c>
      <c r="Y941" t="e">
        <f>VLOOKUP(A941,issues_tempo!A:E,2,FALSE)</f>
        <v>#N/A</v>
      </c>
      <c r="Z941" t="e">
        <f>VLOOKUP(A941,issues_tempo!A:E,3,FALSE)</f>
        <v>#N/A</v>
      </c>
      <c r="AA941" t="e">
        <f t="shared" si="337"/>
        <v>#N/A</v>
      </c>
      <c r="AB941" t="e">
        <f t="shared" si="338"/>
        <v>#N/A</v>
      </c>
      <c r="AC941" t="e">
        <f>VLOOKUP(A941,issues_tempo!A:E,4,FALSE)</f>
        <v>#N/A</v>
      </c>
      <c r="AD941" t="e">
        <f>VLOOKUP(A941,issues_tempo!A:E,5,FALSE)</f>
        <v>#N/A</v>
      </c>
      <c r="AE941">
        <f t="shared" si="339"/>
        <v>0</v>
      </c>
      <c r="AF941">
        <f t="shared" si="339"/>
        <v>0</v>
      </c>
      <c r="AG941" t="e">
        <f t="shared" si="340"/>
        <v>#N/A</v>
      </c>
      <c r="AH941" t="e">
        <f t="shared" si="341"/>
        <v>#N/A</v>
      </c>
      <c r="AI941" t="e">
        <f t="shared" si="342"/>
        <v>#N/A</v>
      </c>
      <c r="AJ941" t="e">
        <f t="shared" si="343"/>
        <v>#N/A</v>
      </c>
    </row>
    <row r="942" spans="1:36" x14ac:dyDescent="0.25">
      <c r="A942">
        <f>commits!A942</f>
        <v>124848927</v>
      </c>
      <c r="B942" t="str">
        <f>commits!B942</f>
        <v>Python</v>
      </c>
      <c r="C942">
        <f>commits!C942</f>
        <v>0</v>
      </c>
      <c r="D942">
        <f>commits!D942</f>
        <v>4</v>
      </c>
      <c r="E942">
        <f>commits!E942</f>
        <v>4</v>
      </c>
      <c r="F942" t="e">
        <f>VLOOKUP(A942,merges!P:U,5,FALSE)</f>
        <v>#N/A</v>
      </c>
      <c r="G942" t="e">
        <f>VLOOKUP(A942,merges!P:U,6,FALSE)</f>
        <v>#N/A</v>
      </c>
      <c r="H942" t="e">
        <f t="shared" si="328"/>
        <v>#N/A</v>
      </c>
      <c r="I942" t="e">
        <f t="shared" si="329"/>
        <v>#N/A</v>
      </c>
      <c r="J942">
        <f t="shared" si="330"/>
        <v>0</v>
      </c>
      <c r="K942">
        <f t="shared" si="331"/>
        <v>0</v>
      </c>
      <c r="L942">
        <f t="shared" si="332"/>
        <v>0</v>
      </c>
      <c r="M942" t="e">
        <f t="shared" si="333"/>
        <v>#N/A</v>
      </c>
      <c r="N942" t="e">
        <f t="shared" si="333"/>
        <v>#N/A</v>
      </c>
      <c r="O942">
        <f>IF(ISNA(VLOOKUP(A942,desenvolvedores!$U$2:$W$656,2,FALSE)),1,VLOOKUP(A942,desenvolvedores!$U$2:$W$656,2,FALSE))</f>
        <v>1</v>
      </c>
      <c r="P942">
        <f>IF(ISNA(VLOOKUP(A942,desenvolvedores!$U$2:$W$656,3,FALSE)),1,VLOOKUP(A942,desenvolvedores!$U$2:$W$656,3,FALSE))</f>
        <v>1</v>
      </c>
      <c r="S942">
        <f>IF(ISNA(VLOOKUP(A942,merges!AH:AJ,2,)),0,VLOOKUP(A942,merges!AH:AJ,2,))</f>
        <v>0</v>
      </c>
      <c r="T942">
        <f>IF(ISNA(VLOOKUP(A942,merges!AN:AP,2,FALSE)),0,VLOOKUP(A942,merges!AN:AP,2,FALSE))</f>
        <v>0</v>
      </c>
      <c r="U942">
        <f t="shared" si="334"/>
        <v>0</v>
      </c>
      <c r="V942">
        <f t="shared" si="335"/>
        <v>0</v>
      </c>
      <c r="W942">
        <f t="shared" si="344"/>
        <v>0</v>
      </c>
      <c r="X942">
        <f t="shared" si="336"/>
        <v>0</v>
      </c>
      <c r="Y942" t="e">
        <f>VLOOKUP(A942,issues_tempo!A:E,2,FALSE)</f>
        <v>#N/A</v>
      </c>
      <c r="Z942" t="e">
        <f>VLOOKUP(A942,issues_tempo!A:E,3,FALSE)</f>
        <v>#N/A</v>
      </c>
      <c r="AA942" t="e">
        <f t="shared" si="337"/>
        <v>#N/A</v>
      </c>
      <c r="AB942" t="e">
        <f t="shared" si="338"/>
        <v>#N/A</v>
      </c>
      <c r="AC942" t="e">
        <f>VLOOKUP(A942,issues_tempo!A:E,4,FALSE)</f>
        <v>#N/A</v>
      </c>
      <c r="AD942" t="e">
        <f>VLOOKUP(A942,issues_tempo!A:E,5,FALSE)</f>
        <v>#N/A</v>
      </c>
      <c r="AE942">
        <f t="shared" si="339"/>
        <v>0</v>
      </c>
      <c r="AF942">
        <f t="shared" si="339"/>
        <v>0</v>
      </c>
      <c r="AG942" t="e">
        <f t="shared" si="340"/>
        <v>#N/A</v>
      </c>
      <c r="AH942" t="e">
        <f t="shared" si="341"/>
        <v>#N/A</v>
      </c>
      <c r="AI942" t="e">
        <f t="shared" si="342"/>
        <v>#N/A</v>
      </c>
      <c r="AJ942" t="e">
        <f t="shared" si="343"/>
        <v>#N/A</v>
      </c>
    </row>
    <row r="943" spans="1:36" x14ac:dyDescent="0.25">
      <c r="A943">
        <f>commits!A943</f>
        <v>125395935</v>
      </c>
      <c r="B943" t="str">
        <f>commits!B943</f>
        <v>Python</v>
      </c>
      <c r="C943">
        <f>commits!C943</f>
        <v>0</v>
      </c>
      <c r="D943">
        <f>commits!D943</f>
        <v>46</v>
      </c>
      <c r="E943">
        <f>commits!E943</f>
        <v>46</v>
      </c>
      <c r="F943">
        <f>VLOOKUP(A943,merges!P:U,5,FALSE)</f>
        <v>0</v>
      </c>
      <c r="G943">
        <f>VLOOKUP(A943,merges!P:U,6,FALSE)</f>
        <v>1</v>
      </c>
      <c r="H943">
        <f t="shared" si="328"/>
        <v>1</v>
      </c>
      <c r="I943">
        <f t="shared" si="329"/>
        <v>46</v>
      </c>
      <c r="J943">
        <f t="shared" si="330"/>
        <v>2.1739130434782608</v>
      </c>
      <c r="K943">
        <f t="shared" si="331"/>
        <v>0</v>
      </c>
      <c r="L943">
        <f t="shared" si="332"/>
        <v>2.1739130434782608</v>
      </c>
      <c r="M943" t="e">
        <f t="shared" si="333"/>
        <v>#DIV/0!</v>
      </c>
      <c r="N943">
        <f t="shared" si="333"/>
        <v>46</v>
      </c>
      <c r="O943">
        <f>IF(ISNA(VLOOKUP(A943,desenvolvedores!$U$2:$W$656,2,FALSE)),1,VLOOKUP(A943,desenvolvedores!$U$2:$W$656,2,FALSE))</f>
        <v>1</v>
      </c>
      <c r="P943">
        <f>IF(ISNA(VLOOKUP(A943,desenvolvedores!$U$2:$W$656,3,FALSE)),1,VLOOKUP(A943,desenvolvedores!$U$2:$W$656,3,FALSE))</f>
        <v>1</v>
      </c>
      <c r="S943">
        <f>IF(ISNA(VLOOKUP(A943,merges!AH:AJ,2,)),0,VLOOKUP(A943,merges!AH:AJ,2,))</f>
        <v>0</v>
      </c>
      <c r="T943">
        <f>IF(ISNA(VLOOKUP(A943,merges!AN:AP,2,FALSE)),0,VLOOKUP(A943,merges!AN:AP,2,FALSE))</f>
        <v>0</v>
      </c>
      <c r="U943">
        <f t="shared" si="334"/>
        <v>0</v>
      </c>
      <c r="V943">
        <f t="shared" si="335"/>
        <v>0</v>
      </c>
      <c r="W943">
        <f t="shared" si="344"/>
        <v>0</v>
      </c>
      <c r="X943">
        <f t="shared" si="336"/>
        <v>0</v>
      </c>
      <c r="Y943" t="e">
        <f>VLOOKUP(A943,issues_tempo!A:E,2,FALSE)</f>
        <v>#N/A</v>
      </c>
      <c r="Z943" t="e">
        <f>VLOOKUP(A943,issues_tempo!A:E,3,FALSE)</f>
        <v>#N/A</v>
      </c>
      <c r="AA943" t="e">
        <f t="shared" si="337"/>
        <v>#N/A</v>
      </c>
      <c r="AB943" t="e">
        <f t="shared" si="338"/>
        <v>#N/A</v>
      </c>
      <c r="AC943" t="e">
        <f>VLOOKUP(A943,issues_tempo!A:E,4,FALSE)</f>
        <v>#N/A</v>
      </c>
      <c r="AD943" t="e">
        <f>VLOOKUP(A943,issues_tempo!A:E,5,FALSE)</f>
        <v>#N/A</v>
      </c>
      <c r="AE943">
        <f t="shared" si="339"/>
        <v>0</v>
      </c>
      <c r="AF943">
        <f t="shared" si="339"/>
        <v>0</v>
      </c>
      <c r="AG943" t="e">
        <f t="shared" si="340"/>
        <v>#N/A</v>
      </c>
      <c r="AH943" t="e">
        <f t="shared" si="341"/>
        <v>#N/A</v>
      </c>
      <c r="AI943" t="e">
        <f t="shared" si="342"/>
        <v>#N/A</v>
      </c>
      <c r="AJ943" t="e">
        <f t="shared" si="343"/>
        <v>#N/A</v>
      </c>
    </row>
    <row r="944" spans="1:36" x14ac:dyDescent="0.25">
      <c r="A944">
        <f>commits!A944</f>
        <v>125732892</v>
      </c>
      <c r="B944" t="str">
        <f>commits!B944</f>
        <v>java</v>
      </c>
      <c r="C944">
        <f>commits!C944</f>
        <v>0</v>
      </c>
      <c r="D944">
        <f>commits!D944</f>
        <v>1</v>
      </c>
      <c r="E944">
        <f>commits!E944</f>
        <v>1</v>
      </c>
      <c r="F944" t="e">
        <f>VLOOKUP(A944,merges!P:U,5,FALSE)</f>
        <v>#N/A</v>
      </c>
      <c r="G944" t="e">
        <f>VLOOKUP(A944,merges!P:U,6,FALSE)</f>
        <v>#N/A</v>
      </c>
      <c r="H944" t="e">
        <f t="shared" si="328"/>
        <v>#N/A</v>
      </c>
      <c r="I944" t="e">
        <f t="shared" si="329"/>
        <v>#N/A</v>
      </c>
      <c r="J944">
        <f t="shared" si="330"/>
        <v>0</v>
      </c>
      <c r="K944">
        <f t="shared" si="331"/>
        <v>0</v>
      </c>
      <c r="L944">
        <f t="shared" si="332"/>
        <v>0</v>
      </c>
      <c r="M944" t="e">
        <f t="shared" si="333"/>
        <v>#N/A</v>
      </c>
      <c r="N944" t="e">
        <f t="shared" si="333"/>
        <v>#N/A</v>
      </c>
      <c r="O944">
        <f>IF(ISNA(VLOOKUP(A944,desenvolvedores!$U$2:$W$656,2,FALSE)),1,VLOOKUP(A944,desenvolvedores!$U$2:$W$656,2,FALSE))</f>
        <v>1</v>
      </c>
      <c r="P944">
        <f>IF(ISNA(VLOOKUP(A944,desenvolvedores!$U$2:$W$656,3,FALSE)),1,VLOOKUP(A944,desenvolvedores!$U$2:$W$656,3,FALSE))</f>
        <v>1</v>
      </c>
      <c r="S944">
        <f>IF(ISNA(VLOOKUP(A944,merges!AH:AJ,2,)),0,VLOOKUP(A944,merges!AH:AJ,2,))</f>
        <v>0</v>
      </c>
      <c r="T944">
        <f>IF(ISNA(VLOOKUP(A944,merges!AN:AP,2,FALSE)),0,VLOOKUP(A944,merges!AN:AP,2,FALSE))</f>
        <v>0</v>
      </c>
      <c r="U944">
        <f t="shared" si="334"/>
        <v>0</v>
      </c>
      <c r="V944">
        <f t="shared" si="335"/>
        <v>0</v>
      </c>
      <c r="W944">
        <f t="shared" si="344"/>
        <v>0</v>
      </c>
      <c r="X944">
        <f t="shared" si="336"/>
        <v>0</v>
      </c>
      <c r="Y944" t="e">
        <f>VLOOKUP(A944,issues_tempo!A:E,2,FALSE)</f>
        <v>#N/A</v>
      </c>
      <c r="Z944" t="e">
        <f>VLOOKUP(A944,issues_tempo!A:E,3,FALSE)</f>
        <v>#N/A</v>
      </c>
      <c r="AA944" t="e">
        <f t="shared" si="337"/>
        <v>#N/A</v>
      </c>
      <c r="AB944" t="e">
        <f t="shared" si="338"/>
        <v>#N/A</v>
      </c>
      <c r="AC944" t="e">
        <f>VLOOKUP(A944,issues_tempo!A:E,4,FALSE)</f>
        <v>#N/A</v>
      </c>
      <c r="AD944" t="e">
        <f>VLOOKUP(A944,issues_tempo!A:E,5,FALSE)</f>
        <v>#N/A</v>
      </c>
      <c r="AE944">
        <f t="shared" si="339"/>
        <v>0</v>
      </c>
      <c r="AF944">
        <f t="shared" si="339"/>
        <v>0</v>
      </c>
      <c r="AG944" t="e">
        <f t="shared" si="340"/>
        <v>#N/A</v>
      </c>
      <c r="AH944" t="e">
        <f t="shared" si="341"/>
        <v>#N/A</v>
      </c>
      <c r="AI944" t="e">
        <f t="shared" si="342"/>
        <v>#N/A</v>
      </c>
      <c r="AJ944" t="e">
        <f t="shared" si="343"/>
        <v>#N/A</v>
      </c>
    </row>
    <row r="945" spans="1:36" x14ac:dyDescent="0.25">
      <c r="A945">
        <f>commits!A945</f>
        <v>126585195</v>
      </c>
      <c r="B945" t="str">
        <f>commits!B945</f>
        <v>Javascript</v>
      </c>
      <c r="C945">
        <f>commits!C945</f>
        <v>0</v>
      </c>
      <c r="D945">
        <f>commits!D945</f>
        <v>1</v>
      </c>
      <c r="E945">
        <f>commits!E945</f>
        <v>1</v>
      </c>
      <c r="F945" t="e">
        <f>VLOOKUP(A945,merges!P:U,5,FALSE)</f>
        <v>#N/A</v>
      </c>
      <c r="G945" t="e">
        <f>VLOOKUP(A945,merges!P:U,6,FALSE)</f>
        <v>#N/A</v>
      </c>
      <c r="H945" t="e">
        <f t="shared" si="328"/>
        <v>#N/A</v>
      </c>
      <c r="I945" t="e">
        <f t="shared" si="329"/>
        <v>#N/A</v>
      </c>
      <c r="J945">
        <f t="shared" si="330"/>
        <v>0</v>
      </c>
      <c r="K945">
        <f t="shared" si="331"/>
        <v>0</v>
      </c>
      <c r="L945">
        <f t="shared" si="332"/>
        <v>0</v>
      </c>
      <c r="M945" t="e">
        <f t="shared" si="333"/>
        <v>#N/A</v>
      </c>
      <c r="N945" t="e">
        <f t="shared" si="333"/>
        <v>#N/A</v>
      </c>
      <c r="O945">
        <f>IF(ISNA(VLOOKUP(A945,desenvolvedores!$U$2:$W$656,2,FALSE)),1,VLOOKUP(A945,desenvolvedores!$U$2:$W$656,2,FALSE))</f>
        <v>1</v>
      </c>
      <c r="P945">
        <f>IF(ISNA(VLOOKUP(A945,desenvolvedores!$U$2:$W$656,3,FALSE)),1,VLOOKUP(A945,desenvolvedores!$U$2:$W$656,3,FALSE))</f>
        <v>1</v>
      </c>
      <c r="S945">
        <f>IF(ISNA(VLOOKUP(A945,merges!AH:AJ,2,)),0,VLOOKUP(A945,merges!AH:AJ,2,))</f>
        <v>0</v>
      </c>
      <c r="T945">
        <f>IF(ISNA(VLOOKUP(A945,merges!AN:AP,2,FALSE)),0,VLOOKUP(A945,merges!AN:AP,2,FALSE))</f>
        <v>0</v>
      </c>
      <c r="U945">
        <f t="shared" si="334"/>
        <v>0</v>
      </c>
      <c r="V945">
        <f t="shared" si="335"/>
        <v>0</v>
      </c>
      <c r="W945">
        <f t="shared" si="344"/>
        <v>0</v>
      </c>
      <c r="X945">
        <f t="shared" si="336"/>
        <v>0</v>
      </c>
      <c r="Y945" t="e">
        <f>VLOOKUP(A945,issues_tempo!A:E,2,FALSE)</f>
        <v>#N/A</v>
      </c>
      <c r="Z945" t="e">
        <f>VLOOKUP(A945,issues_tempo!A:E,3,FALSE)</f>
        <v>#N/A</v>
      </c>
      <c r="AA945" t="e">
        <f t="shared" si="337"/>
        <v>#N/A</v>
      </c>
      <c r="AB945" t="e">
        <f t="shared" si="338"/>
        <v>#N/A</v>
      </c>
      <c r="AC945" t="e">
        <f>VLOOKUP(A945,issues_tempo!A:E,4,FALSE)</f>
        <v>#N/A</v>
      </c>
      <c r="AD945" t="e">
        <f>VLOOKUP(A945,issues_tempo!A:E,5,FALSE)</f>
        <v>#N/A</v>
      </c>
      <c r="AE945">
        <f t="shared" si="339"/>
        <v>0</v>
      </c>
      <c r="AF945">
        <f t="shared" si="339"/>
        <v>0</v>
      </c>
      <c r="AG945" t="e">
        <f t="shared" si="340"/>
        <v>#N/A</v>
      </c>
      <c r="AH945" t="e">
        <f t="shared" si="341"/>
        <v>#N/A</v>
      </c>
      <c r="AI945" t="e">
        <f t="shared" si="342"/>
        <v>#N/A</v>
      </c>
      <c r="AJ945" t="e">
        <f t="shared" si="343"/>
        <v>#N/A</v>
      </c>
    </row>
    <row r="946" spans="1:36" x14ac:dyDescent="0.25">
      <c r="A946">
        <f>commits!A946</f>
        <v>126748057</v>
      </c>
      <c r="B946" t="str">
        <f>commits!B946</f>
        <v>java</v>
      </c>
      <c r="C946">
        <f>commits!C946</f>
        <v>0</v>
      </c>
      <c r="D946">
        <f>commits!D946</f>
        <v>2</v>
      </c>
      <c r="E946">
        <f>commits!E946</f>
        <v>2</v>
      </c>
      <c r="F946" t="e">
        <f>VLOOKUP(A946,merges!P:U,5,FALSE)</f>
        <v>#N/A</v>
      </c>
      <c r="G946" t="e">
        <f>VLOOKUP(A946,merges!P:U,6,FALSE)</f>
        <v>#N/A</v>
      </c>
      <c r="H946" t="e">
        <f t="shared" si="328"/>
        <v>#N/A</v>
      </c>
      <c r="I946" t="e">
        <f t="shared" si="329"/>
        <v>#N/A</v>
      </c>
      <c r="J946">
        <f t="shared" si="330"/>
        <v>0</v>
      </c>
      <c r="K946">
        <f t="shared" si="331"/>
        <v>0</v>
      </c>
      <c r="L946">
        <f t="shared" si="332"/>
        <v>0</v>
      </c>
      <c r="M946" t="e">
        <f t="shared" si="333"/>
        <v>#N/A</v>
      </c>
      <c r="N946" t="e">
        <f t="shared" si="333"/>
        <v>#N/A</v>
      </c>
      <c r="O946">
        <f>IF(ISNA(VLOOKUP(A946,desenvolvedores!$U$2:$W$656,2,FALSE)),1,VLOOKUP(A946,desenvolvedores!$U$2:$W$656,2,FALSE))</f>
        <v>1</v>
      </c>
      <c r="P946">
        <f>IF(ISNA(VLOOKUP(A946,desenvolvedores!$U$2:$W$656,3,FALSE)),1,VLOOKUP(A946,desenvolvedores!$U$2:$W$656,3,FALSE))</f>
        <v>1</v>
      </c>
      <c r="S946">
        <f>IF(ISNA(VLOOKUP(A946,merges!AH:AJ,2,)),0,VLOOKUP(A946,merges!AH:AJ,2,))</f>
        <v>0</v>
      </c>
      <c r="T946">
        <f>IF(ISNA(VLOOKUP(A946,merges!AN:AP,2,FALSE)),0,VLOOKUP(A946,merges!AN:AP,2,FALSE))</f>
        <v>0</v>
      </c>
      <c r="U946">
        <f t="shared" si="334"/>
        <v>0</v>
      </c>
      <c r="V946">
        <f t="shared" si="335"/>
        <v>0</v>
      </c>
      <c r="W946">
        <f t="shared" si="344"/>
        <v>0</v>
      </c>
      <c r="X946">
        <f t="shared" si="336"/>
        <v>0</v>
      </c>
      <c r="Y946" t="e">
        <f>VLOOKUP(A946,issues_tempo!A:E,2,FALSE)</f>
        <v>#N/A</v>
      </c>
      <c r="Z946" t="e">
        <f>VLOOKUP(A946,issues_tempo!A:E,3,FALSE)</f>
        <v>#N/A</v>
      </c>
      <c r="AA946" t="e">
        <f t="shared" si="337"/>
        <v>#N/A</v>
      </c>
      <c r="AB946" t="e">
        <f t="shared" si="338"/>
        <v>#N/A</v>
      </c>
      <c r="AC946" t="e">
        <f>VLOOKUP(A946,issues_tempo!A:E,4,FALSE)</f>
        <v>#N/A</v>
      </c>
      <c r="AD946" t="e">
        <f>VLOOKUP(A946,issues_tempo!A:E,5,FALSE)</f>
        <v>#N/A</v>
      </c>
      <c r="AE946">
        <f t="shared" si="339"/>
        <v>0</v>
      </c>
      <c r="AF946">
        <f t="shared" si="339"/>
        <v>0</v>
      </c>
      <c r="AG946" t="e">
        <f t="shared" si="340"/>
        <v>#N/A</v>
      </c>
      <c r="AH946" t="e">
        <f t="shared" si="341"/>
        <v>#N/A</v>
      </c>
      <c r="AI946" t="e">
        <f t="shared" si="342"/>
        <v>#N/A</v>
      </c>
      <c r="AJ946" t="e">
        <f t="shared" si="343"/>
        <v>#N/A</v>
      </c>
    </row>
    <row r="947" spans="1:36" x14ac:dyDescent="0.25">
      <c r="A947">
        <f>commits!A947</f>
        <v>126955945</v>
      </c>
      <c r="B947" t="str">
        <f>commits!B947</f>
        <v>Python</v>
      </c>
      <c r="C947">
        <f>commits!C947</f>
        <v>0</v>
      </c>
      <c r="D947">
        <f>commits!D947</f>
        <v>1</v>
      </c>
      <c r="E947">
        <f>commits!E947</f>
        <v>1</v>
      </c>
      <c r="F947" t="e">
        <f>VLOOKUP(A947,merges!P:U,5,FALSE)</f>
        <v>#N/A</v>
      </c>
      <c r="G947" t="e">
        <f>VLOOKUP(A947,merges!P:U,6,FALSE)</f>
        <v>#N/A</v>
      </c>
      <c r="H947" t="e">
        <f t="shared" si="328"/>
        <v>#N/A</v>
      </c>
      <c r="I947" t="e">
        <f t="shared" si="329"/>
        <v>#N/A</v>
      </c>
      <c r="J947">
        <f t="shared" si="330"/>
        <v>0</v>
      </c>
      <c r="K947">
        <f t="shared" si="331"/>
        <v>0</v>
      </c>
      <c r="L947">
        <f t="shared" si="332"/>
        <v>0</v>
      </c>
      <c r="M947" t="e">
        <f t="shared" si="333"/>
        <v>#N/A</v>
      </c>
      <c r="N947" t="e">
        <f t="shared" si="333"/>
        <v>#N/A</v>
      </c>
      <c r="O947">
        <f>IF(ISNA(VLOOKUP(A947,desenvolvedores!$U$2:$W$656,2,FALSE)),1,VLOOKUP(A947,desenvolvedores!$U$2:$W$656,2,FALSE))</f>
        <v>1</v>
      </c>
      <c r="P947">
        <f>IF(ISNA(VLOOKUP(A947,desenvolvedores!$U$2:$W$656,3,FALSE)),1,VLOOKUP(A947,desenvolvedores!$U$2:$W$656,3,FALSE))</f>
        <v>1</v>
      </c>
      <c r="S947">
        <f>IF(ISNA(VLOOKUP(A947,merges!AH:AJ,2,)),0,VLOOKUP(A947,merges!AH:AJ,2,))</f>
        <v>0</v>
      </c>
      <c r="T947">
        <f>IF(ISNA(VLOOKUP(A947,merges!AN:AP,2,FALSE)),0,VLOOKUP(A947,merges!AN:AP,2,FALSE))</f>
        <v>0</v>
      </c>
      <c r="U947">
        <f t="shared" si="334"/>
        <v>0</v>
      </c>
      <c r="V947">
        <f t="shared" si="335"/>
        <v>0</v>
      </c>
      <c r="W947">
        <f t="shared" si="344"/>
        <v>0</v>
      </c>
      <c r="X947">
        <f t="shared" si="336"/>
        <v>0</v>
      </c>
      <c r="Y947" t="e">
        <f>VLOOKUP(A947,issues_tempo!A:E,2,FALSE)</f>
        <v>#N/A</v>
      </c>
      <c r="Z947" t="e">
        <f>VLOOKUP(A947,issues_tempo!A:E,3,FALSE)</f>
        <v>#N/A</v>
      </c>
      <c r="AA947" t="e">
        <f t="shared" si="337"/>
        <v>#N/A</v>
      </c>
      <c r="AB947" t="e">
        <f t="shared" si="338"/>
        <v>#N/A</v>
      </c>
      <c r="AC947" t="e">
        <f>VLOOKUP(A947,issues_tempo!A:E,4,FALSE)</f>
        <v>#N/A</v>
      </c>
      <c r="AD947" t="e">
        <f>VLOOKUP(A947,issues_tempo!A:E,5,FALSE)</f>
        <v>#N/A</v>
      </c>
      <c r="AE947">
        <f t="shared" si="339"/>
        <v>0</v>
      </c>
      <c r="AF947">
        <f t="shared" si="339"/>
        <v>0</v>
      </c>
      <c r="AG947" t="e">
        <f t="shared" si="340"/>
        <v>#N/A</v>
      </c>
      <c r="AH947" t="e">
        <f t="shared" si="341"/>
        <v>#N/A</v>
      </c>
      <c r="AI947" t="e">
        <f t="shared" si="342"/>
        <v>#N/A</v>
      </c>
      <c r="AJ947" t="e">
        <f t="shared" si="343"/>
        <v>#N/A</v>
      </c>
    </row>
    <row r="948" spans="1:36" x14ac:dyDescent="0.25">
      <c r="A948">
        <f>commits!A948</f>
        <v>128587752</v>
      </c>
      <c r="B948" t="str">
        <f>commits!B948</f>
        <v>Javascript</v>
      </c>
      <c r="C948">
        <f>commits!C948</f>
        <v>0</v>
      </c>
      <c r="D948">
        <f>commits!D948</f>
        <v>33</v>
      </c>
      <c r="E948">
        <f>commits!E948</f>
        <v>33</v>
      </c>
      <c r="F948" t="e">
        <f>VLOOKUP(A948,merges!P:U,5,FALSE)</f>
        <v>#N/A</v>
      </c>
      <c r="G948" t="e">
        <f>VLOOKUP(A948,merges!P:U,6,FALSE)</f>
        <v>#N/A</v>
      </c>
      <c r="H948" t="e">
        <f t="shared" si="328"/>
        <v>#N/A</v>
      </c>
      <c r="I948" t="e">
        <f t="shared" si="329"/>
        <v>#N/A</v>
      </c>
      <c r="J948">
        <f t="shared" si="330"/>
        <v>0</v>
      </c>
      <c r="K948">
        <f t="shared" si="331"/>
        <v>0</v>
      </c>
      <c r="L948">
        <f t="shared" si="332"/>
        <v>0</v>
      </c>
      <c r="M948" t="e">
        <f t="shared" si="333"/>
        <v>#N/A</v>
      </c>
      <c r="N948" t="e">
        <f t="shared" si="333"/>
        <v>#N/A</v>
      </c>
      <c r="O948">
        <f>IF(ISNA(VLOOKUP(A948,desenvolvedores!$U$2:$W$656,2,FALSE)),1,VLOOKUP(A948,desenvolvedores!$U$2:$W$656,2,FALSE))</f>
        <v>1</v>
      </c>
      <c r="P948">
        <f>IF(ISNA(VLOOKUP(A948,desenvolvedores!$U$2:$W$656,3,FALSE)),1,VLOOKUP(A948,desenvolvedores!$U$2:$W$656,3,FALSE))</f>
        <v>1</v>
      </c>
      <c r="S948">
        <f>IF(ISNA(VLOOKUP(A948,merges!AH:AJ,2,)),0,VLOOKUP(A948,merges!AH:AJ,2,))</f>
        <v>0</v>
      </c>
      <c r="T948">
        <f>IF(ISNA(VLOOKUP(A948,merges!AN:AP,2,FALSE)),0,VLOOKUP(A948,merges!AN:AP,2,FALSE))</f>
        <v>0</v>
      </c>
      <c r="U948">
        <f t="shared" si="334"/>
        <v>0</v>
      </c>
      <c r="V948">
        <f t="shared" si="335"/>
        <v>0</v>
      </c>
      <c r="W948">
        <f t="shared" si="344"/>
        <v>0</v>
      </c>
      <c r="X948">
        <f t="shared" si="336"/>
        <v>0</v>
      </c>
      <c r="Y948" t="e">
        <f>VLOOKUP(A948,issues_tempo!A:E,2,FALSE)</f>
        <v>#N/A</v>
      </c>
      <c r="Z948" t="e">
        <f>VLOOKUP(A948,issues_tempo!A:E,3,FALSE)</f>
        <v>#N/A</v>
      </c>
      <c r="AA948" t="e">
        <f t="shared" si="337"/>
        <v>#N/A</v>
      </c>
      <c r="AB948" t="e">
        <f t="shared" si="338"/>
        <v>#N/A</v>
      </c>
      <c r="AC948" t="e">
        <f>VLOOKUP(A948,issues_tempo!A:E,4,FALSE)</f>
        <v>#N/A</v>
      </c>
      <c r="AD948" t="e">
        <f>VLOOKUP(A948,issues_tempo!A:E,5,FALSE)</f>
        <v>#N/A</v>
      </c>
      <c r="AE948">
        <f t="shared" si="339"/>
        <v>0</v>
      </c>
      <c r="AF948">
        <f t="shared" si="339"/>
        <v>0</v>
      </c>
      <c r="AG948" t="e">
        <f t="shared" si="340"/>
        <v>#N/A</v>
      </c>
      <c r="AH948" t="e">
        <f t="shared" si="341"/>
        <v>#N/A</v>
      </c>
      <c r="AI948" t="e">
        <f t="shared" si="342"/>
        <v>#N/A</v>
      </c>
      <c r="AJ948" t="e">
        <f t="shared" si="343"/>
        <v>#N/A</v>
      </c>
    </row>
    <row r="949" spans="1:36" x14ac:dyDescent="0.25">
      <c r="A949">
        <f>commits!A949</f>
        <v>128839493</v>
      </c>
      <c r="B949" t="str">
        <f>commits!B949</f>
        <v>Javascript</v>
      </c>
      <c r="C949">
        <f>commits!C949</f>
        <v>5</v>
      </c>
      <c r="D949">
        <f>commits!D949</f>
        <v>8</v>
      </c>
      <c r="E949">
        <f>commits!E949</f>
        <v>13</v>
      </c>
      <c r="F949" t="e">
        <f>VLOOKUP(A949,merges!P:U,5,FALSE)</f>
        <v>#N/A</v>
      </c>
      <c r="G949" t="e">
        <f>VLOOKUP(A949,merges!P:U,6,FALSE)</f>
        <v>#N/A</v>
      </c>
      <c r="H949" t="e">
        <f t="shared" ref="H949:H950" si="345">F949+G949</f>
        <v>#N/A</v>
      </c>
      <c r="I949" t="e">
        <f t="shared" ref="I949:I950" si="346">E949/H949</f>
        <v>#N/A</v>
      </c>
      <c r="J949">
        <f t="shared" ref="J949:J950" si="347">IF(ISNA(H949),0,IF(E949&gt;0,(H949*100)/E949,0))</f>
        <v>0</v>
      </c>
      <c r="K949">
        <f t="shared" ref="K949:K950" si="348">IF(ISNA(F949),0,IF(C949&gt;0,(F949*100)/C949,0))</f>
        <v>0</v>
      </c>
      <c r="L949">
        <f t="shared" ref="L949:L950" si="349">IF(ISNA(F949),0,IF(D949&gt;0,(G949*100)/D949,0))</f>
        <v>0</v>
      </c>
      <c r="M949" t="e">
        <f t="shared" ref="M949:M950" si="350">C949/F949</f>
        <v>#N/A</v>
      </c>
      <c r="N949" t="e">
        <f t="shared" ref="N949:N950" si="351">D949/G949</f>
        <v>#N/A</v>
      </c>
      <c r="O949">
        <f>IF(ISNA(VLOOKUP(A949,desenvolvedores!$U$2:$W$656,2,FALSE)),1,VLOOKUP(A949,desenvolvedores!$U$2:$W$656,2,FALSE))</f>
        <v>1</v>
      </c>
      <c r="P949">
        <f>IF(ISNA(VLOOKUP(A949,desenvolvedores!$U$2:$W$656,3,FALSE)),1,VLOOKUP(A949,desenvolvedores!$U$2:$W$656,3,FALSE))</f>
        <v>1</v>
      </c>
      <c r="S949">
        <f>IF(ISNA(VLOOKUP(A949,merges!AH:AJ,2,)),0,VLOOKUP(A949,merges!AH:AJ,2,))</f>
        <v>0</v>
      </c>
      <c r="T949">
        <f>IF(ISNA(VLOOKUP(A949,merges!AN:AP,2,FALSE)),0,VLOOKUP(A949,merges!AN:AP,2,FALSE))</f>
        <v>0</v>
      </c>
      <c r="U949">
        <f t="shared" ref="U949:U950" si="352">IF(ISNA(F949),0,IF(F949&gt;0,S949/F949,0))</f>
        <v>0</v>
      </c>
      <c r="V949">
        <f t="shared" ref="V949:V950" si="353">IF(ISNA(G949),0,IF(G949&gt;0,T949/G949,0))</f>
        <v>0</v>
      </c>
      <c r="W949">
        <f t="shared" ref="W949:W950" si="354">U949*K949</f>
        <v>0</v>
      </c>
      <c r="X949">
        <f t="shared" ref="X949:X950" si="355">V949*L949</f>
        <v>0</v>
      </c>
      <c r="Y949" t="e">
        <f>VLOOKUP(A949,issues_tempo!A:E,2,FALSE)</f>
        <v>#N/A</v>
      </c>
      <c r="Z949" t="e">
        <f>VLOOKUP(A949,issues_tempo!A:E,3,FALSE)</f>
        <v>#N/A</v>
      </c>
      <c r="AA949" t="e">
        <f t="shared" ref="AA949:AA950" si="356">Y949+Z949</f>
        <v>#N/A</v>
      </c>
      <c r="AB949" t="e">
        <f t="shared" ref="AB949:AB950" si="357">E949/AA949</f>
        <v>#N/A</v>
      </c>
      <c r="AC949" t="e">
        <f>VLOOKUP(A949,issues_tempo!A:E,4,FALSE)</f>
        <v>#N/A</v>
      </c>
      <c r="AD949" t="e">
        <f>VLOOKUP(A949,issues_tempo!A:E,5,FALSE)</f>
        <v>#N/A</v>
      </c>
      <c r="AE949">
        <f t="shared" ref="AE949:AE950" si="358">IF(ISNA(Y949),0,IF(C949&gt;0,(Y949*100)/C949,0))</f>
        <v>0</v>
      </c>
      <c r="AF949">
        <f t="shared" ref="AF949:AF950" si="359">IF(ISNA(Z949),0,IF(D949&gt;0,(Z949*100)/D949,0))</f>
        <v>0</v>
      </c>
      <c r="AG949" t="e">
        <f t="shared" ref="AG949:AG950" si="360">IF(Y949&gt;0,AC949/Y949,0)</f>
        <v>#N/A</v>
      </c>
      <c r="AH949" t="e">
        <f t="shared" ref="AH949:AH950" si="361">IF(Z949&gt;0,AD949/Z949,0)</f>
        <v>#N/A</v>
      </c>
      <c r="AI949" t="e">
        <f t="shared" ref="AI949:AI950" si="362">AG949*AE949</f>
        <v>#N/A</v>
      </c>
      <c r="AJ949" t="e">
        <f t="shared" ref="AJ949:AJ950" si="363">AH949*AF949</f>
        <v>#N/A</v>
      </c>
    </row>
    <row r="950" spans="1:36" x14ac:dyDescent="0.25">
      <c r="A950">
        <f>commits!A950</f>
        <v>115878889</v>
      </c>
      <c r="B950" t="str">
        <f>commits!B950</f>
        <v>Python</v>
      </c>
      <c r="C950">
        <f>commits!C950</f>
        <v>12</v>
      </c>
      <c r="D950">
        <f>commits!D950</f>
        <v>35</v>
      </c>
      <c r="E950">
        <f>commits!E950</f>
        <v>47</v>
      </c>
      <c r="F950" t="e">
        <f>VLOOKUP(A950,merges!P:U,5,FALSE)</f>
        <v>#N/A</v>
      </c>
      <c r="G950" t="e">
        <f>VLOOKUP(A950,merges!P:U,6,FALSE)</f>
        <v>#N/A</v>
      </c>
      <c r="H950" t="e">
        <f t="shared" si="345"/>
        <v>#N/A</v>
      </c>
      <c r="I950" t="e">
        <f t="shared" si="346"/>
        <v>#N/A</v>
      </c>
      <c r="J950">
        <f t="shared" si="347"/>
        <v>0</v>
      </c>
      <c r="K950">
        <f t="shared" si="348"/>
        <v>0</v>
      </c>
      <c r="L950">
        <f t="shared" si="349"/>
        <v>0</v>
      </c>
      <c r="M950" t="e">
        <f t="shared" si="350"/>
        <v>#N/A</v>
      </c>
      <c r="N950" t="e">
        <f t="shared" si="351"/>
        <v>#N/A</v>
      </c>
      <c r="O950">
        <f>IF(ISNA(VLOOKUP(A950,desenvolvedores!$U$2:$W$656,2,FALSE)),1,VLOOKUP(A950,desenvolvedores!$U$2:$W$656,2,FALSE))</f>
        <v>1</v>
      </c>
      <c r="P950">
        <f>IF(ISNA(VLOOKUP(A950,desenvolvedores!$U$2:$W$656,3,FALSE)),1,VLOOKUP(A950,desenvolvedores!$U$2:$W$656,3,FALSE))</f>
        <v>1</v>
      </c>
      <c r="S950">
        <f>IF(ISNA(VLOOKUP(A950,merges!AH:AJ,2,)),0,VLOOKUP(A950,merges!AH:AJ,2,))</f>
        <v>0</v>
      </c>
      <c r="T950">
        <f>IF(ISNA(VLOOKUP(A950,merges!AN:AP,2,FALSE)),0,VLOOKUP(A950,merges!AN:AP,2,FALSE))</f>
        <v>0</v>
      </c>
      <c r="U950">
        <f t="shared" si="352"/>
        <v>0</v>
      </c>
      <c r="V950">
        <f t="shared" si="353"/>
        <v>0</v>
      </c>
      <c r="W950">
        <f t="shared" si="354"/>
        <v>0</v>
      </c>
      <c r="X950">
        <f t="shared" si="355"/>
        <v>0</v>
      </c>
      <c r="Y950" t="e">
        <f>VLOOKUP(A950,issues_tempo!A:E,2,FALSE)</f>
        <v>#N/A</v>
      </c>
      <c r="Z950" t="e">
        <f>VLOOKUP(A950,issues_tempo!A:E,3,FALSE)</f>
        <v>#N/A</v>
      </c>
      <c r="AA950" t="e">
        <f t="shared" si="356"/>
        <v>#N/A</v>
      </c>
      <c r="AB950" t="e">
        <f t="shared" si="357"/>
        <v>#N/A</v>
      </c>
      <c r="AC950" t="e">
        <f>VLOOKUP(A950,issues_tempo!A:E,4,FALSE)</f>
        <v>#N/A</v>
      </c>
      <c r="AD950" t="e">
        <f>VLOOKUP(A950,issues_tempo!A:E,5,FALSE)</f>
        <v>#N/A</v>
      </c>
      <c r="AE950">
        <f t="shared" si="358"/>
        <v>0</v>
      </c>
      <c r="AF950">
        <f t="shared" si="359"/>
        <v>0</v>
      </c>
      <c r="AG950" t="e">
        <f t="shared" si="360"/>
        <v>#N/A</v>
      </c>
      <c r="AH950" t="e">
        <f t="shared" si="361"/>
        <v>#N/A</v>
      </c>
      <c r="AI950" t="e">
        <f t="shared" si="362"/>
        <v>#N/A</v>
      </c>
      <c r="AJ950" t="e">
        <f t="shared" si="363"/>
        <v>#N/A</v>
      </c>
    </row>
  </sheetData>
  <autoFilter ref="A1:AJ94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topLeftCell="A255" workbookViewId="0">
      <selection activeCell="K283" sqref="K283"/>
    </sheetView>
  </sheetViews>
  <sheetFormatPr defaultRowHeight="15" x14ac:dyDescent="0.25"/>
  <cols>
    <col min="2" max="2" width="16.28515625" bestFit="1" customWidth="1"/>
    <col min="5" max="5" width="17.7109375" bestFit="1" customWidth="1"/>
  </cols>
  <sheetData>
    <row r="1" spans="1:12" x14ac:dyDescent="0.25">
      <c r="A1" s="1" t="s">
        <v>0</v>
      </c>
      <c r="B1" s="5" t="s">
        <v>57</v>
      </c>
      <c r="C1" s="10" t="s">
        <v>62</v>
      </c>
      <c r="D1" t="s">
        <v>63</v>
      </c>
      <c r="E1" t="s">
        <v>64</v>
      </c>
      <c r="F1" t="s">
        <v>65</v>
      </c>
      <c r="G1" t="s">
        <v>68</v>
      </c>
      <c r="K1" t="s">
        <v>0</v>
      </c>
      <c r="L1" t="s">
        <v>107</v>
      </c>
    </row>
    <row r="2" spans="1:12" x14ac:dyDescent="0.25">
      <c r="A2" s="2">
        <v>313887</v>
      </c>
      <c r="B2" s="2">
        <v>2</v>
      </c>
      <c r="C2">
        <f>VLOOKUP(A2,desenvolvedores!$A$2:$B$281,2,FALSE)</f>
        <v>1</v>
      </c>
      <c r="D2" t="e">
        <f>VLOOKUP(A2,merges!$AA$2:$AD$44,3,FALSE)</f>
        <v>#N/A</v>
      </c>
      <c r="E2" t="e">
        <f>VLOOKUP(A2,merges!$AA$2:$AD$44,4,FALSE)</f>
        <v>#N/A</v>
      </c>
      <c r="F2" t="e">
        <f>VLOOKUP(A2,issues_commit!$P$2:$Q$25,2,FALSE)</f>
        <v>#N/A</v>
      </c>
      <c r="G2" t="e">
        <f>B2/F2</f>
        <v>#N/A</v>
      </c>
      <c r="K2" s="2">
        <v>126748057</v>
      </c>
      <c r="L2" s="2" t="s">
        <v>42</v>
      </c>
    </row>
    <row r="3" spans="1:12" x14ac:dyDescent="0.25">
      <c r="A3" s="2">
        <v>458682</v>
      </c>
      <c r="B3" s="2">
        <v>72</v>
      </c>
      <c r="C3">
        <f>VLOOKUP(A3,desenvolvedores!$A$2:$B$281,2,FALSE)</f>
        <v>3</v>
      </c>
      <c r="D3" t="e">
        <f>VLOOKUP(A3,merges!$AA$2:$AD$44,3,FALSE)</f>
        <v>#N/A</v>
      </c>
      <c r="E3" t="e">
        <f>VLOOKUP(A3,merges!$AA$2:$AD$44,4,FALSE)</f>
        <v>#N/A</v>
      </c>
      <c r="F3" t="e">
        <f>VLOOKUP(A3,issues_commit!$P$2:$Q$25,2,FALSE)</f>
        <v>#N/A</v>
      </c>
      <c r="G3" t="e">
        <f t="shared" ref="G3:G66" si="0">B3/F3</f>
        <v>#N/A</v>
      </c>
      <c r="K3" s="2">
        <v>109175311</v>
      </c>
      <c r="L3" s="2" t="s">
        <v>42</v>
      </c>
    </row>
    <row r="4" spans="1:12" x14ac:dyDescent="0.25">
      <c r="A4" s="2">
        <v>469502</v>
      </c>
      <c r="B4" s="2">
        <v>74</v>
      </c>
      <c r="C4">
        <f>VLOOKUP(A4,desenvolvedores!$A$2:$B$281,2,FALSE)</f>
        <v>5</v>
      </c>
      <c r="D4">
        <f>VLOOKUP(A4,merges!$AA$2:$AD$44,3,FALSE)</f>
        <v>6</v>
      </c>
      <c r="E4">
        <f>VLOOKUP(A4,merges!$AA$2:$AD$44,4,FALSE)</f>
        <v>12.333333333333334</v>
      </c>
      <c r="F4" t="e">
        <f>VLOOKUP(A4,issues_commit!$P$2:$Q$25,2,FALSE)</f>
        <v>#N/A</v>
      </c>
      <c r="G4" t="e">
        <f t="shared" si="0"/>
        <v>#N/A</v>
      </c>
      <c r="K4" s="2">
        <v>123148405</v>
      </c>
      <c r="L4" s="2" t="s">
        <v>42</v>
      </c>
    </row>
    <row r="5" spans="1:12" x14ac:dyDescent="0.25">
      <c r="A5" s="2">
        <v>472606</v>
      </c>
      <c r="B5" s="2">
        <v>58</v>
      </c>
      <c r="C5">
        <f>VLOOKUP(A5,desenvolvedores!$A$2:$B$281,2,FALSE)</f>
        <v>1</v>
      </c>
      <c r="D5" t="e">
        <f>VLOOKUP(A5,merges!$AA$2:$AD$44,3,FALSE)</f>
        <v>#N/A</v>
      </c>
      <c r="E5" t="e">
        <f>VLOOKUP(A5,merges!$AA$2:$AD$44,4,FALSE)</f>
        <v>#N/A</v>
      </c>
      <c r="F5" t="e">
        <f>VLOOKUP(A5,issues_commit!$P$2:$Q$25,2,FALSE)</f>
        <v>#N/A</v>
      </c>
      <c r="G5" t="e">
        <f t="shared" si="0"/>
        <v>#N/A</v>
      </c>
      <c r="K5" s="2">
        <v>120047392</v>
      </c>
      <c r="L5" s="2" t="s">
        <v>42</v>
      </c>
    </row>
    <row r="6" spans="1:12" x14ac:dyDescent="0.25">
      <c r="A6" s="2">
        <v>500122</v>
      </c>
      <c r="B6" s="2">
        <v>754</v>
      </c>
      <c r="C6">
        <f>VLOOKUP(A6,desenvolvedores!$A$2:$B$281,2,FALSE)</f>
        <v>8</v>
      </c>
      <c r="D6">
        <f>VLOOKUP(A6,merges!$AA$2:$AD$44,3,FALSE)</f>
        <v>100</v>
      </c>
      <c r="E6">
        <f>VLOOKUP(A6,merges!$AA$2:$AD$44,4,FALSE)</f>
        <v>7.54</v>
      </c>
      <c r="F6">
        <f>VLOOKUP(A6,issues_commit!$P$2:$Q$25,2,FALSE)</f>
        <v>4</v>
      </c>
      <c r="G6">
        <f t="shared" si="0"/>
        <v>188.5</v>
      </c>
      <c r="K6" s="2">
        <v>117391559</v>
      </c>
      <c r="L6" s="2" t="s">
        <v>42</v>
      </c>
    </row>
    <row r="7" spans="1:12" x14ac:dyDescent="0.25">
      <c r="A7" s="2">
        <v>953803</v>
      </c>
      <c r="B7" s="2">
        <v>9</v>
      </c>
      <c r="C7">
        <f>VLOOKUP(A7,desenvolvedores!$A$2:$B$281,2,FALSE)</f>
        <v>1</v>
      </c>
      <c r="D7" t="e">
        <f>VLOOKUP(A7,merges!$AA$2:$AD$44,3,FALSE)</f>
        <v>#N/A</v>
      </c>
      <c r="E7" t="e">
        <f>VLOOKUP(A7,merges!$AA$2:$AD$44,4,FALSE)</f>
        <v>#N/A</v>
      </c>
      <c r="F7" t="e">
        <f>VLOOKUP(A7,issues_commit!$P$2:$Q$25,2,FALSE)</f>
        <v>#N/A</v>
      </c>
      <c r="G7" t="e">
        <f t="shared" si="0"/>
        <v>#N/A</v>
      </c>
      <c r="K7" s="2">
        <v>116509313</v>
      </c>
      <c r="L7" s="2" t="s">
        <v>42</v>
      </c>
    </row>
    <row r="8" spans="1:12" x14ac:dyDescent="0.25">
      <c r="A8" s="2">
        <v>1238631</v>
      </c>
      <c r="B8" s="2">
        <v>24</v>
      </c>
      <c r="C8">
        <f>VLOOKUP(A8,desenvolvedores!$A$2:$B$281,2,FALSE)</f>
        <v>1</v>
      </c>
      <c r="D8" t="e">
        <f>VLOOKUP(A8,merges!$AA$2:$AD$44,3,FALSE)</f>
        <v>#N/A</v>
      </c>
      <c r="E8" t="e">
        <f>VLOOKUP(A8,merges!$AA$2:$AD$44,4,FALSE)</f>
        <v>#N/A</v>
      </c>
      <c r="F8" t="e">
        <f>VLOOKUP(A8,issues_commit!$P$2:$Q$25,2,FALSE)</f>
        <v>#N/A</v>
      </c>
      <c r="G8" t="e">
        <f t="shared" si="0"/>
        <v>#N/A</v>
      </c>
      <c r="K8" s="2">
        <v>116239425</v>
      </c>
      <c r="L8" s="2" t="s">
        <v>42</v>
      </c>
    </row>
    <row r="9" spans="1:12" x14ac:dyDescent="0.25">
      <c r="A9" s="2">
        <v>1769294</v>
      </c>
      <c r="B9" s="2">
        <v>153</v>
      </c>
      <c r="C9">
        <f>VLOOKUP(A9,desenvolvedores!$A$2:$B$281,2,FALSE)</f>
        <v>3</v>
      </c>
      <c r="D9">
        <f>VLOOKUP(A9,merges!$AA$2:$AD$44,3,FALSE)</f>
        <v>1</v>
      </c>
      <c r="E9">
        <f>VLOOKUP(A9,merges!$AA$2:$AD$44,4,FALSE)</f>
        <v>153</v>
      </c>
      <c r="F9" t="e">
        <f>VLOOKUP(A9,issues_commit!$P$2:$Q$25,2,FALSE)</f>
        <v>#N/A</v>
      </c>
      <c r="G9" t="e">
        <f t="shared" si="0"/>
        <v>#N/A</v>
      </c>
      <c r="K9" s="2">
        <v>115556412</v>
      </c>
      <c r="L9" s="2" t="s">
        <v>42</v>
      </c>
    </row>
    <row r="10" spans="1:12" x14ac:dyDescent="0.25">
      <c r="A10" s="2">
        <v>2220387</v>
      </c>
      <c r="B10" s="2">
        <v>268</v>
      </c>
      <c r="C10">
        <f>VLOOKUP(A10,desenvolvedores!$A$2:$B$281,2,FALSE)</f>
        <v>3</v>
      </c>
      <c r="D10">
        <f>VLOOKUP(A10,merges!$AA$2:$AD$44,3,FALSE)</f>
        <v>4</v>
      </c>
      <c r="E10">
        <f>VLOOKUP(A10,merges!$AA$2:$AD$44,4,FALSE)</f>
        <v>67</v>
      </c>
      <c r="F10" t="e">
        <f>VLOOKUP(A10,issues_commit!$P$2:$Q$25,2,FALSE)</f>
        <v>#N/A</v>
      </c>
      <c r="G10" t="e">
        <f t="shared" si="0"/>
        <v>#N/A</v>
      </c>
      <c r="K10" s="2">
        <v>108957299</v>
      </c>
      <c r="L10" s="2" t="s">
        <v>42</v>
      </c>
    </row>
    <row r="11" spans="1:12" x14ac:dyDescent="0.25">
      <c r="A11" s="2">
        <v>3086637</v>
      </c>
      <c r="B11" s="2">
        <v>1</v>
      </c>
      <c r="C11">
        <f>VLOOKUP(A11,desenvolvedores!$A$2:$B$281,2,FALSE)</f>
        <v>1</v>
      </c>
      <c r="D11" t="e">
        <f>VLOOKUP(A11,merges!$AA$2:$AD$44,3,FALSE)</f>
        <v>#N/A</v>
      </c>
      <c r="E11" t="e">
        <f>VLOOKUP(A11,merges!$AA$2:$AD$44,4,FALSE)</f>
        <v>#N/A</v>
      </c>
      <c r="F11" t="e">
        <f>VLOOKUP(A11,issues_commit!$P$2:$Q$25,2,FALSE)</f>
        <v>#N/A</v>
      </c>
      <c r="G11" t="e">
        <f t="shared" si="0"/>
        <v>#N/A</v>
      </c>
      <c r="K11" s="2">
        <v>112557227</v>
      </c>
      <c r="L11" s="2" t="s">
        <v>42</v>
      </c>
    </row>
    <row r="12" spans="1:12" x14ac:dyDescent="0.25">
      <c r="A12" s="2">
        <v>3143577</v>
      </c>
      <c r="B12" s="2">
        <v>1</v>
      </c>
      <c r="C12">
        <f>VLOOKUP(A12,desenvolvedores!$A$2:$B$281,2,FALSE)</f>
        <v>1</v>
      </c>
      <c r="D12" t="e">
        <f>VLOOKUP(A12,merges!$AA$2:$AD$44,3,FALSE)</f>
        <v>#N/A</v>
      </c>
      <c r="E12" t="e">
        <f>VLOOKUP(A12,merges!$AA$2:$AD$44,4,FALSE)</f>
        <v>#N/A</v>
      </c>
      <c r="F12" t="e">
        <f>VLOOKUP(A12,issues_commit!$P$2:$Q$25,2,FALSE)</f>
        <v>#N/A</v>
      </c>
      <c r="G12" t="e">
        <f t="shared" si="0"/>
        <v>#N/A</v>
      </c>
      <c r="K12" s="2">
        <v>111766481</v>
      </c>
      <c r="L12" s="2" t="s">
        <v>42</v>
      </c>
    </row>
    <row r="13" spans="1:12" x14ac:dyDescent="0.25">
      <c r="A13" s="2">
        <v>3326136</v>
      </c>
      <c r="B13" s="2">
        <v>4</v>
      </c>
      <c r="C13">
        <f>VLOOKUP(A13,desenvolvedores!$A$2:$B$281,2,FALSE)</f>
        <v>1</v>
      </c>
      <c r="D13" t="e">
        <f>VLOOKUP(A13,merges!$AA$2:$AD$44,3,FALSE)</f>
        <v>#N/A</v>
      </c>
      <c r="E13" t="e">
        <f>VLOOKUP(A13,merges!$AA$2:$AD$44,4,FALSE)</f>
        <v>#N/A</v>
      </c>
      <c r="F13" t="e">
        <f>VLOOKUP(A13,issues_commit!$P$2:$Q$25,2,FALSE)</f>
        <v>#N/A</v>
      </c>
      <c r="G13" t="e">
        <f t="shared" si="0"/>
        <v>#N/A</v>
      </c>
      <c r="K13" s="2">
        <v>109705342</v>
      </c>
      <c r="L13" s="2" t="s">
        <v>42</v>
      </c>
    </row>
    <row r="14" spans="1:12" x14ac:dyDescent="0.25">
      <c r="A14" s="2">
        <v>3396053</v>
      </c>
      <c r="B14" s="2">
        <v>1</v>
      </c>
      <c r="C14">
        <f>VLOOKUP(A14,desenvolvedores!$A$2:$B$281,2,FALSE)</f>
        <v>1</v>
      </c>
      <c r="D14" t="e">
        <f>VLOOKUP(A14,merges!$AA$2:$AD$44,3,FALSE)</f>
        <v>#N/A</v>
      </c>
      <c r="E14" t="e">
        <f>VLOOKUP(A14,merges!$AA$2:$AD$44,4,FALSE)</f>
        <v>#N/A</v>
      </c>
      <c r="F14" t="e">
        <f>VLOOKUP(A14,issues_commit!$P$2:$Q$25,2,FALSE)</f>
        <v>#N/A</v>
      </c>
      <c r="G14" t="e">
        <f t="shared" si="0"/>
        <v>#N/A</v>
      </c>
      <c r="K14" s="2">
        <v>87860628</v>
      </c>
      <c r="L14" s="2" t="s">
        <v>42</v>
      </c>
    </row>
    <row r="15" spans="1:12" x14ac:dyDescent="0.25">
      <c r="A15" s="2">
        <v>3844382</v>
      </c>
      <c r="B15" s="2">
        <v>2</v>
      </c>
      <c r="C15">
        <f>VLOOKUP(A15,desenvolvedores!$A$2:$B$281,2,FALSE)</f>
        <v>2</v>
      </c>
      <c r="D15" t="e">
        <f>VLOOKUP(A15,merges!$AA$2:$AD$44,3,FALSE)</f>
        <v>#N/A</v>
      </c>
      <c r="E15" t="e">
        <f>VLOOKUP(A15,merges!$AA$2:$AD$44,4,FALSE)</f>
        <v>#N/A</v>
      </c>
      <c r="F15" t="e">
        <f>VLOOKUP(A15,issues_commit!$P$2:$Q$25,2,FALSE)</f>
        <v>#N/A</v>
      </c>
      <c r="G15" t="e">
        <f t="shared" si="0"/>
        <v>#N/A</v>
      </c>
      <c r="K15" s="2">
        <v>103722070</v>
      </c>
      <c r="L15" s="2" t="s">
        <v>42</v>
      </c>
    </row>
    <row r="16" spans="1:12" x14ac:dyDescent="0.25">
      <c r="A16" s="2">
        <v>4748615</v>
      </c>
      <c r="B16" s="2">
        <v>23</v>
      </c>
      <c r="C16">
        <f>VLOOKUP(A16,desenvolvedores!$A$2:$B$281,2,FALSE)</f>
        <v>2</v>
      </c>
      <c r="D16" t="e">
        <f>VLOOKUP(A16,merges!$AA$2:$AD$44,3,FALSE)</f>
        <v>#N/A</v>
      </c>
      <c r="E16" t="e">
        <f>VLOOKUP(A16,merges!$AA$2:$AD$44,4,FALSE)</f>
        <v>#N/A</v>
      </c>
      <c r="F16" t="e">
        <f>VLOOKUP(A16,issues_commit!$P$2:$Q$25,2,FALSE)</f>
        <v>#N/A</v>
      </c>
      <c r="G16" t="e">
        <f t="shared" si="0"/>
        <v>#N/A</v>
      </c>
      <c r="K16" s="2">
        <v>102541671</v>
      </c>
      <c r="L16" s="2" t="s">
        <v>42</v>
      </c>
    </row>
    <row r="17" spans="1:12" x14ac:dyDescent="0.25">
      <c r="A17" s="2">
        <v>5756583</v>
      </c>
      <c r="B17" s="2">
        <v>2</v>
      </c>
      <c r="C17">
        <f>VLOOKUP(A17,desenvolvedores!$A$2:$B$281,2,FALSE)</f>
        <v>2</v>
      </c>
      <c r="D17" t="e">
        <f>VLOOKUP(A17,merges!$AA$2:$AD$44,3,FALSE)</f>
        <v>#N/A</v>
      </c>
      <c r="E17" t="e">
        <f>VLOOKUP(A17,merges!$AA$2:$AD$44,4,FALSE)</f>
        <v>#N/A</v>
      </c>
      <c r="F17" t="e">
        <f>VLOOKUP(A17,issues_commit!$P$2:$Q$25,2,FALSE)</f>
        <v>#N/A</v>
      </c>
      <c r="G17" t="e">
        <f t="shared" si="0"/>
        <v>#N/A</v>
      </c>
      <c r="K17" s="2">
        <v>99932152</v>
      </c>
      <c r="L17" s="2" t="s">
        <v>42</v>
      </c>
    </row>
    <row r="18" spans="1:12" x14ac:dyDescent="0.25">
      <c r="A18" s="2">
        <v>8134853</v>
      </c>
      <c r="B18" s="2">
        <v>13</v>
      </c>
      <c r="C18">
        <f>VLOOKUP(A18,desenvolvedores!$A$2:$B$281,2,FALSE)</f>
        <v>1</v>
      </c>
      <c r="D18" t="e">
        <f>VLOOKUP(A18,merges!$AA$2:$AD$44,3,FALSE)</f>
        <v>#N/A</v>
      </c>
      <c r="E18" t="e">
        <f>VLOOKUP(A18,merges!$AA$2:$AD$44,4,FALSE)</f>
        <v>#N/A</v>
      </c>
      <c r="F18" t="e">
        <f>VLOOKUP(A18,issues_commit!$P$2:$Q$25,2,FALSE)</f>
        <v>#N/A</v>
      </c>
      <c r="G18" t="e">
        <f t="shared" si="0"/>
        <v>#N/A</v>
      </c>
      <c r="K18" s="2">
        <v>91987455</v>
      </c>
      <c r="L18" s="2" t="s">
        <v>42</v>
      </c>
    </row>
    <row r="19" spans="1:12" x14ac:dyDescent="0.25">
      <c r="A19" s="2">
        <v>8920176</v>
      </c>
      <c r="B19" s="2">
        <v>123</v>
      </c>
      <c r="C19">
        <f>VLOOKUP(A19,desenvolvedores!$A$2:$B$281,2,FALSE)</f>
        <v>1</v>
      </c>
      <c r="D19" t="e">
        <f>VLOOKUP(A19,merges!$AA$2:$AD$44,3,FALSE)</f>
        <v>#N/A</v>
      </c>
      <c r="E19" t="e">
        <f>VLOOKUP(A19,merges!$AA$2:$AD$44,4,FALSE)</f>
        <v>#N/A</v>
      </c>
      <c r="F19" t="e">
        <f>VLOOKUP(A19,issues_commit!$P$2:$Q$25,2,FALSE)</f>
        <v>#N/A</v>
      </c>
      <c r="G19" t="e">
        <f t="shared" si="0"/>
        <v>#N/A</v>
      </c>
      <c r="K19" s="2">
        <v>84416173</v>
      </c>
      <c r="L19" s="2" t="s">
        <v>42</v>
      </c>
    </row>
    <row r="20" spans="1:12" x14ac:dyDescent="0.25">
      <c r="A20" s="2">
        <v>9101026</v>
      </c>
      <c r="B20" s="2">
        <v>1</v>
      </c>
      <c r="C20">
        <f>VLOOKUP(A20,desenvolvedores!$A$2:$B$281,2,FALSE)</f>
        <v>1</v>
      </c>
      <c r="D20" t="e">
        <f>VLOOKUP(A20,merges!$AA$2:$AD$44,3,FALSE)</f>
        <v>#N/A</v>
      </c>
      <c r="E20" t="e">
        <f>VLOOKUP(A20,merges!$AA$2:$AD$44,4,FALSE)</f>
        <v>#N/A</v>
      </c>
      <c r="F20" t="e">
        <f>VLOOKUP(A20,issues_commit!$P$2:$Q$25,2,FALSE)</f>
        <v>#N/A</v>
      </c>
      <c r="G20" t="e">
        <f t="shared" si="0"/>
        <v>#N/A</v>
      </c>
      <c r="K20" s="2">
        <v>83795705</v>
      </c>
      <c r="L20" s="2" t="s">
        <v>42</v>
      </c>
    </row>
    <row r="21" spans="1:12" x14ac:dyDescent="0.25">
      <c r="A21" s="2">
        <v>9402716</v>
      </c>
      <c r="B21" s="2">
        <v>22</v>
      </c>
      <c r="C21">
        <f>VLOOKUP(A21,desenvolvedores!$A$2:$B$281,2,FALSE)</f>
        <v>1</v>
      </c>
      <c r="D21" t="e">
        <f>VLOOKUP(A21,merges!$AA$2:$AD$44,3,FALSE)</f>
        <v>#N/A</v>
      </c>
      <c r="E21" t="e">
        <f>VLOOKUP(A21,merges!$AA$2:$AD$44,4,FALSE)</f>
        <v>#N/A</v>
      </c>
      <c r="F21" t="e">
        <f>VLOOKUP(A21,issues_commit!$P$2:$Q$25,2,FALSE)</f>
        <v>#N/A</v>
      </c>
      <c r="G21" t="e">
        <f t="shared" si="0"/>
        <v>#N/A</v>
      </c>
      <c r="K21" s="2">
        <v>75686392</v>
      </c>
      <c r="L21" s="2" t="s">
        <v>42</v>
      </c>
    </row>
    <row r="22" spans="1:12" x14ac:dyDescent="0.25">
      <c r="A22" s="2">
        <v>10056182</v>
      </c>
      <c r="B22" s="2">
        <v>55</v>
      </c>
      <c r="C22">
        <f>VLOOKUP(A22,desenvolvedores!$A$2:$B$281,2,FALSE)</f>
        <v>2</v>
      </c>
      <c r="D22">
        <f>VLOOKUP(A22,merges!$AA$2:$AD$44,3,FALSE)</f>
        <v>1</v>
      </c>
      <c r="E22">
        <f>VLOOKUP(A22,merges!$AA$2:$AD$44,4,FALSE)</f>
        <v>55</v>
      </c>
      <c r="F22" t="e">
        <f>VLOOKUP(A22,issues_commit!$P$2:$Q$25,2,FALSE)</f>
        <v>#N/A</v>
      </c>
      <c r="G22" t="e">
        <f t="shared" si="0"/>
        <v>#N/A</v>
      </c>
      <c r="K22" s="2">
        <v>74041946</v>
      </c>
      <c r="L22" s="2" t="s">
        <v>42</v>
      </c>
    </row>
    <row r="23" spans="1:12" x14ac:dyDescent="0.25">
      <c r="A23" s="2">
        <v>10281099</v>
      </c>
      <c r="B23" s="2">
        <v>2</v>
      </c>
      <c r="C23">
        <f>VLOOKUP(A23,desenvolvedores!$A$2:$B$281,2,FALSE)</f>
        <v>1</v>
      </c>
      <c r="D23" t="e">
        <f>VLOOKUP(A23,merges!$AA$2:$AD$44,3,FALSE)</f>
        <v>#N/A</v>
      </c>
      <c r="E23" t="e">
        <f>VLOOKUP(A23,merges!$AA$2:$AD$44,4,FALSE)</f>
        <v>#N/A</v>
      </c>
      <c r="F23" t="e">
        <f>VLOOKUP(A23,issues_commit!$P$2:$Q$25,2,FALSE)</f>
        <v>#N/A</v>
      </c>
      <c r="G23" t="e">
        <f t="shared" si="0"/>
        <v>#N/A</v>
      </c>
      <c r="K23" s="2">
        <v>72352773</v>
      </c>
      <c r="L23" s="2" t="s">
        <v>42</v>
      </c>
    </row>
    <row r="24" spans="1:12" x14ac:dyDescent="0.25">
      <c r="A24" s="2">
        <v>10531715</v>
      </c>
      <c r="B24" s="2">
        <v>56</v>
      </c>
      <c r="C24">
        <f>VLOOKUP(A24,desenvolvedores!$A$2:$B$281,2,FALSE)</f>
        <v>1</v>
      </c>
      <c r="D24" t="e">
        <f>VLOOKUP(A24,merges!$AA$2:$AD$44,3,FALSE)</f>
        <v>#N/A</v>
      </c>
      <c r="E24" t="e">
        <f>VLOOKUP(A24,merges!$AA$2:$AD$44,4,FALSE)</f>
        <v>#N/A</v>
      </c>
      <c r="F24" t="e">
        <f>VLOOKUP(A24,issues_commit!$P$2:$Q$25,2,FALSE)</f>
        <v>#N/A</v>
      </c>
      <c r="G24" t="e">
        <f t="shared" si="0"/>
        <v>#N/A</v>
      </c>
      <c r="K24" s="2">
        <v>65742156</v>
      </c>
      <c r="L24" s="2" t="s">
        <v>42</v>
      </c>
    </row>
    <row r="25" spans="1:12" x14ac:dyDescent="0.25">
      <c r="A25" s="2">
        <v>10662299</v>
      </c>
      <c r="B25" s="2">
        <v>1</v>
      </c>
      <c r="C25">
        <f>VLOOKUP(A25,desenvolvedores!$A$2:$B$281,2,FALSE)</f>
        <v>1</v>
      </c>
      <c r="D25" t="e">
        <f>VLOOKUP(A25,merges!$AA$2:$AD$44,3,FALSE)</f>
        <v>#N/A</v>
      </c>
      <c r="E25" t="e">
        <f>VLOOKUP(A25,merges!$AA$2:$AD$44,4,FALSE)</f>
        <v>#N/A</v>
      </c>
      <c r="F25" t="e">
        <f>VLOOKUP(A25,issues_commit!$P$2:$Q$25,2,FALSE)</f>
        <v>#N/A</v>
      </c>
      <c r="G25" t="e">
        <f t="shared" si="0"/>
        <v>#N/A</v>
      </c>
      <c r="K25" s="2">
        <v>58320391</v>
      </c>
      <c r="L25" s="2" t="s">
        <v>42</v>
      </c>
    </row>
    <row r="26" spans="1:12" x14ac:dyDescent="0.25">
      <c r="A26" s="2">
        <v>11027151</v>
      </c>
      <c r="B26" s="2">
        <v>69</v>
      </c>
      <c r="C26">
        <f>VLOOKUP(A26,desenvolvedores!$A$2:$B$281,2,FALSE)</f>
        <v>4</v>
      </c>
      <c r="D26">
        <f>VLOOKUP(A26,merges!$AA$2:$AD$44,3,FALSE)</f>
        <v>6</v>
      </c>
      <c r="E26">
        <f>VLOOKUP(A26,merges!$AA$2:$AD$44,4,FALSE)</f>
        <v>11.5</v>
      </c>
      <c r="F26">
        <f>VLOOKUP(A26,issues_commit!$P$2:$Q$25,2,FALSE)</f>
        <v>2</v>
      </c>
      <c r="G26">
        <f t="shared" si="0"/>
        <v>34.5</v>
      </c>
      <c r="K26" s="2">
        <v>57878309</v>
      </c>
      <c r="L26" s="2" t="s">
        <v>42</v>
      </c>
    </row>
    <row r="27" spans="1:12" x14ac:dyDescent="0.25">
      <c r="A27" s="2">
        <v>12750545</v>
      </c>
      <c r="B27" s="2">
        <v>3</v>
      </c>
      <c r="C27">
        <f>VLOOKUP(A27,desenvolvedores!$A$2:$B$281,2,FALSE)</f>
        <v>1</v>
      </c>
      <c r="D27" t="e">
        <f>VLOOKUP(A27,merges!$AA$2:$AD$44,3,FALSE)</f>
        <v>#N/A</v>
      </c>
      <c r="E27" t="e">
        <f>VLOOKUP(A27,merges!$AA$2:$AD$44,4,FALSE)</f>
        <v>#N/A</v>
      </c>
      <c r="F27" t="e">
        <f>VLOOKUP(A27,issues_commit!$P$2:$Q$25,2,FALSE)</f>
        <v>#N/A</v>
      </c>
      <c r="G27" t="e">
        <f t="shared" si="0"/>
        <v>#N/A</v>
      </c>
      <c r="K27" s="2">
        <v>57090916</v>
      </c>
      <c r="L27" s="2" t="s">
        <v>42</v>
      </c>
    </row>
    <row r="28" spans="1:12" x14ac:dyDescent="0.25">
      <c r="A28" s="2">
        <v>13145189</v>
      </c>
      <c r="B28" s="2">
        <v>5</v>
      </c>
      <c r="C28">
        <f>VLOOKUP(A28,desenvolvedores!$A$2:$B$281,2,FALSE)</f>
        <v>1</v>
      </c>
      <c r="D28" t="e">
        <f>VLOOKUP(A28,merges!$AA$2:$AD$44,3,FALSE)</f>
        <v>#N/A</v>
      </c>
      <c r="E28" t="e">
        <f>VLOOKUP(A28,merges!$AA$2:$AD$44,4,FALSE)</f>
        <v>#N/A</v>
      </c>
      <c r="F28" t="e">
        <f>VLOOKUP(A28,issues_commit!$P$2:$Q$25,2,FALSE)</f>
        <v>#N/A</v>
      </c>
      <c r="G28" t="e">
        <f t="shared" si="0"/>
        <v>#N/A</v>
      </c>
      <c r="K28" s="2">
        <v>49468921</v>
      </c>
      <c r="L28" s="2" t="s">
        <v>42</v>
      </c>
    </row>
    <row r="29" spans="1:12" x14ac:dyDescent="0.25">
      <c r="A29" s="2">
        <v>13869572</v>
      </c>
      <c r="B29" s="2">
        <v>4</v>
      </c>
      <c r="C29">
        <f>VLOOKUP(A29,desenvolvedores!$A$2:$B$281,2,FALSE)</f>
        <v>1</v>
      </c>
      <c r="D29" t="e">
        <f>VLOOKUP(A29,merges!$AA$2:$AD$44,3,FALSE)</f>
        <v>#N/A</v>
      </c>
      <c r="E29" t="e">
        <f>VLOOKUP(A29,merges!$AA$2:$AD$44,4,FALSE)</f>
        <v>#N/A</v>
      </c>
      <c r="F29" t="e">
        <f>VLOOKUP(A29,issues_commit!$P$2:$Q$25,2,FALSE)</f>
        <v>#N/A</v>
      </c>
      <c r="G29" t="e">
        <f t="shared" si="0"/>
        <v>#N/A</v>
      </c>
      <c r="K29" s="2">
        <v>48761213</v>
      </c>
      <c r="L29" s="2" t="s">
        <v>42</v>
      </c>
    </row>
    <row r="30" spans="1:12" x14ac:dyDescent="0.25">
      <c r="A30" s="2">
        <v>14689478</v>
      </c>
      <c r="B30" s="2">
        <v>115</v>
      </c>
      <c r="C30">
        <f>VLOOKUP(A30,desenvolvedores!$A$2:$B$281,2,FALSE)</f>
        <v>5</v>
      </c>
      <c r="D30">
        <f>VLOOKUP(A30,merges!$AA$2:$AD$44,3,FALSE)</f>
        <v>11</v>
      </c>
      <c r="E30">
        <f>VLOOKUP(A30,merges!$AA$2:$AD$44,4,FALSE)</f>
        <v>10.454545454545455</v>
      </c>
      <c r="F30" t="e">
        <f>VLOOKUP(A30,issues_commit!$P$2:$Q$25,2,FALSE)</f>
        <v>#N/A</v>
      </c>
      <c r="G30" t="e">
        <f t="shared" si="0"/>
        <v>#N/A</v>
      </c>
      <c r="K30" s="2">
        <v>47400073</v>
      </c>
      <c r="L30" s="2" t="s">
        <v>42</v>
      </c>
    </row>
    <row r="31" spans="1:12" x14ac:dyDescent="0.25">
      <c r="A31" s="2">
        <v>14748971</v>
      </c>
      <c r="B31" s="2">
        <v>11</v>
      </c>
      <c r="C31">
        <f>VLOOKUP(A31,desenvolvedores!$A$2:$B$281,2,FALSE)</f>
        <v>3</v>
      </c>
      <c r="D31" t="e">
        <f>VLOOKUP(A31,merges!$AA$2:$AD$44,3,FALSE)</f>
        <v>#N/A</v>
      </c>
      <c r="E31" t="e">
        <f>VLOOKUP(A31,merges!$AA$2:$AD$44,4,FALSE)</f>
        <v>#N/A</v>
      </c>
      <c r="F31" t="e">
        <f>VLOOKUP(A31,issues_commit!$P$2:$Q$25,2,FALSE)</f>
        <v>#N/A</v>
      </c>
      <c r="G31" t="e">
        <f t="shared" si="0"/>
        <v>#N/A</v>
      </c>
      <c r="K31" s="2">
        <v>44690768</v>
      </c>
      <c r="L31" s="2" t="s">
        <v>42</v>
      </c>
    </row>
    <row r="32" spans="1:12" x14ac:dyDescent="0.25">
      <c r="A32" s="2">
        <v>14840550</v>
      </c>
      <c r="B32" s="2">
        <v>6</v>
      </c>
      <c r="C32">
        <f>VLOOKUP(A32,desenvolvedores!$A$2:$B$281,2,FALSE)</f>
        <v>3</v>
      </c>
      <c r="D32" t="e">
        <f>VLOOKUP(A32,merges!$AA$2:$AD$44,3,FALSE)</f>
        <v>#N/A</v>
      </c>
      <c r="E32" t="e">
        <f>VLOOKUP(A32,merges!$AA$2:$AD$44,4,FALSE)</f>
        <v>#N/A</v>
      </c>
      <c r="F32" t="e">
        <f>VLOOKUP(A32,issues_commit!$P$2:$Q$25,2,FALSE)</f>
        <v>#N/A</v>
      </c>
      <c r="G32" t="e">
        <f t="shared" si="0"/>
        <v>#N/A</v>
      </c>
      <c r="K32" s="2">
        <v>38167173</v>
      </c>
      <c r="L32" s="2" t="s">
        <v>42</v>
      </c>
    </row>
    <row r="33" spans="1:12" x14ac:dyDescent="0.25">
      <c r="A33" s="2">
        <v>14840745</v>
      </c>
      <c r="B33" s="2">
        <v>5</v>
      </c>
      <c r="C33">
        <f>VLOOKUP(A33,desenvolvedores!$A$2:$B$281,2,FALSE)</f>
        <v>1</v>
      </c>
      <c r="D33" t="e">
        <f>VLOOKUP(A33,merges!$AA$2:$AD$44,3,FALSE)</f>
        <v>#N/A</v>
      </c>
      <c r="E33" t="e">
        <f>VLOOKUP(A33,merges!$AA$2:$AD$44,4,FALSE)</f>
        <v>#N/A</v>
      </c>
      <c r="F33">
        <f>VLOOKUP(A33,issues_commit!$P$2:$Q$25,2,FALSE)</f>
        <v>2</v>
      </c>
      <c r="G33">
        <f t="shared" si="0"/>
        <v>2.5</v>
      </c>
      <c r="K33" s="2">
        <v>37859681</v>
      </c>
      <c r="L33" s="2" t="s">
        <v>42</v>
      </c>
    </row>
    <row r="34" spans="1:12" x14ac:dyDescent="0.25">
      <c r="A34" s="2">
        <v>14840944</v>
      </c>
      <c r="B34" s="2">
        <v>5</v>
      </c>
      <c r="C34">
        <f>VLOOKUP(A34,desenvolvedores!$A$2:$B$281,2,FALSE)</f>
        <v>1</v>
      </c>
      <c r="D34" t="e">
        <f>VLOOKUP(A34,merges!$AA$2:$AD$44,3,FALSE)</f>
        <v>#N/A</v>
      </c>
      <c r="E34" t="e">
        <f>VLOOKUP(A34,merges!$AA$2:$AD$44,4,FALSE)</f>
        <v>#N/A</v>
      </c>
      <c r="F34">
        <f>VLOOKUP(A34,issues_commit!$P$2:$Q$25,2,FALSE)</f>
        <v>1</v>
      </c>
      <c r="G34">
        <f t="shared" si="0"/>
        <v>5</v>
      </c>
      <c r="K34" s="2">
        <v>37232597</v>
      </c>
      <c r="L34" s="2" t="s">
        <v>42</v>
      </c>
    </row>
    <row r="35" spans="1:12" x14ac:dyDescent="0.25">
      <c r="A35" s="2">
        <v>15313960</v>
      </c>
      <c r="B35" s="2">
        <v>5</v>
      </c>
      <c r="C35">
        <f>VLOOKUP(A35,desenvolvedores!$A$2:$B$281,2,FALSE)</f>
        <v>1</v>
      </c>
      <c r="D35" t="e">
        <f>VLOOKUP(A35,merges!$AA$2:$AD$44,3,FALSE)</f>
        <v>#N/A</v>
      </c>
      <c r="E35" t="e">
        <f>VLOOKUP(A35,merges!$AA$2:$AD$44,4,FALSE)</f>
        <v>#N/A</v>
      </c>
      <c r="F35" t="e">
        <f>VLOOKUP(A35,issues_commit!$P$2:$Q$25,2,FALSE)</f>
        <v>#N/A</v>
      </c>
      <c r="G35" t="e">
        <f t="shared" si="0"/>
        <v>#N/A</v>
      </c>
      <c r="K35" s="2">
        <v>35948482</v>
      </c>
      <c r="L35" s="2" t="s">
        <v>42</v>
      </c>
    </row>
    <row r="36" spans="1:12" x14ac:dyDescent="0.25">
      <c r="A36" s="2">
        <v>15700975</v>
      </c>
      <c r="B36" s="2">
        <v>6</v>
      </c>
      <c r="C36">
        <f>VLOOKUP(A36,desenvolvedores!$A$2:$B$281,2,FALSE)</f>
        <v>1</v>
      </c>
      <c r="D36" t="e">
        <f>VLOOKUP(A36,merges!$AA$2:$AD$44,3,FALSE)</f>
        <v>#N/A</v>
      </c>
      <c r="E36" t="e">
        <f>VLOOKUP(A36,merges!$AA$2:$AD$44,4,FALSE)</f>
        <v>#N/A</v>
      </c>
      <c r="F36" t="e">
        <f>VLOOKUP(A36,issues_commit!$P$2:$Q$25,2,FALSE)</f>
        <v>#N/A</v>
      </c>
      <c r="G36" t="e">
        <f t="shared" si="0"/>
        <v>#N/A</v>
      </c>
      <c r="K36" s="2">
        <v>29887628</v>
      </c>
      <c r="L36" s="2" t="s">
        <v>42</v>
      </c>
    </row>
    <row r="37" spans="1:12" x14ac:dyDescent="0.25">
      <c r="A37" s="2">
        <v>17581811</v>
      </c>
      <c r="B37" s="2">
        <v>96</v>
      </c>
      <c r="C37">
        <f>VLOOKUP(A37,desenvolvedores!$A$2:$B$281,2,FALSE)</f>
        <v>11</v>
      </c>
      <c r="D37">
        <f>VLOOKUP(A37,merges!$AA$2:$AD$44,3,FALSE)</f>
        <v>4</v>
      </c>
      <c r="E37">
        <f>VLOOKUP(A37,merges!$AA$2:$AD$44,4,FALSE)</f>
        <v>24</v>
      </c>
      <c r="F37">
        <f>VLOOKUP(A37,issues_commit!$P$2:$Q$25,2,FALSE)</f>
        <v>19</v>
      </c>
      <c r="G37">
        <f t="shared" si="0"/>
        <v>5.0526315789473681</v>
      </c>
      <c r="K37" s="2">
        <v>24289782</v>
      </c>
      <c r="L37" s="2" t="s">
        <v>42</v>
      </c>
    </row>
    <row r="38" spans="1:12" x14ac:dyDescent="0.25">
      <c r="A38" s="2">
        <v>21175143</v>
      </c>
      <c r="B38" s="2">
        <v>1</v>
      </c>
      <c r="C38">
        <f>VLOOKUP(A38,desenvolvedores!$A$2:$B$281,2,FALSE)</f>
        <v>1</v>
      </c>
      <c r="D38" t="e">
        <f>VLOOKUP(A38,merges!$AA$2:$AD$44,3,FALSE)</f>
        <v>#N/A</v>
      </c>
      <c r="E38" t="e">
        <f>VLOOKUP(A38,merges!$AA$2:$AD$44,4,FALSE)</f>
        <v>#N/A</v>
      </c>
      <c r="F38" t="e">
        <f>VLOOKUP(A38,issues_commit!$P$2:$Q$25,2,FALSE)</f>
        <v>#N/A</v>
      </c>
      <c r="G38" t="e">
        <f t="shared" si="0"/>
        <v>#N/A</v>
      </c>
      <c r="K38" s="2">
        <v>21957261</v>
      </c>
      <c r="L38" s="2" t="s">
        <v>42</v>
      </c>
    </row>
    <row r="39" spans="1:12" x14ac:dyDescent="0.25">
      <c r="A39" s="2">
        <v>21584386</v>
      </c>
      <c r="B39" s="2">
        <v>1</v>
      </c>
      <c r="C39">
        <f>VLOOKUP(A39,desenvolvedores!$A$2:$B$281,2,FALSE)</f>
        <v>1</v>
      </c>
      <c r="D39" t="e">
        <f>VLOOKUP(A39,merges!$AA$2:$AD$44,3,FALSE)</f>
        <v>#N/A</v>
      </c>
      <c r="E39" t="e">
        <f>VLOOKUP(A39,merges!$AA$2:$AD$44,4,FALSE)</f>
        <v>#N/A</v>
      </c>
      <c r="F39" t="e">
        <f>VLOOKUP(A39,issues_commit!$P$2:$Q$25,2,FALSE)</f>
        <v>#N/A</v>
      </c>
      <c r="G39" t="e">
        <f t="shared" si="0"/>
        <v>#N/A</v>
      </c>
      <c r="K39" s="2">
        <v>21175143</v>
      </c>
      <c r="L39" s="2" t="s">
        <v>42</v>
      </c>
    </row>
    <row r="40" spans="1:12" x14ac:dyDescent="0.25">
      <c r="A40" s="2">
        <v>21957261</v>
      </c>
      <c r="B40" s="2">
        <v>1</v>
      </c>
      <c r="C40">
        <f>VLOOKUP(A40,desenvolvedores!$A$2:$B$281,2,FALSE)</f>
        <v>1</v>
      </c>
      <c r="D40" t="e">
        <f>VLOOKUP(A40,merges!$AA$2:$AD$44,3,FALSE)</f>
        <v>#N/A</v>
      </c>
      <c r="E40" t="e">
        <f>VLOOKUP(A40,merges!$AA$2:$AD$44,4,FALSE)</f>
        <v>#N/A</v>
      </c>
      <c r="F40" t="e">
        <f>VLOOKUP(A40,issues_commit!$P$2:$Q$25,2,FALSE)</f>
        <v>#N/A</v>
      </c>
      <c r="G40" t="e">
        <f t="shared" si="0"/>
        <v>#N/A</v>
      </c>
      <c r="K40" s="2">
        <v>15313960</v>
      </c>
      <c r="L40" s="2" t="s">
        <v>42</v>
      </c>
    </row>
    <row r="41" spans="1:12" x14ac:dyDescent="0.25">
      <c r="A41" s="2">
        <v>22742000</v>
      </c>
      <c r="B41" s="2">
        <v>1</v>
      </c>
      <c r="C41">
        <f>VLOOKUP(A41,desenvolvedores!$A$2:$B$281,2,FALSE)</f>
        <v>1</v>
      </c>
      <c r="D41" t="e">
        <f>VLOOKUP(A41,merges!$AA$2:$AD$44,3,FALSE)</f>
        <v>#N/A</v>
      </c>
      <c r="E41" t="e">
        <f>VLOOKUP(A41,merges!$AA$2:$AD$44,4,FALSE)</f>
        <v>#N/A</v>
      </c>
      <c r="F41" t="e">
        <f>VLOOKUP(A41,issues_commit!$P$2:$Q$25,2,FALSE)</f>
        <v>#N/A</v>
      </c>
      <c r="G41" t="e">
        <f t="shared" si="0"/>
        <v>#N/A</v>
      </c>
      <c r="K41" s="2">
        <v>13145189</v>
      </c>
      <c r="L41" s="2" t="s">
        <v>42</v>
      </c>
    </row>
    <row r="42" spans="1:12" x14ac:dyDescent="0.25">
      <c r="A42" s="2">
        <v>22768039</v>
      </c>
      <c r="B42" s="2">
        <v>3</v>
      </c>
      <c r="C42">
        <f>VLOOKUP(A42,desenvolvedores!$A$2:$B$281,2,FALSE)</f>
        <v>1</v>
      </c>
      <c r="D42" t="e">
        <f>VLOOKUP(A42,merges!$AA$2:$AD$44,3,FALSE)</f>
        <v>#N/A</v>
      </c>
      <c r="E42" t="e">
        <f>VLOOKUP(A42,merges!$AA$2:$AD$44,4,FALSE)</f>
        <v>#N/A</v>
      </c>
      <c r="F42" t="e">
        <f>VLOOKUP(A42,issues_commit!$P$2:$Q$25,2,FALSE)</f>
        <v>#N/A</v>
      </c>
      <c r="G42" t="e">
        <f t="shared" si="0"/>
        <v>#N/A</v>
      </c>
      <c r="K42" s="2">
        <v>12750545</v>
      </c>
      <c r="L42" s="2" t="s">
        <v>42</v>
      </c>
    </row>
    <row r="43" spans="1:12" x14ac:dyDescent="0.25">
      <c r="A43" s="2">
        <v>23112219</v>
      </c>
      <c r="B43" s="2">
        <v>41</v>
      </c>
      <c r="C43">
        <f>VLOOKUP(A43,desenvolvedores!$A$2:$B$281,2,FALSE)</f>
        <v>9</v>
      </c>
      <c r="D43">
        <f>VLOOKUP(A43,merges!$AA$2:$AD$44,3,FALSE)</f>
        <v>5</v>
      </c>
      <c r="E43">
        <f>VLOOKUP(A43,merges!$AA$2:$AD$44,4,FALSE)</f>
        <v>8.1999999999999993</v>
      </c>
      <c r="F43">
        <f>VLOOKUP(A43,issues_commit!$P$2:$Q$25,2,FALSE)</f>
        <v>1</v>
      </c>
      <c r="G43">
        <f t="shared" si="0"/>
        <v>41</v>
      </c>
      <c r="K43" s="2">
        <v>11027151</v>
      </c>
      <c r="L43" s="2" t="s">
        <v>42</v>
      </c>
    </row>
    <row r="44" spans="1:12" x14ac:dyDescent="0.25">
      <c r="A44" s="2">
        <v>23359201</v>
      </c>
      <c r="B44" s="2">
        <v>69</v>
      </c>
      <c r="C44">
        <f>VLOOKUP(A44,desenvolvedores!$A$2:$B$281,2,FALSE)</f>
        <v>11</v>
      </c>
      <c r="D44">
        <f>VLOOKUP(A44,merges!$AA$2:$AD$44,3,FALSE)</f>
        <v>1</v>
      </c>
      <c r="E44">
        <f>VLOOKUP(A44,merges!$AA$2:$AD$44,4,FALSE)</f>
        <v>69</v>
      </c>
      <c r="F44">
        <f>VLOOKUP(A44,issues_commit!$P$2:$Q$25,2,FALSE)</f>
        <v>6</v>
      </c>
      <c r="G44">
        <f t="shared" si="0"/>
        <v>11.5</v>
      </c>
      <c r="K44" s="2">
        <v>9402716</v>
      </c>
      <c r="L44" s="2" t="s">
        <v>42</v>
      </c>
    </row>
    <row r="45" spans="1:12" x14ac:dyDescent="0.25">
      <c r="A45" s="2">
        <v>23657117</v>
      </c>
      <c r="B45" s="2">
        <v>60</v>
      </c>
      <c r="C45">
        <f>VLOOKUP(A45,desenvolvedores!$A$2:$B$281,2,FALSE)</f>
        <v>14</v>
      </c>
      <c r="D45">
        <f>VLOOKUP(A45,merges!$AA$2:$AD$44,3,FALSE)</f>
        <v>5</v>
      </c>
      <c r="E45">
        <f>VLOOKUP(A45,merges!$AA$2:$AD$44,4,FALSE)</f>
        <v>12</v>
      </c>
      <c r="F45">
        <f>VLOOKUP(A45,issues_commit!$P$2:$Q$25,2,FALSE)</f>
        <v>12</v>
      </c>
      <c r="G45">
        <f t="shared" si="0"/>
        <v>5</v>
      </c>
      <c r="K45" s="2">
        <v>45859239</v>
      </c>
      <c r="L45" s="2" t="s">
        <v>40</v>
      </c>
    </row>
    <row r="46" spans="1:12" x14ac:dyDescent="0.25">
      <c r="A46" s="2">
        <v>24289782</v>
      </c>
      <c r="B46" s="2">
        <v>1</v>
      </c>
      <c r="C46">
        <f>VLOOKUP(A46,desenvolvedores!$A$2:$B$281,2,FALSE)</f>
        <v>1</v>
      </c>
      <c r="D46" t="e">
        <f>VLOOKUP(A46,merges!$AA$2:$AD$44,3,FALSE)</f>
        <v>#N/A</v>
      </c>
      <c r="E46" t="e">
        <f>VLOOKUP(A46,merges!$AA$2:$AD$44,4,FALSE)</f>
        <v>#N/A</v>
      </c>
      <c r="F46" t="e">
        <f>VLOOKUP(A46,issues_commit!$P$2:$Q$25,2,FALSE)</f>
        <v>#N/A</v>
      </c>
      <c r="G46" t="e">
        <f t="shared" si="0"/>
        <v>#N/A</v>
      </c>
      <c r="K46" s="2">
        <v>125732892</v>
      </c>
      <c r="L46" s="2" t="s">
        <v>42</v>
      </c>
    </row>
    <row r="47" spans="1:12" x14ac:dyDescent="0.25">
      <c r="A47" s="2">
        <v>26510259</v>
      </c>
      <c r="B47" s="2">
        <v>18</v>
      </c>
      <c r="C47">
        <f>VLOOKUP(A47,desenvolvedores!$A$2:$B$281,2,FALSE)</f>
        <v>3</v>
      </c>
      <c r="D47" t="e">
        <f>VLOOKUP(A47,merges!$AA$2:$AD$44,3,FALSE)</f>
        <v>#N/A</v>
      </c>
      <c r="E47" t="e">
        <f>VLOOKUP(A47,merges!$AA$2:$AD$44,4,FALSE)</f>
        <v>#N/A</v>
      </c>
      <c r="F47" t="e">
        <f>VLOOKUP(A47,issues_commit!$P$2:$Q$25,2,FALSE)</f>
        <v>#N/A</v>
      </c>
      <c r="G47" t="e">
        <f t="shared" si="0"/>
        <v>#N/A</v>
      </c>
      <c r="K47" s="2">
        <v>119617843</v>
      </c>
      <c r="L47" s="2" t="s">
        <v>42</v>
      </c>
    </row>
    <row r="48" spans="1:12" x14ac:dyDescent="0.25">
      <c r="A48" s="2">
        <v>27462309</v>
      </c>
      <c r="B48" s="2">
        <v>2</v>
      </c>
      <c r="C48">
        <f>VLOOKUP(A48,desenvolvedores!$A$2:$B$281,2,FALSE)</f>
        <v>1</v>
      </c>
      <c r="D48" t="e">
        <f>VLOOKUP(A48,merges!$AA$2:$AD$44,3,FALSE)</f>
        <v>#N/A</v>
      </c>
      <c r="E48" t="e">
        <f>VLOOKUP(A48,merges!$AA$2:$AD$44,4,FALSE)</f>
        <v>#N/A</v>
      </c>
      <c r="F48" t="e">
        <f>VLOOKUP(A48,issues_commit!$P$2:$Q$25,2,FALSE)</f>
        <v>#N/A</v>
      </c>
      <c r="G48" t="e">
        <f t="shared" si="0"/>
        <v>#N/A</v>
      </c>
      <c r="K48" s="2">
        <v>116277356</v>
      </c>
      <c r="L48" s="2" t="s">
        <v>42</v>
      </c>
    </row>
    <row r="49" spans="1:12" x14ac:dyDescent="0.25">
      <c r="A49" s="2">
        <v>29163083</v>
      </c>
      <c r="B49" s="2">
        <v>569</v>
      </c>
      <c r="C49">
        <f>VLOOKUP(A49,desenvolvedores!$A$2:$B$281,2,FALSE)</f>
        <v>24</v>
      </c>
      <c r="D49">
        <f>VLOOKUP(A49,merges!$AA$2:$AD$44,3,FALSE)</f>
        <v>119</v>
      </c>
      <c r="E49">
        <f>VLOOKUP(A49,merges!$AA$2:$AD$44,4,FALSE)</f>
        <v>4.7815126050420167</v>
      </c>
      <c r="F49" t="e">
        <f>VLOOKUP(A49,issues_commit!$P$2:$Q$25,2,FALSE)</f>
        <v>#N/A</v>
      </c>
      <c r="G49" t="e">
        <f t="shared" si="0"/>
        <v>#N/A</v>
      </c>
      <c r="K49" s="2">
        <v>95866344</v>
      </c>
      <c r="L49" s="2" t="s">
        <v>42</v>
      </c>
    </row>
    <row r="50" spans="1:12" x14ac:dyDescent="0.25">
      <c r="A50" s="2">
        <v>29887628</v>
      </c>
      <c r="B50" s="2">
        <v>1</v>
      </c>
      <c r="C50">
        <f>VLOOKUP(A50,desenvolvedores!$A$2:$B$281,2,FALSE)</f>
        <v>1</v>
      </c>
      <c r="D50" t="e">
        <f>VLOOKUP(A50,merges!$AA$2:$AD$44,3,FALSE)</f>
        <v>#N/A</v>
      </c>
      <c r="E50" t="e">
        <f>VLOOKUP(A50,merges!$AA$2:$AD$44,4,FALSE)</f>
        <v>#N/A</v>
      </c>
      <c r="F50" t="e">
        <f>VLOOKUP(A50,issues_commit!$P$2:$Q$25,2,FALSE)</f>
        <v>#N/A</v>
      </c>
      <c r="G50" t="e">
        <f t="shared" si="0"/>
        <v>#N/A</v>
      </c>
      <c r="K50" s="2">
        <v>90670747</v>
      </c>
      <c r="L50" s="2" t="s">
        <v>42</v>
      </c>
    </row>
    <row r="51" spans="1:12" x14ac:dyDescent="0.25">
      <c r="A51" s="2">
        <v>29936500</v>
      </c>
      <c r="B51" s="2">
        <v>150</v>
      </c>
      <c r="C51">
        <f>VLOOKUP(A51,desenvolvedores!$A$2:$B$281,2,FALSE)</f>
        <v>11</v>
      </c>
      <c r="D51">
        <f>VLOOKUP(A51,merges!$AA$2:$AD$44,3,FALSE)</f>
        <v>35</v>
      </c>
      <c r="E51">
        <f>VLOOKUP(A51,merges!$AA$2:$AD$44,4,FALSE)</f>
        <v>4.2857142857142856</v>
      </c>
      <c r="F51">
        <f>VLOOKUP(A51,issues_commit!$P$2:$Q$25,2,FALSE)</f>
        <v>16</v>
      </c>
      <c r="G51">
        <f t="shared" si="0"/>
        <v>9.375</v>
      </c>
      <c r="K51" s="2">
        <v>82995312</v>
      </c>
      <c r="L51" s="2" t="s">
        <v>42</v>
      </c>
    </row>
    <row r="52" spans="1:12" x14ac:dyDescent="0.25">
      <c r="A52" s="2">
        <v>33293816</v>
      </c>
      <c r="B52" s="2">
        <v>3</v>
      </c>
      <c r="C52">
        <f>VLOOKUP(A52,desenvolvedores!$A$2:$B$281,2,FALSE)</f>
        <v>1</v>
      </c>
      <c r="D52" t="e">
        <f>VLOOKUP(A52,merges!$AA$2:$AD$44,3,FALSE)</f>
        <v>#N/A</v>
      </c>
      <c r="E52" t="e">
        <f>VLOOKUP(A52,merges!$AA$2:$AD$44,4,FALSE)</f>
        <v>#N/A</v>
      </c>
      <c r="F52" t="e">
        <f>VLOOKUP(A52,issues_commit!$P$2:$Q$25,2,FALSE)</f>
        <v>#N/A</v>
      </c>
      <c r="G52" t="e">
        <f t="shared" si="0"/>
        <v>#N/A</v>
      </c>
      <c r="K52" s="2">
        <v>82517138</v>
      </c>
      <c r="L52" s="2" t="s">
        <v>42</v>
      </c>
    </row>
    <row r="53" spans="1:12" x14ac:dyDescent="0.25">
      <c r="A53" s="2">
        <v>33920295</v>
      </c>
      <c r="B53" s="2">
        <v>1</v>
      </c>
      <c r="C53">
        <f>VLOOKUP(A53,desenvolvedores!$A$2:$B$281,2,FALSE)</f>
        <v>1</v>
      </c>
      <c r="D53" t="e">
        <f>VLOOKUP(A53,merges!$AA$2:$AD$44,3,FALSE)</f>
        <v>#N/A</v>
      </c>
      <c r="E53" t="e">
        <f>VLOOKUP(A53,merges!$AA$2:$AD$44,4,FALSE)</f>
        <v>#N/A</v>
      </c>
      <c r="F53" t="e">
        <f>VLOOKUP(A53,issues_commit!$P$2:$Q$25,2,FALSE)</f>
        <v>#N/A</v>
      </c>
      <c r="G53" t="e">
        <f t="shared" si="0"/>
        <v>#N/A</v>
      </c>
      <c r="K53" s="2">
        <v>80594406</v>
      </c>
      <c r="L53" s="2" t="s">
        <v>42</v>
      </c>
    </row>
    <row r="54" spans="1:12" x14ac:dyDescent="0.25">
      <c r="A54" s="2">
        <v>34612194</v>
      </c>
      <c r="B54" s="2">
        <v>1</v>
      </c>
      <c r="C54">
        <f>VLOOKUP(A54,desenvolvedores!$A$2:$B$281,2,FALSE)</f>
        <v>1</v>
      </c>
      <c r="D54" t="e">
        <f>VLOOKUP(A54,merges!$AA$2:$AD$44,3,FALSE)</f>
        <v>#N/A</v>
      </c>
      <c r="E54" t="e">
        <f>VLOOKUP(A54,merges!$AA$2:$AD$44,4,FALSE)</f>
        <v>#N/A</v>
      </c>
      <c r="F54" t="e">
        <f>VLOOKUP(A54,issues_commit!$P$2:$Q$25,2,FALSE)</f>
        <v>#N/A</v>
      </c>
      <c r="G54" t="e">
        <f t="shared" si="0"/>
        <v>#N/A</v>
      </c>
      <c r="K54" s="2">
        <v>74492844</v>
      </c>
      <c r="L54" s="2" t="s">
        <v>42</v>
      </c>
    </row>
    <row r="55" spans="1:12" x14ac:dyDescent="0.25">
      <c r="A55" s="2">
        <v>35948482</v>
      </c>
      <c r="B55" s="2">
        <v>33</v>
      </c>
      <c r="C55">
        <f>VLOOKUP(A55,desenvolvedores!$A$2:$B$281,2,FALSE)</f>
        <v>7</v>
      </c>
      <c r="D55">
        <f>VLOOKUP(A55,merges!$AA$2:$AD$44,3,FALSE)</f>
        <v>1</v>
      </c>
      <c r="E55">
        <f>VLOOKUP(A55,merges!$AA$2:$AD$44,4,FALSE)</f>
        <v>33</v>
      </c>
      <c r="F55" t="e">
        <f>VLOOKUP(A55,issues_commit!$P$2:$Q$25,2,FALSE)</f>
        <v>#N/A</v>
      </c>
      <c r="G55" t="e">
        <f t="shared" si="0"/>
        <v>#N/A</v>
      </c>
      <c r="K55" s="2">
        <v>74284391</v>
      </c>
      <c r="L55" s="2" t="s">
        <v>42</v>
      </c>
    </row>
    <row r="56" spans="1:12" x14ac:dyDescent="0.25">
      <c r="A56" s="2">
        <v>37075177</v>
      </c>
      <c r="B56" s="2">
        <v>3</v>
      </c>
      <c r="C56">
        <f>VLOOKUP(A56,desenvolvedores!$A$2:$B$281,2,FALSE)</f>
        <v>2</v>
      </c>
      <c r="D56" t="e">
        <f>VLOOKUP(A56,merges!$AA$2:$AD$44,3,FALSE)</f>
        <v>#N/A</v>
      </c>
      <c r="E56" t="e">
        <f>VLOOKUP(A56,merges!$AA$2:$AD$44,4,FALSE)</f>
        <v>#N/A</v>
      </c>
      <c r="F56" t="e">
        <f>VLOOKUP(A56,issues_commit!$P$2:$Q$25,2,FALSE)</f>
        <v>#N/A</v>
      </c>
      <c r="G56" t="e">
        <f t="shared" si="0"/>
        <v>#N/A</v>
      </c>
      <c r="K56" s="2">
        <v>68818228</v>
      </c>
      <c r="L56" s="2" t="s">
        <v>42</v>
      </c>
    </row>
    <row r="57" spans="1:12" x14ac:dyDescent="0.25">
      <c r="A57" s="2">
        <v>37232597</v>
      </c>
      <c r="B57" s="2">
        <v>1</v>
      </c>
      <c r="C57">
        <f>VLOOKUP(A57,desenvolvedores!$A$2:$B$281,2,FALSE)</f>
        <v>1</v>
      </c>
      <c r="D57" t="e">
        <f>VLOOKUP(A57,merges!$AA$2:$AD$44,3,FALSE)</f>
        <v>#N/A</v>
      </c>
      <c r="E57" t="e">
        <f>VLOOKUP(A57,merges!$AA$2:$AD$44,4,FALSE)</f>
        <v>#N/A</v>
      </c>
      <c r="F57" t="e">
        <f>VLOOKUP(A57,issues_commit!$P$2:$Q$25,2,FALSE)</f>
        <v>#N/A</v>
      </c>
      <c r="G57" t="e">
        <f t="shared" si="0"/>
        <v>#N/A</v>
      </c>
      <c r="K57" s="2">
        <v>60463788</v>
      </c>
      <c r="L57" s="2" t="s">
        <v>42</v>
      </c>
    </row>
    <row r="58" spans="1:12" x14ac:dyDescent="0.25">
      <c r="A58" s="2">
        <v>37656460</v>
      </c>
      <c r="B58" s="2">
        <v>2</v>
      </c>
      <c r="C58">
        <f>VLOOKUP(A58,desenvolvedores!$A$2:$B$281,2,FALSE)</f>
        <v>1</v>
      </c>
      <c r="D58" t="e">
        <f>VLOOKUP(A58,merges!$AA$2:$AD$44,3,FALSE)</f>
        <v>#N/A</v>
      </c>
      <c r="E58" t="e">
        <f>VLOOKUP(A58,merges!$AA$2:$AD$44,4,FALSE)</f>
        <v>#N/A</v>
      </c>
      <c r="F58" t="e">
        <f>VLOOKUP(A58,issues_commit!$P$2:$Q$25,2,FALSE)</f>
        <v>#N/A</v>
      </c>
      <c r="G58" t="e">
        <f t="shared" si="0"/>
        <v>#N/A</v>
      </c>
      <c r="K58" s="2">
        <v>46724921</v>
      </c>
      <c r="L58" s="2" t="s">
        <v>42</v>
      </c>
    </row>
    <row r="59" spans="1:12" x14ac:dyDescent="0.25">
      <c r="A59" s="2">
        <v>37848631</v>
      </c>
      <c r="B59" s="2">
        <v>1</v>
      </c>
      <c r="C59">
        <f>VLOOKUP(A59,desenvolvedores!$A$2:$B$281,2,FALSE)</f>
        <v>1</v>
      </c>
      <c r="D59" t="e">
        <f>VLOOKUP(A59,merges!$AA$2:$AD$44,3,FALSE)</f>
        <v>#N/A</v>
      </c>
      <c r="E59" t="e">
        <f>VLOOKUP(A59,merges!$AA$2:$AD$44,4,FALSE)</f>
        <v>#N/A</v>
      </c>
      <c r="F59" t="e">
        <f>VLOOKUP(A59,issues_commit!$P$2:$Q$25,2,FALSE)</f>
        <v>#N/A</v>
      </c>
      <c r="G59" t="e">
        <f t="shared" si="0"/>
        <v>#N/A</v>
      </c>
      <c r="K59" s="2">
        <v>53073936</v>
      </c>
      <c r="L59" s="2" t="s">
        <v>41</v>
      </c>
    </row>
    <row r="60" spans="1:12" x14ac:dyDescent="0.25">
      <c r="A60" s="2">
        <v>37859681</v>
      </c>
      <c r="B60" s="2">
        <v>613</v>
      </c>
      <c r="C60">
        <f>VLOOKUP(A60,desenvolvedores!$A$2:$B$281,2,FALSE)</f>
        <v>5</v>
      </c>
      <c r="D60" t="e">
        <f>VLOOKUP(A60,merges!$AA$2:$AD$44,3,FALSE)</f>
        <v>#N/A</v>
      </c>
      <c r="E60" t="e">
        <f>VLOOKUP(A60,merges!$AA$2:$AD$44,4,FALSE)</f>
        <v>#N/A</v>
      </c>
      <c r="F60" t="e">
        <f>VLOOKUP(A60,issues_commit!$P$2:$Q$25,2,FALSE)</f>
        <v>#N/A</v>
      </c>
      <c r="G60" t="e">
        <f t="shared" si="0"/>
        <v>#N/A</v>
      </c>
      <c r="K60" s="2">
        <v>60691091</v>
      </c>
      <c r="L60" s="2" t="s">
        <v>41</v>
      </c>
    </row>
    <row r="61" spans="1:12" x14ac:dyDescent="0.25">
      <c r="A61" s="2">
        <v>37937452</v>
      </c>
      <c r="B61" s="2">
        <v>252</v>
      </c>
      <c r="C61">
        <f>VLOOKUP(A61,desenvolvedores!$A$2:$B$281,2,FALSE)</f>
        <v>6</v>
      </c>
      <c r="D61" t="e">
        <f>VLOOKUP(A61,merges!$AA$2:$AD$44,3,FALSE)</f>
        <v>#N/A</v>
      </c>
      <c r="E61" t="e">
        <f>VLOOKUP(A61,merges!$AA$2:$AD$44,4,FALSE)</f>
        <v>#N/A</v>
      </c>
      <c r="F61" t="e">
        <f>VLOOKUP(A61,issues_commit!$P$2:$Q$25,2,FALSE)</f>
        <v>#N/A</v>
      </c>
      <c r="G61" t="e">
        <f t="shared" si="0"/>
        <v>#N/A</v>
      </c>
      <c r="K61" s="2">
        <v>40065222</v>
      </c>
      <c r="L61" s="2" t="s">
        <v>41</v>
      </c>
    </row>
    <row r="62" spans="1:12" x14ac:dyDescent="0.25">
      <c r="A62" s="2">
        <v>38167173</v>
      </c>
      <c r="B62" s="2">
        <v>1</v>
      </c>
      <c r="C62">
        <f>VLOOKUP(A62,desenvolvedores!$A$2:$B$281,2,FALSE)</f>
        <v>1</v>
      </c>
      <c r="D62" t="e">
        <f>VLOOKUP(A62,merges!$AA$2:$AD$44,3,FALSE)</f>
        <v>#N/A</v>
      </c>
      <c r="E62" t="e">
        <f>VLOOKUP(A62,merges!$AA$2:$AD$44,4,FALSE)</f>
        <v>#N/A</v>
      </c>
      <c r="F62" t="e">
        <f>VLOOKUP(A62,issues_commit!$P$2:$Q$25,2,FALSE)</f>
        <v>#N/A</v>
      </c>
      <c r="G62" t="e">
        <f t="shared" si="0"/>
        <v>#N/A</v>
      </c>
      <c r="K62" s="2">
        <v>112724540</v>
      </c>
      <c r="L62" s="2" t="s">
        <v>41</v>
      </c>
    </row>
    <row r="63" spans="1:12" x14ac:dyDescent="0.25">
      <c r="A63" s="2">
        <v>39062034</v>
      </c>
      <c r="B63" s="2">
        <v>1</v>
      </c>
      <c r="C63">
        <f>VLOOKUP(A63,desenvolvedores!$A$2:$B$281,2,FALSE)</f>
        <v>1</v>
      </c>
      <c r="D63" t="e">
        <f>VLOOKUP(A63,merges!$AA$2:$AD$44,3,FALSE)</f>
        <v>#N/A</v>
      </c>
      <c r="E63" t="e">
        <f>VLOOKUP(A63,merges!$AA$2:$AD$44,4,FALSE)</f>
        <v>#N/A</v>
      </c>
      <c r="F63" t="e">
        <f>VLOOKUP(A63,issues_commit!$P$2:$Q$25,2,FALSE)</f>
        <v>#N/A</v>
      </c>
      <c r="G63" t="e">
        <f t="shared" si="0"/>
        <v>#N/A</v>
      </c>
      <c r="K63" s="2">
        <v>84499042</v>
      </c>
      <c r="L63" s="2" t="s">
        <v>41</v>
      </c>
    </row>
    <row r="64" spans="1:12" x14ac:dyDescent="0.25">
      <c r="A64" s="2">
        <v>39262662</v>
      </c>
      <c r="B64" s="2">
        <v>3</v>
      </c>
      <c r="C64">
        <f>VLOOKUP(A64,desenvolvedores!$A$2:$B$281,2,FALSE)</f>
        <v>1</v>
      </c>
      <c r="D64" t="e">
        <f>VLOOKUP(A64,merges!$AA$2:$AD$44,3,FALSE)</f>
        <v>#N/A</v>
      </c>
      <c r="E64" t="e">
        <f>VLOOKUP(A64,merges!$AA$2:$AD$44,4,FALSE)</f>
        <v>#N/A</v>
      </c>
      <c r="F64" t="e">
        <f>VLOOKUP(A64,issues_commit!$P$2:$Q$25,2,FALSE)</f>
        <v>#N/A</v>
      </c>
      <c r="G64" t="e">
        <f t="shared" si="0"/>
        <v>#N/A</v>
      </c>
      <c r="K64" s="2">
        <v>14840550</v>
      </c>
      <c r="L64" s="2" t="s">
        <v>41</v>
      </c>
    </row>
    <row r="65" spans="1:12" x14ac:dyDescent="0.25">
      <c r="A65" s="2">
        <v>39777201</v>
      </c>
      <c r="B65" s="2">
        <v>2</v>
      </c>
      <c r="C65">
        <f>VLOOKUP(A65,desenvolvedores!$A$2:$B$281,2,FALSE)</f>
        <v>1</v>
      </c>
      <c r="D65" t="e">
        <f>VLOOKUP(A65,merges!$AA$2:$AD$44,3,FALSE)</f>
        <v>#N/A</v>
      </c>
      <c r="E65" t="e">
        <f>VLOOKUP(A65,merges!$AA$2:$AD$44,4,FALSE)</f>
        <v>#N/A</v>
      </c>
      <c r="F65" t="e">
        <f>VLOOKUP(A65,issues_commit!$P$2:$Q$25,2,FALSE)</f>
        <v>#N/A</v>
      </c>
      <c r="G65" t="e">
        <f t="shared" si="0"/>
        <v>#N/A</v>
      </c>
      <c r="K65" s="2">
        <v>14840745</v>
      </c>
      <c r="L65" s="2" t="s">
        <v>41</v>
      </c>
    </row>
    <row r="66" spans="1:12" x14ac:dyDescent="0.25">
      <c r="A66" s="2">
        <v>39882269</v>
      </c>
      <c r="B66" s="2">
        <v>1</v>
      </c>
      <c r="C66">
        <f>VLOOKUP(A66,desenvolvedores!$A$2:$B$281,2,FALSE)</f>
        <v>1</v>
      </c>
      <c r="D66" t="e">
        <f>VLOOKUP(A66,merges!$AA$2:$AD$44,3,FALSE)</f>
        <v>#N/A</v>
      </c>
      <c r="E66" t="e">
        <f>VLOOKUP(A66,merges!$AA$2:$AD$44,4,FALSE)</f>
        <v>#N/A</v>
      </c>
      <c r="F66" t="e">
        <f>VLOOKUP(A66,issues_commit!$P$2:$Q$25,2,FALSE)</f>
        <v>#N/A</v>
      </c>
      <c r="G66" t="e">
        <f t="shared" si="0"/>
        <v>#N/A</v>
      </c>
      <c r="K66" s="2">
        <v>14840944</v>
      </c>
      <c r="L66" s="2" t="s">
        <v>41</v>
      </c>
    </row>
    <row r="67" spans="1:12" x14ac:dyDescent="0.25">
      <c r="A67" s="2">
        <v>39891885</v>
      </c>
      <c r="B67" s="2">
        <v>1</v>
      </c>
      <c r="C67">
        <f>VLOOKUP(A67,desenvolvedores!$A$2:$B$281,2,FALSE)</f>
        <v>1</v>
      </c>
      <c r="D67" t="e">
        <f>VLOOKUP(A67,merges!$AA$2:$AD$44,3,FALSE)</f>
        <v>#N/A</v>
      </c>
      <c r="E67" t="e">
        <f>VLOOKUP(A67,merges!$AA$2:$AD$44,4,FALSE)</f>
        <v>#N/A</v>
      </c>
      <c r="F67" t="e">
        <f>VLOOKUP(A67,issues_commit!$P$2:$Q$25,2,FALSE)</f>
        <v>#N/A</v>
      </c>
      <c r="G67" t="e">
        <f t="shared" ref="G67:G130" si="1">B67/F67</f>
        <v>#N/A</v>
      </c>
      <c r="K67" s="2">
        <v>115422673</v>
      </c>
      <c r="L67" s="2" t="s">
        <v>39</v>
      </c>
    </row>
    <row r="68" spans="1:12" x14ac:dyDescent="0.25">
      <c r="A68" s="2">
        <v>40004984</v>
      </c>
      <c r="B68" s="2">
        <v>2</v>
      </c>
      <c r="C68">
        <f>VLOOKUP(A68,desenvolvedores!$A$2:$B$281,2,FALSE)</f>
        <v>2</v>
      </c>
      <c r="D68" t="e">
        <f>VLOOKUP(A68,merges!$AA$2:$AD$44,3,FALSE)</f>
        <v>#N/A</v>
      </c>
      <c r="E68" t="e">
        <f>VLOOKUP(A68,merges!$AA$2:$AD$44,4,FALSE)</f>
        <v>#N/A</v>
      </c>
      <c r="F68" t="e">
        <f>VLOOKUP(A68,issues_commit!$P$2:$Q$25,2,FALSE)</f>
        <v>#N/A</v>
      </c>
      <c r="G68" t="e">
        <f t="shared" si="1"/>
        <v>#N/A</v>
      </c>
      <c r="K68" s="2">
        <v>84358945</v>
      </c>
      <c r="L68" s="2" t="s">
        <v>39</v>
      </c>
    </row>
    <row r="69" spans="1:12" x14ac:dyDescent="0.25">
      <c r="A69" s="2">
        <v>40065222</v>
      </c>
      <c r="B69" s="2">
        <v>11</v>
      </c>
      <c r="C69">
        <f>VLOOKUP(A69,desenvolvedores!$A$2:$B$281,2,FALSE)</f>
        <v>2</v>
      </c>
      <c r="D69" t="e">
        <f>VLOOKUP(A69,merges!$AA$2:$AD$44,3,FALSE)</f>
        <v>#N/A</v>
      </c>
      <c r="E69" t="e">
        <f>VLOOKUP(A69,merges!$AA$2:$AD$44,4,FALSE)</f>
        <v>#N/A</v>
      </c>
      <c r="F69" t="e">
        <f>VLOOKUP(A69,issues_commit!$P$2:$Q$25,2,FALSE)</f>
        <v>#N/A</v>
      </c>
      <c r="G69" t="e">
        <f t="shared" si="1"/>
        <v>#N/A</v>
      </c>
      <c r="K69" s="2">
        <v>79458915</v>
      </c>
      <c r="L69" s="2" t="s">
        <v>39</v>
      </c>
    </row>
    <row r="70" spans="1:12" x14ac:dyDescent="0.25">
      <c r="A70" s="2">
        <v>41006985</v>
      </c>
      <c r="B70" s="2">
        <v>7</v>
      </c>
      <c r="C70">
        <f>VLOOKUP(A70,desenvolvedores!$A$2:$B$281,2,FALSE)</f>
        <v>3</v>
      </c>
      <c r="D70" t="e">
        <f>VLOOKUP(A70,merges!$AA$2:$AD$44,3,FALSE)</f>
        <v>#N/A</v>
      </c>
      <c r="E70" t="e">
        <f>VLOOKUP(A70,merges!$AA$2:$AD$44,4,FALSE)</f>
        <v>#N/A</v>
      </c>
      <c r="F70" t="e">
        <f>VLOOKUP(A70,issues_commit!$P$2:$Q$25,2,FALSE)</f>
        <v>#N/A</v>
      </c>
      <c r="G70" t="e">
        <f t="shared" si="1"/>
        <v>#N/A</v>
      </c>
      <c r="K70" s="2">
        <v>81069260</v>
      </c>
      <c r="L70" s="2" t="s">
        <v>39</v>
      </c>
    </row>
    <row r="71" spans="1:12" x14ac:dyDescent="0.25">
      <c r="A71" s="2">
        <v>41194464</v>
      </c>
      <c r="B71" s="2">
        <v>47</v>
      </c>
      <c r="C71">
        <f>VLOOKUP(A71,desenvolvedores!$A$2:$B$281,2,FALSE)</f>
        <v>1</v>
      </c>
      <c r="D71" t="e">
        <f>VLOOKUP(A71,merges!$AA$2:$AD$44,3,FALSE)</f>
        <v>#N/A</v>
      </c>
      <c r="E71" t="e">
        <f>VLOOKUP(A71,merges!$AA$2:$AD$44,4,FALSE)</f>
        <v>#N/A</v>
      </c>
      <c r="F71" t="e">
        <f>VLOOKUP(A71,issues_commit!$P$2:$Q$25,2,FALSE)</f>
        <v>#N/A</v>
      </c>
      <c r="G71" t="e">
        <f t="shared" si="1"/>
        <v>#N/A</v>
      </c>
      <c r="K71" s="2">
        <v>78475062</v>
      </c>
      <c r="L71" s="2" t="s">
        <v>39</v>
      </c>
    </row>
    <row r="72" spans="1:12" x14ac:dyDescent="0.25">
      <c r="A72" s="2">
        <v>41329545</v>
      </c>
      <c r="B72" s="2">
        <v>3</v>
      </c>
      <c r="C72">
        <f>VLOOKUP(A72,desenvolvedores!$A$2:$B$281,2,FALSE)</f>
        <v>1</v>
      </c>
      <c r="D72" t="e">
        <f>VLOOKUP(A72,merges!$AA$2:$AD$44,3,FALSE)</f>
        <v>#N/A</v>
      </c>
      <c r="E72" t="e">
        <f>VLOOKUP(A72,merges!$AA$2:$AD$44,4,FALSE)</f>
        <v>#N/A</v>
      </c>
      <c r="F72" t="e">
        <f>VLOOKUP(A72,issues_commit!$P$2:$Q$25,2,FALSE)</f>
        <v>#N/A</v>
      </c>
      <c r="G72" t="e">
        <f t="shared" si="1"/>
        <v>#N/A</v>
      </c>
      <c r="K72" s="2">
        <v>66402047</v>
      </c>
      <c r="L72" s="2" t="s">
        <v>39</v>
      </c>
    </row>
    <row r="73" spans="1:12" x14ac:dyDescent="0.25">
      <c r="A73" s="2">
        <v>41953580</v>
      </c>
      <c r="B73" s="2">
        <v>17</v>
      </c>
      <c r="C73">
        <f>VLOOKUP(A73,desenvolvedores!$A$2:$B$281,2,FALSE)</f>
        <v>1</v>
      </c>
      <c r="D73" t="e">
        <f>VLOOKUP(A73,merges!$AA$2:$AD$44,3,FALSE)</f>
        <v>#N/A</v>
      </c>
      <c r="E73" t="e">
        <f>VLOOKUP(A73,merges!$AA$2:$AD$44,4,FALSE)</f>
        <v>#N/A</v>
      </c>
      <c r="F73" t="e">
        <f>VLOOKUP(A73,issues_commit!$P$2:$Q$25,2,FALSE)</f>
        <v>#N/A</v>
      </c>
      <c r="G73" t="e">
        <f t="shared" si="1"/>
        <v>#N/A</v>
      </c>
      <c r="K73" s="2">
        <v>26510259</v>
      </c>
      <c r="L73" s="2" t="s">
        <v>39</v>
      </c>
    </row>
    <row r="74" spans="1:12" x14ac:dyDescent="0.25">
      <c r="A74" s="2">
        <v>42029468</v>
      </c>
      <c r="B74" s="2">
        <v>1</v>
      </c>
      <c r="C74">
        <f>VLOOKUP(A74,desenvolvedores!$A$2:$B$281,2,FALSE)</f>
        <v>1</v>
      </c>
      <c r="D74" t="e">
        <f>VLOOKUP(A74,merges!$AA$2:$AD$44,3,FALSE)</f>
        <v>#N/A</v>
      </c>
      <c r="E74" t="e">
        <f>VLOOKUP(A74,merges!$AA$2:$AD$44,4,FALSE)</f>
        <v>#N/A</v>
      </c>
      <c r="F74" t="e">
        <f>VLOOKUP(A74,issues_commit!$P$2:$Q$25,2,FALSE)</f>
        <v>#N/A</v>
      </c>
      <c r="G74" t="e">
        <f t="shared" si="1"/>
        <v>#N/A</v>
      </c>
      <c r="K74" s="2">
        <v>9101026</v>
      </c>
      <c r="L74" s="2" t="s">
        <v>39</v>
      </c>
    </row>
    <row r="75" spans="1:12" x14ac:dyDescent="0.25">
      <c r="A75" s="2">
        <v>42108260</v>
      </c>
      <c r="B75" s="2">
        <v>1</v>
      </c>
      <c r="C75">
        <f>VLOOKUP(A75,desenvolvedores!$A$2:$B$281,2,FALSE)</f>
        <v>1</v>
      </c>
      <c r="D75" t="e">
        <f>VLOOKUP(A75,merges!$AA$2:$AD$44,3,FALSE)</f>
        <v>#N/A</v>
      </c>
      <c r="E75" t="e">
        <f>VLOOKUP(A75,merges!$AA$2:$AD$44,4,FALSE)</f>
        <v>#N/A</v>
      </c>
      <c r="F75" t="e">
        <f>VLOOKUP(A75,issues_commit!$P$2:$Q$25,2,FALSE)</f>
        <v>#N/A</v>
      </c>
      <c r="G75" t="e">
        <f t="shared" si="1"/>
        <v>#N/A</v>
      </c>
      <c r="K75" s="2">
        <v>8134853</v>
      </c>
      <c r="L75" s="2" t="s">
        <v>39</v>
      </c>
    </row>
    <row r="76" spans="1:12" x14ac:dyDescent="0.25">
      <c r="A76" s="2">
        <v>42123394</v>
      </c>
      <c r="B76" s="2">
        <v>22</v>
      </c>
      <c r="C76">
        <f>VLOOKUP(A76,desenvolvedores!$A$2:$B$281,2,FALSE)</f>
        <v>3</v>
      </c>
      <c r="D76" t="e">
        <f>VLOOKUP(A76,merges!$AA$2:$AD$44,3,FALSE)</f>
        <v>#N/A</v>
      </c>
      <c r="E76" t="e">
        <f>VLOOKUP(A76,merges!$AA$2:$AD$44,4,FALSE)</f>
        <v>#N/A</v>
      </c>
      <c r="F76" t="e">
        <f>VLOOKUP(A76,issues_commit!$P$2:$Q$25,2,FALSE)</f>
        <v>#N/A</v>
      </c>
      <c r="G76" t="e">
        <f t="shared" si="1"/>
        <v>#N/A</v>
      </c>
      <c r="K76" s="2">
        <v>3143577</v>
      </c>
      <c r="L76" s="2" t="s">
        <v>39</v>
      </c>
    </row>
    <row r="77" spans="1:12" x14ac:dyDescent="0.25">
      <c r="A77" s="2">
        <v>42177751</v>
      </c>
      <c r="B77" s="2">
        <v>3</v>
      </c>
      <c r="C77">
        <f>VLOOKUP(A77,desenvolvedores!$A$2:$B$281,2,FALSE)</f>
        <v>1</v>
      </c>
      <c r="D77" t="e">
        <f>VLOOKUP(A77,merges!$AA$2:$AD$44,3,FALSE)</f>
        <v>#N/A</v>
      </c>
      <c r="E77" t="e">
        <f>VLOOKUP(A77,merges!$AA$2:$AD$44,4,FALSE)</f>
        <v>#N/A</v>
      </c>
      <c r="F77" t="e">
        <f>VLOOKUP(A77,issues_commit!$P$2:$Q$25,2,FALSE)</f>
        <v>#N/A</v>
      </c>
      <c r="G77" t="e">
        <f t="shared" si="1"/>
        <v>#N/A</v>
      </c>
      <c r="K77" s="2">
        <v>3086637</v>
      </c>
      <c r="L77" s="2" t="s">
        <v>39</v>
      </c>
    </row>
    <row r="78" spans="1:12" x14ac:dyDescent="0.25">
      <c r="A78" s="2">
        <v>42181459</v>
      </c>
      <c r="B78" s="2">
        <v>4</v>
      </c>
      <c r="C78">
        <f>VLOOKUP(A78,desenvolvedores!$A$2:$B$281,2,FALSE)</f>
        <v>1</v>
      </c>
      <c r="D78" t="e">
        <f>VLOOKUP(A78,merges!$AA$2:$AD$44,3,FALSE)</f>
        <v>#N/A</v>
      </c>
      <c r="E78" t="e">
        <f>VLOOKUP(A78,merges!$AA$2:$AD$44,4,FALSE)</f>
        <v>#N/A</v>
      </c>
      <c r="F78" t="e">
        <f>VLOOKUP(A78,issues_commit!$P$2:$Q$25,2,FALSE)</f>
        <v>#N/A</v>
      </c>
      <c r="G78" t="e">
        <f t="shared" si="1"/>
        <v>#N/A</v>
      </c>
      <c r="K78" s="2">
        <v>23657117</v>
      </c>
      <c r="L78" s="2" t="s">
        <v>45</v>
      </c>
    </row>
    <row r="79" spans="1:12" x14ac:dyDescent="0.25">
      <c r="A79" s="2">
        <v>42441658</v>
      </c>
      <c r="B79" s="2">
        <v>13</v>
      </c>
      <c r="C79">
        <f>VLOOKUP(A79,desenvolvedores!$A$2:$B$281,2,FALSE)</f>
        <v>1</v>
      </c>
      <c r="D79" t="e">
        <f>VLOOKUP(A79,merges!$AA$2:$AD$44,3,FALSE)</f>
        <v>#N/A</v>
      </c>
      <c r="E79" t="e">
        <f>VLOOKUP(A79,merges!$AA$2:$AD$44,4,FALSE)</f>
        <v>#N/A</v>
      </c>
      <c r="F79" t="e">
        <f>VLOOKUP(A79,issues_commit!$P$2:$Q$25,2,FALSE)</f>
        <v>#N/A</v>
      </c>
      <c r="G79" t="e">
        <f t="shared" si="1"/>
        <v>#N/A</v>
      </c>
      <c r="K79" s="2">
        <v>23112219</v>
      </c>
      <c r="L79" s="2" t="s">
        <v>45</v>
      </c>
    </row>
    <row r="80" spans="1:12" x14ac:dyDescent="0.25">
      <c r="A80" s="2">
        <v>42875428</v>
      </c>
      <c r="B80" s="2">
        <v>485</v>
      </c>
      <c r="C80">
        <f>VLOOKUP(A80,desenvolvedores!$A$2:$B$281,2,FALSE)</f>
        <v>9</v>
      </c>
      <c r="D80">
        <f>VLOOKUP(A80,merges!$AA$2:$AD$44,3,FALSE)</f>
        <v>3</v>
      </c>
      <c r="E80">
        <f>VLOOKUP(A80,merges!$AA$2:$AD$44,4,FALSE)</f>
        <v>161.66666666666666</v>
      </c>
      <c r="F80">
        <f>VLOOKUP(A80,issues_commit!$P$2:$Q$25,2,FALSE)</f>
        <v>16</v>
      </c>
      <c r="G80">
        <f t="shared" si="1"/>
        <v>30.3125</v>
      </c>
      <c r="K80" s="2">
        <v>50174112</v>
      </c>
      <c r="L80" s="2" t="s">
        <v>45</v>
      </c>
    </row>
    <row r="81" spans="1:12" x14ac:dyDescent="0.25">
      <c r="A81" s="2">
        <v>42903050</v>
      </c>
      <c r="B81" s="2">
        <v>2</v>
      </c>
      <c r="C81">
        <f>VLOOKUP(A81,desenvolvedores!$A$2:$B$281,2,FALSE)</f>
        <v>1</v>
      </c>
      <c r="D81" t="e">
        <f>VLOOKUP(A81,merges!$AA$2:$AD$44,3,FALSE)</f>
        <v>#N/A</v>
      </c>
      <c r="E81" t="e">
        <f>VLOOKUP(A81,merges!$AA$2:$AD$44,4,FALSE)</f>
        <v>#N/A</v>
      </c>
      <c r="F81" t="e">
        <f>VLOOKUP(A81,issues_commit!$P$2:$Q$25,2,FALSE)</f>
        <v>#N/A</v>
      </c>
      <c r="G81" t="e">
        <f t="shared" si="1"/>
        <v>#N/A</v>
      </c>
      <c r="K81" s="2">
        <v>49515078</v>
      </c>
      <c r="L81" s="2" t="s">
        <v>45</v>
      </c>
    </row>
    <row r="82" spans="1:12" x14ac:dyDescent="0.25">
      <c r="A82" s="2">
        <v>43055360</v>
      </c>
      <c r="B82" s="2">
        <v>53</v>
      </c>
      <c r="C82">
        <f>VLOOKUP(A82,desenvolvedores!$A$2:$B$281,2,FALSE)</f>
        <v>6</v>
      </c>
      <c r="D82">
        <f>VLOOKUP(A82,merges!$AA$2:$AD$44,3,FALSE)</f>
        <v>8</v>
      </c>
      <c r="E82">
        <f>VLOOKUP(A82,merges!$AA$2:$AD$44,4,FALSE)</f>
        <v>6.625</v>
      </c>
      <c r="F82" t="e">
        <f>VLOOKUP(A82,issues_commit!$P$2:$Q$25,2,FALSE)</f>
        <v>#N/A</v>
      </c>
      <c r="G82" t="e">
        <f t="shared" si="1"/>
        <v>#N/A</v>
      </c>
      <c r="K82" s="2">
        <v>48043789</v>
      </c>
      <c r="L82" s="2" t="s">
        <v>45</v>
      </c>
    </row>
    <row r="83" spans="1:12" ht="30" x14ac:dyDescent="0.25">
      <c r="A83" s="2">
        <v>43329472</v>
      </c>
      <c r="B83" s="2">
        <v>35</v>
      </c>
      <c r="C83">
        <f>VLOOKUP(A83,desenvolvedores!$A$2:$B$281,2,FALSE)</f>
        <v>2</v>
      </c>
      <c r="D83">
        <f>VLOOKUP(A83,merges!$AA$2:$AD$44,3,FALSE)</f>
        <v>2</v>
      </c>
      <c r="E83">
        <f>VLOOKUP(A83,merges!$AA$2:$AD$44,4,FALSE)</f>
        <v>17.5</v>
      </c>
      <c r="F83" t="e">
        <f>VLOOKUP(A83,issues_commit!$P$2:$Q$25,2,FALSE)</f>
        <v>#N/A</v>
      </c>
      <c r="G83" t="e">
        <f t="shared" si="1"/>
        <v>#N/A</v>
      </c>
      <c r="K83" s="2">
        <v>52884127</v>
      </c>
      <c r="L83" s="2" t="s">
        <v>46</v>
      </c>
    </row>
    <row r="84" spans="1:12" ht="30" x14ac:dyDescent="0.25">
      <c r="A84" s="2">
        <v>44443176</v>
      </c>
      <c r="B84" s="2">
        <v>37</v>
      </c>
      <c r="C84">
        <f>VLOOKUP(A84,desenvolvedores!$A$2:$B$281,2,FALSE)</f>
        <v>2</v>
      </c>
      <c r="D84">
        <f>VLOOKUP(A84,merges!$AA$2:$AD$44,3,FALSE)</f>
        <v>5</v>
      </c>
      <c r="E84">
        <f>VLOOKUP(A84,merges!$AA$2:$AD$44,4,FALSE)</f>
        <v>7.4</v>
      </c>
      <c r="F84">
        <f>VLOOKUP(A84,issues_commit!$P$2:$Q$25,2,FALSE)</f>
        <v>1</v>
      </c>
      <c r="G84">
        <f t="shared" si="1"/>
        <v>37</v>
      </c>
      <c r="K84" s="2">
        <v>48447990</v>
      </c>
      <c r="L84" s="2" t="s">
        <v>46</v>
      </c>
    </row>
    <row r="85" spans="1:12" ht="30" x14ac:dyDescent="0.25">
      <c r="A85" s="2">
        <v>44641591</v>
      </c>
      <c r="B85" s="2">
        <v>1</v>
      </c>
      <c r="C85">
        <f>VLOOKUP(A85,desenvolvedores!$A$2:$B$281,2,FALSE)</f>
        <v>1</v>
      </c>
      <c r="D85" t="e">
        <f>VLOOKUP(A85,merges!$AA$2:$AD$44,3,FALSE)</f>
        <v>#N/A</v>
      </c>
      <c r="E85" t="e">
        <f>VLOOKUP(A85,merges!$AA$2:$AD$44,4,FALSE)</f>
        <v>#N/A</v>
      </c>
      <c r="F85" t="e">
        <f>VLOOKUP(A85,issues_commit!$P$2:$Q$25,2,FALSE)</f>
        <v>#N/A</v>
      </c>
      <c r="G85" t="e">
        <f t="shared" si="1"/>
        <v>#N/A</v>
      </c>
      <c r="K85" s="2">
        <v>48448272</v>
      </c>
      <c r="L85" s="2" t="s">
        <v>46</v>
      </c>
    </row>
    <row r="86" spans="1:12" x14ac:dyDescent="0.25">
      <c r="A86" s="2">
        <v>44690768</v>
      </c>
      <c r="B86" s="2">
        <v>6</v>
      </c>
      <c r="C86">
        <f>VLOOKUP(A86,desenvolvedores!$A$2:$B$281,2,FALSE)</f>
        <v>2</v>
      </c>
      <c r="D86" t="e">
        <f>VLOOKUP(A86,merges!$AA$2:$AD$44,3,FALSE)</f>
        <v>#N/A</v>
      </c>
      <c r="E86" t="e">
        <f>VLOOKUP(A86,merges!$AA$2:$AD$44,4,FALSE)</f>
        <v>#N/A</v>
      </c>
      <c r="F86" t="e">
        <f>VLOOKUP(A86,issues_commit!$P$2:$Q$25,2,FALSE)</f>
        <v>#N/A</v>
      </c>
      <c r="G86" t="e">
        <f t="shared" si="1"/>
        <v>#N/A</v>
      </c>
      <c r="K86" s="2">
        <v>123826042</v>
      </c>
      <c r="L86" s="2" t="s">
        <v>41</v>
      </c>
    </row>
    <row r="87" spans="1:12" x14ac:dyDescent="0.25">
      <c r="A87" s="2">
        <v>45790476</v>
      </c>
      <c r="B87" s="2">
        <v>1</v>
      </c>
      <c r="C87">
        <f>VLOOKUP(A87,desenvolvedores!$A$2:$B$281,2,FALSE)</f>
        <v>1</v>
      </c>
      <c r="D87" t="e">
        <f>VLOOKUP(A87,merges!$AA$2:$AD$44,3,FALSE)</f>
        <v>#N/A</v>
      </c>
      <c r="E87" t="e">
        <f>VLOOKUP(A87,merges!$AA$2:$AD$44,4,FALSE)</f>
        <v>#N/A</v>
      </c>
      <c r="F87" t="e">
        <f>VLOOKUP(A87,issues_commit!$P$2:$Q$25,2,FALSE)</f>
        <v>#N/A</v>
      </c>
      <c r="G87" t="e">
        <f t="shared" si="1"/>
        <v>#N/A</v>
      </c>
      <c r="K87" s="2">
        <v>121038918</v>
      </c>
      <c r="L87" s="2" t="s">
        <v>41</v>
      </c>
    </row>
    <row r="88" spans="1:12" x14ac:dyDescent="0.25">
      <c r="A88" s="2">
        <v>45859239</v>
      </c>
      <c r="B88" s="2">
        <v>95</v>
      </c>
      <c r="C88">
        <f>VLOOKUP(A88,desenvolvedores!$A$2:$B$281,2,FALSE)</f>
        <v>6</v>
      </c>
      <c r="D88">
        <f>VLOOKUP(A88,merges!$AA$2:$AD$44,3,FALSE)</f>
        <v>4</v>
      </c>
      <c r="E88">
        <f>VLOOKUP(A88,merges!$AA$2:$AD$44,4,FALSE)</f>
        <v>23.75</v>
      </c>
      <c r="F88" t="e">
        <f>VLOOKUP(A88,issues_commit!$P$2:$Q$25,2,FALSE)</f>
        <v>#N/A</v>
      </c>
      <c r="G88" t="e">
        <f t="shared" si="1"/>
        <v>#N/A</v>
      </c>
      <c r="K88" s="2">
        <v>116522233</v>
      </c>
      <c r="L88" s="2" t="s">
        <v>41</v>
      </c>
    </row>
    <row r="89" spans="1:12" x14ac:dyDescent="0.25">
      <c r="A89" s="2">
        <v>46108232</v>
      </c>
      <c r="B89" s="2">
        <v>1</v>
      </c>
      <c r="C89">
        <f>VLOOKUP(A89,desenvolvedores!$A$2:$B$281,2,FALSE)</f>
        <v>1</v>
      </c>
      <c r="D89" t="e">
        <f>VLOOKUP(A89,merges!$AA$2:$AD$44,3,FALSE)</f>
        <v>#N/A</v>
      </c>
      <c r="E89" t="e">
        <f>VLOOKUP(A89,merges!$AA$2:$AD$44,4,FALSE)</f>
        <v>#N/A</v>
      </c>
      <c r="F89" t="e">
        <f>VLOOKUP(A89,issues_commit!$P$2:$Q$25,2,FALSE)</f>
        <v>#N/A</v>
      </c>
      <c r="G89" t="e">
        <f t="shared" si="1"/>
        <v>#N/A</v>
      </c>
      <c r="K89" s="2">
        <v>98755888</v>
      </c>
      <c r="L89" s="2" t="s">
        <v>41</v>
      </c>
    </row>
    <row r="90" spans="1:12" x14ac:dyDescent="0.25">
      <c r="A90" s="2">
        <v>46724921</v>
      </c>
      <c r="B90" s="2">
        <v>5</v>
      </c>
      <c r="C90">
        <f>VLOOKUP(A90,desenvolvedores!$A$2:$B$281,2,FALSE)</f>
        <v>1</v>
      </c>
      <c r="D90" t="e">
        <f>VLOOKUP(A90,merges!$AA$2:$AD$44,3,FALSE)</f>
        <v>#N/A</v>
      </c>
      <c r="E90" t="e">
        <f>VLOOKUP(A90,merges!$AA$2:$AD$44,4,FALSE)</f>
        <v>#N/A</v>
      </c>
      <c r="F90" t="e">
        <f>VLOOKUP(A90,issues_commit!$P$2:$Q$25,2,FALSE)</f>
        <v>#N/A</v>
      </c>
      <c r="G90" t="e">
        <f t="shared" si="1"/>
        <v>#N/A</v>
      </c>
      <c r="K90" s="2">
        <v>94754584</v>
      </c>
      <c r="L90" s="2" t="s">
        <v>41</v>
      </c>
    </row>
    <row r="91" spans="1:12" x14ac:dyDescent="0.25">
      <c r="A91" s="2">
        <v>46856098</v>
      </c>
      <c r="B91" s="2">
        <v>2</v>
      </c>
      <c r="C91">
        <f>VLOOKUP(A91,desenvolvedores!$A$2:$B$281,2,FALSE)</f>
        <v>1</v>
      </c>
      <c r="D91" t="e">
        <f>VLOOKUP(A91,merges!$AA$2:$AD$44,3,FALSE)</f>
        <v>#N/A</v>
      </c>
      <c r="E91" t="e">
        <f>VLOOKUP(A91,merges!$AA$2:$AD$44,4,FALSE)</f>
        <v>#N/A</v>
      </c>
      <c r="F91" t="e">
        <f>VLOOKUP(A91,issues_commit!$P$2:$Q$25,2,FALSE)</f>
        <v>#N/A</v>
      </c>
      <c r="G91" t="e">
        <f t="shared" si="1"/>
        <v>#N/A</v>
      </c>
      <c r="K91" s="2">
        <v>91890025</v>
      </c>
      <c r="L91" s="2" t="s">
        <v>41</v>
      </c>
    </row>
    <row r="92" spans="1:12" x14ac:dyDescent="0.25">
      <c r="A92" s="2">
        <v>47126714</v>
      </c>
      <c r="B92" s="2">
        <v>21</v>
      </c>
      <c r="C92">
        <f>VLOOKUP(A92,desenvolvedores!$A$2:$B$281,2,FALSE)</f>
        <v>5</v>
      </c>
      <c r="D92" t="e">
        <f>VLOOKUP(A92,merges!$AA$2:$AD$44,3,FALSE)</f>
        <v>#N/A</v>
      </c>
      <c r="E92" t="e">
        <f>VLOOKUP(A92,merges!$AA$2:$AD$44,4,FALSE)</f>
        <v>#N/A</v>
      </c>
      <c r="F92" t="e">
        <f>VLOOKUP(A92,issues_commit!$P$2:$Q$25,2,FALSE)</f>
        <v>#N/A</v>
      </c>
      <c r="G92" t="e">
        <f t="shared" si="1"/>
        <v>#N/A</v>
      </c>
      <c r="K92" s="2">
        <v>86091828</v>
      </c>
      <c r="L92" s="2" t="s">
        <v>41</v>
      </c>
    </row>
    <row r="93" spans="1:12" x14ac:dyDescent="0.25">
      <c r="A93" s="2">
        <v>47130424</v>
      </c>
      <c r="B93" s="2">
        <v>3</v>
      </c>
      <c r="C93">
        <f>VLOOKUP(A93,desenvolvedores!$A$2:$B$281,2,FALSE)</f>
        <v>3</v>
      </c>
      <c r="D93" t="e">
        <f>VLOOKUP(A93,merges!$AA$2:$AD$44,3,FALSE)</f>
        <v>#N/A</v>
      </c>
      <c r="E93" t="e">
        <f>VLOOKUP(A93,merges!$AA$2:$AD$44,4,FALSE)</f>
        <v>#N/A</v>
      </c>
      <c r="F93">
        <f>VLOOKUP(A93,issues_commit!$P$2:$Q$25,2,FALSE)</f>
        <v>1</v>
      </c>
      <c r="G93">
        <f t="shared" si="1"/>
        <v>3</v>
      </c>
      <c r="K93" s="2">
        <v>59460487</v>
      </c>
      <c r="L93" s="2" t="s">
        <v>41</v>
      </c>
    </row>
    <row r="94" spans="1:12" x14ac:dyDescent="0.25">
      <c r="A94" s="2">
        <v>47151996</v>
      </c>
      <c r="B94" s="2">
        <v>11</v>
      </c>
      <c r="C94">
        <f>VLOOKUP(A94,desenvolvedores!$A$2:$B$281,2,FALSE)</f>
        <v>2</v>
      </c>
      <c r="D94" t="e">
        <f>VLOOKUP(A94,merges!$AA$2:$AD$44,3,FALSE)</f>
        <v>#N/A</v>
      </c>
      <c r="E94" t="e">
        <f>VLOOKUP(A94,merges!$AA$2:$AD$44,4,FALSE)</f>
        <v>#N/A</v>
      </c>
      <c r="F94" t="e">
        <f>VLOOKUP(A94,issues_commit!$P$2:$Q$25,2,FALSE)</f>
        <v>#N/A</v>
      </c>
      <c r="G94" t="e">
        <f t="shared" si="1"/>
        <v>#N/A</v>
      </c>
      <c r="K94" s="2">
        <v>37848631</v>
      </c>
      <c r="L94" s="2" t="s">
        <v>41</v>
      </c>
    </row>
    <row r="95" spans="1:12" x14ac:dyDescent="0.25">
      <c r="A95" s="2">
        <v>47175358</v>
      </c>
      <c r="B95" s="2">
        <v>5</v>
      </c>
      <c r="C95">
        <f>VLOOKUP(A95,desenvolvedores!$A$2:$B$281,2,FALSE)</f>
        <v>1</v>
      </c>
      <c r="D95" t="e">
        <f>VLOOKUP(A95,merges!$AA$2:$AD$44,3,FALSE)</f>
        <v>#N/A</v>
      </c>
      <c r="E95" t="e">
        <f>VLOOKUP(A95,merges!$AA$2:$AD$44,4,FALSE)</f>
        <v>#N/A</v>
      </c>
      <c r="F95" t="e">
        <f>VLOOKUP(A95,issues_commit!$P$2:$Q$25,2,FALSE)</f>
        <v>#N/A</v>
      </c>
      <c r="G95" t="e">
        <f t="shared" si="1"/>
        <v>#N/A</v>
      </c>
      <c r="K95" s="2">
        <v>21584386</v>
      </c>
      <c r="L95" s="2" t="s">
        <v>41</v>
      </c>
    </row>
    <row r="96" spans="1:12" x14ac:dyDescent="0.25">
      <c r="A96" s="2">
        <v>47181287</v>
      </c>
      <c r="B96" s="2">
        <v>28</v>
      </c>
      <c r="C96">
        <f>VLOOKUP(A96,desenvolvedores!$A$2:$B$281,2,FALSE)</f>
        <v>4</v>
      </c>
      <c r="D96">
        <f>VLOOKUP(A96,merges!$AA$2:$AD$44,3,FALSE)</f>
        <v>5</v>
      </c>
      <c r="E96">
        <f>VLOOKUP(A96,merges!$AA$2:$AD$44,4,FALSE)</f>
        <v>5.6</v>
      </c>
      <c r="F96" t="e">
        <f>VLOOKUP(A96,issues_commit!$P$2:$Q$25,2,FALSE)</f>
        <v>#N/A</v>
      </c>
      <c r="G96" t="e">
        <f t="shared" si="1"/>
        <v>#N/A</v>
      </c>
      <c r="K96" s="2">
        <v>14748971</v>
      </c>
      <c r="L96" s="2" t="s">
        <v>41</v>
      </c>
    </row>
    <row r="97" spans="1:12" x14ac:dyDescent="0.25">
      <c r="A97" s="2">
        <v>47378347</v>
      </c>
      <c r="B97" s="2">
        <v>1</v>
      </c>
      <c r="C97">
        <f>VLOOKUP(A97,desenvolvedores!$A$2:$B$281,2,FALSE)</f>
        <v>1</v>
      </c>
      <c r="D97" t="e">
        <f>VLOOKUP(A97,merges!$AA$2:$AD$44,3,FALSE)</f>
        <v>#N/A</v>
      </c>
      <c r="E97" t="e">
        <f>VLOOKUP(A97,merges!$AA$2:$AD$44,4,FALSE)</f>
        <v>#N/A</v>
      </c>
      <c r="F97" t="e">
        <f>VLOOKUP(A97,issues_commit!$P$2:$Q$25,2,FALSE)</f>
        <v>#N/A</v>
      </c>
      <c r="G97" t="e">
        <f t="shared" si="1"/>
        <v>#N/A</v>
      </c>
      <c r="K97" s="2">
        <v>107253811</v>
      </c>
      <c r="L97" s="2" t="s">
        <v>39</v>
      </c>
    </row>
    <row r="98" spans="1:12" x14ac:dyDescent="0.25">
      <c r="A98" s="2">
        <v>47400073</v>
      </c>
      <c r="B98" s="2">
        <v>11</v>
      </c>
      <c r="C98">
        <f>VLOOKUP(A98,desenvolvedores!$A$2:$B$281,2,FALSE)</f>
        <v>1</v>
      </c>
      <c r="D98" t="e">
        <f>VLOOKUP(A98,merges!$AA$2:$AD$44,3,FALSE)</f>
        <v>#N/A</v>
      </c>
      <c r="E98" t="e">
        <f>VLOOKUP(A98,merges!$AA$2:$AD$44,4,FALSE)</f>
        <v>#N/A</v>
      </c>
      <c r="F98" t="e">
        <f>VLOOKUP(A98,issues_commit!$P$2:$Q$25,2,FALSE)</f>
        <v>#N/A</v>
      </c>
      <c r="G98" t="e">
        <f t="shared" si="1"/>
        <v>#N/A</v>
      </c>
      <c r="K98" s="2">
        <v>88105983</v>
      </c>
      <c r="L98" s="2" t="s">
        <v>39</v>
      </c>
    </row>
    <row r="99" spans="1:12" x14ac:dyDescent="0.25">
      <c r="A99" s="2">
        <v>47428078</v>
      </c>
      <c r="B99" s="2">
        <v>1</v>
      </c>
      <c r="C99">
        <f>VLOOKUP(A99,desenvolvedores!$A$2:$B$281,2,FALSE)</f>
        <v>1</v>
      </c>
      <c r="D99" t="e">
        <f>VLOOKUP(A99,merges!$AA$2:$AD$44,3,FALSE)</f>
        <v>#N/A</v>
      </c>
      <c r="E99" t="e">
        <f>VLOOKUP(A99,merges!$AA$2:$AD$44,4,FALSE)</f>
        <v>#N/A</v>
      </c>
      <c r="F99" t="e">
        <f>VLOOKUP(A99,issues_commit!$P$2:$Q$25,2,FALSE)</f>
        <v>#N/A</v>
      </c>
      <c r="G99" t="e">
        <f t="shared" si="1"/>
        <v>#N/A</v>
      </c>
      <c r="K99" s="2">
        <v>83409727</v>
      </c>
      <c r="L99" s="2" t="s">
        <v>39</v>
      </c>
    </row>
    <row r="100" spans="1:12" x14ac:dyDescent="0.25">
      <c r="A100" s="2">
        <v>47428102</v>
      </c>
      <c r="B100" s="2">
        <v>8</v>
      </c>
      <c r="C100">
        <f>VLOOKUP(A100,desenvolvedores!$A$2:$B$281,2,FALSE)</f>
        <v>1</v>
      </c>
      <c r="D100" t="e">
        <f>VLOOKUP(A100,merges!$AA$2:$AD$44,3,FALSE)</f>
        <v>#N/A</v>
      </c>
      <c r="E100" t="e">
        <f>VLOOKUP(A100,merges!$AA$2:$AD$44,4,FALSE)</f>
        <v>#N/A</v>
      </c>
      <c r="F100" t="e">
        <f>VLOOKUP(A100,issues_commit!$P$2:$Q$25,2,FALSE)</f>
        <v>#N/A</v>
      </c>
      <c r="G100" t="e">
        <f t="shared" si="1"/>
        <v>#N/A</v>
      </c>
      <c r="K100" s="2">
        <v>81671315</v>
      </c>
      <c r="L100" s="2" t="s">
        <v>39</v>
      </c>
    </row>
    <row r="101" spans="1:12" x14ac:dyDescent="0.25">
      <c r="A101" s="2">
        <v>47616758</v>
      </c>
      <c r="B101" s="2">
        <v>1</v>
      </c>
      <c r="C101">
        <f>VLOOKUP(A101,desenvolvedores!$A$2:$B$281,2,FALSE)</f>
        <v>1</v>
      </c>
      <c r="D101" t="e">
        <f>VLOOKUP(A101,merges!$AA$2:$AD$44,3,FALSE)</f>
        <v>#N/A</v>
      </c>
      <c r="E101" t="e">
        <f>VLOOKUP(A101,merges!$AA$2:$AD$44,4,FALSE)</f>
        <v>#N/A</v>
      </c>
      <c r="F101" t="e">
        <f>VLOOKUP(A101,issues_commit!$P$2:$Q$25,2,FALSE)</f>
        <v>#N/A</v>
      </c>
      <c r="G101" t="e">
        <f t="shared" si="1"/>
        <v>#N/A</v>
      </c>
      <c r="K101" s="2">
        <v>71777910</v>
      </c>
      <c r="L101" s="2" t="s">
        <v>39</v>
      </c>
    </row>
    <row r="102" spans="1:12" x14ac:dyDescent="0.25">
      <c r="A102" s="2">
        <v>47822578</v>
      </c>
      <c r="B102" s="2">
        <v>2</v>
      </c>
      <c r="C102">
        <f>VLOOKUP(A102,desenvolvedores!$A$2:$B$281,2,FALSE)</f>
        <v>1</v>
      </c>
      <c r="D102" t="e">
        <f>VLOOKUP(A102,merges!$AA$2:$AD$44,3,FALSE)</f>
        <v>#N/A</v>
      </c>
      <c r="E102" t="e">
        <f>VLOOKUP(A102,merges!$AA$2:$AD$44,4,FALSE)</f>
        <v>#N/A</v>
      </c>
      <c r="F102" t="e">
        <f>VLOOKUP(A102,issues_commit!$P$2:$Q$25,2,FALSE)</f>
        <v>#N/A</v>
      </c>
      <c r="G102" t="e">
        <f t="shared" si="1"/>
        <v>#N/A</v>
      </c>
      <c r="K102" s="2">
        <v>65746827</v>
      </c>
      <c r="L102" s="2" t="s">
        <v>39</v>
      </c>
    </row>
    <row r="103" spans="1:12" x14ac:dyDescent="0.25">
      <c r="A103" s="2">
        <v>47847235</v>
      </c>
      <c r="B103" s="2">
        <v>5</v>
      </c>
      <c r="C103">
        <f>VLOOKUP(A103,desenvolvedores!$A$2:$B$281,2,FALSE)</f>
        <v>2</v>
      </c>
      <c r="D103" t="e">
        <f>VLOOKUP(A103,merges!$AA$2:$AD$44,3,FALSE)</f>
        <v>#N/A</v>
      </c>
      <c r="E103" t="e">
        <f>VLOOKUP(A103,merges!$AA$2:$AD$44,4,FALSE)</f>
        <v>#N/A</v>
      </c>
      <c r="F103" t="e">
        <f>VLOOKUP(A103,issues_commit!$P$2:$Q$25,2,FALSE)</f>
        <v>#N/A</v>
      </c>
      <c r="G103" t="e">
        <f t="shared" si="1"/>
        <v>#N/A</v>
      </c>
      <c r="K103" s="2">
        <v>64986471</v>
      </c>
      <c r="L103" s="2" t="s">
        <v>39</v>
      </c>
    </row>
    <row r="104" spans="1:12" x14ac:dyDescent="0.25">
      <c r="A104" s="2">
        <v>47932726</v>
      </c>
      <c r="B104" s="2">
        <v>16</v>
      </c>
      <c r="C104">
        <f>VLOOKUP(A104,desenvolvedores!$A$2:$B$281,2,FALSE)</f>
        <v>1</v>
      </c>
      <c r="D104" t="e">
        <f>VLOOKUP(A104,merges!$AA$2:$AD$44,3,FALSE)</f>
        <v>#N/A</v>
      </c>
      <c r="E104" t="e">
        <f>VLOOKUP(A104,merges!$AA$2:$AD$44,4,FALSE)</f>
        <v>#N/A</v>
      </c>
      <c r="F104" t="e">
        <f>VLOOKUP(A104,issues_commit!$P$2:$Q$25,2,FALSE)</f>
        <v>#N/A</v>
      </c>
      <c r="G104" t="e">
        <f t="shared" si="1"/>
        <v>#N/A</v>
      </c>
      <c r="K104" s="2">
        <v>52100680</v>
      </c>
      <c r="L104" s="2" t="s">
        <v>39</v>
      </c>
    </row>
    <row r="105" spans="1:12" x14ac:dyDescent="0.25">
      <c r="A105" s="2">
        <v>48043789</v>
      </c>
      <c r="B105" s="2">
        <v>1</v>
      </c>
      <c r="C105">
        <f>VLOOKUP(A105,desenvolvedores!$A$2:$B$281,2,FALSE)</f>
        <v>1</v>
      </c>
      <c r="D105" t="e">
        <f>VLOOKUP(A105,merges!$AA$2:$AD$44,3,FALSE)</f>
        <v>#N/A</v>
      </c>
      <c r="E105" t="e">
        <f>VLOOKUP(A105,merges!$AA$2:$AD$44,4,FALSE)</f>
        <v>#N/A</v>
      </c>
      <c r="F105" t="e">
        <f>VLOOKUP(A105,issues_commit!$P$2:$Q$25,2,FALSE)</f>
        <v>#N/A</v>
      </c>
      <c r="G105" t="e">
        <f t="shared" si="1"/>
        <v>#N/A</v>
      </c>
      <c r="K105" s="2">
        <v>47130424</v>
      </c>
      <c r="L105" s="2" t="s">
        <v>39</v>
      </c>
    </row>
    <row r="106" spans="1:12" x14ac:dyDescent="0.25">
      <c r="A106" s="2">
        <v>48447990</v>
      </c>
      <c r="B106" s="2">
        <v>7</v>
      </c>
      <c r="C106">
        <f>VLOOKUP(A106,desenvolvedores!$A$2:$B$281,2,FALSE)</f>
        <v>1</v>
      </c>
      <c r="D106" t="e">
        <f>VLOOKUP(A106,merges!$AA$2:$AD$44,3,FALSE)</f>
        <v>#N/A</v>
      </c>
      <c r="E106" t="e">
        <f>VLOOKUP(A106,merges!$AA$2:$AD$44,4,FALSE)</f>
        <v>#N/A</v>
      </c>
      <c r="F106" t="e">
        <f>VLOOKUP(A106,issues_commit!$P$2:$Q$25,2,FALSE)</f>
        <v>#N/A</v>
      </c>
      <c r="G106" t="e">
        <f t="shared" si="1"/>
        <v>#N/A</v>
      </c>
      <c r="K106" s="2">
        <v>47126714</v>
      </c>
      <c r="L106" s="2" t="s">
        <v>39</v>
      </c>
    </row>
    <row r="107" spans="1:12" x14ac:dyDescent="0.25">
      <c r="A107" s="2">
        <v>48448272</v>
      </c>
      <c r="B107" s="2">
        <v>11</v>
      </c>
      <c r="C107">
        <f>VLOOKUP(A107,desenvolvedores!$A$2:$B$281,2,FALSE)</f>
        <v>1</v>
      </c>
      <c r="D107">
        <f>VLOOKUP(A107,merges!$AA$2:$AD$44,3,FALSE)</f>
        <v>1</v>
      </c>
      <c r="E107">
        <f>VLOOKUP(A107,merges!$AA$2:$AD$44,4,FALSE)</f>
        <v>11</v>
      </c>
      <c r="F107" t="e">
        <f>VLOOKUP(A107,issues_commit!$P$2:$Q$25,2,FALSE)</f>
        <v>#N/A</v>
      </c>
      <c r="G107" t="e">
        <f t="shared" si="1"/>
        <v>#N/A</v>
      </c>
      <c r="K107" s="2">
        <v>42181459</v>
      </c>
      <c r="L107" s="2" t="s">
        <v>39</v>
      </c>
    </row>
    <row r="108" spans="1:12" x14ac:dyDescent="0.25">
      <c r="A108" s="2">
        <v>48566090</v>
      </c>
      <c r="B108" s="2">
        <v>1</v>
      </c>
      <c r="C108">
        <f>VLOOKUP(A108,desenvolvedores!$A$2:$B$281,2,FALSE)</f>
        <v>1</v>
      </c>
      <c r="D108" t="e">
        <f>VLOOKUP(A108,merges!$AA$2:$AD$44,3,FALSE)</f>
        <v>#N/A</v>
      </c>
      <c r="E108" t="e">
        <f>VLOOKUP(A108,merges!$AA$2:$AD$44,4,FALSE)</f>
        <v>#N/A</v>
      </c>
      <c r="F108" t="e">
        <f>VLOOKUP(A108,issues_commit!$P$2:$Q$25,2,FALSE)</f>
        <v>#N/A</v>
      </c>
      <c r="G108" t="e">
        <f t="shared" si="1"/>
        <v>#N/A</v>
      </c>
      <c r="K108" s="2">
        <v>42177751</v>
      </c>
      <c r="L108" s="2" t="s">
        <v>39</v>
      </c>
    </row>
    <row r="109" spans="1:12" x14ac:dyDescent="0.25">
      <c r="A109" s="2">
        <v>48761213</v>
      </c>
      <c r="B109" s="2">
        <v>1</v>
      </c>
      <c r="C109">
        <f>VLOOKUP(A109,desenvolvedores!$A$2:$B$281,2,FALSE)</f>
        <v>1</v>
      </c>
      <c r="D109" t="e">
        <f>VLOOKUP(A109,merges!$AA$2:$AD$44,3,FALSE)</f>
        <v>#N/A</v>
      </c>
      <c r="E109" t="e">
        <f>VLOOKUP(A109,merges!$AA$2:$AD$44,4,FALSE)</f>
        <v>#N/A</v>
      </c>
      <c r="F109" t="e">
        <f>VLOOKUP(A109,issues_commit!$P$2:$Q$25,2,FALSE)</f>
        <v>#N/A</v>
      </c>
      <c r="G109" t="e">
        <f t="shared" si="1"/>
        <v>#N/A</v>
      </c>
      <c r="K109" s="2">
        <v>42123394</v>
      </c>
      <c r="L109" s="2" t="s">
        <v>39</v>
      </c>
    </row>
    <row r="110" spans="1:12" x14ac:dyDescent="0.25">
      <c r="A110" s="2">
        <v>49247811</v>
      </c>
      <c r="B110" s="2">
        <v>2</v>
      </c>
      <c r="C110">
        <f>VLOOKUP(A110,desenvolvedores!$A$2:$B$281,2,FALSE)</f>
        <v>1</v>
      </c>
      <c r="D110" t="e">
        <f>VLOOKUP(A110,merges!$AA$2:$AD$44,3,FALSE)</f>
        <v>#N/A</v>
      </c>
      <c r="E110" t="e">
        <f>VLOOKUP(A110,merges!$AA$2:$AD$44,4,FALSE)</f>
        <v>#N/A</v>
      </c>
      <c r="F110" t="e">
        <f>VLOOKUP(A110,issues_commit!$P$2:$Q$25,2,FALSE)</f>
        <v>#N/A</v>
      </c>
      <c r="G110" t="e">
        <f t="shared" si="1"/>
        <v>#N/A</v>
      </c>
      <c r="K110" s="2">
        <v>40004984</v>
      </c>
      <c r="L110" s="2" t="s">
        <v>39</v>
      </c>
    </row>
    <row r="111" spans="1:12" x14ac:dyDescent="0.25">
      <c r="A111" s="2">
        <v>49468921</v>
      </c>
      <c r="B111" s="2">
        <v>29</v>
      </c>
      <c r="C111">
        <f>VLOOKUP(A111,desenvolvedores!$A$2:$B$281,2,FALSE)</f>
        <v>1</v>
      </c>
      <c r="D111" t="e">
        <f>VLOOKUP(A111,merges!$AA$2:$AD$44,3,FALSE)</f>
        <v>#N/A</v>
      </c>
      <c r="E111" t="e">
        <f>VLOOKUP(A111,merges!$AA$2:$AD$44,4,FALSE)</f>
        <v>#N/A</v>
      </c>
      <c r="F111" t="e">
        <f>VLOOKUP(A111,issues_commit!$P$2:$Q$25,2,FALSE)</f>
        <v>#N/A</v>
      </c>
      <c r="G111" t="e">
        <f t="shared" si="1"/>
        <v>#N/A</v>
      </c>
      <c r="K111" s="2">
        <v>37937452</v>
      </c>
      <c r="L111" s="2" t="s">
        <v>39</v>
      </c>
    </row>
    <row r="112" spans="1:12" x14ac:dyDescent="0.25">
      <c r="A112" s="2">
        <v>49515078</v>
      </c>
      <c r="B112" s="2">
        <v>14</v>
      </c>
      <c r="C112">
        <f>VLOOKUP(A112,desenvolvedores!$A$2:$B$281,2,FALSE)</f>
        <v>1</v>
      </c>
      <c r="D112" t="e">
        <f>VLOOKUP(A112,merges!$AA$2:$AD$44,3,FALSE)</f>
        <v>#N/A</v>
      </c>
      <c r="E112" t="e">
        <f>VLOOKUP(A112,merges!$AA$2:$AD$44,4,FALSE)</f>
        <v>#N/A</v>
      </c>
      <c r="F112" t="e">
        <f>VLOOKUP(A112,issues_commit!$P$2:$Q$25,2,FALSE)</f>
        <v>#N/A</v>
      </c>
      <c r="G112" t="e">
        <f t="shared" si="1"/>
        <v>#N/A</v>
      </c>
      <c r="K112" s="2">
        <v>22742000</v>
      </c>
      <c r="L112" s="2" t="s">
        <v>39</v>
      </c>
    </row>
    <row r="113" spans="1:12" x14ac:dyDescent="0.25">
      <c r="A113" s="2">
        <v>50174112</v>
      </c>
      <c r="B113" s="2">
        <v>6</v>
      </c>
      <c r="C113">
        <f>VLOOKUP(A113,desenvolvedores!$A$2:$B$281,2,FALSE)</f>
        <v>1</v>
      </c>
      <c r="D113" t="e">
        <f>VLOOKUP(A113,merges!$AA$2:$AD$44,3,FALSE)</f>
        <v>#N/A</v>
      </c>
      <c r="E113" t="e">
        <f>VLOOKUP(A113,merges!$AA$2:$AD$44,4,FALSE)</f>
        <v>#N/A</v>
      </c>
      <c r="F113" t="e">
        <f>VLOOKUP(A113,issues_commit!$P$2:$Q$25,2,FALSE)</f>
        <v>#N/A</v>
      </c>
      <c r="G113" t="e">
        <f t="shared" si="1"/>
        <v>#N/A</v>
      </c>
      <c r="K113" s="2">
        <v>14689478</v>
      </c>
      <c r="L113" s="2" t="s">
        <v>39</v>
      </c>
    </row>
    <row r="114" spans="1:12" x14ac:dyDescent="0.25">
      <c r="A114" s="2">
        <v>50299727</v>
      </c>
      <c r="B114" s="2">
        <v>8</v>
      </c>
      <c r="C114">
        <f>VLOOKUP(A114,desenvolvedores!$A$2:$B$281,2,FALSE)</f>
        <v>1</v>
      </c>
      <c r="D114" t="e">
        <f>VLOOKUP(A114,merges!$AA$2:$AD$44,3,FALSE)</f>
        <v>#N/A</v>
      </c>
      <c r="E114" t="e">
        <f>VLOOKUP(A114,merges!$AA$2:$AD$44,4,FALSE)</f>
        <v>#N/A</v>
      </c>
      <c r="F114" t="e">
        <f>VLOOKUP(A114,issues_commit!$P$2:$Q$25,2,FALSE)</f>
        <v>#N/A</v>
      </c>
      <c r="G114" t="e">
        <f t="shared" si="1"/>
        <v>#N/A</v>
      </c>
      <c r="K114" s="2">
        <v>5756583</v>
      </c>
      <c r="L114" s="2" t="s">
        <v>39</v>
      </c>
    </row>
    <row r="115" spans="1:12" x14ac:dyDescent="0.25">
      <c r="A115" s="2">
        <v>50743462</v>
      </c>
      <c r="B115" s="2">
        <v>1</v>
      </c>
      <c r="C115">
        <f>VLOOKUP(A115,desenvolvedores!$A$2:$B$281,2,FALSE)</f>
        <v>1</v>
      </c>
      <c r="D115" t="e">
        <f>VLOOKUP(A115,merges!$AA$2:$AD$44,3,FALSE)</f>
        <v>#N/A</v>
      </c>
      <c r="E115" t="e">
        <f>VLOOKUP(A115,merges!$AA$2:$AD$44,4,FALSE)</f>
        <v>#N/A</v>
      </c>
      <c r="F115" t="e">
        <f>VLOOKUP(A115,issues_commit!$P$2:$Q$25,2,FALSE)</f>
        <v>#N/A</v>
      </c>
      <c r="G115" t="e">
        <f t="shared" si="1"/>
        <v>#N/A</v>
      </c>
      <c r="K115" s="2">
        <v>3844382</v>
      </c>
      <c r="L115" s="2" t="s">
        <v>39</v>
      </c>
    </row>
    <row r="116" spans="1:12" x14ac:dyDescent="0.25">
      <c r="A116" s="2">
        <v>52061687</v>
      </c>
      <c r="B116" s="2">
        <v>1</v>
      </c>
      <c r="C116">
        <f>VLOOKUP(A116,desenvolvedores!$A$2:$B$281,2,FALSE)</f>
        <v>1</v>
      </c>
      <c r="D116" t="e">
        <f>VLOOKUP(A116,merges!$AA$2:$AD$44,3,FALSE)</f>
        <v>#N/A</v>
      </c>
      <c r="E116" t="e">
        <f>VLOOKUP(A116,merges!$AA$2:$AD$44,4,FALSE)</f>
        <v>#N/A</v>
      </c>
      <c r="F116" t="e">
        <f>VLOOKUP(A116,issues_commit!$P$2:$Q$25,2,FALSE)</f>
        <v>#N/A</v>
      </c>
      <c r="G116" t="e">
        <f t="shared" si="1"/>
        <v>#N/A</v>
      </c>
      <c r="K116" s="2">
        <v>3396053</v>
      </c>
      <c r="L116" s="2" t="s">
        <v>39</v>
      </c>
    </row>
    <row r="117" spans="1:12" x14ac:dyDescent="0.25">
      <c r="A117" s="2">
        <v>52100680</v>
      </c>
      <c r="B117" s="2">
        <v>11</v>
      </c>
      <c r="C117">
        <f>VLOOKUP(A117,desenvolvedores!$A$2:$B$281,2,FALSE)</f>
        <v>3</v>
      </c>
      <c r="D117" t="e">
        <f>VLOOKUP(A117,merges!$AA$2:$AD$44,3,FALSE)</f>
        <v>#N/A</v>
      </c>
      <c r="E117" t="e">
        <f>VLOOKUP(A117,merges!$AA$2:$AD$44,4,FALSE)</f>
        <v>#N/A</v>
      </c>
      <c r="F117" t="e">
        <f>VLOOKUP(A117,issues_commit!$P$2:$Q$25,2,FALSE)</f>
        <v>#N/A</v>
      </c>
      <c r="G117" t="e">
        <f t="shared" si="1"/>
        <v>#N/A</v>
      </c>
      <c r="K117" s="2">
        <v>3326136</v>
      </c>
      <c r="L117" s="2" t="s">
        <v>39</v>
      </c>
    </row>
    <row r="118" spans="1:12" x14ac:dyDescent="0.25">
      <c r="A118" s="2">
        <v>52884127</v>
      </c>
      <c r="B118" s="2">
        <v>30</v>
      </c>
      <c r="C118">
        <f>VLOOKUP(A118,desenvolvedores!$A$2:$B$281,2,FALSE)</f>
        <v>1</v>
      </c>
      <c r="D118" t="e">
        <f>VLOOKUP(A118,merges!$AA$2:$AD$44,3,FALSE)</f>
        <v>#N/A</v>
      </c>
      <c r="E118" t="e">
        <f>VLOOKUP(A118,merges!$AA$2:$AD$44,4,FALSE)</f>
        <v>#N/A</v>
      </c>
      <c r="F118" t="e">
        <f>VLOOKUP(A118,issues_commit!$P$2:$Q$25,2,FALSE)</f>
        <v>#N/A</v>
      </c>
      <c r="G118" t="e">
        <f t="shared" si="1"/>
        <v>#N/A</v>
      </c>
      <c r="K118" s="2">
        <v>2220387</v>
      </c>
      <c r="L118" s="2" t="s">
        <v>39</v>
      </c>
    </row>
    <row r="119" spans="1:12" x14ac:dyDescent="0.25">
      <c r="A119" s="2">
        <v>53073936</v>
      </c>
      <c r="B119" s="2">
        <v>124</v>
      </c>
      <c r="C119">
        <f>VLOOKUP(A119,desenvolvedores!$A$2:$B$281,2,FALSE)</f>
        <v>2</v>
      </c>
      <c r="D119">
        <f>VLOOKUP(A119,merges!$AA$2:$AD$44,3,FALSE)</f>
        <v>1</v>
      </c>
      <c r="E119">
        <f>VLOOKUP(A119,merges!$AA$2:$AD$44,4,FALSE)</f>
        <v>124</v>
      </c>
      <c r="F119" t="e">
        <f>VLOOKUP(A119,issues_commit!$P$2:$Q$25,2,FALSE)</f>
        <v>#N/A</v>
      </c>
      <c r="G119" t="e">
        <f t="shared" si="1"/>
        <v>#N/A</v>
      </c>
      <c r="K119" s="2">
        <v>1769294</v>
      </c>
      <c r="L119" s="2" t="s">
        <v>39</v>
      </c>
    </row>
    <row r="120" spans="1:12" x14ac:dyDescent="0.25">
      <c r="A120" s="2">
        <v>54498583</v>
      </c>
      <c r="B120" s="2">
        <v>216</v>
      </c>
      <c r="C120">
        <f>VLOOKUP(A120,desenvolvedores!$A$2:$B$281,2,FALSE)</f>
        <v>4</v>
      </c>
      <c r="D120">
        <f>VLOOKUP(A120,merges!$AA$2:$AD$44,3,FALSE)</f>
        <v>19</v>
      </c>
      <c r="E120">
        <f>VLOOKUP(A120,merges!$AA$2:$AD$44,4,FALSE)</f>
        <v>11.368421052631579</v>
      </c>
      <c r="F120" t="e">
        <f>VLOOKUP(A120,issues_commit!$P$2:$Q$25,2,FALSE)</f>
        <v>#N/A</v>
      </c>
      <c r="G120" t="e">
        <f t="shared" si="1"/>
        <v>#N/A</v>
      </c>
      <c r="K120" s="2">
        <v>1238631</v>
      </c>
      <c r="L120" s="2" t="s">
        <v>39</v>
      </c>
    </row>
    <row r="121" spans="1:12" x14ac:dyDescent="0.25">
      <c r="A121" s="2">
        <v>54501096</v>
      </c>
      <c r="B121" s="2">
        <v>39</v>
      </c>
      <c r="C121">
        <f>VLOOKUP(A121,desenvolvedores!$A$2:$B$281,2,FALSE)</f>
        <v>1</v>
      </c>
      <c r="D121" t="e">
        <f>VLOOKUP(A121,merges!$AA$2:$AD$44,3,FALSE)</f>
        <v>#N/A</v>
      </c>
      <c r="E121" t="e">
        <f>VLOOKUP(A121,merges!$AA$2:$AD$44,4,FALSE)</f>
        <v>#N/A</v>
      </c>
      <c r="F121" t="e">
        <f>VLOOKUP(A121,issues_commit!$P$2:$Q$25,2,FALSE)</f>
        <v>#N/A</v>
      </c>
      <c r="G121" t="e">
        <f t="shared" si="1"/>
        <v>#N/A</v>
      </c>
      <c r="K121" s="2">
        <v>953803</v>
      </c>
      <c r="L121" s="2" t="s">
        <v>39</v>
      </c>
    </row>
    <row r="122" spans="1:12" x14ac:dyDescent="0.25">
      <c r="A122" s="2">
        <v>55050750</v>
      </c>
      <c r="B122" s="2">
        <v>1</v>
      </c>
      <c r="C122">
        <f>VLOOKUP(A122,desenvolvedores!$A$2:$B$281,2,FALSE)</f>
        <v>1</v>
      </c>
      <c r="D122" t="e">
        <f>VLOOKUP(A122,merges!$AA$2:$AD$44,3,FALSE)</f>
        <v>#N/A</v>
      </c>
      <c r="E122" t="e">
        <f>VLOOKUP(A122,merges!$AA$2:$AD$44,4,FALSE)</f>
        <v>#N/A</v>
      </c>
      <c r="F122" t="e">
        <f>VLOOKUP(A122,issues_commit!$P$2:$Q$25,2,FALSE)</f>
        <v>#N/A</v>
      </c>
      <c r="G122" t="e">
        <f t="shared" si="1"/>
        <v>#N/A</v>
      </c>
      <c r="K122" s="2">
        <v>500122</v>
      </c>
      <c r="L122" s="2" t="s">
        <v>39</v>
      </c>
    </row>
    <row r="123" spans="1:12" x14ac:dyDescent="0.25">
      <c r="A123" s="2">
        <v>55208796</v>
      </c>
      <c r="B123" s="2">
        <v>37</v>
      </c>
      <c r="C123">
        <f>VLOOKUP(A123,desenvolvedores!$A$2:$B$281,2,FALSE)</f>
        <v>1</v>
      </c>
      <c r="D123">
        <f>VLOOKUP(A123,merges!$AA$2:$AD$44,3,FALSE)</f>
        <v>2</v>
      </c>
      <c r="E123">
        <f>VLOOKUP(A123,merges!$AA$2:$AD$44,4,FALSE)</f>
        <v>18.5</v>
      </c>
      <c r="F123" t="e">
        <f>VLOOKUP(A123,issues_commit!$P$2:$Q$25,2,FALSE)</f>
        <v>#N/A</v>
      </c>
      <c r="G123" t="e">
        <f t="shared" si="1"/>
        <v>#N/A</v>
      </c>
      <c r="K123" s="2">
        <v>472606</v>
      </c>
      <c r="L123" s="2" t="s">
        <v>39</v>
      </c>
    </row>
    <row r="124" spans="1:12" x14ac:dyDescent="0.25">
      <c r="A124" s="2">
        <v>55592541</v>
      </c>
      <c r="B124" s="2">
        <v>1</v>
      </c>
      <c r="C124">
        <f>VLOOKUP(A124,desenvolvedores!$A$2:$B$281,2,FALSE)</f>
        <v>1</v>
      </c>
      <c r="D124" t="e">
        <f>VLOOKUP(A124,merges!$AA$2:$AD$44,3,FALSE)</f>
        <v>#N/A</v>
      </c>
      <c r="E124" t="e">
        <f>VLOOKUP(A124,merges!$AA$2:$AD$44,4,FALSE)</f>
        <v>#N/A</v>
      </c>
      <c r="F124" t="e">
        <f>VLOOKUP(A124,issues_commit!$P$2:$Q$25,2,FALSE)</f>
        <v>#N/A</v>
      </c>
      <c r="G124" t="e">
        <f t="shared" si="1"/>
        <v>#N/A</v>
      </c>
      <c r="K124" s="2">
        <v>469502</v>
      </c>
      <c r="L124" s="2" t="s">
        <v>39</v>
      </c>
    </row>
    <row r="125" spans="1:12" x14ac:dyDescent="0.25">
      <c r="A125" s="2">
        <v>55677053</v>
      </c>
      <c r="B125" s="2">
        <v>257</v>
      </c>
      <c r="C125">
        <f>VLOOKUP(A125,desenvolvedores!$A$2:$B$281,2,FALSE)</f>
        <v>4</v>
      </c>
      <c r="D125">
        <f>VLOOKUP(A125,merges!$AA$2:$AD$44,3,FALSE)</f>
        <v>6</v>
      </c>
      <c r="E125">
        <f>VLOOKUP(A125,merges!$AA$2:$AD$44,4,FALSE)</f>
        <v>42.833333333333336</v>
      </c>
      <c r="F125" t="e">
        <f>VLOOKUP(A125,issues_commit!$P$2:$Q$25,2,FALSE)</f>
        <v>#N/A</v>
      </c>
      <c r="G125" t="e">
        <f t="shared" si="1"/>
        <v>#N/A</v>
      </c>
      <c r="K125" s="2">
        <v>458682</v>
      </c>
      <c r="L125" s="2" t="s">
        <v>39</v>
      </c>
    </row>
    <row r="126" spans="1:12" x14ac:dyDescent="0.25">
      <c r="A126" s="2">
        <v>55773603</v>
      </c>
      <c r="B126" s="2">
        <v>209</v>
      </c>
      <c r="C126">
        <f>VLOOKUP(A126,desenvolvedores!$A$2:$B$281,2,FALSE)</f>
        <v>2</v>
      </c>
      <c r="D126">
        <f>VLOOKUP(A126,merges!$AA$2:$AD$44,3,FALSE)</f>
        <v>1</v>
      </c>
      <c r="E126">
        <f>VLOOKUP(A126,merges!$AA$2:$AD$44,4,FALSE)</f>
        <v>209</v>
      </c>
      <c r="F126" t="e">
        <f>VLOOKUP(A126,issues_commit!$P$2:$Q$25,2,FALSE)</f>
        <v>#N/A</v>
      </c>
      <c r="G126" t="e">
        <f t="shared" si="1"/>
        <v>#N/A</v>
      </c>
      <c r="K126" s="2">
        <v>313887</v>
      </c>
      <c r="L126" s="2" t="s">
        <v>39</v>
      </c>
    </row>
    <row r="127" spans="1:12" x14ac:dyDescent="0.25">
      <c r="A127" s="2">
        <v>55820267</v>
      </c>
      <c r="B127" s="2">
        <v>2</v>
      </c>
      <c r="C127">
        <f>VLOOKUP(A127,desenvolvedores!$A$2:$B$281,2,FALSE)</f>
        <v>2</v>
      </c>
      <c r="D127" t="e">
        <f>VLOOKUP(A127,merges!$AA$2:$AD$44,3,FALSE)</f>
        <v>#N/A</v>
      </c>
      <c r="E127" t="e">
        <f>VLOOKUP(A127,merges!$AA$2:$AD$44,4,FALSE)</f>
        <v>#N/A</v>
      </c>
      <c r="F127" t="e">
        <f>VLOOKUP(A127,issues_commit!$P$2:$Q$25,2,FALSE)</f>
        <v>#N/A</v>
      </c>
      <c r="G127" t="e">
        <f t="shared" si="1"/>
        <v>#N/A</v>
      </c>
      <c r="K127" s="2">
        <v>23359201</v>
      </c>
      <c r="L127" s="2" t="s">
        <v>40</v>
      </c>
    </row>
    <row r="128" spans="1:12" x14ac:dyDescent="0.25">
      <c r="A128" s="2">
        <v>56030952</v>
      </c>
      <c r="B128" s="2">
        <v>2</v>
      </c>
      <c r="C128">
        <f>VLOOKUP(A128,desenvolvedores!$A$2:$B$281,2,FALSE)</f>
        <v>1</v>
      </c>
      <c r="D128" t="e">
        <f>VLOOKUP(A128,merges!$AA$2:$AD$44,3,FALSE)</f>
        <v>#N/A</v>
      </c>
      <c r="E128" t="e">
        <f>VLOOKUP(A128,merges!$AA$2:$AD$44,4,FALSE)</f>
        <v>#N/A</v>
      </c>
      <c r="F128" t="e">
        <f>VLOOKUP(A128,issues_commit!$P$2:$Q$25,2,FALSE)</f>
        <v>#N/A</v>
      </c>
      <c r="G128" t="e">
        <f t="shared" si="1"/>
        <v>#N/A</v>
      </c>
      <c r="K128" s="2">
        <v>15700975</v>
      </c>
      <c r="L128" s="2" t="s">
        <v>40</v>
      </c>
    </row>
    <row r="129" spans="1:12" x14ac:dyDescent="0.25">
      <c r="A129" s="2">
        <v>56805962</v>
      </c>
      <c r="B129" s="2">
        <v>2</v>
      </c>
      <c r="C129">
        <f>VLOOKUP(A129,desenvolvedores!$A$2:$B$281,2,FALSE)</f>
        <v>1</v>
      </c>
      <c r="D129" t="e">
        <f>VLOOKUP(A129,merges!$AA$2:$AD$44,3,FALSE)</f>
        <v>#N/A</v>
      </c>
      <c r="E129" t="e">
        <f>VLOOKUP(A129,merges!$AA$2:$AD$44,4,FALSE)</f>
        <v>#N/A</v>
      </c>
      <c r="F129" t="e">
        <f>VLOOKUP(A129,issues_commit!$P$2:$Q$25,2,FALSE)</f>
        <v>#N/A</v>
      </c>
      <c r="G129" t="e">
        <f t="shared" si="1"/>
        <v>#N/A</v>
      </c>
      <c r="K129" s="2">
        <v>10662299</v>
      </c>
      <c r="L129" s="2" t="s">
        <v>40</v>
      </c>
    </row>
    <row r="130" spans="1:12" x14ac:dyDescent="0.25">
      <c r="A130" s="2">
        <v>57090916</v>
      </c>
      <c r="B130" s="2">
        <v>6</v>
      </c>
      <c r="C130">
        <f>VLOOKUP(A130,desenvolvedores!$A$2:$B$281,2,FALSE)</f>
        <v>2</v>
      </c>
      <c r="D130" t="e">
        <f>VLOOKUP(A130,merges!$AA$2:$AD$44,3,FALSE)</f>
        <v>#N/A</v>
      </c>
      <c r="E130" t="e">
        <f>VLOOKUP(A130,merges!$AA$2:$AD$44,4,FALSE)</f>
        <v>#N/A</v>
      </c>
      <c r="F130" t="e">
        <f>VLOOKUP(A130,issues_commit!$P$2:$Q$25,2,FALSE)</f>
        <v>#N/A</v>
      </c>
      <c r="G130" t="e">
        <f t="shared" si="1"/>
        <v>#N/A</v>
      </c>
      <c r="K130" s="2">
        <v>10281099</v>
      </c>
      <c r="L130" s="2" t="s">
        <v>40</v>
      </c>
    </row>
    <row r="131" spans="1:12" x14ac:dyDescent="0.25">
      <c r="A131" s="2">
        <v>57119626</v>
      </c>
      <c r="B131" s="2">
        <v>1</v>
      </c>
      <c r="C131">
        <f>VLOOKUP(A131,desenvolvedores!$A$2:$B$281,2,FALSE)</f>
        <v>1</v>
      </c>
      <c r="D131" t="e">
        <f>VLOOKUP(A131,merges!$AA$2:$AD$44,3,FALSE)</f>
        <v>#N/A</v>
      </c>
      <c r="E131" t="e">
        <f>VLOOKUP(A131,merges!$AA$2:$AD$44,4,FALSE)</f>
        <v>#N/A</v>
      </c>
      <c r="F131" t="e">
        <f>VLOOKUP(A131,issues_commit!$P$2:$Q$25,2,FALSE)</f>
        <v>#N/A</v>
      </c>
      <c r="G131" t="e">
        <f t="shared" ref="G131:G194" si="2">B131/F131</f>
        <v>#N/A</v>
      </c>
      <c r="K131" s="2">
        <v>8920176</v>
      </c>
      <c r="L131" s="2" t="s">
        <v>40</v>
      </c>
    </row>
    <row r="132" spans="1:12" ht="30" x14ac:dyDescent="0.25">
      <c r="A132" s="2">
        <v>57274190</v>
      </c>
      <c r="B132" s="2">
        <v>7</v>
      </c>
      <c r="C132">
        <f>VLOOKUP(A132,desenvolvedores!$A$2:$B$281,2,FALSE)</f>
        <v>1</v>
      </c>
      <c r="D132" t="e">
        <f>VLOOKUP(A132,merges!$AA$2:$AD$44,3,FALSE)</f>
        <v>#N/A</v>
      </c>
      <c r="E132" t="e">
        <f>VLOOKUP(A132,merges!$AA$2:$AD$44,4,FALSE)</f>
        <v>#N/A</v>
      </c>
      <c r="F132" t="e">
        <f>VLOOKUP(A132,issues_commit!$P$2:$Q$25,2,FALSE)</f>
        <v>#N/A</v>
      </c>
      <c r="G132" t="e">
        <f t="shared" si="2"/>
        <v>#N/A</v>
      </c>
      <c r="K132" s="2">
        <v>128587752</v>
      </c>
      <c r="L132" s="2" t="s">
        <v>43</v>
      </c>
    </row>
    <row r="133" spans="1:12" ht="30" x14ac:dyDescent="0.25">
      <c r="A133" s="2">
        <v>57878309</v>
      </c>
      <c r="B133" s="2">
        <v>1</v>
      </c>
      <c r="C133">
        <f>VLOOKUP(A133,desenvolvedores!$A$2:$B$281,2,FALSE)</f>
        <v>1</v>
      </c>
      <c r="D133" t="e">
        <f>VLOOKUP(A133,merges!$AA$2:$AD$44,3,FALSE)</f>
        <v>#N/A</v>
      </c>
      <c r="E133" t="e">
        <f>VLOOKUP(A133,merges!$AA$2:$AD$44,4,FALSE)</f>
        <v>#N/A</v>
      </c>
      <c r="F133" t="e">
        <f>VLOOKUP(A133,issues_commit!$P$2:$Q$25,2,FALSE)</f>
        <v>#N/A</v>
      </c>
      <c r="G133" t="e">
        <f t="shared" si="2"/>
        <v>#N/A</v>
      </c>
      <c r="K133" s="2">
        <v>126585195</v>
      </c>
      <c r="L133" s="2" t="s">
        <v>43</v>
      </c>
    </row>
    <row r="134" spans="1:12" ht="30" x14ac:dyDescent="0.25">
      <c r="A134" s="2">
        <v>58114056</v>
      </c>
      <c r="B134" s="2">
        <v>1</v>
      </c>
      <c r="C134">
        <f>VLOOKUP(A134,desenvolvedores!$A$2:$B$281,2,FALSE)</f>
        <v>1</v>
      </c>
      <c r="D134" t="e">
        <f>VLOOKUP(A134,merges!$AA$2:$AD$44,3,FALSE)</f>
        <v>#N/A</v>
      </c>
      <c r="E134" t="e">
        <f>VLOOKUP(A134,merges!$AA$2:$AD$44,4,FALSE)</f>
        <v>#N/A</v>
      </c>
      <c r="F134" t="e">
        <f>VLOOKUP(A134,issues_commit!$P$2:$Q$25,2,FALSE)</f>
        <v>#N/A</v>
      </c>
      <c r="G134" t="e">
        <f t="shared" si="2"/>
        <v>#N/A</v>
      </c>
      <c r="K134" s="2">
        <v>120195279</v>
      </c>
      <c r="L134" s="2" t="s">
        <v>43</v>
      </c>
    </row>
    <row r="135" spans="1:12" ht="30" x14ac:dyDescent="0.25">
      <c r="A135" s="2">
        <v>58187543</v>
      </c>
      <c r="B135" s="2">
        <v>1</v>
      </c>
      <c r="C135">
        <f>VLOOKUP(A135,desenvolvedores!$A$2:$B$281,2,FALSE)</f>
        <v>1</v>
      </c>
      <c r="D135" t="e">
        <f>VLOOKUP(A135,merges!$AA$2:$AD$44,3,FALSE)</f>
        <v>#N/A</v>
      </c>
      <c r="E135" t="e">
        <f>VLOOKUP(A135,merges!$AA$2:$AD$44,4,FALSE)</f>
        <v>#N/A</v>
      </c>
      <c r="F135" t="e">
        <f>VLOOKUP(A135,issues_commit!$P$2:$Q$25,2,FALSE)</f>
        <v>#N/A</v>
      </c>
      <c r="G135" t="e">
        <f t="shared" si="2"/>
        <v>#N/A</v>
      </c>
      <c r="K135" s="2">
        <v>118640234</v>
      </c>
      <c r="L135" s="2" t="s">
        <v>43</v>
      </c>
    </row>
    <row r="136" spans="1:12" ht="30" x14ac:dyDescent="0.25">
      <c r="A136" s="2">
        <v>58320391</v>
      </c>
      <c r="B136" s="2">
        <v>1</v>
      </c>
      <c r="C136">
        <f>VLOOKUP(A136,desenvolvedores!$A$2:$B$281,2,FALSE)</f>
        <v>1</v>
      </c>
      <c r="D136" t="e">
        <f>VLOOKUP(A136,merges!$AA$2:$AD$44,3,FALSE)</f>
        <v>#N/A</v>
      </c>
      <c r="E136" t="e">
        <f>VLOOKUP(A136,merges!$AA$2:$AD$44,4,FALSE)</f>
        <v>#N/A</v>
      </c>
      <c r="F136" t="e">
        <f>VLOOKUP(A136,issues_commit!$P$2:$Q$25,2,FALSE)</f>
        <v>#N/A</v>
      </c>
      <c r="G136" t="e">
        <f t="shared" si="2"/>
        <v>#N/A</v>
      </c>
      <c r="K136" s="2">
        <v>118012601</v>
      </c>
      <c r="L136" s="2" t="s">
        <v>43</v>
      </c>
    </row>
    <row r="137" spans="1:12" ht="30" x14ac:dyDescent="0.25">
      <c r="A137" s="2">
        <v>59022111</v>
      </c>
      <c r="B137" s="2">
        <v>4</v>
      </c>
      <c r="C137">
        <f>VLOOKUP(A137,desenvolvedores!$A$2:$B$281,2,FALSE)</f>
        <v>2</v>
      </c>
      <c r="D137" t="e">
        <f>VLOOKUP(A137,merges!$AA$2:$AD$44,3,FALSE)</f>
        <v>#N/A</v>
      </c>
      <c r="E137" t="e">
        <f>VLOOKUP(A137,merges!$AA$2:$AD$44,4,FALSE)</f>
        <v>#N/A</v>
      </c>
      <c r="F137" t="e">
        <f>VLOOKUP(A137,issues_commit!$P$2:$Q$25,2,FALSE)</f>
        <v>#N/A</v>
      </c>
      <c r="G137" t="e">
        <f t="shared" si="2"/>
        <v>#N/A</v>
      </c>
      <c r="K137" s="2">
        <v>115682085</v>
      </c>
      <c r="L137" s="2" t="s">
        <v>43</v>
      </c>
    </row>
    <row r="138" spans="1:12" ht="30" x14ac:dyDescent="0.25">
      <c r="A138" s="2">
        <v>59460487</v>
      </c>
      <c r="B138" s="2">
        <v>2</v>
      </c>
      <c r="C138">
        <f>VLOOKUP(A138,desenvolvedores!$A$2:$B$281,2,FALSE)</f>
        <v>1</v>
      </c>
      <c r="D138" t="e">
        <f>VLOOKUP(A138,merges!$AA$2:$AD$44,3,FALSE)</f>
        <v>#N/A</v>
      </c>
      <c r="E138" t="e">
        <f>VLOOKUP(A138,merges!$AA$2:$AD$44,4,FALSE)</f>
        <v>#N/A</v>
      </c>
      <c r="F138" t="e">
        <f>VLOOKUP(A138,issues_commit!$P$2:$Q$25,2,FALSE)</f>
        <v>#N/A</v>
      </c>
      <c r="G138" t="e">
        <f t="shared" si="2"/>
        <v>#N/A</v>
      </c>
      <c r="K138" s="2">
        <v>113833070</v>
      </c>
      <c r="L138" s="2" t="s">
        <v>43</v>
      </c>
    </row>
    <row r="139" spans="1:12" ht="30" x14ac:dyDescent="0.25">
      <c r="A139" s="2">
        <v>60463788</v>
      </c>
      <c r="B139" s="2">
        <v>1</v>
      </c>
      <c r="C139">
        <f>VLOOKUP(A139,desenvolvedores!$A$2:$B$281,2,FALSE)</f>
        <v>1</v>
      </c>
      <c r="D139" t="e">
        <f>VLOOKUP(A139,merges!$AA$2:$AD$44,3,FALSE)</f>
        <v>#N/A</v>
      </c>
      <c r="E139" t="e">
        <f>VLOOKUP(A139,merges!$AA$2:$AD$44,4,FALSE)</f>
        <v>#N/A</v>
      </c>
      <c r="F139" t="e">
        <f>VLOOKUP(A139,issues_commit!$P$2:$Q$25,2,FALSE)</f>
        <v>#N/A</v>
      </c>
      <c r="G139" t="e">
        <f t="shared" si="2"/>
        <v>#N/A</v>
      </c>
      <c r="K139" s="2">
        <v>109588301</v>
      </c>
      <c r="L139" s="2" t="s">
        <v>43</v>
      </c>
    </row>
    <row r="140" spans="1:12" ht="30" x14ac:dyDescent="0.25">
      <c r="A140" s="2">
        <v>60691091</v>
      </c>
      <c r="B140" s="2">
        <v>6</v>
      </c>
      <c r="C140">
        <f>VLOOKUP(A140,desenvolvedores!$A$2:$B$281,2,FALSE)</f>
        <v>1</v>
      </c>
      <c r="D140" t="e">
        <f>VLOOKUP(A140,merges!$AA$2:$AD$44,3,FALSE)</f>
        <v>#N/A</v>
      </c>
      <c r="E140" t="e">
        <f>VLOOKUP(A140,merges!$AA$2:$AD$44,4,FALSE)</f>
        <v>#N/A</v>
      </c>
      <c r="F140" t="e">
        <f>VLOOKUP(A140,issues_commit!$P$2:$Q$25,2,FALSE)</f>
        <v>#N/A</v>
      </c>
      <c r="G140" t="e">
        <f t="shared" si="2"/>
        <v>#N/A</v>
      </c>
      <c r="K140" s="2">
        <v>109056285</v>
      </c>
      <c r="L140" s="2" t="s">
        <v>43</v>
      </c>
    </row>
    <row r="141" spans="1:12" ht="30" x14ac:dyDescent="0.25">
      <c r="A141" s="2">
        <v>60894874</v>
      </c>
      <c r="B141" s="2">
        <v>13</v>
      </c>
      <c r="C141">
        <f>VLOOKUP(A141,desenvolvedores!$A$2:$B$281,2,FALSE)</f>
        <v>1</v>
      </c>
      <c r="D141" t="e">
        <f>VLOOKUP(A141,merges!$AA$2:$AD$44,3,FALSE)</f>
        <v>#N/A</v>
      </c>
      <c r="E141" t="e">
        <f>VLOOKUP(A141,merges!$AA$2:$AD$44,4,FALSE)</f>
        <v>#N/A</v>
      </c>
      <c r="F141" t="e">
        <f>VLOOKUP(A141,issues_commit!$P$2:$Q$25,2,FALSE)</f>
        <v>#N/A</v>
      </c>
      <c r="G141" t="e">
        <f t="shared" si="2"/>
        <v>#N/A</v>
      </c>
      <c r="K141" s="2">
        <v>106755542</v>
      </c>
      <c r="L141" s="2" t="s">
        <v>43</v>
      </c>
    </row>
    <row r="142" spans="1:12" ht="30" x14ac:dyDescent="0.25">
      <c r="A142" s="2">
        <v>61139181</v>
      </c>
      <c r="B142" s="2">
        <v>4</v>
      </c>
      <c r="C142">
        <f>VLOOKUP(A142,desenvolvedores!$A$2:$B$281,2,FALSE)</f>
        <v>1</v>
      </c>
      <c r="D142" t="e">
        <f>VLOOKUP(A142,merges!$AA$2:$AD$44,3,FALSE)</f>
        <v>#N/A</v>
      </c>
      <c r="E142" t="e">
        <f>VLOOKUP(A142,merges!$AA$2:$AD$44,4,FALSE)</f>
        <v>#N/A</v>
      </c>
      <c r="F142" t="e">
        <f>VLOOKUP(A142,issues_commit!$P$2:$Q$25,2,FALSE)</f>
        <v>#N/A</v>
      </c>
      <c r="G142" t="e">
        <f t="shared" si="2"/>
        <v>#N/A</v>
      </c>
      <c r="K142" s="2">
        <v>105115436</v>
      </c>
      <c r="L142" s="2" t="s">
        <v>43</v>
      </c>
    </row>
    <row r="143" spans="1:12" ht="30" x14ac:dyDescent="0.25">
      <c r="A143" s="2">
        <v>62399861</v>
      </c>
      <c r="B143" s="2">
        <v>2</v>
      </c>
      <c r="C143">
        <f>VLOOKUP(A143,desenvolvedores!$A$2:$B$281,2,FALSE)</f>
        <v>2</v>
      </c>
      <c r="D143" t="e">
        <f>VLOOKUP(A143,merges!$AA$2:$AD$44,3,FALSE)</f>
        <v>#N/A</v>
      </c>
      <c r="E143" t="e">
        <f>VLOOKUP(A143,merges!$AA$2:$AD$44,4,FALSE)</f>
        <v>#N/A</v>
      </c>
      <c r="F143" t="e">
        <f>VLOOKUP(A143,issues_commit!$P$2:$Q$25,2,FALSE)</f>
        <v>#N/A</v>
      </c>
      <c r="G143" t="e">
        <f t="shared" si="2"/>
        <v>#N/A</v>
      </c>
      <c r="K143" s="2">
        <v>103375381</v>
      </c>
      <c r="L143" s="2" t="s">
        <v>43</v>
      </c>
    </row>
    <row r="144" spans="1:12" ht="30" x14ac:dyDescent="0.25">
      <c r="A144" s="2">
        <v>62495953</v>
      </c>
      <c r="B144" s="2">
        <v>2</v>
      </c>
      <c r="C144">
        <f>VLOOKUP(A144,desenvolvedores!$A$2:$B$281,2,FALSE)</f>
        <v>1</v>
      </c>
      <c r="D144" t="e">
        <f>VLOOKUP(A144,merges!$AA$2:$AD$44,3,FALSE)</f>
        <v>#N/A</v>
      </c>
      <c r="E144" t="e">
        <f>VLOOKUP(A144,merges!$AA$2:$AD$44,4,FALSE)</f>
        <v>#N/A</v>
      </c>
      <c r="F144" t="e">
        <f>VLOOKUP(A144,issues_commit!$P$2:$Q$25,2,FALSE)</f>
        <v>#N/A</v>
      </c>
      <c r="G144" t="e">
        <f t="shared" si="2"/>
        <v>#N/A</v>
      </c>
      <c r="K144" s="2">
        <v>100636581</v>
      </c>
      <c r="L144" s="2" t="s">
        <v>43</v>
      </c>
    </row>
    <row r="145" spans="1:12" ht="30" x14ac:dyDescent="0.25">
      <c r="A145" s="2">
        <v>63055631</v>
      </c>
      <c r="B145" s="2">
        <v>2</v>
      </c>
      <c r="C145">
        <f>VLOOKUP(A145,desenvolvedores!$A$2:$B$281,2,FALSE)</f>
        <v>1</v>
      </c>
      <c r="D145" t="e">
        <f>VLOOKUP(A145,merges!$AA$2:$AD$44,3,FALSE)</f>
        <v>#N/A</v>
      </c>
      <c r="E145" t="e">
        <f>VLOOKUP(A145,merges!$AA$2:$AD$44,4,FALSE)</f>
        <v>#N/A</v>
      </c>
      <c r="F145" t="e">
        <f>VLOOKUP(A145,issues_commit!$P$2:$Q$25,2,FALSE)</f>
        <v>#N/A</v>
      </c>
      <c r="G145" t="e">
        <f t="shared" si="2"/>
        <v>#N/A</v>
      </c>
      <c r="K145" s="2">
        <v>100366080</v>
      </c>
      <c r="L145" s="2" t="s">
        <v>43</v>
      </c>
    </row>
    <row r="146" spans="1:12" ht="30" x14ac:dyDescent="0.25">
      <c r="A146" s="2">
        <v>63129879</v>
      </c>
      <c r="B146" s="2">
        <v>1</v>
      </c>
      <c r="C146">
        <f>VLOOKUP(A146,desenvolvedores!$A$2:$B$281,2,FALSE)</f>
        <v>1</v>
      </c>
      <c r="D146" t="e">
        <f>VLOOKUP(A146,merges!$AA$2:$AD$44,3,FALSE)</f>
        <v>#N/A</v>
      </c>
      <c r="E146" t="e">
        <f>VLOOKUP(A146,merges!$AA$2:$AD$44,4,FALSE)</f>
        <v>#N/A</v>
      </c>
      <c r="F146" t="e">
        <f>VLOOKUP(A146,issues_commit!$P$2:$Q$25,2,FALSE)</f>
        <v>#N/A</v>
      </c>
      <c r="G146" t="e">
        <f t="shared" si="2"/>
        <v>#N/A</v>
      </c>
      <c r="K146" s="2">
        <v>100225581</v>
      </c>
      <c r="L146" s="2" t="s">
        <v>43</v>
      </c>
    </row>
    <row r="147" spans="1:12" ht="30" x14ac:dyDescent="0.25">
      <c r="A147" s="2">
        <v>63632052</v>
      </c>
      <c r="B147" s="2">
        <v>98</v>
      </c>
      <c r="C147">
        <f>VLOOKUP(A147,desenvolvedores!$A$2:$B$281,2,FALSE)</f>
        <v>1</v>
      </c>
      <c r="D147" t="e">
        <f>VLOOKUP(A147,merges!$AA$2:$AD$44,3,FALSE)</f>
        <v>#N/A</v>
      </c>
      <c r="E147" t="e">
        <f>VLOOKUP(A147,merges!$AA$2:$AD$44,4,FALSE)</f>
        <v>#N/A</v>
      </c>
      <c r="F147" t="e">
        <f>VLOOKUP(A147,issues_commit!$P$2:$Q$25,2,FALSE)</f>
        <v>#N/A</v>
      </c>
      <c r="G147" t="e">
        <f t="shared" si="2"/>
        <v>#N/A</v>
      </c>
      <c r="K147" s="2">
        <v>99073407</v>
      </c>
      <c r="L147" s="2" t="s">
        <v>43</v>
      </c>
    </row>
    <row r="148" spans="1:12" ht="30" x14ac:dyDescent="0.25">
      <c r="A148" s="2">
        <v>64546822</v>
      </c>
      <c r="B148" s="2">
        <v>1</v>
      </c>
      <c r="C148">
        <f>VLOOKUP(A148,desenvolvedores!$A$2:$B$281,2,FALSE)</f>
        <v>1</v>
      </c>
      <c r="D148" t="e">
        <f>VLOOKUP(A148,merges!$AA$2:$AD$44,3,FALSE)</f>
        <v>#N/A</v>
      </c>
      <c r="E148" t="e">
        <f>VLOOKUP(A148,merges!$AA$2:$AD$44,4,FALSE)</f>
        <v>#N/A</v>
      </c>
      <c r="F148" t="e">
        <f>VLOOKUP(A148,issues_commit!$P$2:$Q$25,2,FALSE)</f>
        <v>#N/A</v>
      </c>
      <c r="G148" t="e">
        <f t="shared" si="2"/>
        <v>#N/A</v>
      </c>
      <c r="K148" s="2">
        <v>97703198</v>
      </c>
      <c r="L148" s="2" t="s">
        <v>43</v>
      </c>
    </row>
    <row r="149" spans="1:12" ht="30" x14ac:dyDescent="0.25">
      <c r="A149" s="2">
        <v>64619837</v>
      </c>
      <c r="B149" s="2">
        <v>18</v>
      </c>
      <c r="C149">
        <f>VLOOKUP(A149,desenvolvedores!$A$2:$B$281,2,FALSE)</f>
        <v>3</v>
      </c>
      <c r="D149">
        <f>VLOOKUP(A149,merges!$AA$2:$AD$44,3,FALSE)</f>
        <v>2</v>
      </c>
      <c r="E149">
        <f>VLOOKUP(A149,merges!$AA$2:$AD$44,4,FALSE)</f>
        <v>9</v>
      </c>
      <c r="F149" t="e">
        <f>VLOOKUP(A149,issues_commit!$P$2:$Q$25,2,FALSE)</f>
        <v>#N/A</v>
      </c>
      <c r="G149" t="e">
        <f t="shared" si="2"/>
        <v>#N/A</v>
      </c>
      <c r="K149" s="2">
        <v>97696892</v>
      </c>
      <c r="L149" s="2" t="s">
        <v>43</v>
      </c>
    </row>
    <row r="150" spans="1:12" ht="30" x14ac:dyDescent="0.25">
      <c r="A150" s="2">
        <v>64986471</v>
      </c>
      <c r="B150" s="2">
        <v>124</v>
      </c>
      <c r="C150">
        <f>VLOOKUP(A150,desenvolvedores!$A$2:$B$281,2,FALSE)</f>
        <v>3</v>
      </c>
      <c r="D150">
        <f>VLOOKUP(A150,merges!$AA$2:$AD$44,3,FALSE)</f>
        <v>20</v>
      </c>
      <c r="E150">
        <f>VLOOKUP(A150,merges!$AA$2:$AD$44,4,FALSE)</f>
        <v>6.2</v>
      </c>
      <c r="F150" t="e">
        <f>VLOOKUP(A150,issues_commit!$P$2:$Q$25,2,FALSE)</f>
        <v>#N/A</v>
      </c>
      <c r="G150" t="e">
        <f t="shared" si="2"/>
        <v>#N/A</v>
      </c>
      <c r="K150" s="2">
        <v>94702255</v>
      </c>
      <c r="L150" s="2" t="s">
        <v>43</v>
      </c>
    </row>
    <row r="151" spans="1:12" ht="30" x14ac:dyDescent="0.25">
      <c r="A151" s="2">
        <v>65203529</v>
      </c>
      <c r="B151" s="2">
        <v>1</v>
      </c>
      <c r="C151">
        <f>VLOOKUP(A151,desenvolvedores!$A$2:$B$281,2,FALSE)</f>
        <v>1</v>
      </c>
      <c r="D151" t="e">
        <f>VLOOKUP(A151,merges!$AA$2:$AD$44,3,FALSE)</f>
        <v>#N/A</v>
      </c>
      <c r="E151" t="e">
        <f>VLOOKUP(A151,merges!$AA$2:$AD$44,4,FALSE)</f>
        <v>#N/A</v>
      </c>
      <c r="F151" t="e">
        <f>VLOOKUP(A151,issues_commit!$P$2:$Q$25,2,FALSE)</f>
        <v>#N/A</v>
      </c>
      <c r="G151" t="e">
        <f t="shared" si="2"/>
        <v>#N/A</v>
      </c>
      <c r="K151" s="2">
        <v>96681153</v>
      </c>
      <c r="L151" s="2" t="s">
        <v>43</v>
      </c>
    </row>
    <row r="152" spans="1:12" ht="30" x14ac:dyDescent="0.25">
      <c r="A152" s="2">
        <v>65259480</v>
      </c>
      <c r="B152" s="2">
        <v>3</v>
      </c>
      <c r="C152">
        <f>VLOOKUP(A152,desenvolvedores!$A$2:$B$281,2,FALSE)</f>
        <v>1</v>
      </c>
      <c r="D152" t="e">
        <f>VLOOKUP(A152,merges!$AA$2:$AD$44,3,FALSE)</f>
        <v>#N/A</v>
      </c>
      <c r="E152" t="e">
        <f>VLOOKUP(A152,merges!$AA$2:$AD$44,4,FALSE)</f>
        <v>#N/A</v>
      </c>
      <c r="F152" t="e">
        <f>VLOOKUP(A152,issues_commit!$P$2:$Q$25,2,FALSE)</f>
        <v>#N/A</v>
      </c>
      <c r="G152" t="e">
        <f t="shared" si="2"/>
        <v>#N/A</v>
      </c>
      <c r="K152" s="2">
        <v>96295201</v>
      </c>
      <c r="L152" s="2" t="s">
        <v>43</v>
      </c>
    </row>
    <row r="153" spans="1:12" ht="30" x14ac:dyDescent="0.25">
      <c r="A153" s="2">
        <v>65511517</v>
      </c>
      <c r="B153" s="2">
        <v>8</v>
      </c>
      <c r="C153">
        <f>VLOOKUP(A153,desenvolvedores!$A$2:$B$281,2,FALSE)</f>
        <v>1</v>
      </c>
      <c r="D153" t="e">
        <f>VLOOKUP(A153,merges!$AA$2:$AD$44,3,FALSE)</f>
        <v>#N/A</v>
      </c>
      <c r="E153" t="e">
        <f>VLOOKUP(A153,merges!$AA$2:$AD$44,4,FALSE)</f>
        <v>#N/A</v>
      </c>
      <c r="F153" t="e">
        <f>VLOOKUP(A153,issues_commit!$P$2:$Q$25,2,FALSE)</f>
        <v>#N/A</v>
      </c>
      <c r="G153" t="e">
        <f t="shared" si="2"/>
        <v>#N/A</v>
      </c>
      <c r="K153" s="2">
        <v>95980339</v>
      </c>
      <c r="L153" s="2" t="s">
        <v>43</v>
      </c>
    </row>
    <row r="154" spans="1:12" ht="30" x14ac:dyDescent="0.25">
      <c r="A154" s="2">
        <v>65742156</v>
      </c>
      <c r="B154" s="2">
        <v>7</v>
      </c>
      <c r="C154">
        <f>VLOOKUP(A154,desenvolvedores!$A$2:$B$281,2,FALSE)</f>
        <v>1</v>
      </c>
      <c r="D154" t="e">
        <f>VLOOKUP(A154,merges!$AA$2:$AD$44,3,FALSE)</f>
        <v>#N/A</v>
      </c>
      <c r="E154" t="e">
        <f>VLOOKUP(A154,merges!$AA$2:$AD$44,4,FALSE)</f>
        <v>#N/A</v>
      </c>
      <c r="F154" t="e">
        <f>VLOOKUP(A154,issues_commit!$P$2:$Q$25,2,FALSE)</f>
        <v>#N/A</v>
      </c>
      <c r="G154" t="e">
        <f t="shared" si="2"/>
        <v>#N/A</v>
      </c>
      <c r="K154" s="2">
        <v>95142941</v>
      </c>
      <c r="L154" s="2" t="s">
        <v>43</v>
      </c>
    </row>
    <row r="155" spans="1:12" ht="30" x14ac:dyDescent="0.25">
      <c r="A155" s="2">
        <v>65746827</v>
      </c>
      <c r="B155" s="2">
        <v>13</v>
      </c>
      <c r="C155">
        <f>VLOOKUP(A155,desenvolvedores!$A$2:$B$281,2,FALSE)</f>
        <v>1</v>
      </c>
      <c r="D155" t="e">
        <f>VLOOKUP(A155,merges!$AA$2:$AD$44,3,FALSE)</f>
        <v>#N/A</v>
      </c>
      <c r="E155" t="e">
        <f>VLOOKUP(A155,merges!$AA$2:$AD$44,4,FALSE)</f>
        <v>#N/A</v>
      </c>
      <c r="F155" t="e">
        <f>VLOOKUP(A155,issues_commit!$P$2:$Q$25,2,FALSE)</f>
        <v>#N/A</v>
      </c>
      <c r="G155" t="e">
        <f t="shared" si="2"/>
        <v>#N/A</v>
      </c>
      <c r="K155" s="2">
        <v>92916399</v>
      </c>
      <c r="L155" s="2" t="s">
        <v>43</v>
      </c>
    </row>
    <row r="156" spans="1:12" ht="30" x14ac:dyDescent="0.25">
      <c r="A156" s="2">
        <v>66043468</v>
      </c>
      <c r="B156" s="2">
        <v>4</v>
      </c>
      <c r="C156">
        <f>VLOOKUP(A156,desenvolvedores!$A$2:$B$281,2,FALSE)</f>
        <v>1</v>
      </c>
      <c r="D156" t="e">
        <f>VLOOKUP(A156,merges!$AA$2:$AD$44,3,FALSE)</f>
        <v>#N/A</v>
      </c>
      <c r="E156" t="e">
        <f>VLOOKUP(A156,merges!$AA$2:$AD$44,4,FALSE)</f>
        <v>#N/A</v>
      </c>
      <c r="F156" t="e">
        <f>VLOOKUP(A156,issues_commit!$P$2:$Q$25,2,FALSE)</f>
        <v>#N/A</v>
      </c>
      <c r="G156" t="e">
        <f t="shared" si="2"/>
        <v>#N/A</v>
      </c>
      <c r="K156" s="2">
        <v>91553181</v>
      </c>
      <c r="L156" s="2" t="s">
        <v>43</v>
      </c>
    </row>
    <row r="157" spans="1:12" ht="30" x14ac:dyDescent="0.25">
      <c r="A157" s="2">
        <v>66151976</v>
      </c>
      <c r="B157" s="2">
        <v>1</v>
      </c>
      <c r="C157">
        <f>VLOOKUP(A157,desenvolvedores!$A$2:$B$281,2,FALSE)</f>
        <v>1</v>
      </c>
      <c r="D157" t="e">
        <f>VLOOKUP(A157,merges!$AA$2:$AD$44,3,FALSE)</f>
        <v>#N/A</v>
      </c>
      <c r="E157" t="e">
        <f>VLOOKUP(A157,merges!$AA$2:$AD$44,4,FALSE)</f>
        <v>#N/A</v>
      </c>
      <c r="F157" t="e">
        <f>VLOOKUP(A157,issues_commit!$P$2:$Q$25,2,FALSE)</f>
        <v>#N/A</v>
      </c>
      <c r="G157" t="e">
        <f t="shared" si="2"/>
        <v>#N/A</v>
      </c>
      <c r="K157" s="2">
        <v>90068555</v>
      </c>
      <c r="L157" s="2" t="s">
        <v>43</v>
      </c>
    </row>
    <row r="158" spans="1:12" ht="30" x14ac:dyDescent="0.25">
      <c r="A158" s="2">
        <v>66402047</v>
      </c>
      <c r="B158" s="2">
        <v>1</v>
      </c>
      <c r="C158">
        <f>VLOOKUP(A158,desenvolvedores!$A$2:$B$281,2,FALSE)</f>
        <v>1</v>
      </c>
      <c r="D158" t="e">
        <f>VLOOKUP(A158,merges!$AA$2:$AD$44,3,FALSE)</f>
        <v>#N/A</v>
      </c>
      <c r="E158" t="e">
        <f>VLOOKUP(A158,merges!$AA$2:$AD$44,4,FALSE)</f>
        <v>#N/A</v>
      </c>
      <c r="F158" t="e">
        <f>VLOOKUP(A158,issues_commit!$P$2:$Q$25,2,FALSE)</f>
        <v>#N/A</v>
      </c>
      <c r="G158" t="e">
        <f t="shared" si="2"/>
        <v>#N/A</v>
      </c>
      <c r="K158" s="2">
        <v>88866103</v>
      </c>
      <c r="L158" s="2" t="s">
        <v>43</v>
      </c>
    </row>
    <row r="159" spans="1:12" ht="30" x14ac:dyDescent="0.25">
      <c r="A159" s="2">
        <v>67291988</v>
      </c>
      <c r="B159" s="2">
        <v>4</v>
      </c>
      <c r="C159">
        <f>VLOOKUP(A159,desenvolvedores!$A$2:$B$281,2,FALSE)</f>
        <v>2</v>
      </c>
      <c r="D159" t="e">
        <f>VLOOKUP(A159,merges!$AA$2:$AD$44,3,FALSE)</f>
        <v>#N/A</v>
      </c>
      <c r="E159" t="e">
        <f>VLOOKUP(A159,merges!$AA$2:$AD$44,4,FALSE)</f>
        <v>#N/A</v>
      </c>
      <c r="F159" t="e">
        <f>VLOOKUP(A159,issues_commit!$P$2:$Q$25,2,FALSE)</f>
        <v>#N/A</v>
      </c>
      <c r="G159" t="e">
        <f t="shared" si="2"/>
        <v>#N/A</v>
      </c>
      <c r="K159" s="2">
        <v>88864400</v>
      </c>
      <c r="L159" s="2" t="s">
        <v>43</v>
      </c>
    </row>
    <row r="160" spans="1:12" ht="30" x14ac:dyDescent="0.25">
      <c r="A160" s="2">
        <v>67443996</v>
      </c>
      <c r="B160" s="2">
        <v>2</v>
      </c>
      <c r="C160">
        <f>VLOOKUP(A160,desenvolvedores!$A$2:$B$281,2,FALSE)</f>
        <v>2</v>
      </c>
      <c r="D160" t="e">
        <f>VLOOKUP(A160,merges!$AA$2:$AD$44,3,FALSE)</f>
        <v>#N/A</v>
      </c>
      <c r="E160" t="e">
        <f>VLOOKUP(A160,merges!$AA$2:$AD$44,4,FALSE)</f>
        <v>#N/A</v>
      </c>
      <c r="F160" t="e">
        <f>VLOOKUP(A160,issues_commit!$P$2:$Q$25,2,FALSE)</f>
        <v>#N/A</v>
      </c>
      <c r="G160" t="e">
        <f t="shared" si="2"/>
        <v>#N/A</v>
      </c>
      <c r="K160" s="2">
        <v>86929066</v>
      </c>
      <c r="L160" s="2" t="s">
        <v>43</v>
      </c>
    </row>
    <row r="161" spans="1:12" ht="30" x14ac:dyDescent="0.25">
      <c r="A161" s="2">
        <v>67520182</v>
      </c>
      <c r="B161" s="2">
        <v>5</v>
      </c>
      <c r="C161">
        <f>VLOOKUP(A161,desenvolvedores!$A$2:$B$281,2,FALSE)</f>
        <v>1</v>
      </c>
      <c r="D161" t="e">
        <f>VLOOKUP(A161,merges!$AA$2:$AD$44,3,FALSE)</f>
        <v>#N/A</v>
      </c>
      <c r="E161" t="e">
        <f>VLOOKUP(A161,merges!$AA$2:$AD$44,4,FALSE)</f>
        <v>#N/A</v>
      </c>
      <c r="F161" t="e">
        <f>VLOOKUP(A161,issues_commit!$P$2:$Q$25,2,FALSE)</f>
        <v>#N/A</v>
      </c>
      <c r="G161" t="e">
        <f t="shared" si="2"/>
        <v>#N/A</v>
      </c>
      <c r="K161" s="2">
        <v>86079701</v>
      </c>
      <c r="L161" s="2" t="s">
        <v>43</v>
      </c>
    </row>
    <row r="162" spans="1:12" ht="30" x14ac:dyDescent="0.25">
      <c r="A162" s="2">
        <v>67642074</v>
      </c>
      <c r="B162" s="2">
        <v>62</v>
      </c>
      <c r="C162">
        <f>VLOOKUP(A162,desenvolvedores!$A$2:$B$281,2,FALSE)</f>
        <v>4</v>
      </c>
      <c r="D162">
        <f>VLOOKUP(A162,merges!$AA$2:$AD$44,3,FALSE)</f>
        <v>8</v>
      </c>
      <c r="E162">
        <f>VLOOKUP(A162,merges!$AA$2:$AD$44,4,FALSE)</f>
        <v>7.75</v>
      </c>
      <c r="F162" t="e">
        <f>VLOOKUP(A162,issues_commit!$P$2:$Q$25,2,FALSE)</f>
        <v>#N/A</v>
      </c>
      <c r="G162" t="e">
        <f t="shared" si="2"/>
        <v>#N/A</v>
      </c>
      <c r="K162" s="2">
        <v>85337580</v>
      </c>
      <c r="L162" s="2" t="s">
        <v>43</v>
      </c>
    </row>
    <row r="163" spans="1:12" ht="30" x14ac:dyDescent="0.25">
      <c r="A163" s="2">
        <v>67744378</v>
      </c>
      <c r="B163" s="2">
        <v>1</v>
      </c>
      <c r="C163">
        <f>VLOOKUP(A163,desenvolvedores!$A$2:$B$281,2,FALSE)</f>
        <v>1</v>
      </c>
      <c r="D163" t="e">
        <f>VLOOKUP(A163,merges!$AA$2:$AD$44,3,FALSE)</f>
        <v>#N/A</v>
      </c>
      <c r="E163" t="e">
        <f>VLOOKUP(A163,merges!$AA$2:$AD$44,4,FALSE)</f>
        <v>#N/A</v>
      </c>
      <c r="F163" t="e">
        <f>VLOOKUP(A163,issues_commit!$P$2:$Q$25,2,FALSE)</f>
        <v>#N/A</v>
      </c>
      <c r="G163" t="e">
        <f t="shared" si="2"/>
        <v>#N/A</v>
      </c>
      <c r="K163" s="2">
        <v>84494468</v>
      </c>
      <c r="L163" s="2" t="s">
        <v>43</v>
      </c>
    </row>
    <row r="164" spans="1:12" ht="30" x14ac:dyDescent="0.25">
      <c r="A164" s="2">
        <v>67923925</v>
      </c>
      <c r="B164" s="2">
        <v>77</v>
      </c>
      <c r="C164">
        <f>VLOOKUP(A164,desenvolvedores!$A$2:$B$281,2,FALSE)</f>
        <v>5</v>
      </c>
      <c r="D164">
        <f>VLOOKUP(A164,merges!$AA$2:$AD$44,3,FALSE)</f>
        <v>8</v>
      </c>
      <c r="E164">
        <f>VLOOKUP(A164,merges!$AA$2:$AD$44,4,FALSE)</f>
        <v>9.625</v>
      </c>
      <c r="F164" t="e">
        <f>VLOOKUP(A164,issues_commit!$P$2:$Q$25,2,FALSE)</f>
        <v>#N/A</v>
      </c>
      <c r="G164" t="e">
        <f t="shared" si="2"/>
        <v>#N/A</v>
      </c>
      <c r="K164" s="2">
        <v>82824325</v>
      </c>
      <c r="L164" s="2" t="s">
        <v>43</v>
      </c>
    </row>
    <row r="165" spans="1:12" ht="30" x14ac:dyDescent="0.25">
      <c r="A165" s="2">
        <v>68782946</v>
      </c>
      <c r="B165" s="2">
        <v>9</v>
      </c>
      <c r="C165">
        <f>VLOOKUP(A165,desenvolvedores!$A$2:$B$281,2,FALSE)</f>
        <v>1</v>
      </c>
      <c r="D165" t="e">
        <f>VLOOKUP(A165,merges!$AA$2:$AD$44,3,FALSE)</f>
        <v>#N/A</v>
      </c>
      <c r="E165" t="e">
        <f>VLOOKUP(A165,merges!$AA$2:$AD$44,4,FALSE)</f>
        <v>#N/A</v>
      </c>
      <c r="F165" t="e">
        <f>VLOOKUP(A165,issues_commit!$P$2:$Q$25,2,FALSE)</f>
        <v>#N/A</v>
      </c>
      <c r="G165" t="e">
        <f t="shared" si="2"/>
        <v>#N/A</v>
      </c>
      <c r="K165" s="2">
        <v>82694148</v>
      </c>
      <c r="L165" s="2" t="s">
        <v>43</v>
      </c>
    </row>
    <row r="166" spans="1:12" ht="30" x14ac:dyDescent="0.25">
      <c r="A166" s="2">
        <v>68818228</v>
      </c>
      <c r="B166" s="2">
        <v>1</v>
      </c>
      <c r="C166">
        <f>VLOOKUP(A166,desenvolvedores!$A$2:$B$281,2,FALSE)</f>
        <v>1</v>
      </c>
      <c r="D166" t="e">
        <f>VLOOKUP(A166,merges!$AA$2:$AD$44,3,FALSE)</f>
        <v>#N/A</v>
      </c>
      <c r="E166" t="e">
        <f>VLOOKUP(A166,merges!$AA$2:$AD$44,4,FALSE)</f>
        <v>#N/A</v>
      </c>
      <c r="F166" t="e">
        <f>VLOOKUP(A166,issues_commit!$P$2:$Q$25,2,FALSE)</f>
        <v>#N/A</v>
      </c>
      <c r="G166" t="e">
        <f t="shared" si="2"/>
        <v>#N/A</v>
      </c>
      <c r="K166" s="2">
        <v>82169664</v>
      </c>
      <c r="L166" s="2" t="s">
        <v>43</v>
      </c>
    </row>
    <row r="167" spans="1:12" ht="30" x14ac:dyDescent="0.25">
      <c r="A167" s="2">
        <v>68868629</v>
      </c>
      <c r="B167" s="2">
        <v>1</v>
      </c>
      <c r="C167">
        <f>VLOOKUP(A167,desenvolvedores!$A$2:$B$281,2,FALSE)</f>
        <v>1</v>
      </c>
      <c r="D167" t="e">
        <f>VLOOKUP(A167,merges!$AA$2:$AD$44,3,FALSE)</f>
        <v>#N/A</v>
      </c>
      <c r="E167" t="e">
        <f>VLOOKUP(A167,merges!$AA$2:$AD$44,4,FALSE)</f>
        <v>#N/A</v>
      </c>
      <c r="F167" t="e">
        <f>VLOOKUP(A167,issues_commit!$P$2:$Q$25,2,FALSE)</f>
        <v>#N/A</v>
      </c>
      <c r="G167" t="e">
        <f t="shared" si="2"/>
        <v>#N/A</v>
      </c>
      <c r="K167" s="2">
        <v>81708448</v>
      </c>
      <c r="L167" s="2" t="s">
        <v>43</v>
      </c>
    </row>
    <row r="168" spans="1:12" ht="30" x14ac:dyDescent="0.25">
      <c r="A168" s="2">
        <v>69305635</v>
      </c>
      <c r="B168" s="2">
        <v>3</v>
      </c>
      <c r="C168">
        <f>VLOOKUP(A168,desenvolvedores!$A$2:$B$281,2,FALSE)</f>
        <v>1</v>
      </c>
      <c r="D168" t="e">
        <f>VLOOKUP(A168,merges!$AA$2:$AD$44,3,FALSE)</f>
        <v>#N/A</v>
      </c>
      <c r="E168" t="e">
        <f>VLOOKUP(A168,merges!$AA$2:$AD$44,4,FALSE)</f>
        <v>#N/A</v>
      </c>
      <c r="F168" t="e">
        <f>VLOOKUP(A168,issues_commit!$P$2:$Q$25,2,FALSE)</f>
        <v>#N/A</v>
      </c>
      <c r="G168" t="e">
        <f t="shared" si="2"/>
        <v>#N/A</v>
      </c>
      <c r="K168" s="2">
        <v>47616758</v>
      </c>
      <c r="L168" s="2" t="s">
        <v>43</v>
      </c>
    </row>
    <row r="169" spans="1:12" ht="30" x14ac:dyDescent="0.25">
      <c r="A169" s="2">
        <v>69881215</v>
      </c>
      <c r="B169" s="2">
        <v>11</v>
      </c>
      <c r="C169">
        <f>VLOOKUP(A169,desenvolvedores!$A$2:$B$281,2,FALSE)</f>
        <v>1</v>
      </c>
      <c r="D169">
        <f>VLOOKUP(A169,merges!$AA$2:$AD$44,3,FALSE)</f>
        <v>2</v>
      </c>
      <c r="E169">
        <f>VLOOKUP(A169,merges!$AA$2:$AD$44,4,FALSE)</f>
        <v>5.5</v>
      </c>
      <c r="F169" t="e">
        <f>VLOOKUP(A169,issues_commit!$P$2:$Q$25,2,FALSE)</f>
        <v>#N/A</v>
      </c>
      <c r="G169" t="e">
        <f t="shared" si="2"/>
        <v>#N/A</v>
      </c>
      <c r="K169" s="2">
        <v>80943990</v>
      </c>
      <c r="L169" s="2" t="s">
        <v>43</v>
      </c>
    </row>
    <row r="170" spans="1:12" ht="30" x14ac:dyDescent="0.25">
      <c r="A170" s="2">
        <v>71223761</v>
      </c>
      <c r="B170" s="2">
        <v>6</v>
      </c>
      <c r="C170">
        <f>VLOOKUP(A170,desenvolvedores!$A$2:$B$281,2,FALSE)</f>
        <v>1</v>
      </c>
      <c r="D170" t="e">
        <f>VLOOKUP(A170,merges!$AA$2:$AD$44,3,FALSE)</f>
        <v>#N/A</v>
      </c>
      <c r="E170" t="e">
        <f>VLOOKUP(A170,merges!$AA$2:$AD$44,4,FALSE)</f>
        <v>#N/A</v>
      </c>
      <c r="F170" t="e">
        <f>VLOOKUP(A170,issues_commit!$P$2:$Q$25,2,FALSE)</f>
        <v>#N/A</v>
      </c>
      <c r="G170" t="e">
        <f t="shared" si="2"/>
        <v>#N/A</v>
      </c>
      <c r="K170" s="2">
        <v>79663974</v>
      </c>
      <c r="L170" s="2" t="s">
        <v>43</v>
      </c>
    </row>
    <row r="171" spans="1:12" ht="30" x14ac:dyDescent="0.25">
      <c r="A171" s="2">
        <v>71777910</v>
      </c>
      <c r="B171" s="2">
        <v>1</v>
      </c>
      <c r="C171">
        <f>VLOOKUP(A171,desenvolvedores!$A$2:$B$281,2,FALSE)</f>
        <v>1</v>
      </c>
      <c r="D171" t="e">
        <f>VLOOKUP(A171,merges!$AA$2:$AD$44,3,FALSE)</f>
        <v>#N/A</v>
      </c>
      <c r="E171" t="e">
        <f>VLOOKUP(A171,merges!$AA$2:$AD$44,4,FALSE)</f>
        <v>#N/A</v>
      </c>
      <c r="F171" t="e">
        <f>VLOOKUP(A171,issues_commit!$P$2:$Q$25,2,FALSE)</f>
        <v>#N/A</v>
      </c>
      <c r="G171" t="e">
        <f t="shared" si="2"/>
        <v>#N/A</v>
      </c>
      <c r="K171" s="2">
        <v>78954268</v>
      </c>
      <c r="L171" s="2" t="s">
        <v>43</v>
      </c>
    </row>
    <row r="172" spans="1:12" ht="30" x14ac:dyDescent="0.25">
      <c r="A172" s="2">
        <v>72352773</v>
      </c>
      <c r="B172" s="2">
        <v>1</v>
      </c>
      <c r="C172">
        <f>VLOOKUP(A172,desenvolvedores!$A$2:$B$281,2,FALSE)</f>
        <v>1</v>
      </c>
      <c r="D172" t="e">
        <f>VLOOKUP(A172,merges!$AA$2:$AD$44,3,FALSE)</f>
        <v>#N/A</v>
      </c>
      <c r="E172" t="e">
        <f>VLOOKUP(A172,merges!$AA$2:$AD$44,4,FALSE)</f>
        <v>#N/A</v>
      </c>
      <c r="F172" t="e">
        <f>VLOOKUP(A172,issues_commit!$P$2:$Q$25,2,FALSE)</f>
        <v>#N/A</v>
      </c>
      <c r="G172" t="e">
        <f t="shared" si="2"/>
        <v>#N/A</v>
      </c>
      <c r="K172" s="2">
        <v>76117792</v>
      </c>
      <c r="L172" s="2" t="s">
        <v>43</v>
      </c>
    </row>
    <row r="173" spans="1:12" ht="30" x14ac:dyDescent="0.25">
      <c r="A173" s="2">
        <v>72365538</v>
      </c>
      <c r="B173" s="2">
        <v>1</v>
      </c>
      <c r="C173">
        <f>VLOOKUP(A173,desenvolvedores!$A$2:$B$281,2,FALSE)</f>
        <v>1</v>
      </c>
      <c r="D173" t="e">
        <f>VLOOKUP(A173,merges!$AA$2:$AD$44,3,FALSE)</f>
        <v>#N/A</v>
      </c>
      <c r="E173" t="e">
        <f>VLOOKUP(A173,merges!$AA$2:$AD$44,4,FALSE)</f>
        <v>#N/A</v>
      </c>
      <c r="F173" t="e">
        <f>VLOOKUP(A173,issues_commit!$P$2:$Q$25,2,FALSE)</f>
        <v>#N/A</v>
      </c>
      <c r="G173" t="e">
        <f t="shared" si="2"/>
        <v>#N/A</v>
      </c>
      <c r="K173" s="2">
        <v>74696240</v>
      </c>
      <c r="L173" s="2" t="s">
        <v>43</v>
      </c>
    </row>
    <row r="174" spans="1:12" ht="30" x14ac:dyDescent="0.25">
      <c r="A174" s="2">
        <v>72940114</v>
      </c>
      <c r="B174" s="2">
        <v>31</v>
      </c>
      <c r="C174">
        <f>VLOOKUP(A174,desenvolvedores!$A$2:$B$281,2,FALSE)</f>
        <v>1</v>
      </c>
      <c r="D174" t="e">
        <f>VLOOKUP(A174,merges!$AA$2:$AD$44,3,FALSE)</f>
        <v>#N/A</v>
      </c>
      <c r="E174" t="e">
        <f>VLOOKUP(A174,merges!$AA$2:$AD$44,4,FALSE)</f>
        <v>#N/A</v>
      </c>
      <c r="F174" t="e">
        <f>VLOOKUP(A174,issues_commit!$P$2:$Q$25,2,FALSE)</f>
        <v>#N/A</v>
      </c>
      <c r="G174" t="e">
        <f t="shared" si="2"/>
        <v>#N/A</v>
      </c>
      <c r="K174" s="2">
        <v>75029886</v>
      </c>
      <c r="L174" s="2" t="s">
        <v>43</v>
      </c>
    </row>
    <row r="175" spans="1:12" ht="30" x14ac:dyDescent="0.25">
      <c r="A175" s="2">
        <v>73401636</v>
      </c>
      <c r="B175" s="2">
        <v>1</v>
      </c>
      <c r="C175">
        <f>VLOOKUP(A175,desenvolvedores!$A$2:$B$281,2,FALSE)</f>
        <v>1</v>
      </c>
      <c r="D175" t="e">
        <f>VLOOKUP(A175,merges!$AA$2:$AD$44,3,FALSE)</f>
        <v>#N/A</v>
      </c>
      <c r="E175" t="e">
        <f>VLOOKUP(A175,merges!$AA$2:$AD$44,4,FALSE)</f>
        <v>#N/A</v>
      </c>
      <c r="F175" t="e">
        <f>VLOOKUP(A175,issues_commit!$P$2:$Q$25,2,FALSE)</f>
        <v>#N/A</v>
      </c>
      <c r="G175" t="e">
        <f t="shared" si="2"/>
        <v>#N/A</v>
      </c>
      <c r="K175" s="2">
        <v>74815417</v>
      </c>
      <c r="L175" s="2" t="s">
        <v>43</v>
      </c>
    </row>
    <row r="176" spans="1:12" ht="30" x14ac:dyDescent="0.25">
      <c r="A176" s="2">
        <v>73402961</v>
      </c>
      <c r="B176" s="2">
        <v>62</v>
      </c>
      <c r="C176">
        <f>VLOOKUP(A176,desenvolvedores!$A$2:$B$281,2,FALSE)</f>
        <v>4</v>
      </c>
      <c r="D176">
        <f>VLOOKUP(A176,merges!$AA$2:$AD$44,3,FALSE)</f>
        <v>5</v>
      </c>
      <c r="E176">
        <f>VLOOKUP(A176,merges!$AA$2:$AD$44,4,FALSE)</f>
        <v>12.4</v>
      </c>
      <c r="F176" t="e">
        <f>VLOOKUP(A176,issues_commit!$P$2:$Q$25,2,FALSE)</f>
        <v>#N/A</v>
      </c>
      <c r="G176" t="e">
        <f t="shared" si="2"/>
        <v>#N/A</v>
      </c>
      <c r="K176" s="2">
        <v>73402961</v>
      </c>
      <c r="L176" s="2" t="s">
        <v>43</v>
      </c>
    </row>
    <row r="177" spans="1:12" ht="30" x14ac:dyDescent="0.25">
      <c r="A177" s="2">
        <v>74041946</v>
      </c>
      <c r="B177" s="2">
        <v>1</v>
      </c>
      <c r="C177">
        <f>VLOOKUP(A177,desenvolvedores!$A$2:$B$281,2,FALSE)</f>
        <v>1</v>
      </c>
      <c r="D177" t="e">
        <f>VLOOKUP(A177,merges!$AA$2:$AD$44,3,FALSE)</f>
        <v>#N/A</v>
      </c>
      <c r="E177" t="e">
        <f>VLOOKUP(A177,merges!$AA$2:$AD$44,4,FALSE)</f>
        <v>#N/A</v>
      </c>
      <c r="F177" t="e">
        <f>VLOOKUP(A177,issues_commit!$P$2:$Q$25,2,FALSE)</f>
        <v>#N/A</v>
      </c>
      <c r="G177" t="e">
        <f t="shared" si="2"/>
        <v>#N/A</v>
      </c>
      <c r="K177" s="2">
        <v>73401636</v>
      </c>
      <c r="L177" s="2" t="s">
        <v>43</v>
      </c>
    </row>
    <row r="178" spans="1:12" ht="30" x14ac:dyDescent="0.25">
      <c r="A178" s="2">
        <v>74284391</v>
      </c>
      <c r="B178" s="2">
        <v>1</v>
      </c>
      <c r="C178">
        <f>VLOOKUP(A178,desenvolvedores!$A$2:$B$281,2,FALSE)</f>
        <v>1</v>
      </c>
      <c r="D178" t="e">
        <f>VLOOKUP(A178,merges!$AA$2:$AD$44,3,FALSE)</f>
        <v>#N/A</v>
      </c>
      <c r="E178" t="e">
        <f>VLOOKUP(A178,merges!$AA$2:$AD$44,4,FALSE)</f>
        <v>#N/A</v>
      </c>
      <c r="F178" t="e">
        <f>VLOOKUP(A178,issues_commit!$P$2:$Q$25,2,FALSE)</f>
        <v>#N/A</v>
      </c>
      <c r="G178" t="e">
        <f t="shared" si="2"/>
        <v>#N/A</v>
      </c>
      <c r="K178" s="2">
        <v>72940114</v>
      </c>
      <c r="L178" s="2" t="s">
        <v>43</v>
      </c>
    </row>
    <row r="179" spans="1:12" ht="30" x14ac:dyDescent="0.25">
      <c r="A179" s="2">
        <v>74492844</v>
      </c>
      <c r="B179" s="2">
        <v>34</v>
      </c>
      <c r="C179" t="e">
        <f>VLOOKUP(A179,desenvolvedores!$A$2:$B$281,2,FALSE)</f>
        <v>#N/A</v>
      </c>
      <c r="D179">
        <f>VLOOKUP(A179,merges!$AA$2:$AD$44,3,FALSE)</f>
        <v>1</v>
      </c>
      <c r="E179">
        <f>VLOOKUP(A179,merges!$AA$2:$AD$44,4,FALSE)</f>
        <v>34</v>
      </c>
      <c r="F179" t="e">
        <f>VLOOKUP(A179,issues_commit!$P$2:$Q$25,2,FALSE)</f>
        <v>#N/A</v>
      </c>
      <c r="G179" t="e">
        <f t="shared" si="2"/>
        <v>#N/A</v>
      </c>
      <c r="K179" s="2">
        <v>72365538</v>
      </c>
      <c r="L179" s="2" t="s">
        <v>43</v>
      </c>
    </row>
    <row r="180" spans="1:12" ht="30" x14ac:dyDescent="0.25">
      <c r="A180" s="2">
        <v>74696240</v>
      </c>
      <c r="B180" s="2">
        <v>67</v>
      </c>
      <c r="C180">
        <f>VLOOKUP(A180,desenvolvedores!$A$2:$B$281,2,FALSE)</f>
        <v>4</v>
      </c>
      <c r="D180">
        <f>VLOOKUP(A180,merges!$AA$2:$AD$44,3,FALSE)</f>
        <v>9</v>
      </c>
      <c r="E180">
        <f>VLOOKUP(A180,merges!$AA$2:$AD$44,4,FALSE)</f>
        <v>7.4444444444444446</v>
      </c>
      <c r="F180" t="e">
        <f>VLOOKUP(A180,issues_commit!$P$2:$Q$25,2,FALSE)</f>
        <v>#N/A</v>
      </c>
      <c r="G180" t="e">
        <f t="shared" si="2"/>
        <v>#N/A</v>
      </c>
      <c r="K180" s="2">
        <v>71223761</v>
      </c>
      <c r="L180" s="2" t="s">
        <v>43</v>
      </c>
    </row>
    <row r="181" spans="1:12" ht="30" x14ac:dyDescent="0.25">
      <c r="A181" s="2">
        <v>74815417</v>
      </c>
      <c r="B181" s="2">
        <v>25</v>
      </c>
      <c r="C181">
        <f>VLOOKUP(A181,desenvolvedores!$A$2:$B$281,2,FALSE)</f>
        <v>1</v>
      </c>
      <c r="D181">
        <f>VLOOKUP(A181,merges!$AA$2:$AD$44,3,FALSE)</f>
        <v>2</v>
      </c>
      <c r="E181">
        <f>VLOOKUP(A181,merges!$AA$2:$AD$44,4,FALSE)</f>
        <v>12.5</v>
      </c>
      <c r="F181" t="e">
        <f>VLOOKUP(A181,issues_commit!$P$2:$Q$25,2,FALSE)</f>
        <v>#N/A</v>
      </c>
      <c r="G181" t="e">
        <f t="shared" si="2"/>
        <v>#N/A</v>
      </c>
      <c r="K181" s="2">
        <v>69881215</v>
      </c>
      <c r="L181" s="2" t="s">
        <v>43</v>
      </c>
    </row>
    <row r="182" spans="1:12" ht="30" x14ac:dyDescent="0.25">
      <c r="A182" s="2">
        <v>75029886</v>
      </c>
      <c r="B182" s="2">
        <v>1</v>
      </c>
      <c r="C182">
        <f>VLOOKUP(A182,desenvolvedores!$A$2:$B$281,2,FALSE)</f>
        <v>1</v>
      </c>
      <c r="D182" t="e">
        <f>VLOOKUP(A182,merges!$AA$2:$AD$44,3,FALSE)</f>
        <v>#N/A</v>
      </c>
      <c r="E182" t="e">
        <f>VLOOKUP(A182,merges!$AA$2:$AD$44,4,FALSE)</f>
        <v>#N/A</v>
      </c>
      <c r="F182" t="e">
        <f>VLOOKUP(A182,issues_commit!$P$2:$Q$25,2,FALSE)</f>
        <v>#N/A</v>
      </c>
      <c r="G182" t="e">
        <f t="shared" si="2"/>
        <v>#N/A</v>
      </c>
      <c r="K182" s="2">
        <v>69305635</v>
      </c>
      <c r="L182" s="2" t="s">
        <v>43</v>
      </c>
    </row>
    <row r="183" spans="1:12" ht="30" x14ac:dyDescent="0.25">
      <c r="A183" s="2">
        <v>75458247</v>
      </c>
      <c r="B183" s="2">
        <v>190</v>
      </c>
      <c r="C183">
        <f>VLOOKUP(A183,desenvolvedores!$A$2:$B$281,2,FALSE)</f>
        <v>2</v>
      </c>
      <c r="D183">
        <f>VLOOKUP(A183,merges!$AA$2:$AD$44,3,FALSE)</f>
        <v>1</v>
      </c>
      <c r="E183">
        <f>VLOOKUP(A183,merges!$AA$2:$AD$44,4,FALSE)</f>
        <v>190</v>
      </c>
      <c r="F183" t="e">
        <f>VLOOKUP(A183,issues_commit!$P$2:$Q$25,2,FALSE)</f>
        <v>#N/A</v>
      </c>
      <c r="G183" t="e">
        <f t="shared" si="2"/>
        <v>#N/A</v>
      </c>
      <c r="K183" s="2">
        <v>68868629</v>
      </c>
      <c r="L183" s="2" t="s">
        <v>43</v>
      </c>
    </row>
    <row r="184" spans="1:12" ht="30" x14ac:dyDescent="0.25">
      <c r="A184" s="2">
        <v>75686392</v>
      </c>
      <c r="B184" s="2">
        <v>2</v>
      </c>
      <c r="C184">
        <f>VLOOKUP(A184,desenvolvedores!$A$2:$B$281,2,FALSE)</f>
        <v>2</v>
      </c>
      <c r="D184" t="e">
        <f>VLOOKUP(A184,merges!$AA$2:$AD$44,3,FALSE)</f>
        <v>#N/A</v>
      </c>
      <c r="E184" t="e">
        <f>VLOOKUP(A184,merges!$AA$2:$AD$44,4,FALSE)</f>
        <v>#N/A</v>
      </c>
      <c r="F184" t="e">
        <f>VLOOKUP(A184,issues_commit!$P$2:$Q$25,2,FALSE)</f>
        <v>#N/A</v>
      </c>
      <c r="G184" t="e">
        <f t="shared" si="2"/>
        <v>#N/A</v>
      </c>
      <c r="K184" s="2">
        <v>68782946</v>
      </c>
      <c r="L184" s="2" t="s">
        <v>43</v>
      </c>
    </row>
    <row r="185" spans="1:12" ht="30" x14ac:dyDescent="0.25">
      <c r="A185" s="2">
        <v>76117792</v>
      </c>
      <c r="B185" s="2">
        <v>1</v>
      </c>
      <c r="C185">
        <f>VLOOKUP(A185,desenvolvedores!$A$2:$B$281,2,FALSE)</f>
        <v>1</v>
      </c>
      <c r="D185" t="e">
        <f>VLOOKUP(A185,merges!$AA$2:$AD$44,3,FALSE)</f>
        <v>#N/A</v>
      </c>
      <c r="E185" t="e">
        <f>VLOOKUP(A185,merges!$AA$2:$AD$44,4,FALSE)</f>
        <v>#N/A</v>
      </c>
      <c r="F185" t="e">
        <f>VLOOKUP(A185,issues_commit!$P$2:$Q$25,2,FALSE)</f>
        <v>#N/A</v>
      </c>
      <c r="G185" t="e">
        <f t="shared" si="2"/>
        <v>#N/A</v>
      </c>
      <c r="K185" s="2">
        <v>67923925</v>
      </c>
      <c r="L185" s="2" t="s">
        <v>43</v>
      </c>
    </row>
    <row r="186" spans="1:12" ht="30" x14ac:dyDescent="0.25">
      <c r="A186" s="2">
        <v>76427818</v>
      </c>
      <c r="B186" s="2">
        <v>4</v>
      </c>
      <c r="C186">
        <f>VLOOKUP(A186,desenvolvedores!$A$2:$B$281,2,FALSE)</f>
        <v>1</v>
      </c>
      <c r="D186" t="e">
        <f>VLOOKUP(A186,merges!$AA$2:$AD$44,3,FALSE)</f>
        <v>#N/A</v>
      </c>
      <c r="E186" t="e">
        <f>VLOOKUP(A186,merges!$AA$2:$AD$44,4,FALSE)</f>
        <v>#N/A</v>
      </c>
      <c r="F186" t="e">
        <f>VLOOKUP(A186,issues_commit!$P$2:$Q$25,2,FALSE)</f>
        <v>#N/A</v>
      </c>
      <c r="G186" t="e">
        <f t="shared" si="2"/>
        <v>#N/A</v>
      </c>
      <c r="K186" s="2">
        <v>67744378</v>
      </c>
      <c r="L186" s="2" t="s">
        <v>43</v>
      </c>
    </row>
    <row r="187" spans="1:12" ht="30" x14ac:dyDescent="0.25">
      <c r="A187" s="2">
        <v>78475062</v>
      </c>
      <c r="B187" s="2">
        <v>2</v>
      </c>
      <c r="C187">
        <f>VLOOKUP(A187,desenvolvedores!$A$2:$B$281,2,FALSE)</f>
        <v>2</v>
      </c>
      <c r="D187" t="e">
        <f>VLOOKUP(A187,merges!$AA$2:$AD$44,3,FALSE)</f>
        <v>#N/A</v>
      </c>
      <c r="E187" t="e">
        <f>VLOOKUP(A187,merges!$AA$2:$AD$44,4,FALSE)</f>
        <v>#N/A</v>
      </c>
      <c r="F187" t="e">
        <f>VLOOKUP(A187,issues_commit!$P$2:$Q$25,2,FALSE)</f>
        <v>#N/A</v>
      </c>
      <c r="G187" t="e">
        <f t="shared" si="2"/>
        <v>#N/A</v>
      </c>
      <c r="K187" s="2">
        <v>67642074</v>
      </c>
      <c r="L187" s="2" t="s">
        <v>43</v>
      </c>
    </row>
    <row r="188" spans="1:12" ht="30" x14ac:dyDescent="0.25">
      <c r="A188" s="2">
        <v>78954268</v>
      </c>
      <c r="B188" s="2">
        <v>1</v>
      </c>
      <c r="C188">
        <f>VLOOKUP(A188,desenvolvedores!$A$2:$B$281,2,FALSE)</f>
        <v>1</v>
      </c>
      <c r="D188" t="e">
        <f>VLOOKUP(A188,merges!$AA$2:$AD$44,3,FALSE)</f>
        <v>#N/A</v>
      </c>
      <c r="E188" t="e">
        <f>VLOOKUP(A188,merges!$AA$2:$AD$44,4,FALSE)</f>
        <v>#N/A</v>
      </c>
      <c r="F188" t="e">
        <f>VLOOKUP(A188,issues_commit!$P$2:$Q$25,2,FALSE)</f>
        <v>#N/A</v>
      </c>
      <c r="G188" t="e">
        <f t="shared" si="2"/>
        <v>#N/A</v>
      </c>
      <c r="K188" s="2">
        <v>67443996</v>
      </c>
      <c r="L188" s="2" t="s">
        <v>43</v>
      </c>
    </row>
    <row r="189" spans="1:12" ht="30" x14ac:dyDescent="0.25">
      <c r="A189" s="2">
        <v>79458915</v>
      </c>
      <c r="B189" s="2">
        <v>61</v>
      </c>
      <c r="C189">
        <f>VLOOKUP(A189,desenvolvedores!$A$2:$B$281,2,FALSE)</f>
        <v>4</v>
      </c>
      <c r="D189" t="e">
        <f>VLOOKUP(A189,merges!$AA$2:$AD$44,3,FALSE)</f>
        <v>#N/A</v>
      </c>
      <c r="E189" t="e">
        <f>VLOOKUP(A189,merges!$AA$2:$AD$44,4,FALSE)</f>
        <v>#N/A</v>
      </c>
      <c r="F189">
        <f>VLOOKUP(A189,issues_commit!$P$2:$Q$25,2,FALSE)</f>
        <v>1</v>
      </c>
      <c r="G189">
        <f t="shared" si="2"/>
        <v>61</v>
      </c>
      <c r="K189" s="2">
        <v>67291988</v>
      </c>
      <c r="L189" s="2" t="s">
        <v>43</v>
      </c>
    </row>
    <row r="190" spans="1:12" ht="30" x14ac:dyDescent="0.25">
      <c r="A190" s="2">
        <v>79663974</v>
      </c>
      <c r="B190" s="2">
        <v>1</v>
      </c>
      <c r="C190">
        <f>VLOOKUP(A190,desenvolvedores!$A$2:$B$281,2,FALSE)</f>
        <v>1</v>
      </c>
      <c r="D190" t="e">
        <f>VLOOKUP(A190,merges!$AA$2:$AD$44,3,FALSE)</f>
        <v>#N/A</v>
      </c>
      <c r="E190" t="e">
        <f>VLOOKUP(A190,merges!$AA$2:$AD$44,4,FALSE)</f>
        <v>#N/A</v>
      </c>
      <c r="F190" t="e">
        <f>VLOOKUP(A190,issues_commit!$P$2:$Q$25,2,FALSE)</f>
        <v>#N/A</v>
      </c>
      <c r="G190" t="e">
        <f t="shared" si="2"/>
        <v>#N/A</v>
      </c>
      <c r="K190" s="2">
        <v>66043468</v>
      </c>
      <c r="L190" s="2" t="s">
        <v>43</v>
      </c>
    </row>
    <row r="191" spans="1:12" ht="30" x14ac:dyDescent="0.25">
      <c r="A191" s="2">
        <v>80594406</v>
      </c>
      <c r="B191" s="2">
        <v>2</v>
      </c>
      <c r="C191">
        <f>VLOOKUP(A191,desenvolvedores!$A$2:$B$281,2,FALSE)</f>
        <v>1</v>
      </c>
      <c r="D191" t="e">
        <f>VLOOKUP(A191,merges!$AA$2:$AD$44,3,FALSE)</f>
        <v>#N/A</v>
      </c>
      <c r="E191" t="e">
        <f>VLOOKUP(A191,merges!$AA$2:$AD$44,4,FALSE)</f>
        <v>#N/A</v>
      </c>
      <c r="F191" t="e">
        <f>VLOOKUP(A191,issues_commit!$P$2:$Q$25,2,FALSE)</f>
        <v>#N/A</v>
      </c>
      <c r="G191" t="e">
        <f t="shared" si="2"/>
        <v>#N/A</v>
      </c>
      <c r="K191" s="2">
        <v>65511517</v>
      </c>
      <c r="L191" s="2" t="s">
        <v>43</v>
      </c>
    </row>
    <row r="192" spans="1:12" ht="30" x14ac:dyDescent="0.25">
      <c r="A192" s="2">
        <v>80943990</v>
      </c>
      <c r="B192" s="2">
        <v>8</v>
      </c>
      <c r="C192">
        <f>VLOOKUP(A192,desenvolvedores!$A$2:$B$281,2,FALSE)</f>
        <v>1</v>
      </c>
      <c r="D192" t="e">
        <f>VLOOKUP(A192,merges!$AA$2:$AD$44,3,FALSE)</f>
        <v>#N/A</v>
      </c>
      <c r="E192" t="e">
        <f>VLOOKUP(A192,merges!$AA$2:$AD$44,4,FALSE)</f>
        <v>#N/A</v>
      </c>
      <c r="F192" t="e">
        <f>VLOOKUP(A192,issues_commit!$P$2:$Q$25,2,FALSE)</f>
        <v>#N/A</v>
      </c>
      <c r="G192" t="e">
        <f t="shared" si="2"/>
        <v>#N/A</v>
      </c>
      <c r="K192" s="2">
        <v>65259480</v>
      </c>
      <c r="L192" s="2" t="s">
        <v>43</v>
      </c>
    </row>
    <row r="193" spans="1:12" ht="30" x14ac:dyDescent="0.25">
      <c r="A193" s="2">
        <v>81069260</v>
      </c>
      <c r="B193" s="2">
        <v>9</v>
      </c>
      <c r="C193">
        <f>VLOOKUP(A193,desenvolvedores!$A$2:$B$281,2,FALSE)</f>
        <v>2</v>
      </c>
      <c r="D193" t="e">
        <f>VLOOKUP(A193,merges!$AA$2:$AD$44,3,FALSE)</f>
        <v>#N/A</v>
      </c>
      <c r="E193" t="e">
        <f>VLOOKUP(A193,merges!$AA$2:$AD$44,4,FALSE)</f>
        <v>#N/A</v>
      </c>
      <c r="F193" t="e">
        <f>VLOOKUP(A193,issues_commit!$P$2:$Q$25,2,FALSE)</f>
        <v>#N/A</v>
      </c>
      <c r="G193" t="e">
        <f t="shared" si="2"/>
        <v>#N/A</v>
      </c>
      <c r="K193" s="2">
        <v>65203529</v>
      </c>
      <c r="L193" s="2" t="s">
        <v>43</v>
      </c>
    </row>
    <row r="194" spans="1:12" ht="30" x14ac:dyDescent="0.25">
      <c r="A194" s="2">
        <v>81357850</v>
      </c>
      <c r="B194" s="2">
        <v>1</v>
      </c>
      <c r="C194">
        <f>VLOOKUP(A194,desenvolvedores!$A$2:$B$281,2,FALSE)</f>
        <v>1</v>
      </c>
      <c r="D194" t="e">
        <f>VLOOKUP(A194,merges!$AA$2:$AD$44,3,FALSE)</f>
        <v>#N/A</v>
      </c>
      <c r="E194" t="e">
        <f>VLOOKUP(A194,merges!$AA$2:$AD$44,4,FALSE)</f>
        <v>#N/A</v>
      </c>
      <c r="F194" t="e">
        <f>VLOOKUP(A194,issues_commit!$P$2:$Q$25,2,FALSE)</f>
        <v>#N/A</v>
      </c>
      <c r="G194" t="e">
        <f t="shared" si="2"/>
        <v>#N/A</v>
      </c>
      <c r="K194" s="2">
        <v>64619837</v>
      </c>
      <c r="L194" s="2" t="s">
        <v>43</v>
      </c>
    </row>
    <row r="195" spans="1:12" ht="30" x14ac:dyDescent="0.25">
      <c r="A195" s="2">
        <v>81671315</v>
      </c>
      <c r="B195" s="2">
        <v>4</v>
      </c>
      <c r="C195">
        <f>VLOOKUP(A195,desenvolvedores!$A$2:$B$281,2,FALSE)</f>
        <v>1</v>
      </c>
      <c r="D195" t="e">
        <f>VLOOKUP(A195,merges!$AA$2:$AD$44,3,FALSE)</f>
        <v>#N/A</v>
      </c>
      <c r="E195" t="e">
        <f>VLOOKUP(A195,merges!$AA$2:$AD$44,4,FALSE)</f>
        <v>#N/A</v>
      </c>
      <c r="F195" t="e">
        <f>VLOOKUP(A195,issues_commit!$P$2:$Q$25,2,FALSE)</f>
        <v>#N/A</v>
      </c>
      <c r="G195" t="e">
        <f t="shared" ref="G195:G258" si="3">B195/F195</f>
        <v>#N/A</v>
      </c>
      <c r="K195" s="2">
        <v>64546822</v>
      </c>
      <c r="L195" s="2" t="s">
        <v>43</v>
      </c>
    </row>
    <row r="196" spans="1:12" ht="30" x14ac:dyDescent="0.25">
      <c r="A196" s="2">
        <v>81708448</v>
      </c>
      <c r="B196" s="2">
        <v>3</v>
      </c>
      <c r="C196">
        <f>VLOOKUP(A196,desenvolvedores!$A$2:$B$281,2,FALSE)</f>
        <v>1</v>
      </c>
      <c r="D196" t="e">
        <f>VLOOKUP(A196,merges!$AA$2:$AD$44,3,FALSE)</f>
        <v>#N/A</v>
      </c>
      <c r="E196" t="e">
        <f>VLOOKUP(A196,merges!$AA$2:$AD$44,4,FALSE)</f>
        <v>#N/A</v>
      </c>
      <c r="F196" t="e">
        <f>VLOOKUP(A196,issues_commit!$P$2:$Q$25,2,FALSE)</f>
        <v>#N/A</v>
      </c>
      <c r="G196" t="e">
        <f t="shared" si="3"/>
        <v>#N/A</v>
      </c>
      <c r="K196" s="2">
        <v>63632052</v>
      </c>
      <c r="L196" s="2" t="s">
        <v>43</v>
      </c>
    </row>
    <row r="197" spans="1:12" ht="30" x14ac:dyDescent="0.25">
      <c r="A197" s="2">
        <v>81821365</v>
      </c>
      <c r="B197" s="2">
        <v>2</v>
      </c>
      <c r="C197">
        <f>VLOOKUP(A197,desenvolvedores!$A$2:$B$281,2,FALSE)</f>
        <v>1</v>
      </c>
      <c r="D197" t="e">
        <f>VLOOKUP(A197,merges!$AA$2:$AD$44,3,FALSE)</f>
        <v>#N/A</v>
      </c>
      <c r="E197" t="e">
        <f>VLOOKUP(A197,merges!$AA$2:$AD$44,4,FALSE)</f>
        <v>#N/A</v>
      </c>
      <c r="F197" t="e">
        <f>VLOOKUP(A197,issues_commit!$P$2:$Q$25,2,FALSE)</f>
        <v>#N/A</v>
      </c>
      <c r="G197" t="e">
        <f t="shared" si="3"/>
        <v>#N/A</v>
      </c>
      <c r="K197" s="2">
        <v>63129879</v>
      </c>
      <c r="L197" s="2" t="s">
        <v>43</v>
      </c>
    </row>
    <row r="198" spans="1:12" ht="30" x14ac:dyDescent="0.25">
      <c r="A198" s="2">
        <v>82169664</v>
      </c>
      <c r="B198" s="2">
        <v>7</v>
      </c>
      <c r="C198">
        <f>VLOOKUP(A198,desenvolvedores!$A$2:$B$281,2,FALSE)</f>
        <v>1</v>
      </c>
      <c r="D198" t="e">
        <f>VLOOKUP(A198,merges!$AA$2:$AD$44,3,FALSE)</f>
        <v>#N/A</v>
      </c>
      <c r="E198" t="e">
        <f>VLOOKUP(A198,merges!$AA$2:$AD$44,4,FALSE)</f>
        <v>#N/A</v>
      </c>
      <c r="F198" t="e">
        <f>VLOOKUP(A198,issues_commit!$P$2:$Q$25,2,FALSE)</f>
        <v>#N/A</v>
      </c>
      <c r="G198" t="e">
        <f t="shared" si="3"/>
        <v>#N/A</v>
      </c>
      <c r="K198" s="2">
        <v>63055631</v>
      </c>
      <c r="L198" s="2" t="s">
        <v>43</v>
      </c>
    </row>
    <row r="199" spans="1:12" ht="30" x14ac:dyDescent="0.25">
      <c r="A199" s="2">
        <v>82517138</v>
      </c>
      <c r="B199" s="2">
        <v>1</v>
      </c>
      <c r="C199">
        <f>VLOOKUP(A199,desenvolvedores!$A$2:$B$281,2,FALSE)</f>
        <v>1</v>
      </c>
      <c r="D199" t="e">
        <f>VLOOKUP(A199,merges!$AA$2:$AD$44,3,FALSE)</f>
        <v>#N/A</v>
      </c>
      <c r="E199" t="e">
        <f>VLOOKUP(A199,merges!$AA$2:$AD$44,4,FALSE)</f>
        <v>#N/A</v>
      </c>
      <c r="F199" t="e">
        <f>VLOOKUP(A199,issues_commit!$P$2:$Q$25,2,FALSE)</f>
        <v>#N/A</v>
      </c>
      <c r="G199" t="e">
        <f t="shared" si="3"/>
        <v>#N/A</v>
      </c>
      <c r="K199" s="2">
        <v>62399861</v>
      </c>
      <c r="L199" s="2" t="s">
        <v>43</v>
      </c>
    </row>
    <row r="200" spans="1:12" ht="30" x14ac:dyDescent="0.25">
      <c r="A200" s="2">
        <v>82694148</v>
      </c>
      <c r="B200" s="2">
        <v>6</v>
      </c>
      <c r="C200">
        <f>VLOOKUP(A200,desenvolvedores!$A$2:$B$281,2,FALSE)</f>
        <v>2</v>
      </c>
      <c r="D200" t="e">
        <f>VLOOKUP(A200,merges!$AA$2:$AD$44,3,FALSE)</f>
        <v>#N/A</v>
      </c>
      <c r="E200" t="e">
        <f>VLOOKUP(A200,merges!$AA$2:$AD$44,4,FALSE)</f>
        <v>#N/A</v>
      </c>
      <c r="F200" t="e">
        <f>VLOOKUP(A200,issues_commit!$P$2:$Q$25,2,FALSE)</f>
        <v>#N/A</v>
      </c>
      <c r="G200" t="e">
        <f t="shared" si="3"/>
        <v>#N/A</v>
      </c>
      <c r="K200" s="2">
        <v>61139181</v>
      </c>
      <c r="L200" s="2" t="s">
        <v>43</v>
      </c>
    </row>
    <row r="201" spans="1:12" ht="30" x14ac:dyDescent="0.25">
      <c r="A201" s="2">
        <v>82824325</v>
      </c>
      <c r="B201" s="2">
        <v>1</v>
      </c>
      <c r="C201">
        <f>VLOOKUP(A201,desenvolvedores!$A$2:$B$281,2,FALSE)</f>
        <v>1</v>
      </c>
      <c r="D201" t="e">
        <f>VLOOKUP(A201,merges!$AA$2:$AD$44,3,FALSE)</f>
        <v>#N/A</v>
      </c>
      <c r="E201" t="e">
        <f>VLOOKUP(A201,merges!$AA$2:$AD$44,4,FALSE)</f>
        <v>#N/A</v>
      </c>
      <c r="F201" t="e">
        <f>VLOOKUP(A201,issues_commit!$P$2:$Q$25,2,FALSE)</f>
        <v>#N/A</v>
      </c>
      <c r="G201" t="e">
        <f t="shared" si="3"/>
        <v>#N/A</v>
      </c>
      <c r="K201" s="2">
        <v>60894874</v>
      </c>
      <c r="L201" s="2" t="s">
        <v>43</v>
      </c>
    </row>
    <row r="202" spans="1:12" ht="30" x14ac:dyDescent="0.25">
      <c r="A202" s="2">
        <v>82995312</v>
      </c>
      <c r="B202" s="2">
        <v>7</v>
      </c>
      <c r="C202">
        <f>VLOOKUP(A202,desenvolvedores!$A$2:$B$281,2,FALSE)</f>
        <v>2</v>
      </c>
      <c r="D202" t="e">
        <f>VLOOKUP(A202,merges!$AA$2:$AD$44,3,FALSE)</f>
        <v>#N/A</v>
      </c>
      <c r="E202" t="e">
        <f>VLOOKUP(A202,merges!$AA$2:$AD$44,4,FALSE)</f>
        <v>#N/A</v>
      </c>
      <c r="F202" t="e">
        <f>VLOOKUP(A202,issues_commit!$P$2:$Q$25,2,FALSE)</f>
        <v>#N/A</v>
      </c>
      <c r="G202" t="e">
        <f t="shared" si="3"/>
        <v>#N/A</v>
      </c>
      <c r="K202" s="2">
        <v>59022111</v>
      </c>
      <c r="L202" s="2" t="s">
        <v>43</v>
      </c>
    </row>
    <row r="203" spans="1:12" ht="30" x14ac:dyDescent="0.25">
      <c r="A203" s="2">
        <v>83409727</v>
      </c>
      <c r="B203" s="2">
        <v>129</v>
      </c>
      <c r="C203">
        <f>VLOOKUP(A203,desenvolvedores!$A$2:$B$281,2,FALSE)</f>
        <v>4</v>
      </c>
      <c r="D203">
        <f>VLOOKUP(A203,merges!$AA$2:$AD$44,3,FALSE)</f>
        <v>20</v>
      </c>
      <c r="E203">
        <f>VLOOKUP(A203,merges!$AA$2:$AD$44,4,FALSE)</f>
        <v>6.45</v>
      </c>
      <c r="F203" t="e">
        <f>VLOOKUP(A203,issues_commit!$P$2:$Q$25,2,FALSE)</f>
        <v>#N/A</v>
      </c>
      <c r="G203" t="e">
        <f t="shared" si="3"/>
        <v>#N/A</v>
      </c>
      <c r="K203" s="2">
        <v>58187543</v>
      </c>
      <c r="L203" s="2" t="s">
        <v>43</v>
      </c>
    </row>
    <row r="204" spans="1:12" ht="30" x14ac:dyDescent="0.25">
      <c r="A204" s="2">
        <v>83795705</v>
      </c>
      <c r="B204" s="2">
        <v>9</v>
      </c>
      <c r="C204">
        <f>VLOOKUP(A204,desenvolvedores!$A$2:$B$281,2,FALSE)</f>
        <v>3</v>
      </c>
      <c r="D204" t="e">
        <f>VLOOKUP(A204,merges!$AA$2:$AD$44,3,FALSE)</f>
        <v>#N/A</v>
      </c>
      <c r="E204" t="e">
        <f>VLOOKUP(A204,merges!$AA$2:$AD$44,4,FALSE)</f>
        <v>#N/A</v>
      </c>
      <c r="F204">
        <f>VLOOKUP(A204,issues_commit!$P$2:$Q$25,2,FALSE)</f>
        <v>1</v>
      </c>
      <c r="G204">
        <f t="shared" si="3"/>
        <v>9</v>
      </c>
      <c r="K204" s="2">
        <v>58114056</v>
      </c>
      <c r="L204" s="2" t="s">
        <v>43</v>
      </c>
    </row>
    <row r="205" spans="1:12" ht="30" x14ac:dyDescent="0.25">
      <c r="A205" s="2">
        <v>84358945</v>
      </c>
      <c r="B205" s="2">
        <v>6</v>
      </c>
      <c r="C205">
        <f>VLOOKUP(A205,desenvolvedores!$A$2:$B$281,2,FALSE)</f>
        <v>1</v>
      </c>
      <c r="D205" t="e">
        <f>VLOOKUP(A205,merges!$AA$2:$AD$44,3,FALSE)</f>
        <v>#N/A</v>
      </c>
      <c r="E205" t="e">
        <f>VLOOKUP(A205,merges!$AA$2:$AD$44,4,FALSE)</f>
        <v>#N/A</v>
      </c>
      <c r="F205" t="e">
        <f>VLOOKUP(A205,issues_commit!$P$2:$Q$25,2,FALSE)</f>
        <v>#N/A</v>
      </c>
      <c r="G205" t="e">
        <f t="shared" si="3"/>
        <v>#N/A</v>
      </c>
      <c r="K205" s="2">
        <v>57274190</v>
      </c>
      <c r="L205" s="2" t="s">
        <v>43</v>
      </c>
    </row>
    <row r="206" spans="1:12" ht="30" x14ac:dyDescent="0.25">
      <c r="A206" s="2">
        <v>84416173</v>
      </c>
      <c r="B206" s="2">
        <v>1</v>
      </c>
      <c r="C206">
        <f>VLOOKUP(A206,desenvolvedores!$A$2:$B$281,2,FALSE)</f>
        <v>1</v>
      </c>
      <c r="D206" t="e">
        <f>VLOOKUP(A206,merges!$AA$2:$AD$44,3,FALSE)</f>
        <v>#N/A</v>
      </c>
      <c r="E206" t="e">
        <f>VLOOKUP(A206,merges!$AA$2:$AD$44,4,FALSE)</f>
        <v>#N/A</v>
      </c>
      <c r="F206" t="e">
        <f>VLOOKUP(A206,issues_commit!$P$2:$Q$25,2,FALSE)</f>
        <v>#N/A</v>
      </c>
      <c r="G206" t="e">
        <f t="shared" si="3"/>
        <v>#N/A</v>
      </c>
      <c r="K206" s="2">
        <v>57119626</v>
      </c>
      <c r="L206" s="2" t="s">
        <v>43</v>
      </c>
    </row>
    <row r="207" spans="1:12" ht="30" x14ac:dyDescent="0.25">
      <c r="A207" s="2">
        <v>84494468</v>
      </c>
      <c r="B207" s="2">
        <v>3</v>
      </c>
      <c r="C207">
        <f>VLOOKUP(A207,desenvolvedores!$A$2:$B$281,2,FALSE)</f>
        <v>1</v>
      </c>
      <c r="D207" t="e">
        <f>VLOOKUP(A207,merges!$AA$2:$AD$44,3,FALSE)</f>
        <v>#N/A</v>
      </c>
      <c r="E207" t="e">
        <f>VLOOKUP(A207,merges!$AA$2:$AD$44,4,FALSE)</f>
        <v>#N/A</v>
      </c>
      <c r="F207" t="e">
        <f>VLOOKUP(A207,issues_commit!$P$2:$Q$25,2,FALSE)</f>
        <v>#N/A</v>
      </c>
      <c r="G207" t="e">
        <f t="shared" si="3"/>
        <v>#N/A</v>
      </c>
      <c r="K207" s="2">
        <v>56805962</v>
      </c>
      <c r="L207" s="2" t="s">
        <v>43</v>
      </c>
    </row>
    <row r="208" spans="1:12" ht="30" x14ac:dyDescent="0.25">
      <c r="A208" s="2">
        <v>84499042</v>
      </c>
      <c r="B208" s="2">
        <v>12</v>
      </c>
      <c r="C208">
        <f>VLOOKUP(A208,desenvolvedores!$A$2:$B$281,2,FALSE)</f>
        <v>1</v>
      </c>
      <c r="D208" t="e">
        <f>VLOOKUP(A208,merges!$AA$2:$AD$44,3,FALSE)</f>
        <v>#N/A</v>
      </c>
      <c r="E208" t="e">
        <f>VLOOKUP(A208,merges!$AA$2:$AD$44,4,FALSE)</f>
        <v>#N/A</v>
      </c>
      <c r="F208" t="e">
        <f>VLOOKUP(A208,issues_commit!$P$2:$Q$25,2,FALSE)</f>
        <v>#N/A</v>
      </c>
      <c r="G208" t="e">
        <f t="shared" si="3"/>
        <v>#N/A</v>
      </c>
      <c r="K208" s="2">
        <v>56030952</v>
      </c>
      <c r="L208" s="2" t="s">
        <v>43</v>
      </c>
    </row>
    <row r="209" spans="1:12" ht="30" x14ac:dyDescent="0.25">
      <c r="A209" s="2">
        <v>85337580</v>
      </c>
      <c r="B209" s="2">
        <v>1</v>
      </c>
      <c r="C209">
        <f>VLOOKUP(A209,desenvolvedores!$A$2:$B$281,2,FALSE)</f>
        <v>1</v>
      </c>
      <c r="D209" t="e">
        <f>VLOOKUP(A209,merges!$AA$2:$AD$44,3,FALSE)</f>
        <v>#N/A</v>
      </c>
      <c r="E209" t="e">
        <f>VLOOKUP(A209,merges!$AA$2:$AD$44,4,FALSE)</f>
        <v>#N/A</v>
      </c>
      <c r="F209" t="e">
        <f>VLOOKUP(A209,issues_commit!$P$2:$Q$25,2,FALSE)</f>
        <v>#N/A</v>
      </c>
      <c r="G209" t="e">
        <f t="shared" si="3"/>
        <v>#N/A</v>
      </c>
      <c r="K209" s="2">
        <v>55820267</v>
      </c>
      <c r="L209" s="2" t="s">
        <v>43</v>
      </c>
    </row>
    <row r="210" spans="1:12" ht="30" x14ac:dyDescent="0.25">
      <c r="A210" s="2">
        <v>86079701</v>
      </c>
      <c r="B210" s="2">
        <v>1</v>
      </c>
      <c r="C210">
        <f>VLOOKUP(A210,desenvolvedores!$A$2:$B$281,2,FALSE)</f>
        <v>1</v>
      </c>
      <c r="D210" t="e">
        <f>VLOOKUP(A210,merges!$AA$2:$AD$44,3,FALSE)</f>
        <v>#N/A</v>
      </c>
      <c r="E210" t="e">
        <f>VLOOKUP(A210,merges!$AA$2:$AD$44,4,FALSE)</f>
        <v>#N/A</v>
      </c>
      <c r="F210" t="e">
        <f>VLOOKUP(A210,issues_commit!$P$2:$Q$25,2,FALSE)</f>
        <v>#N/A</v>
      </c>
      <c r="G210" t="e">
        <f t="shared" si="3"/>
        <v>#N/A</v>
      </c>
      <c r="K210" s="2">
        <v>55773603</v>
      </c>
      <c r="L210" s="2" t="s">
        <v>43</v>
      </c>
    </row>
    <row r="211" spans="1:12" ht="30" x14ac:dyDescent="0.25">
      <c r="A211" s="2">
        <v>86091828</v>
      </c>
      <c r="B211" s="2">
        <v>1</v>
      </c>
      <c r="C211">
        <f>VLOOKUP(A211,desenvolvedores!$A$2:$B$281,2,FALSE)</f>
        <v>1</v>
      </c>
      <c r="D211" t="e">
        <f>VLOOKUP(A211,merges!$AA$2:$AD$44,3,FALSE)</f>
        <v>#N/A</v>
      </c>
      <c r="E211" t="e">
        <f>VLOOKUP(A211,merges!$AA$2:$AD$44,4,FALSE)</f>
        <v>#N/A</v>
      </c>
      <c r="F211" t="e">
        <f>VLOOKUP(A211,issues_commit!$P$2:$Q$25,2,FALSE)</f>
        <v>#N/A</v>
      </c>
      <c r="G211" t="e">
        <f t="shared" si="3"/>
        <v>#N/A</v>
      </c>
      <c r="K211" s="2">
        <v>55677053</v>
      </c>
      <c r="L211" s="2" t="s">
        <v>43</v>
      </c>
    </row>
    <row r="212" spans="1:12" ht="30" x14ac:dyDescent="0.25">
      <c r="A212" s="2">
        <v>86929066</v>
      </c>
      <c r="B212" s="2">
        <v>1</v>
      </c>
      <c r="C212">
        <f>VLOOKUP(A212,desenvolvedores!$A$2:$B$281,2,FALSE)</f>
        <v>1</v>
      </c>
      <c r="D212" t="e">
        <f>VLOOKUP(A212,merges!$AA$2:$AD$44,3,FALSE)</f>
        <v>#N/A</v>
      </c>
      <c r="E212" t="e">
        <f>VLOOKUP(A212,merges!$AA$2:$AD$44,4,FALSE)</f>
        <v>#N/A</v>
      </c>
      <c r="F212" t="e">
        <f>VLOOKUP(A212,issues_commit!$P$2:$Q$25,2,FALSE)</f>
        <v>#N/A</v>
      </c>
      <c r="G212" t="e">
        <f t="shared" si="3"/>
        <v>#N/A</v>
      </c>
      <c r="K212" s="2">
        <v>55592541</v>
      </c>
      <c r="L212" s="2" t="s">
        <v>43</v>
      </c>
    </row>
    <row r="213" spans="1:12" ht="30" x14ac:dyDescent="0.25">
      <c r="A213" s="2">
        <v>87860628</v>
      </c>
      <c r="B213" s="2">
        <v>35</v>
      </c>
      <c r="C213">
        <f>VLOOKUP(A213,desenvolvedores!$A$2:$B$281,2,FALSE)</f>
        <v>2</v>
      </c>
      <c r="D213" t="e">
        <f>VLOOKUP(A213,merges!$AA$2:$AD$44,3,FALSE)</f>
        <v>#N/A</v>
      </c>
      <c r="E213" t="e">
        <f>VLOOKUP(A213,merges!$AA$2:$AD$44,4,FALSE)</f>
        <v>#N/A</v>
      </c>
      <c r="F213" t="e">
        <f>VLOOKUP(A213,issues_commit!$P$2:$Q$25,2,FALSE)</f>
        <v>#N/A</v>
      </c>
      <c r="G213" t="e">
        <f t="shared" si="3"/>
        <v>#N/A</v>
      </c>
      <c r="K213" s="2">
        <v>55050750</v>
      </c>
      <c r="L213" s="2" t="s">
        <v>43</v>
      </c>
    </row>
    <row r="214" spans="1:12" ht="30" x14ac:dyDescent="0.25">
      <c r="A214" s="2">
        <v>88105983</v>
      </c>
      <c r="B214" s="2">
        <v>9</v>
      </c>
      <c r="C214">
        <f>VLOOKUP(A214,desenvolvedores!$A$2:$B$281,2,FALSE)</f>
        <v>1</v>
      </c>
      <c r="D214" t="e">
        <f>VLOOKUP(A214,merges!$AA$2:$AD$44,3,FALSE)</f>
        <v>#N/A</v>
      </c>
      <c r="E214" t="e">
        <f>VLOOKUP(A214,merges!$AA$2:$AD$44,4,FALSE)</f>
        <v>#N/A</v>
      </c>
      <c r="F214" t="e">
        <f>VLOOKUP(A214,issues_commit!$P$2:$Q$25,2,FALSE)</f>
        <v>#N/A</v>
      </c>
      <c r="G214" t="e">
        <f t="shared" si="3"/>
        <v>#N/A</v>
      </c>
      <c r="K214" s="2">
        <v>54498583</v>
      </c>
      <c r="L214" s="2" t="s">
        <v>43</v>
      </c>
    </row>
    <row r="215" spans="1:12" ht="30" x14ac:dyDescent="0.25">
      <c r="A215" s="2">
        <v>88864400</v>
      </c>
      <c r="B215" s="2">
        <v>1</v>
      </c>
      <c r="C215">
        <f>VLOOKUP(A215,desenvolvedores!$A$2:$B$281,2,FALSE)</f>
        <v>1</v>
      </c>
      <c r="D215" t="e">
        <f>VLOOKUP(A215,merges!$AA$2:$AD$44,3,FALSE)</f>
        <v>#N/A</v>
      </c>
      <c r="E215" t="e">
        <f>VLOOKUP(A215,merges!$AA$2:$AD$44,4,FALSE)</f>
        <v>#N/A</v>
      </c>
      <c r="F215" t="e">
        <f>VLOOKUP(A215,issues_commit!$P$2:$Q$25,2,FALSE)</f>
        <v>#N/A</v>
      </c>
      <c r="G215" t="e">
        <f t="shared" si="3"/>
        <v>#N/A</v>
      </c>
      <c r="K215" s="2">
        <v>54501096</v>
      </c>
      <c r="L215" s="2" t="s">
        <v>43</v>
      </c>
    </row>
    <row r="216" spans="1:12" ht="30" x14ac:dyDescent="0.25">
      <c r="A216" s="2">
        <v>88866103</v>
      </c>
      <c r="B216" s="2">
        <v>6</v>
      </c>
      <c r="C216" t="e">
        <f>VLOOKUP(A216,desenvolvedores!$A$2:$B$281,2,FALSE)</f>
        <v>#N/A</v>
      </c>
      <c r="D216" t="e">
        <f>VLOOKUP(A216,merges!$AA$2:$AD$44,3,FALSE)</f>
        <v>#N/A</v>
      </c>
      <c r="E216" t="e">
        <f>VLOOKUP(A216,merges!$AA$2:$AD$44,4,FALSE)</f>
        <v>#N/A</v>
      </c>
      <c r="F216" t="e">
        <f>VLOOKUP(A216,issues_commit!$P$2:$Q$25,2,FALSE)</f>
        <v>#N/A</v>
      </c>
      <c r="G216" t="e">
        <f t="shared" si="3"/>
        <v>#N/A</v>
      </c>
      <c r="K216" s="2">
        <v>52061687</v>
      </c>
      <c r="L216" s="2" t="s">
        <v>43</v>
      </c>
    </row>
    <row r="217" spans="1:12" ht="30" x14ac:dyDescent="0.25">
      <c r="A217" s="2">
        <v>90068555</v>
      </c>
      <c r="B217" s="2">
        <v>11</v>
      </c>
      <c r="C217">
        <f>VLOOKUP(A217,desenvolvedores!$A$2:$B$281,2,FALSE)</f>
        <v>4</v>
      </c>
      <c r="D217" t="e">
        <f>VLOOKUP(A217,merges!$AA$2:$AD$44,3,FALSE)</f>
        <v>#N/A</v>
      </c>
      <c r="E217" t="e">
        <f>VLOOKUP(A217,merges!$AA$2:$AD$44,4,FALSE)</f>
        <v>#N/A</v>
      </c>
      <c r="F217" t="e">
        <f>VLOOKUP(A217,issues_commit!$P$2:$Q$25,2,FALSE)</f>
        <v>#N/A</v>
      </c>
      <c r="G217" t="e">
        <f t="shared" si="3"/>
        <v>#N/A</v>
      </c>
      <c r="K217" s="2">
        <v>50743462</v>
      </c>
      <c r="L217" s="2" t="s">
        <v>43</v>
      </c>
    </row>
    <row r="218" spans="1:12" ht="30" x14ac:dyDescent="0.25">
      <c r="A218" s="2">
        <v>90301930</v>
      </c>
      <c r="B218" s="2">
        <v>1</v>
      </c>
      <c r="C218">
        <f>VLOOKUP(A218,desenvolvedores!$A$2:$B$281,2,FALSE)</f>
        <v>1</v>
      </c>
      <c r="D218" t="e">
        <f>VLOOKUP(A218,merges!$AA$2:$AD$44,3,FALSE)</f>
        <v>#N/A</v>
      </c>
      <c r="E218" t="e">
        <f>VLOOKUP(A218,merges!$AA$2:$AD$44,4,FALSE)</f>
        <v>#N/A</v>
      </c>
      <c r="F218" t="e">
        <f>VLOOKUP(A218,issues_commit!$P$2:$Q$25,2,FALSE)</f>
        <v>#N/A</v>
      </c>
      <c r="G218" t="e">
        <f t="shared" si="3"/>
        <v>#N/A</v>
      </c>
      <c r="K218" s="2">
        <v>50299727</v>
      </c>
      <c r="L218" s="2" t="s">
        <v>43</v>
      </c>
    </row>
    <row r="219" spans="1:12" ht="30" x14ac:dyDescent="0.25">
      <c r="A219" s="2">
        <v>90670747</v>
      </c>
      <c r="B219" s="2">
        <v>2</v>
      </c>
      <c r="C219">
        <f>VLOOKUP(A219,desenvolvedores!$A$2:$B$281,2,FALSE)</f>
        <v>1</v>
      </c>
      <c r="D219" t="e">
        <f>VLOOKUP(A219,merges!$AA$2:$AD$44,3,FALSE)</f>
        <v>#N/A</v>
      </c>
      <c r="E219" t="e">
        <f>VLOOKUP(A219,merges!$AA$2:$AD$44,4,FALSE)</f>
        <v>#N/A</v>
      </c>
      <c r="F219" t="e">
        <f>VLOOKUP(A219,issues_commit!$P$2:$Q$25,2,FALSE)</f>
        <v>#N/A</v>
      </c>
      <c r="G219" t="e">
        <f t="shared" si="3"/>
        <v>#N/A</v>
      </c>
      <c r="K219" s="2">
        <v>49247811</v>
      </c>
      <c r="L219" s="2" t="s">
        <v>43</v>
      </c>
    </row>
    <row r="220" spans="1:12" ht="30" x14ac:dyDescent="0.25">
      <c r="A220" s="2">
        <v>91553181</v>
      </c>
      <c r="B220" s="2">
        <v>1</v>
      </c>
      <c r="C220">
        <f>VLOOKUP(A220,desenvolvedores!$A$2:$B$281,2,FALSE)</f>
        <v>1</v>
      </c>
      <c r="D220" t="e">
        <f>VLOOKUP(A220,merges!$AA$2:$AD$44,3,FALSE)</f>
        <v>#N/A</v>
      </c>
      <c r="E220" t="e">
        <f>VLOOKUP(A220,merges!$AA$2:$AD$44,4,FALSE)</f>
        <v>#N/A</v>
      </c>
      <c r="F220" t="e">
        <f>VLOOKUP(A220,issues_commit!$P$2:$Q$25,2,FALSE)</f>
        <v>#N/A</v>
      </c>
      <c r="G220" t="e">
        <f t="shared" si="3"/>
        <v>#N/A</v>
      </c>
      <c r="K220" s="2">
        <v>48566090</v>
      </c>
      <c r="L220" s="2" t="s">
        <v>43</v>
      </c>
    </row>
    <row r="221" spans="1:12" ht="30" x14ac:dyDescent="0.25">
      <c r="A221" s="2">
        <v>91890025</v>
      </c>
      <c r="B221" s="2">
        <v>7</v>
      </c>
      <c r="C221">
        <f>VLOOKUP(A221,desenvolvedores!$A$2:$B$281,2,FALSE)</f>
        <v>2</v>
      </c>
      <c r="D221" t="e">
        <f>VLOOKUP(A221,merges!$AA$2:$AD$44,3,FALSE)</f>
        <v>#N/A</v>
      </c>
      <c r="E221" t="e">
        <f>VLOOKUP(A221,merges!$AA$2:$AD$44,4,FALSE)</f>
        <v>#N/A</v>
      </c>
      <c r="F221" t="e">
        <f>VLOOKUP(A221,issues_commit!$P$2:$Q$25,2,FALSE)</f>
        <v>#N/A</v>
      </c>
      <c r="G221" t="e">
        <f t="shared" si="3"/>
        <v>#N/A</v>
      </c>
      <c r="K221" s="2">
        <v>47932726</v>
      </c>
      <c r="L221" s="2" t="s">
        <v>43</v>
      </c>
    </row>
    <row r="222" spans="1:12" ht="30" x14ac:dyDescent="0.25">
      <c r="A222" s="2">
        <v>91987455</v>
      </c>
      <c r="B222" s="2">
        <v>1</v>
      </c>
      <c r="C222">
        <f>VLOOKUP(A222,desenvolvedores!$A$2:$B$281,2,FALSE)</f>
        <v>1</v>
      </c>
      <c r="D222" t="e">
        <f>VLOOKUP(A222,merges!$AA$2:$AD$44,3,FALSE)</f>
        <v>#N/A</v>
      </c>
      <c r="E222" t="e">
        <f>VLOOKUP(A222,merges!$AA$2:$AD$44,4,FALSE)</f>
        <v>#N/A</v>
      </c>
      <c r="F222" t="e">
        <f>VLOOKUP(A222,issues_commit!$P$2:$Q$25,2,FALSE)</f>
        <v>#N/A</v>
      </c>
      <c r="G222" t="e">
        <f t="shared" si="3"/>
        <v>#N/A</v>
      </c>
      <c r="K222" s="2">
        <v>47847235</v>
      </c>
      <c r="L222" s="2" t="s">
        <v>43</v>
      </c>
    </row>
    <row r="223" spans="1:12" ht="30" x14ac:dyDescent="0.25">
      <c r="A223" s="2">
        <v>92916399</v>
      </c>
      <c r="B223" s="2">
        <v>3</v>
      </c>
      <c r="C223">
        <f>VLOOKUP(A223,desenvolvedores!$A$2:$B$281,2,FALSE)</f>
        <v>1</v>
      </c>
      <c r="D223" t="e">
        <f>VLOOKUP(A223,merges!$AA$2:$AD$44,3,FALSE)</f>
        <v>#N/A</v>
      </c>
      <c r="E223" t="e">
        <f>VLOOKUP(A223,merges!$AA$2:$AD$44,4,FALSE)</f>
        <v>#N/A</v>
      </c>
      <c r="F223" t="e">
        <f>VLOOKUP(A223,issues_commit!$P$2:$Q$25,2,FALSE)</f>
        <v>#N/A</v>
      </c>
      <c r="G223" t="e">
        <f t="shared" si="3"/>
        <v>#N/A</v>
      </c>
      <c r="K223" s="2">
        <v>47822578</v>
      </c>
      <c r="L223" s="2" t="s">
        <v>43</v>
      </c>
    </row>
    <row r="224" spans="1:12" ht="30" x14ac:dyDescent="0.25">
      <c r="A224" s="2">
        <v>94702255</v>
      </c>
      <c r="B224" s="2">
        <v>2</v>
      </c>
      <c r="C224">
        <f>VLOOKUP(A224,desenvolvedores!$A$2:$B$281,2,FALSE)</f>
        <v>1</v>
      </c>
      <c r="D224" t="e">
        <f>VLOOKUP(A224,merges!$AA$2:$AD$44,3,FALSE)</f>
        <v>#N/A</v>
      </c>
      <c r="E224" t="e">
        <f>VLOOKUP(A224,merges!$AA$2:$AD$44,4,FALSE)</f>
        <v>#N/A</v>
      </c>
      <c r="F224" t="e">
        <f>VLOOKUP(A224,issues_commit!$P$2:$Q$25,2,FALSE)</f>
        <v>#N/A</v>
      </c>
      <c r="G224" t="e">
        <f t="shared" si="3"/>
        <v>#N/A</v>
      </c>
      <c r="K224" s="2">
        <v>47428102</v>
      </c>
      <c r="L224" s="2" t="s">
        <v>43</v>
      </c>
    </row>
    <row r="225" spans="1:12" ht="30" x14ac:dyDescent="0.25">
      <c r="A225" s="2">
        <v>94754584</v>
      </c>
      <c r="B225" s="2">
        <v>13</v>
      </c>
      <c r="C225">
        <f>VLOOKUP(A225,desenvolvedores!$A$2:$B$281,2,FALSE)</f>
        <v>3</v>
      </c>
      <c r="D225" t="e">
        <f>VLOOKUP(A225,merges!$AA$2:$AD$44,3,FALSE)</f>
        <v>#N/A</v>
      </c>
      <c r="E225" t="e">
        <f>VLOOKUP(A225,merges!$AA$2:$AD$44,4,FALSE)</f>
        <v>#N/A</v>
      </c>
      <c r="F225" t="e">
        <f>VLOOKUP(A225,issues_commit!$P$2:$Q$25,2,FALSE)</f>
        <v>#N/A</v>
      </c>
      <c r="G225" t="e">
        <f t="shared" si="3"/>
        <v>#N/A</v>
      </c>
      <c r="K225" s="2">
        <v>47428078</v>
      </c>
      <c r="L225" s="2" t="s">
        <v>43</v>
      </c>
    </row>
    <row r="226" spans="1:12" ht="30" x14ac:dyDescent="0.25">
      <c r="A226" s="2">
        <v>95142941</v>
      </c>
      <c r="B226" s="2">
        <v>1</v>
      </c>
      <c r="C226">
        <f>VLOOKUP(A226,desenvolvedores!$A$2:$B$281,2,FALSE)</f>
        <v>1</v>
      </c>
      <c r="D226" t="e">
        <f>VLOOKUP(A226,merges!$AA$2:$AD$44,3,FALSE)</f>
        <v>#N/A</v>
      </c>
      <c r="E226" t="e">
        <f>VLOOKUP(A226,merges!$AA$2:$AD$44,4,FALSE)</f>
        <v>#N/A</v>
      </c>
      <c r="F226" t="e">
        <f>VLOOKUP(A226,issues_commit!$P$2:$Q$25,2,FALSE)</f>
        <v>#N/A</v>
      </c>
      <c r="G226" t="e">
        <f t="shared" si="3"/>
        <v>#N/A</v>
      </c>
      <c r="K226" s="2">
        <v>47378347</v>
      </c>
      <c r="L226" s="2" t="s">
        <v>43</v>
      </c>
    </row>
    <row r="227" spans="1:12" ht="30" x14ac:dyDescent="0.25">
      <c r="A227" s="2">
        <v>95866344</v>
      </c>
      <c r="B227" s="2">
        <v>1</v>
      </c>
      <c r="C227">
        <f>VLOOKUP(A227,desenvolvedores!$A$2:$B$281,2,FALSE)</f>
        <v>1</v>
      </c>
      <c r="D227" t="e">
        <f>VLOOKUP(A227,merges!$AA$2:$AD$44,3,FALSE)</f>
        <v>#N/A</v>
      </c>
      <c r="E227" t="e">
        <f>VLOOKUP(A227,merges!$AA$2:$AD$44,4,FALSE)</f>
        <v>#N/A</v>
      </c>
      <c r="F227" t="e">
        <f>VLOOKUP(A227,issues_commit!$P$2:$Q$25,2,FALSE)</f>
        <v>#N/A</v>
      </c>
      <c r="G227" t="e">
        <f t="shared" si="3"/>
        <v>#N/A</v>
      </c>
      <c r="K227" s="2">
        <v>47181287</v>
      </c>
      <c r="L227" s="2" t="s">
        <v>43</v>
      </c>
    </row>
    <row r="228" spans="1:12" ht="30" x14ac:dyDescent="0.25">
      <c r="A228" s="2">
        <v>95980339</v>
      </c>
      <c r="B228" s="2">
        <v>1</v>
      </c>
      <c r="C228">
        <f>VLOOKUP(A228,desenvolvedores!$A$2:$B$281,2,FALSE)</f>
        <v>1</v>
      </c>
      <c r="D228" t="e">
        <f>VLOOKUP(A228,merges!$AA$2:$AD$44,3,FALSE)</f>
        <v>#N/A</v>
      </c>
      <c r="E228" t="e">
        <f>VLOOKUP(A228,merges!$AA$2:$AD$44,4,FALSE)</f>
        <v>#N/A</v>
      </c>
      <c r="F228" t="e">
        <f>VLOOKUP(A228,issues_commit!$P$2:$Q$25,2,FALSE)</f>
        <v>#N/A</v>
      </c>
      <c r="G228" t="e">
        <f t="shared" si="3"/>
        <v>#N/A</v>
      </c>
      <c r="K228" s="2">
        <v>47175358</v>
      </c>
      <c r="L228" s="2" t="s">
        <v>43</v>
      </c>
    </row>
    <row r="229" spans="1:12" ht="30" x14ac:dyDescent="0.25">
      <c r="A229" s="2">
        <v>96295201</v>
      </c>
      <c r="B229" s="2">
        <v>14</v>
      </c>
      <c r="C229">
        <f>VLOOKUP(A229,desenvolvedores!$A$2:$B$281,2,FALSE)</f>
        <v>2</v>
      </c>
      <c r="D229" t="e">
        <f>VLOOKUP(A229,merges!$AA$2:$AD$44,3,FALSE)</f>
        <v>#N/A</v>
      </c>
      <c r="E229" t="e">
        <f>VLOOKUP(A229,merges!$AA$2:$AD$44,4,FALSE)</f>
        <v>#N/A</v>
      </c>
      <c r="F229" t="e">
        <f>VLOOKUP(A229,issues_commit!$P$2:$Q$25,2,FALSE)</f>
        <v>#N/A</v>
      </c>
      <c r="G229" t="e">
        <f t="shared" si="3"/>
        <v>#N/A</v>
      </c>
      <c r="K229" s="2">
        <v>47151996</v>
      </c>
      <c r="L229" s="2" t="s">
        <v>43</v>
      </c>
    </row>
    <row r="230" spans="1:12" ht="30" x14ac:dyDescent="0.25">
      <c r="A230" s="2">
        <v>96681153</v>
      </c>
      <c r="B230" s="2">
        <v>1</v>
      </c>
      <c r="C230">
        <f>VLOOKUP(A230,desenvolvedores!$A$2:$B$281,2,FALSE)</f>
        <v>1</v>
      </c>
      <c r="D230" t="e">
        <f>VLOOKUP(A230,merges!$AA$2:$AD$44,3,FALSE)</f>
        <v>#N/A</v>
      </c>
      <c r="E230" t="e">
        <f>VLOOKUP(A230,merges!$AA$2:$AD$44,4,FALSE)</f>
        <v>#N/A</v>
      </c>
      <c r="F230" t="e">
        <f>VLOOKUP(A230,issues_commit!$P$2:$Q$25,2,FALSE)</f>
        <v>#N/A</v>
      </c>
      <c r="G230" t="e">
        <f t="shared" si="3"/>
        <v>#N/A</v>
      </c>
      <c r="K230" s="2">
        <v>46856098</v>
      </c>
      <c r="L230" s="2" t="s">
        <v>43</v>
      </c>
    </row>
    <row r="231" spans="1:12" ht="30" x14ac:dyDescent="0.25">
      <c r="A231" s="2">
        <v>97209617</v>
      </c>
      <c r="B231" s="2">
        <v>1</v>
      </c>
      <c r="C231">
        <f>VLOOKUP(A231,desenvolvedores!$A$2:$B$281,2,FALSE)</f>
        <v>1</v>
      </c>
      <c r="D231" t="e">
        <f>VLOOKUP(A231,merges!$AA$2:$AD$44,3,FALSE)</f>
        <v>#N/A</v>
      </c>
      <c r="E231" t="e">
        <f>VLOOKUP(A231,merges!$AA$2:$AD$44,4,FALSE)</f>
        <v>#N/A</v>
      </c>
      <c r="F231" t="e">
        <f>VLOOKUP(A231,issues_commit!$P$2:$Q$25,2,FALSE)</f>
        <v>#N/A</v>
      </c>
      <c r="G231" t="e">
        <f t="shared" si="3"/>
        <v>#N/A</v>
      </c>
      <c r="K231" s="2">
        <v>46108232</v>
      </c>
      <c r="L231" s="2" t="s">
        <v>43</v>
      </c>
    </row>
    <row r="232" spans="1:12" ht="30" x14ac:dyDescent="0.25">
      <c r="A232" s="2">
        <v>97696892</v>
      </c>
      <c r="B232" s="2">
        <v>10</v>
      </c>
      <c r="C232">
        <f>VLOOKUP(A232,desenvolvedores!$A$2:$B$281,2,FALSE)</f>
        <v>1</v>
      </c>
      <c r="D232" t="e">
        <f>VLOOKUP(A232,merges!$AA$2:$AD$44,3,FALSE)</f>
        <v>#N/A</v>
      </c>
      <c r="E232" t="e">
        <f>VLOOKUP(A232,merges!$AA$2:$AD$44,4,FALSE)</f>
        <v>#N/A</v>
      </c>
      <c r="F232" t="e">
        <f>VLOOKUP(A232,issues_commit!$P$2:$Q$25,2,FALSE)</f>
        <v>#N/A</v>
      </c>
      <c r="G232" t="e">
        <f t="shared" si="3"/>
        <v>#N/A</v>
      </c>
      <c r="K232" s="2">
        <v>45790476</v>
      </c>
      <c r="L232" s="2" t="s">
        <v>43</v>
      </c>
    </row>
    <row r="233" spans="1:12" ht="30" x14ac:dyDescent="0.25">
      <c r="A233" s="2">
        <v>97703198</v>
      </c>
      <c r="B233" s="2">
        <v>1</v>
      </c>
      <c r="C233">
        <f>VLOOKUP(A233,desenvolvedores!$A$2:$B$281,2,FALSE)</f>
        <v>1</v>
      </c>
      <c r="D233" t="e">
        <f>VLOOKUP(A233,merges!$AA$2:$AD$44,3,FALSE)</f>
        <v>#N/A</v>
      </c>
      <c r="E233" t="e">
        <f>VLOOKUP(A233,merges!$AA$2:$AD$44,4,FALSE)</f>
        <v>#N/A</v>
      </c>
      <c r="F233" t="e">
        <f>VLOOKUP(A233,issues_commit!$P$2:$Q$25,2,FALSE)</f>
        <v>#N/A</v>
      </c>
      <c r="G233" t="e">
        <f t="shared" si="3"/>
        <v>#N/A</v>
      </c>
      <c r="K233" s="2">
        <v>44641591</v>
      </c>
      <c r="L233" s="2" t="s">
        <v>43</v>
      </c>
    </row>
    <row r="234" spans="1:12" ht="30" x14ac:dyDescent="0.25">
      <c r="A234" s="2">
        <v>98755888</v>
      </c>
      <c r="B234" s="2">
        <v>1</v>
      </c>
      <c r="C234">
        <f>VLOOKUP(A234,desenvolvedores!$A$2:$B$281,2,FALSE)</f>
        <v>1</v>
      </c>
      <c r="D234" t="e">
        <f>VLOOKUP(A234,merges!$AA$2:$AD$44,3,FALSE)</f>
        <v>#N/A</v>
      </c>
      <c r="E234" t="e">
        <f>VLOOKUP(A234,merges!$AA$2:$AD$44,4,FALSE)</f>
        <v>#N/A</v>
      </c>
      <c r="F234" t="e">
        <f>VLOOKUP(A234,issues_commit!$P$2:$Q$25,2,FALSE)</f>
        <v>#N/A</v>
      </c>
      <c r="G234" t="e">
        <f t="shared" si="3"/>
        <v>#N/A</v>
      </c>
      <c r="K234" s="2">
        <v>44443176</v>
      </c>
      <c r="L234" s="2" t="s">
        <v>43</v>
      </c>
    </row>
    <row r="235" spans="1:12" ht="30" x14ac:dyDescent="0.25">
      <c r="A235" s="2">
        <v>99073407</v>
      </c>
      <c r="B235" s="2">
        <v>2</v>
      </c>
      <c r="C235">
        <f>VLOOKUP(A235,desenvolvedores!$A$2:$B$281,2,FALSE)</f>
        <v>1</v>
      </c>
      <c r="D235" t="e">
        <f>VLOOKUP(A235,merges!$AA$2:$AD$44,3,FALSE)</f>
        <v>#N/A</v>
      </c>
      <c r="E235" t="e">
        <f>VLOOKUP(A235,merges!$AA$2:$AD$44,4,FALSE)</f>
        <v>#N/A</v>
      </c>
      <c r="F235" t="e">
        <f>VLOOKUP(A235,issues_commit!$P$2:$Q$25,2,FALSE)</f>
        <v>#N/A</v>
      </c>
      <c r="G235" t="e">
        <f t="shared" si="3"/>
        <v>#N/A</v>
      </c>
      <c r="K235" s="2">
        <v>43055360</v>
      </c>
      <c r="L235" s="2" t="s">
        <v>43</v>
      </c>
    </row>
    <row r="236" spans="1:12" ht="30" x14ac:dyDescent="0.25">
      <c r="A236" s="2">
        <v>99932152</v>
      </c>
      <c r="B236" s="2">
        <v>1</v>
      </c>
      <c r="C236">
        <f>VLOOKUP(A236,desenvolvedores!$A$2:$B$281,2,FALSE)</f>
        <v>1</v>
      </c>
      <c r="D236" t="e">
        <f>VLOOKUP(A236,merges!$AA$2:$AD$44,3,FALSE)</f>
        <v>#N/A</v>
      </c>
      <c r="E236" t="e">
        <f>VLOOKUP(A236,merges!$AA$2:$AD$44,4,FALSE)</f>
        <v>#N/A</v>
      </c>
      <c r="F236" t="e">
        <f>VLOOKUP(A236,issues_commit!$P$2:$Q$25,2,FALSE)</f>
        <v>#N/A</v>
      </c>
      <c r="G236" t="e">
        <f t="shared" si="3"/>
        <v>#N/A</v>
      </c>
      <c r="K236" s="2">
        <v>42903050</v>
      </c>
      <c r="L236" s="2" t="s">
        <v>43</v>
      </c>
    </row>
    <row r="237" spans="1:12" ht="30" x14ac:dyDescent="0.25">
      <c r="A237" s="2">
        <v>100225581</v>
      </c>
      <c r="B237" s="2">
        <v>1</v>
      </c>
      <c r="C237">
        <f>VLOOKUP(A237,desenvolvedores!$A$2:$B$281,2,FALSE)</f>
        <v>1</v>
      </c>
      <c r="D237" t="e">
        <f>VLOOKUP(A237,merges!$AA$2:$AD$44,3,FALSE)</f>
        <v>#N/A</v>
      </c>
      <c r="E237" t="e">
        <f>VLOOKUP(A237,merges!$AA$2:$AD$44,4,FALSE)</f>
        <v>#N/A</v>
      </c>
      <c r="F237" t="e">
        <f>VLOOKUP(A237,issues_commit!$P$2:$Q$25,2,FALSE)</f>
        <v>#N/A</v>
      </c>
      <c r="G237" t="e">
        <f t="shared" si="3"/>
        <v>#N/A</v>
      </c>
      <c r="K237" s="2">
        <v>42875428</v>
      </c>
      <c r="L237" s="2" t="s">
        <v>43</v>
      </c>
    </row>
    <row r="238" spans="1:12" ht="30" x14ac:dyDescent="0.25">
      <c r="A238" s="2">
        <v>100366080</v>
      </c>
      <c r="B238" s="2">
        <v>9</v>
      </c>
      <c r="C238">
        <f>VLOOKUP(A238,desenvolvedores!$A$2:$B$281,2,FALSE)</f>
        <v>1</v>
      </c>
      <c r="D238" t="e">
        <f>VLOOKUP(A238,merges!$AA$2:$AD$44,3,FALSE)</f>
        <v>#N/A</v>
      </c>
      <c r="E238" t="e">
        <f>VLOOKUP(A238,merges!$AA$2:$AD$44,4,FALSE)</f>
        <v>#N/A</v>
      </c>
      <c r="F238" t="e">
        <f>VLOOKUP(A238,issues_commit!$P$2:$Q$25,2,FALSE)</f>
        <v>#N/A</v>
      </c>
      <c r="G238" t="e">
        <f t="shared" si="3"/>
        <v>#N/A</v>
      </c>
      <c r="K238" s="2">
        <v>42441658</v>
      </c>
      <c r="L238" s="2" t="s">
        <v>43</v>
      </c>
    </row>
    <row r="239" spans="1:12" ht="30" x14ac:dyDescent="0.25">
      <c r="A239" s="2">
        <v>100636581</v>
      </c>
      <c r="B239" s="2">
        <v>303</v>
      </c>
      <c r="C239">
        <f>VLOOKUP(A239,desenvolvedores!$A$2:$B$281,2,FALSE)</f>
        <v>1</v>
      </c>
      <c r="D239" t="e">
        <f>VLOOKUP(A239,merges!$AA$2:$AD$44,3,FALSE)</f>
        <v>#N/A</v>
      </c>
      <c r="E239" t="e">
        <f>VLOOKUP(A239,merges!$AA$2:$AD$44,4,FALSE)</f>
        <v>#N/A</v>
      </c>
      <c r="F239" t="e">
        <f>VLOOKUP(A239,issues_commit!$P$2:$Q$25,2,FALSE)</f>
        <v>#N/A</v>
      </c>
      <c r="G239" t="e">
        <f t="shared" si="3"/>
        <v>#N/A</v>
      </c>
      <c r="K239" s="2">
        <v>42108260</v>
      </c>
      <c r="L239" s="2" t="s">
        <v>43</v>
      </c>
    </row>
    <row r="240" spans="1:12" ht="30" x14ac:dyDescent="0.25">
      <c r="A240" s="2">
        <v>102541671</v>
      </c>
      <c r="B240" s="2">
        <v>1</v>
      </c>
      <c r="C240">
        <f>VLOOKUP(A240,desenvolvedores!$A$2:$B$281,2,FALSE)</f>
        <v>1</v>
      </c>
      <c r="D240" t="e">
        <f>VLOOKUP(A240,merges!$AA$2:$AD$44,3,FALSE)</f>
        <v>#N/A</v>
      </c>
      <c r="E240" t="e">
        <f>VLOOKUP(A240,merges!$AA$2:$AD$44,4,FALSE)</f>
        <v>#N/A</v>
      </c>
      <c r="F240" t="e">
        <f>VLOOKUP(A240,issues_commit!$P$2:$Q$25,2,FALSE)</f>
        <v>#N/A</v>
      </c>
      <c r="G240" t="e">
        <f t="shared" si="3"/>
        <v>#N/A</v>
      </c>
      <c r="K240" s="2">
        <v>42029468</v>
      </c>
      <c r="L240" s="2" t="s">
        <v>43</v>
      </c>
    </row>
    <row r="241" spans="1:12" ht="30" x14ac:dyDescent="0.25">
      <c r="A241" s="2">
        <v>103375381</v>
      </c>
      <c r="B241" s="2">
        <v>1</v>
      </c>
      <c r="C241">
        <f>VLOOKUP(A241,desenvolvedores!$A$2:$B$281,2,FALSE)</f>
        <v>1</v>
      </c>
      <c r="D241" t="e">
        <f>VLOOKUP(A241,merges!$AA$2:$AD$44,3,FALSE)</f>
        <v>#N/A</v>
      </c>
      <c r="E241" t="e">
        <f>VLOOKUP(A241,merges!$AA$2:$AD$44,4,FALSE)</f>
        <v>#N/A</v>
      </c>
      <c r="F241">
        <f>VLOOKUP(A241,issues_commit!$P$2:$Q$25,2,FALSE)</f>
        <v>4</v>
      </c>
      <c r="G241">
        <f t="shared" si="3"/>
        <v>0.25</v>
      </c>
      <c r="K241" s="2">
        <v>41953580</v>
      </c>
      <c r="L241" s="2" t="s">
        <v>43</v>
      </c>
    </row>
    <row r="242" spans="1:12" ht="30" x14ac:dyDescent="0.25">
      <c r="A242" s="2">
        <v>103722070</v>
      </c>
      <c r="B242" s="2">
        <v>4</v>
      </c>
      <c r="C242">
        <f>VLOOKUP(A242,desenvolvedores!$A$2:$B$281,2,FALSE)</f>
        <v>1</v>
      </c>
      <c r="D242" t="e">
        <f>VLOOKUP(A242,merges!$AA$2:$AD$44,3,FALSE)</f>
        <v>#N/A</v>
      </c>
      <c r="E242" t="e">
        <f>VLOOKUP(A242,merges!$AA$2:$AD$44,4,FALSE)</f>
        <v>#N/A</v>
      </c>
      <c r="F242" t="e">
        <f>VLOOKUP(A242,issues_commit!$P$2:$Q$25,2,FALSE)</f>
        <v>#N/A</v>
      </c>
      <c r="G242" t="e">
        <f t="shared" si="3"/>
        <v>#N/A</v>
      </c>
      <c r="K242" s="2">
        <v>41329545</v>
      </c>
      <c r="L242" s="2" t="s">
        <v>43</v>
      </c>
    </row>
    <row r="243" spans="1:12" ht="30" x14ac:dyDescent="0.25">
      <c r="A243" s="2">
        <v>105115436</v>
      </c>
      <c r="B243" s="2">
        <v>1</v>
      </c>
      <c r="C243">
        <f>VLOOKUP(A243,desenvolvedores!$A$2:$B$281,2,FALSE)</f>
        <v>1</v>
      </c>
      <c r="D243" t="e">
        <f>VLOOKUP(A243,merges!$AA$2:$AD$44,3,FALSE)</f>
        <v>#N/A</v>
      </c>
      <c r="E243" t="e">
        <f>VLOOKUP(A243,merges!$AA$2:$AD$44,4,FALSE)</f>
        <v>#N/A</v>
      </c>
      <c r="F243" t="e">
        <f>VLOOKUP(A243,issues_commit!$P$2:$Q$25,2,FALSE)</f>
        <v>#N/A</v>
      </c>
      <c r="G243" t="e">
        <f t="shared" si="3"/>
        <v>#N/A</v>
      </c>
      <c r="K243" s="2">
        <v>41194464</v>
      </c>
      <c r="L243" s="2" t="s">
        <v>43</v>
      </c>
    </row>
    <row r="244" spans="1:12" ht="30" x14ac:dyDescent="0.25">
      <c r="A244" s="2">
        <v>106755542</v>
      </c>
      <c r="B244" s="2">
        <v>1</v>
      </c>
      <c r="C244">
        <f>VLOOKUP(A244,desenvolvedores!$A$2:$B$281,2,FALSE)</f>
        <v>1</v>
      </c>
      <c r="D244" t="e">
        <f>VLOOKUP(A244,merges!$AA$2:$AD$44,3,FALSE)</f>
        <v>#N/A</v>
      </c>
      <c r="E244" t="e">
        <f>VLOOKUP(A244,merges!$AA$2:$AD$44,4,FALSE)</f>
        <v>#N/A</v>
      </c>
      <c r="F244" t="e">
        <f>VLOOKUP(A244,issues_commit!$P$2:$Q$25,2,FALSE)</f>
        <v>#N/A</v>
      </c>
      <c r="G244" t="e">
        <f t="shared" si="3"/>
        <v>#N/A</v>
      </c>
      <c r="K244" s="2">
        <v>41006985</v>
      </c>
      <c r="L244" s="2" t="s">
        <v>43</v>
      </c>
    </row>
    <row r="245" spans="1:12" ht="30" x14ac:dyDescent="0.25">
      <c r="A245" s="2">
        <v>107253811</v>
      </c>
      <c r="B245" s="2">
        <v>3</v>
      </c>
      <c r="C245">
        <f>VLOOKUP(A245,desenvolvedores!$A$2:$B$281,2,FALSE)</f>
        <v>1</v>
      </c>
      <c r="D245" t="e">
        <f>VLOOKUP(A245,merges!$AA$2:$AD$44,3,FALSE)</f>
        <v>#N/A</v>
      </c>
      <c r="E245" t="e">
        <f>VLOOKUP(A245,merges!$AA$2:$AD$44,4,FALSE)</f>
        <v>#N/A</v>
      </c>
      <c r="F245" t="e">
        <f>VLOOKUP(A245,issues_commit!$P$2:$Q$25,2,FALSE)</f>
        <v>#N/A</v>
      </c>
      <c r="G245" t="e">
        <f t="shared" si="3"/>
        <v>#N/A</v>
      </c>
      <c r="K245" s="2">
        <v>39777201</v>
      </c>
      <c r="L245" s="2" t="s">
        <v>43</v>
      </c>
    </row>
    <row r="246" spans="1:12" ht="30" x14ac:dyDescent="0.25">
      <c r="A246" s="2">
        <v>107542678</v>
      </c>
      <c r="B246" s="2">
        <v>47</v>
      </c>
      <c r="C246">
        <f>VLOOKUP(A246,desenvolvedores!$A$2:$B$281,2,FALSE)</f>
        <v>1</v>
      </c>
      <c r="D246">
        <f>VLOOKUP(A246,merges!$AA$2:$AD$44,3,FALSE)</f>
        <v>1</v>
      </c>
      <c r="E246">
        <f>VLOOKUP(A246,merges!$AA$2:$AD$44,4,FALSE)</f>
        <v>47</v>
      </c>
      <c r="F246">
        <f>VLOOKUP(A246,issues_commit!$P$2:$Q$25,2,FALSE)</f>
        <v>1</v>
      </c>
      <c r="G246">
        <f t="shared" si="3"/>
        <v>47</v>
      </c>
      <c r="K246" s="2">
        <v>39262662</v>
      </c>
      <c r="L246" s="2" t="s">
        <v>43</v>
      </c>
    </row>
    <row r="247" spans="1:12" ht="30" x14ac:dyDescent="0.25">
      <c r="A247" s="2">
        <v>108957299</v>
      </c>
      <c r="B247" s="2">
        <v>3</v>
      </c>
      <c r="C247">
        <f>VLOOKUP(A247,desenvolvedores!$A$2:$B$281,2,FALSE)</f>
        <v>1</v>
      </c>
      <c r="D247" t="e">
        <f>VLOOKUP(A247,merges!$AA$2:$AD$44,3,FALSE)</f>
        <v>#N/A</v>
      </c>
      <c r="E247" t="e">
        <f>VLOOKUP(A247,merges!$AA$2:$AD$44,4,FALSE)</f>
        <v>#N/A</v>
      </c>
      <c r="F247" t="e">
        <f>VLOOKUP(A247,issues_commit!$P$2:$Q$25,2,FALSE)</f>
        <v>#N/A</v>
      </c>
      <c r="G247" t="e">
        <f t="shared" si="3"/>
        <v>#N/A</v>
      </c>
      <c r="K247" s="2">
        <v>39062034</v>
      </c>
      <c r="L247" s="2" t="s">
        <v>43</v>
      </c>
    </row>
    <row r="248" spans="1:12" ht="30" x14ac:dyDescent="0.25">
      <c r="A248" s="2">
        <v>109056285</v>
      </c>
      <c r="B248" s="2">
        <v>1</v>
      </c>
      <c r="C248">
        <f>VLOOKUP(A248,desenvolvedores!$A$2:$B$281,2,FALSE)</f>
        <v>1</v>
      </c>
      <c r="D248" t="e">
        <f>VLOOKUP(A248,merges!$AA$2:$AD$44,3,FALSE)</f>
        <v>#N/A</v>
      </c>
      <c r="E248" t="e">
        <f>VLOOKUP(A248,merges!$AA$2:$AD$44,4,FALSE)</f>
        <v>#N/A</v>
      </c>
      <c r="F248" t="e">
        <f>VLOOKUP(A248,issues_commit!$P$2:$Q$25,2,FALSE)</f>
        <v>#N/A</v>
      </c>
      <c r="G248" t="e">
        <f t="shared" si="3"/>
        <v>#N/A</v>
      </c>
      <c r="K248" s="2">
        <v>37656460</v>
      </c>
      <c r="L248" s="2" t="s">
        <v>43</v>
      </c>
    </row>
    <row r="249" spans="1:12" ht="30" x14ac:dyDescent="0.25">
      <c r="A249" s="2">
        <v>109175311</v>
      </c>
      <c r="B249" s="2">
        <v>1156</v>
      </c>
      <c r="C249">
        <f>VLOOKUP(A249,desenvolvedores!$A$2:$B$281,2,FALSE)</f>
        <v>2</v>
      </c>
      <c r="D249">
        <f>VLOOKUP(A249,merges!$AA$2:$AD$44,3,FALSE)</f>
        <v>130</v>
      </c>
      <c r="E249">
        <f>VLOOKUP(A249,merges!$AA$2:$AD$44,4,FALSE)</f>
        <v>8.8923076923076927</v>
      </c>
      <c r="F249">
        <f>VLOOKUP(A249,issues_commit!$P$2:$Q$25,2,FALSE)</f>
        <v>65</v>
      </c>
      <c r="G249">
        <f t="shared" si="3"/>
        <v>17.784615384615385</v>
      </c>
      <c r="K249" s="2">
        <v>37075177</v>
      </c>
      <c r="L249" s="2" t="s">
        <v>43</v>
      </c>
    </row>
    <row r="250" spans="1:12" ht="30" x14ac:dyDescent="0.25">
      <c r="A250" s="2">
        <v>109588301</v>
      </c>
      <c r="B250" s="2">
        <v>1</v>
      </c>
      <c r="C250">
        <f>VLOOKUP(A250,desenvolvedores!$A$2:$B$281,2,FALSE)</f>
        <v>1</v>
      </c>
      <c r="D250" t="e">
        <f>VLOOKUP(A250,merges!$AA$2:$AD$44,3,FALSE)</f>
        <v>#N/A</v>
      </c>
      <c r="E250" t="e">
        <f>VLOOKUP(A250,merges!$AA$2:$AD$44,4,FALSE)</f>
        <v>#N/A</v>
      </c>
      <c r="F250" t="e">
        <f>VLOOKUP(A250,issues_commit!$P$2:$Q$25,2,FALSE)</f>
        <v>#N/A</v>
      </c>
      <c r="G250" t="e">
        <f t="shared" si="3"/>
        <v>#N/A</v>
      </c>
      <c r="K250" s="2">
        <v>34612194</v>
      </c>
      <c r="L250" s="2" t="s">
        <v>43</v>
      </c>
    </row>
    <row r="251" spans="1:12" ht="30" x14ac:dyDescent="0.25">
      <c r="A251" s="2">
        <v>109705342</v>
      </c>
      <c r="B251" s="2">
        <v>1</v>
      </c>
      <c r="C251">
        <f>VLOOKUP(A251,desenvolvedores!$A$2:$B$281,2,FALSE)</f>
        <v>1</v>
      </c>
      <c r="D251" t="e">
        <f>VLOOKUP(A251,merges!$AA$2:$AD$44,3,FALSE)</f>
        <v>#N/A</v>
      </c>
      <c r="E251" t="e">
        <f>VLOOKUP(A251,merges!$AA$2:$AD$44,4,FALSE)</f>
        <v>#N/A</v>
      </c>
      <c r="F251" t="e">
        <f>VLOOKUP(A251,issues_commit!$P$2:$Q$25,2,FALSE)</f>
        <v>#N/A</v>
      </c>
      <c r="G251" t="e">
        <f t="shared" si="3"/>
        <v>#N/A</v>
      </c>
      <c r="K251" s="2">
        <v>33920295</v>
      </c>
      <c r="L251" s="2" t="s">
        <v>43</v>
      </c>
    </row>
    <row r="252" spans="1:12" x14ac:dyDescent="0.25">
      <c r="A252" s="2">
        <v>110009792</v>
      </c>
      <c r="B252" s="2">
        <v>2</v>
      </c>
      <c r="C252">
        <f>VLOOKUP(A252,desenvolvedores!$A$2:$B$281,2,FALSE)</f>
        <v>1</v>
      </c>
      <c r="D252" t="e">
        <f>VLOOKUP(A252,merges!$AA$2:$AD$44,3,FALSE)</f>
        <v>#N/A</v>
      </c>
      <c r="E252" t="e">
        <f>VLOOKUP(A252,merges!$AA$2:$AD$44,4,FALSE)</f>
        <v>#N/A</v>
      </c>
      <c r="F252" t="e">
        <f>VLOOKUP(A252,issues_commit!$P$2:$Q$25,2,FALSE)</f>
        <v>#N/A</v>
      </c>
      <c r="G252" t="e">
        <f t="shared" si="3"/>
        <v>#N/A</v>
      </c>
      <c r="K252" s="2">
        <v>125395935</v>
      </c>
      <c r="L252" s="2" t="s">
        <v>40</v>
      </c>
    </row>
    <row r="253" spans="1:12" x14ac:dyDescent="0.25">
      <c r="A253" s="2">
        <v>110588359</v>
      </c>
      <c r="B253" s="2">
        <v>1</v>
      </c>
      <c r="C253">
        <f>VLOOKUP(A253,desenvolvedores!$A$2:$B$281,2,FALSE)</f>
        <v>1</v>
      </c>
      <c r="D253" t="e">
        <f>VLOOKUP(A253,merges!$AA$2:$AD$44,3,FALSE)</f>
        <v>#N/A</v>
      </c>
      <c r="E253" t="e">
        <f>VLOOKUP(A253,merges!$AA$2:$AD$44,4,FALSE)</f>
        <v>#N/A</v>
      </c>
      <c r="F253" t="e">
        <f>VLOOKUP(A253,issues_commit!$P$2:$Q$25,2,FALSE)</f>
        <v>#N/A</v>
      </c>
      <c r="G253" t="e">
        <f t="shared" si="3"/>
        <v>#N/A</v>
      </c>
      <c r="K253" s="2">
        <v>126955945</v>
      </c>
      <c r="L253" s="2" t="s">
        <v>40</v>
      </c>
    </row>
    <row r="254" spans="1:12" x14ac:dyDescent="0.25">
      <c r="A254" s="2">
        <v>111766481</v>
      </c>
      <c r="B254" s="2">
        <v>3</v>
      </c>
      <c r="C254">
        <f>VLOOKUP(A254,desenvolvedores!$A$2:$B$281,2,FALSE)</f>
        <v>1</v>
      </c>
      <c r="D254" t="e">
        <f>VLOOKUP(A254,merges!$AA$2:$AD$44,3,FALSE)</f>
        <v>#N/A</v>
      </c>
      <c r="E254" t="e">
        <f>VLOOKUP(A254,merges!$AA$2:$AD$44,4,FALSE)</f>
        <v>#N/A</v>
      </c>
      <c r="F254" t="e">
        <f>VLOOKUP(A254,issues_commit!$P$2:$Q$25,2,FALSE)</f>
        <v>#N/A</v>
      </c>
      <c r="G254" t="e">
        <f t="shared" si="3"/>
        <v>#N/A</v>
      </c>
      <c r="K254" s="2">
        <v>124848927</v>
      </c>
      <c r="L254" s="2" t="s">
        <v>40</v>
      </c>
    </row>
    <row r="255" spans="1:12" x14ac:dyDescent="0.25">
      <c r="A255" s="2">
        <v>112557227</v>
      </c>
      <c r="B255" s="2">
        <v>15</v>
      </c>
      <c r="C255">
        <f>VLOOKUP(A255,desenvolvedores!$A$2:$B$281,2,FALSE)</f>
        <v>2</v>
      </c>
      <c r="D255" t="e">
        <f>VLOOKUP(A255,merges!$AA$2:$AD$44,3,FALSE)</f>
        <v>#N/A</v>
      </c>
      <c r="E255" t="e">
        <f>VLOOKUP(A255,merges!$AA$2:$AD$44,4,FALSE)</f>
        <v>#N/A</v>
      </c>
      <c r="F255" t="e">
        <f>VLOOKUP(A255,issues_commit!$P$2:$Q$25,2,FALSE)</f>
        <v>#N/A</v>
      </c>
      <c r="G255" t="e">
        <f t="shared" si="3"/>
        <v>#N/A</v>
      </c>
      <c r="K255" s="2">
        <v>124501156</v>
      </c>
      <c r="L255" s="2" t="s">
        <v>40</v>
      </c>
    </row>
    <row r="256" spans="1:12" x14ac:dyDescent="0.25">
      <c r="A256" s="2">
        <v>112724540</v>
      </c>
      <c r="B256" s="2">
        <v>1</v>
      </c>
      <c r="C256">
        <f>VLOOKUP(A256,desenvolvedores!$A$2:$B$281,2,FALSE)</f>
        <v>1</v>
      </c>
      <c r="D256" t="e">
        <f>VLOOKUP(A256,merges!$AA$2:$AD$44,3,FALSE)</f>
        <v>#N/A</v>
      </c>
      <c r="E256" t="e">
        <f>VLOOKUP(A256,merges!$AA$2:$AD$44,4,FALSE)</f>
        <v>#N/A</v>
      </c>
      <c r="F256" t="e">
        <f>VLOOKUP(A256,issues_commit!$P$2:$Q$25,2,FALSE)</f>
        <v>#N/A</v>
      </c>
      <c r="G256" t="e">
        <f t="shared" si="3"/>
        <v>#N/A</v>
      </c>
      <c r="K256" s="2">
        <v>117102099</v>
      </c>
      <c r="L256" s="2" t="s">
        <v>40</v>
      </c>
    </row>
    <row r="257" spans="1:12" x14ac:dyDescent="0.25">
      <c r="A257" s="2">
        <v>113833070</v>
      </c>
      <c r="B257" s="2">
        <v>8</v>
      </c>
      <c r="C257">
        <f>VLOOKUP(A257,desenvolvedores!$A$2:$B$281,2,FALSE)</f>
        <v>1</v>
      </c>
      <c r="D257" t="e">
        <f>VLOOKUP(A257,merges!$AA$2:$AD$44,3,FALSE)</f>
        <v>#N/A</v>
      </c>
      <c r="E257" t="e">
        <f>VLOOKUP(A257,merges!$AA$2:$AD$44,4,FALSE)</f>
        <v>#N/A</v>
      </c>
      <c r="F257" t="e">
        <f>VLOOKUP(A257,issues_commit!$P$2:$Q$25,2,FALSE)</f>
        <v>#N/A</v>
      </c>
      <c r="G257" t="e">
        <f t="shared" si="3"/>
        <v>#N/A</v>
      </c>
      <c r="K257" s="2">
        <v>115997292</v>
      </c>
      <c r="L257" s="2" t="s">
        <v>40</v>
      </c>
    </row>
    <row r="258" spans="1:12" x14ac:dyDescent="0.25">
      <c r="A258" s="2">
        <v>115422673</v>
      </c>
      <c r="B258" s="2">
        <v>63</v>
      </c>
      <c r="C258">
        <f>VLOOKUP(A258,desenvolvedores!$A$2:$B$281,2,FALSE)</f>
        <v>3</v>
      </c>
      <c r="D258">
        <f>VLOOKUP(A258,merges!$AA$2:$AD$44,3,FALSE)</f>
        <v>3</v>
      </c>
      <c r="E258">
        <f>VLOOKUP(A258,merges!$AA$2:$AD$44,4,FALSE)</f>
        <v>21</v>
      </c>
      <c r="F258" t="e">
        <f>VLOOKUP(A258,issues_commit!$P$2:$Q$25,2,FALSE)</f>
        <v>#N/A</v>
      </c>
      <c r="G258" t="e">
        <f t="shared" si="3"/>
        <v>#N/A</v>
      </c>
      <c r="K258" s="2">
        <v>110588359</v>
      </c>
      <c r="L258" s="2" t="s">
        <v>40</v>
      </c>
    </row>
    <row r="259" spans="1:12" x14ac:dyDescent="0.25">
      <c r="A259" s="2">
        <v>115556412</v>
      </c>
      <c r="B259" s="2">
        <v>8</v>
      </c>
      <c r="C259">
        <f>VLOOKUP(A259,desenvolvedores!$A$2:$B$281,2,FALSE)</f>
        <v>1</v>
      </c>
      <c r="D259" t="e">
        <f>VLOOKUP(A259,merges!$AA$2:$AD$44,3,FALSE)</f>
        <v>#N/A</v>
      </c>
      <c r="E259" t="e">
        <f>VLOOKUP(A259,merges!$AA$2:$AD$44,4,FALSE)</f>
        <v>#N/A</v>
      </c>
      <c r="F259" t="e">
        <f>VLOOKUP(A259,issues_commit!$P$2:$Q$25,2,FALSE)</f>
        <v>#N/A</v>
      </c>
      <c r="G259" t="e">
        <f t="shared" ref="G259:G283" si="4">B259/F259</f>
        <v>#N/A</v>
      </c>
      <c r="K259" s="2">
        <v>110009792</v>
      </c>
      <c r="L259" s="2" t="s">
        <v>40</v>
      </c>
    </row>
    <row r="260" spans="1:12" x14ac:dyDescent="0.25">
      <c r="A260" s="2">
        <v>115682085</v>
      </c>
      <c r="B260" s="2">
        <v>1</v>
      </c>
      <c r="C260">
        <f>VLOOKUP(A260,desenvolvedores!$A$2:$B$281,2,FALSE)</f>
        <v>1</v>
      </c>
      <c r="D260" t="e">
        <f>VLOOKUP(A260,merges!$AA$2:$AD$44,3,FALSE)</f>
        <v>#N/A</v>
      </c>
      <c r="E260" t="e">
        <f>VLOOKUP(A260,merges!$AA$2:$AD$44,4,FALSE)</f>
        <v>#N/A</v>
      </c>
      <c r="F260" t="e">
        <f>VLOOKUP(A260,issues_commit!$P$2:$Q$25,2,FALSE)</f>
        <v>#N/A</v>
      </c>
      <c r="G260" t="e">
        <f t="shared" si="4"/>
        <v>#N/A</v>
      </c>
      <c r="K260" s="2">
        <v>97209617</v>
      </c>
      <c r="L260" s="2" t="s">
        <v>40</v>
      </c>
    </row>
    <row r="261" spans="1:12" x14ac:dyDescent="0.25">
      <c r="A261" s="2">
        <v>115997292</v>
      </c>
      <c r="B261" s="2">
        <v>1</v>
      </c>
      <c r="C261">
        <f>VLOOKUP(A261,desenvolvedores!$A$2:$B$281,2,FALSE)</f>
        <v>1</v>
      </c>
      <c r="D261" t="e">
        <f>VLOOKUP(A261,merges!$AA$2:$AD$44,3,FALSE)</f>
        <v>#N/A</v>
      </c>
      <c r="E261" t="e">
        <f>VLOOKUP(A261,merges!$AA$2:$AD$44,4,FALSE)</f>
        <v>#N/A</v>
      </c>
      <c r="F261" t="e">
        <f>VLOOKUP(A261,issues_commit!$P$2:$Q$25,2,FALSE)</f>
        <v>#N/A</v>
      </c>
      <c r="G261" t="e">
        <f t="shared" si="4"/>
        <v>#N/A</v>
      </c>
      <c r="K261" s="2">
        <v>90301930</v>
      </c>
      <c r="L261" s="2" t="s">
        <v>40</v>
      </c>
    </row>
    <row r="262" spans="1:12" x14ac:dyDescent="0.25">
      <c r="A262" s="2">
        <v>116239425</v>
      </c>
      <c r="B262" s="2">
        <v>6</v>
      </c>
      <c r="C262">
        <f>VLOOKUP(A262,desenvolvedores!$A$2:$B$281,2,FALSE)</f>
        <v>2</v>
      </c>
      <c r="D262" t="e">
        <f>VLOOKUP(A262,merges!$AA$2:$AD$44,3,FALSE)</f>
        <v>#N/A</v>
      </c>
      <c r="E262" t="e">
        <f>VLOOKUP(A262,merges!$AA$2:$AD$44,4,FALSE)</f>
        <v>#N/A</v>
      </c>
      <c r="F262" t="e">
        <f>VLOOKUP(A262,issues_commit!$P$2:$Q$25,2,FALSE)</f>
        <v>#N/A</v>
      </c>
      <c r="G262" t="e">
        <f t="shared" si="4"/>
        <v>#N/A</v>
      </c>
      <c r="K262" s="2">
        <v>81821365</v>
      </c>
      <c r="L262" s="2" t="s">
        <v>40</v>
      </c>
    </row>
    <row r="263" spans="1:12" x14ac:dyDescent="0.25">
      <c r="A263" s="2">
        <v>116277356</v>
      </c>
      <c r="B263" s="2">
        <v>1</v>
      </c>
      <c r="C263">
        <f>VLOOKUP(A263,desenvolvedores!$A$2:$B$281,2,FALSE)</f>
        <v>1</v>
      </c>
      <c r="D263" t="e">
        <f>VLOOKUP(A263,merges!$AA$2:$AD$44,3,FALSE)</f>
        <v>#N/A</v>
      </c>
      <c r="E263" t="e">
        <f>VLOOKUP(A263,merges!$AA$2:$AD$44,4,FALSE)</f>
        <v>#N/A</v>
      </c>
      <c r="F263" t="e">
        <f>VLOOKUP(A263,issues_commit!$P$2:$Q$25,2,FALSE)</f>
        <v>#N/A</v>
      </c>
      <c r="G263" t="e">
        <f t="shared" si="4"/>
        <v>#N/A</v>
      </c>
      <c r="K263" s="2">
        <v>81357850</v>
      </c>
      <c r="L263" s="2" t="s">
        <v>40</v>
      </c>
    </row>
    <row r="264" spans="1:12" x14ac:dyDescent="0.25">
      <c r="A264" s="2">
        <v>116509313</v>
      </c>
      <c r="B264" s="2">
        <v>1</v>
      </c>
      <c r="C264">
        <f>VLOOKUP(A264,desenvolvedores!$A$2:$B$281,2,FALSE)</f>
        <v>1</v>
      </c>
      <c r="D264" t="e">
        <f>VLOOKUP(A264,merges!$AA$2:$AD$44,3,FALSE)</f>
        <v>#N/A</v>
      </c>
      <c r="E264" t="e">
        <f>VLOOKUP(A264,merges!$AA$2:$AD$44,4,FALSE)</f>
        <v>#N/A</v>
      </c>
      <c r="F264" t="e">
        <f>VLOOKUP(A264,issues_commit!$P$2:$Q$25,2,FALSE)</f>
        <v>#N/A</v>
      </c>
      <c r="G264" t="e">
        <f t="shared" si="4"/>
        <v>#N/A</v>
      </c>
      <c r="K264" s="2">
        <v>76427818</v>
      </c>
      <c r="L264" s="2" t="s">
        <v>40</v>
      </c>
    </row>
    <row r="265" spans="1:12" x14ac:dyDescent="0.25">
      <c r="A265" s="2">
        <v>116522233</v>
      </c>
      <c r="B265" s="2">
        <v>16</v>
      </c>
      <c r="C265">
        <f>VLOOKUP(A265,desenvolvedores!$A$2:$B$281,2,FALSE)</f>
        <v>1</v>
      </c>
      <c r="D265">
        <f>VLOOKUP(A265,merges!$AA$2:$AD$44,3,FALSE)</f>
        <v>1</v>
      </c>
      <c r="E265">
        <f>VLOOKUP(A265,merges!$AA$2:$AD$44,4,FALSE)</f>
        <v>16</v>
      </c>
      <c r="F265" t="e">
        <f>VLOOKUP(A265,issues_commit!$P$2:$Q$25,2,FALSE)</f>
        <v>#N/A</v>
      </c>
      <c r="G265" t="e">
        <f t="shared" si="4"/>
        <v>#N/A</v>
      </c>
      <c r="K265" s="2">
        <v>75458247</v>
      </c>
      <c r="L265" s="2" t="s">
        <v>40</v>
      </c>
    </row>
    <row r="266" spans="1:12" x14ac:dyDescent="0.25">
      <c r="A266" s="2">
        <v>117102099</v>
      </c>
      <c r="B266" s="2">
        <v>1</v>
      </c>
      <c r="C266">
        <f>VLOOKUP(A266,desenvolvedores!$A$2:$B$281,2,FALSE)</f>
        <v>1</v>
      </c>
      <c r="D266" t="e">
        <f>VLOOKUP(A266,merges!$AA$2:$AD$44,3,FALSE)</f>
        <v>#N/A</v>
      </c>
      <c r="E266" t="e">
        <f>VLOOKUP(A266,merges!$AA$2:$AD$44,4,FALSE)</f>
        <v>#N/A</v>
      </c>
      <c r="F266" t="e">
        <f>VLOOKUP(A266,issues_commit!$P$2:$Q$25,2,FALSE)</f>
        <v>#N/A</v>
      </c>
      <c r="G266" t="e">
        <f t="shared" si="4"/>
        <v>#N/A</v>
      </c>
      <c r="K266" s="2">
        <v>67520182</v>
      </c>
      <c r="L266" s="2" t="s">
        <v>40</v>
      </c>
    </row>
    <row r="267" spans="1:12" x14ac:dyDescent="0.25">
      <c r="A267" s="2">
        <v>117391559</v>
      </c>
      <c r="B267" s="2">
        <v>1</v>
      </c>
      <c r="C267">
        <f>VLOOKUP(A267,desenvolvedores!$A$2:$B$281,2,FALSE)</f>
        <v>1</v>
      </c>
      <c r="D267" t="e">
        <f>VLOOKUP(A267,merges!$AA$2:$AD$44,3,FALSE)</f>
        <v>#N/A</v>
      </c>
      <c r="E267" t="e">
        <f>VLOOKUP(A267,merges!$AA$2:$AD$44,4,FALSE)</f>
        <v>#N/A</v>
      </c>
      <c r="F267" t="e">
        <f>VLOOKUP(A267,issues_commit!$P$2:$Q$25,2,FALSE)</f>
        <v>#N/A</v>
      </c>
      <c r="G267" t="e">
        <f t="shared" si="4"/>
        <v>#N/A</v>
      </c>
      <c r="K267" s="2">
        <v>66151976</v>
      </c>
      <c r="L267" s="2" t="s">
        <v>40</v>
      </c>
    </row>
    <row r="268" spans="1:12" x14ac:dyDescent="0.25">
      <c r="A268" s="2">
        <v>118012601</v>
      </c>
      <c r="B268" s="2">
        <v>1</v>
      </c>
      <c r="C268">
        <f>VLOOKUP(A268,desenvolvedores!$A$2:$B$281,2,FALSE)</f>
        <v>1</v>
      </c>
      <c r="D268" t="e">
        <f>VLOOKUP(A268,merges!$AA$2:$AD$44,3,FALSE)</f>
        <v>#N/A</v>
      </c>
      <c r="E268" t="e">
        <f>VLOOKUP(A268,merges!$AA$2:$AD$44,4,FALSE)</f>
        <v>#N/A</v>
      </c>
      <c r="F268" t="e">
        <f>VLOOKUP(A268,issues_commit!$P$2:$Q$25,2,FALSE)</f>
        <v>#N/A</v>
      </c>
      <c r="G268" t="e">
        <f t="shared" si="4"/>
        <v>#N/A</v>
      </c>
      <c r="K268" s="2">
        <v>62495953</v>
      </c>
      <c r="L268" s="2" t="s">
        <v>40</v>
      </c>
    </row>
    <row r="269" spans="1:12" x14ac:dyDescent="0.25">
      <c r="A269" s="2">
        <v>118640234</v>
      </c>
      <c r="B269" s="2">
        <v>1</v>
      </c>
      <c r="C269">
        <f>VLOOKUP(A269,desenvolvedores!$A$2:$B$281,2,FALSE)</f>
        <v>1</v>
      </c>
      <c r="D269" t="e">
        <f>VLOOKUP(A269,merges!$AA$2:$AD$44,3,FALSE)</f>
        <v>#N/A</v>
      </c>
      <c r="E269" t="e">
        <f>VLOOKUP(A269,merges!$AA$2:$AD$44,4,FALSE)</f>
        <v>#N/A</v>
      </c>
      <c r="F269" t="e">
        <f>VLOOKUP(A269,issues_commit!$P$2:$Q$25,2,FALSE)</f>
        <v>#N/A</v>
      </c>
      <c r="G269" t="e">
        <f t="shared" si="4"/>
        <v>#N/A</v>
      </c>
      <c r="K269" s="2">
        <v>55208796</v>
      </c>
      <c r="L269" s="2" t="s">
        <v>40</v>
      </c>
    </row>
    <row r="270" spans="1:12" x14ac:dyDescent="0.25">
      <c r="A270" s="2">
        <v>119617843</v>
      </c>
      <c r="B270" s="2">
        <v>3</v>
      </c>
      <c r="C270">
        <f>VLOOKUP(A270,desenvolvedores!$A$2:$B$281,2,FALSE)</f>
        <v>1</v>
      </c>
      <c r="D270" t="e">
        <f>VLOOKUP(A270,merges!$AA$2:$AD$44,3,FALSE)</f>
        <v>#N/A</v>
      </c>
      <c r="E270" t="e">
        <f>VLOOKUP(A270,merges!$AA$2:$AD$44,4,FALSE)</f>
        <v>#N/A</v>
      </c>
      <c r="F270" t="e">
        <f>VLOOKUP(A270,issues_commit!$P$2:$Q$25,2,FALSE)</f>
        <v>#N/A</v>
      </c>
      <c r="G270" t="e">
        <f t="shared" si="4"/>
        <v>#N/A</v>
      </c>
      <c r="K270" s="2">
        <v>43329472</v>
      </c>
      <c r="L270" s="2" t="s">
        <v>40</v>
      </c>
    </row>
    <row r="271" spans="1:12" x14ac:dyDescent="0.25">
      <c r="A271" s="2">
        <v>120047392</v>
      </c>
      <c r="B271" s="2">
        <v>7</v>
      </c>
      <c r="C271">
        <f>VLOOKUP(A271,desenvolvedores!$A$2:$B$281,2,FALSE)</f>
        <v>1</v>
      </c>
      <c r="D271" t="e">
        <f>VLOOKUP(A271,merges!$AA$2:$AD$44,3,FALSE)</f>
        <v>#N/A</v>
      </c>
      <c r="E271" t="e">
        <f>VLOOKUP(A271,merges!$AA$2:$AD$44,4,FALSE)</f>
        <v>#N/A</v>
      </c>
      <c r="F271" t="e">
        <f>VLOOKUP(A271,issues_commit!$P$2:$Q$25,2,FALSE)</f>
        <v>#N/A</v>
      </c>
      <c r="G271" t="e">
        <f t="shared" si="4"/>
        <v>#N/A</v>
      </c>
      <c r="K271" s="2">
        <v>33293816</v>
      </c>
      <c r="L271" s="2" t="s">
        <v>40</v>
      </c>
    </row>
    <row r="272" spans="1:12" x14ac:dyDescent="0.25">
      <c r="A272" s="2">
        <v>120195279</v>
      </c>
      <c r="B272" s="2">
        <v>1</v>
      </c>
      <c r="C272">
        <f>VLOOKUP(A272,desenvolvedores!$A$2:$B$281,2,FALSE)</f>
        <v>1</v>
      </c>
      <c r="D272" t="e">
        <f>VLOOKUP(A272,merges!$AA$2:$AD$44,3,FALSE)</f>
        <v>#N/A</v>
      </c>
      <c r="E272" t="e">
        <f>VLOOKUP(A272,merges!$AA$2:$AD$44,4,FALSE)</f>
        <v>#N/A</v>
      </c>
      <c r="F272" t="e">
        <f>VLOOKUP(A272,issues_commit!$P$2:$Q$25,2,FALSE)</f>
        <v>#N/A</v>
      </c>
      <c r="G272" t="e">
        <f t="shared" si="4"/>
        <v>#N/A</v>
      </c>
      <c r="K272" s="2">
        <v>29163083</v>
      </c>
      <c r="L272" s="2" t="s">
        <v>40</v>
      </c>
    </row>
    <row r="273" spans="1:12" x14ac:dyDescent="0.25">
      <c r="A273" s="2">
        <v>121038918</v>
      </c>
      <c r="B273" s="2">
        <v>1</v>
      </c>
      <c r="C273">
        <f>VLOOKUP(A273,desenvolvedores!$A$2:$B$281,2,FALSE)</f>
        <v>1</v>
      </c>
      <c r="D273" t="e">
        <f>VLOOKUP(A273,merges!$AA$2:$AD$44,3,FALSE)</f>
        <v>#N/A</v>
      </c>
      <c r="E273" t="e">
        <f>VLOOKUP(A273,merges!$AA$2:$AD$44,4,FALSE)</f>
        <v>#N/A</v>
      </c>
      <c r="F273" t="e">
        <f>VLOOKUP(A273,issues_commit!$P$2:$Q$25,2,FALSE)</f>
        <v>#N/A</v>
      </c>
      <c r="G273" t="e">
        <f t="shared" si="4"/>
        <v>#N/A</v>
      </c>
      <c r="K273" s="2">
        <v>27462309</v>
      </c>
      <c r="L273" s="2" t="s">
        <v>40</v>
      </c>
    </row>
    <row r="274" spans="1:12" x14ac:dyDescent="0.25">
      <c r="A274" s="2">
        <v>123148405</v>
      </c>
      <c r="B274" s="2">
        <v>20</v>
      </c>
      <c r="C274">
        <f>VLOOKUP(A274,desenvolvedores!$A$2:$B$281,2,FALSE)</f>
        <v>3</v>
      </c>
      <c r="D274">
        <f>VLOOKUP(A274,merges!$AA$2:$AD$44,3,FALSE)</f>
        <v>1</v>
      </c>
      <c r="E274">
        <f>VLOOKUP(A274,merges!$AA$2:$AD$44,4,FALSE)</f>
        <v>20</v>
      </c>
      <c r="F274" t="e">
        <f>VLOOKUP(A274,issues_commit!$P$2:$Q$25,2,FALSE)</f>
        <v>#N/A</v>
      </c>
      <c r="G274" t="e">
        <f t="shared" si="4"/>
        <v>#N/A</v>
      </c>
      <c r="K274" s="2">
        <v>17581811</v>
      </c>
      <c r="L274" s="2" t="s">
        <v>40</v>
      </c>
    </row>
    <row r="275" spans="1:12" x14ac:dyDescent="0.25">
      <c r="A275" s="2">
        <v>123826042</v>
      </c>
      <c r="B275" s="2">
        <v>1</v>
      </c>
      <c r="C275">
        <f>VLOOKUP(A275,desenvolvedores!$A$2:$B$281,2,FALSE)</f>
        <v>1</v>
      </c>
      <c r="D275" t="e">
        <f>VLOOKUP(A275,merges!$AA$2:$AD$44,3,FALSE)</f>
        <v>#N/A</v>
      </c>
      <c r="E275" t="e">
        <f>VLOOKUP(A275,merges!$AA$2:$AD$44,4,FALSE)</f>
        <v>#N/A</v>
      </c>
      <c r="F275" t="e">
        <f>VLOOKUP(A275,issues_commit!$P$2:$Q$25,2,FALSE)</f>
        <v>#N/A</v>
      </c>
      <c r="G275" t="e">
        <f t="shared" si="4"/>
        <v>#N/A</v>
      </c>
      <c r="K275" s="2">
        <v>10531715</v>
      </c>
      <c r="L275" s="2" t="s">
        <v>40</v>
      </c>
    </row>
    <row r="276" spans="1:12" x14ac:dyDescent="0.25">
      <c r="A276" s="2">
        <v>124501156</v>
      </c>
      <c r="B276" s="2">
        <v>2</v>
      </c>
      <c r="C276">
        <f>VLOOKUP(A276,desenvolvedores!$A$2:$B$281,2,FALSE)</f>
        <v>1</v>
      </c>
      <c r="D276" t="e">
        <f>VLOOKUP(A276,merges!$AA$2:$AD$44,3,FALSE)</f>
        <v>#N/A</v>
      </c>
      <c r="E276" t="e">
        <f>VLOOKUP(A276,merges!$AA$2:$AD$44,4,FALSE)</f>
        <v>#N/A</v>
      </c>
      <c r="F276" t="e">
        <f>VLOOKUP(A276,issues_commit!$P$2:$Q$25,2,FALSE)</f>
        <v>#N/A</v>
      </c>
      <c r="G276" t="e">
        <f t="shared" si="4"/>
        <v>#N/A</v>
      </c>
      <c r="K276" s="2">
        <v>10056182</v>
      </c>
      <c r="L276" s="2" t="s">
        <v>40</v>
      </c>
    </row>
    <row r="277" spans="1:12" x14ac:dyDescent="0.25">
      <c r="A277" s="2">
        <v>124848927</v>
      </c>
      <c r="B277" s="2">
        <v>4</v>
      </c>
      <c r="C277">
        <f>VLOOKUP(A277,desenvolvedores!$A$2:$B$281,2,FALSE)</f>
        <v>1</v>
      </c>
      <c r="D277" t="e">
        <f>VLOOKUP(A277,merges!$AA$2:$AD$44,3,FALSE)</f>
        <v>#N/A</v>
      </c>
      <c r="E277" t="e">
        <f>VLOOKUP(A277,merges!$AA$2:$AD$44,4,FALSE)</f>
        <v>#N/A</v>
      </c>
      <c r="F277" t="e">
        <f>VLOOKUP(A277,issues_commit!$P$2:$Q$25,2,FALSE)</f>
        <v>#N/A</v>
      </c>
      <c r="G277" t="e">
        <f t="shared" si="4"/>
        <v>#N/A</v>
      </c>
      <c r="K277" s="2">
        <v>4748615</v>
      </c>
      <c r="L277" s="2" t="s">
        <v>40</v>
      </c>
    </row>
    <row r="278" spans="1:12" x14ac:dyDescent="0.25">
      <c r="A278" s="2">
        <v>125395935</v>
      </c>
      <c r="B278" s="2">
        <v>46</v>
      </c>
      <c r="C278">
        <f>VLOOKUP(A278,desenvolvedores!$A$2:$B$281,2,FALSE)</f>
        <v>1</v>
      </c>
      <c r="D278">
        <f>VLOOKUP(A278,merges!$AA$2:$AD$44,3,FALSE)</f>
        <v>1</v>
      </c>
      <c r="E278">
        <f>VLOOKUP(A278,merges!$AA$2:$AD$44,4,FALSE)</f>
        <v>46</v>
      </c>
      <c r="F278" t="e">
        <f>VLOOKUP(A278,issues_commit!$P$2:$Q$25,2,FALSE)</f>
        <v>#N/A</v>
      </c>
      <c r="G278" t="e">
        <f t="shared" si="4"/>
        <v>#N/A</v>
      </c>
      <c r="K278" s="2">
        <v>22768039</v>
      </c>
      <c r="L278" s="2" t="s">
        <v>40</v>
      </c>
    </row>
    <row r="279" spans="1:12" x14ac:dyDescent="0.25">
      <c r="A279" s="2">
        <v>125732892</v>
      </c>
      <c r="B279" s="2">
        <v>1</v>
      </c>
      <c r="C279">
        <f>VLOOKUP(A279,desenvolvedores!$A$2:$B$281,2,FALSE)</f>
        <v>1</v>
      </c>
      <c r="D279" t="e">
        <f>VLOOKUP(A279,merges!$AA$2:$AD$44,3,FALSE)</f>
        <v>#N/A</v>
      </c>
      <c r="E279" t="e">
        <f>VLOOKUP(A279,merges!$AA$2:$AD$44,4,FALSE)</f>
        <v>#N/A</v>
      </c>
      <c r="F279" t="e">
        <f>VLOOKUP(A279,issues_commit!$P$2:$Q$25,2,FALSE)</f>
        <v>#N/A</v>
      </c>
      <c r="G279" t="e">
        <f t="shared" si="4"/>
        <v>#N/A</v>
      </c>
      <c r="K279" s="2">
        <v>13869572</v>
      </c>
      <c r="L279" s="2" t="s">
        <v>40</v>
      </c>
    </row>
    <row r="280" spans="1:12" ht="30" x14ac:dyDescent="0.25">
      <c r="A280" s="2">
        <v>126585195</v>
      </c>
      <c r="B280" s="2">
        <v>1</v>
      </c>
      <c r="C280">
        <f>VLOOKUP(A280,desenvolvedores!$A$2:$B$281,2,FALSE)</f>
        <v>1</v>
      </c>
      <c r="D280" t="e">
        <f>VLOOKUP(A280,merges!$AA$2:$AD$44,3,FALSE)</f>
        <v>#N/A</v>
      </c>
      <c r="E280" t="e">
        <f>VLOOKUP(A280,merges!$AA$2:$AD$44,4,FALSE)</f>
        <v>#N/A</v>
      </c>
      <c r="F280" t="e">
        <f>VLOOKUP(A280,issues_commit!$P$2:$Q$25,2,FALSE)</f>
        <v>#N/A</v>
      </c>
      <c r="G280" t="e">
        <f t="shared" si="4"/>
        <v>#N/A</v>
      </c>
      <c r="K280" s="2">
        <v>39891885</v>
      </c>
      <c r="L280" s="2" t="s">
        <v>43</v>
      </c>
    </row>
    <row r="281" spans="1:12" ht="30" x14ac:dyDescent="0.25">
      <c r="A281" s="2">
        <v>126748057</v>
      </c>
      <c r="B281" s="2">
        <v>2</v>
      </c>
      <c r="C281">
        <f>VLOOKUP(A281,desenvolvedores!$A$2:$B$281,2,FALSE)</f>
        <v>1</v>
      </c>
      <c r="D281" t="e">
        <f>VLOOKUP(A281,merges!$AA$2:$AD$44,3,FALSE)</f>
        <v>#N/A</v>
      </c>
      <c r="E281" t="e">
        <f>VLOOKUP(A281,merges!$AA$2:$AD$44,4,FALSE)</f>
        <v>#N/A</v>
      </c>
      <c r="F281" t="e">
        <f>VLOOKUP(A281,issues_commit!$P$2:$Q$25,2,FALSE)</f>
        <v>#N/A</v>
      </c>
      <c r="G281" t="e">
        <f t="shared" si="4"/>
        <v>#N/A</v>
      </c>
      <c r="K281" s="2">
        <v>39882269</v>
      </c>
      <c r="L281" s="2" t="s">
        <v>43</v>
      </c>
    </row>
    <row r="282" spans="1:12" ht="30" x14ac:dyDescent="0.25">
      <c r="A282" s="2">
        <v>126955945</v>
      </c>
      <c r="B282" s="2">
        <v>1</v>
      </c>
      <c r="C282">
        <f>VLOOKUP(A282,desenvolvedores!$A$2:$B$281,2,FALSE)</f>
        <v>1</v>
      </c>
      <c r="D282" t="e">
        <f>VLOOKUP(A282,merges!$AA$2:$AD$44,3,FALSE)</f>
        <v>#N/A</v>
      </c>
      <c r="E282" t="e">
        <f>VLOOKUP(A282,merges!$AA$2:$AD$44,4,FALSE)</f>
        <v>#N/A</v>
      </c>
      <c r="F282" t="e">
        <f>VLOOKUP(A282,issues_commit!$P$2:$Q$25,2,FALSE)</f>
        <v>#N/A</v>
      </c>
      <c r="G282" t="e">
        <f t="shared" si="4"/>
        <v>#N/A</v>
      </c>
      <c r="K282" s="2">
        <v>29936500</v>
      </c>
      <c r="L282" s="2" t="s">
        <v>43</v>
      </c>
    </row>
    <row r="283" spans="1:12" ht="30" x14ac:dyDescent="0.25">
      <c r="A283" s="2">
        <v>128587752</v>
      </c>
      <c r="B283" s="2">
        <v>33</v>
      </c>
      <c r="C283">
        <f>VLOOKUP(A283,desenvolvedores!$A$2:$B$281,2,FALSE)</f>
        <v>1</v>
      </c>
      <c r="D283" t="e">
        <f>VLOOKUP(A283,merges!$AA$2:$AD$44,3,FALSE)</f>
        <v>#N/A</v>
      </c>
      <c r="E283" t="e">
        <f>VLOOKUP(A283,merges!$AA$2:$AD$44,4,FALSE)</f>
        <v>#N/A</v>
      </c>
      <c r="F283" t="e">
        <f>VLOOKUP(A283,issues_commit!$P$2:$Q$25,2,FALSE)</f>
        <v>#N/A</v>
      </c>
      <c r="G283" t="e">
        <f t="shared" si="4"/>
        <v>#N/A</v>
      </c>
      <c r="K283" s="2">
        <v>107542678</v>
      </c>
      <c r="L283" s="2" t="s">
        <v>43</v>
      </c>
    </row>
  </sheetData>
  <autoFilter ref="A1:G283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6"/>
  <sheetViews>
    <sheetView topLeftCell="M1" workbookViewId="0">
      <selection activeCell="U2" sqref="U2"/>
    </sheetView>
  </sheetViews>
  <sheetFormatPr defaultRowHeight="15" x14ac:dyDescent="0.25"/>
  <cols>
    <col min="1" max="1" width="10" bestFit="1" customWidth="1"/>
    <col min="2" max="2" width="21.140625" bestFit="1" customWidth="1"/>
    <col min="11" max="11" width="11.7109375" bestFit="1" customWidth="1"/>
    <col min="12" max="12" width="15.42578125" bestFit="1" customWidth="1"/>
    <col min="13" max="13" width="15.7109375" bestFit="1" customWidth="1"/>
    <col min="15" max="15" width="12.5703125" customWidth="1"/>
    <col min="21" max="21" width="13.28515625" customWidth="1"/>
  </cols>
  <sheetData>
    <row r="1" spans="1:30" x14ac:dyDescent="0.25">
      <c r="A1" s="2" t="s">
        <v>0</v>
      </c>
      <c r="B1" t="s">
        <v>48</v>
      </c>
      <c r="D1" s="2" t="s">
        <v>0</v>
      </c>
      <c r="E1" t="s">
        <v>48</v>
      </c>
      <c r="H1" s="11"/>
      <c r="I1" s="11" t="s">
        <v>51</v>
      </c>
      <c r="J1" s="11" t="s">
        <v>52</v>
      </c>
      <c r="K1" s="11" t="s">
        <v>53</v>
      </c>
      <c r="L1" s="11" t="s">
        <v>61</v>
      </c>
      <c r="M1" s="11" t="s">
        <v>55</v>
      </c>
      <c r="O1" t="s">
        <v>0</v>
      </c>
      <c r="P1" t="s">
        <v>77</v>
      </c>
      <c r="R1" t="s">
        <v>0</v>
      </c>
      <c r="S1" t="s">
        <v>78</v>
      </c>
      <c r="U1" s="4" t="s">
        <v>0</v>
      </c>
      <c r="V1" s="4" t="s">
        <v>77</v>
      </c>
      <c r="W1" s="4" t="s">
        <v>78</v>
      </c>
    </row>
    <row r="2" spans="1:30" x14ac:dyDescent="0.25">
      <c r="A2" s="2">
        <v>313887</v>
      </c>
      <c r="B2" s="2">
        <v>1</v>
      </c>
      <c r="D2" s="2">
        <v>16694</v>
      </c>
      <c r="E2" s="2">
        <v>3</v>
      </c>
      <c r="H2" s="11" t="s">
        <v>50</v>
      </c>
      <c r="I2" s="11">
        <v>264</v>
      </c>
      <c r="J2" s="11">
        <v>2</v>
      </c>
      <c r="K2" s="11">
        <v>32</v>
      </c>
      <c r="L2" s="11">
        <v>29.86</v>
      </c>
      <c r="M2" s="11">
        <v>36</v>
      </c>
      <c r="O2" s="2">
        <v>16694</v>
      </c>
      <c r="P2" s="2">
        <v>3</v>
      </c>
      <c r="R2" s="2">
        <v>16694</v>
      </c>
      <c r="S2" s="2">
        <v>3</v>
      </c>
      <c r="U2" s="2">
        <v>16694</v>
      </c>
      <c r="V2" s="2">
        <v>3</v>
      </c>
      <c r="W2" s="2">
        <v>3</v>
      </c>
      <c r="Y2" s="12" t="s">
        <v>17</v>
      </c>
      <c r="Z2" s="12" t="s">
        <v>18</v>
      </c>
      <c r="AA2" s="12" t="s">
        <v>19</v>
      </c>
      <c r="AB2" s="12" t="s">
        <v>20</v>
      </c>
      <c r="AC2" s="12" t="s">
        <v>21</v>
      </c>
      <c r="AD2" s="12" t="s">
        <v>22</v>
      </c>
    </row>
    <row r="3" spans="1:30" x14ac:dyDescent="0.25">
      <c r="A3" s="2">
        <v>458682</v>
      </c>
      <c r="B3" s="2">
        <v>3</v>
      </c>
      <c r="D3" s="2">
        <v>239610</v>
      </c>
      <c r="E3" s="2">
        <v>2</v>
      </c>
      <c r="H3" s="11" t="s">
        <v>49</v>
      </c>
      <c r="I3" s="11">
        <v>665</v>
      </c>
      <c r="J3" s="11">
        <v>22</v>
      </c>
      <c r="K3" s="11">
        <v>1438</v>
      </c>
      <c r="L3" s="11">
        <v>29.5</v>
      </c>
      <c r="M3" s="11">
        <v>9.35</v>
      </c>
      <c r="O3" s="2">
        <v>239610</v>
      </c>
      <c r="P3" s="2">
        <v>2</v>
      </c>
      <c r="R3" s="2">
        <v>239610</v>
      </c>
      <c r="S3" s="2">
        <v>2</v>
      </c>
      <c r="U3" s="2">
        <v>239610</v>
      </c>
      <c r="V3" s="2">
        <v>2</v>
      </c>
      <c r="W3" s="2">
        <v>2</v>
      </c>
      <c r="Y3" s="3">
        <f>_xlfn.QUARTILE.INC(V:V,2)</f>
        <v>1</v>
      </c>
      <c r="Z3" s="3">
        <f>_xlfn.QUARTILE.INC(V:V,1)</f>
        <v>1</v>
      </c>
      <c r="AA3" s="3">
        <f>_xlfn.QUARTILE.INC(V:V,3)</f>
        <v>4</v>
      </c>
      <c r="AB3" s="3">
        <f>AA3-Z3</f>
        <v>3</v>
      </c>
      <c r="AC3" s="3">
        <f>AVERAGE(V:V)</f>
        <v>15.308396946564885</v>
      </c>
      <c r="AD3" s="3">
        <f>AA3+(1.5*AB3)</f>
        <v>8.5</v>
      </c>
    </row>
    <row r="4" spans="1:30" x14ac:dyDescent="0.25">
      <c r="A4" s="2">
        <v>469502</v>
      </c>
      <c r="B4" s="2">
        <v>5</v>
      </c>
      <c r="D4" s="2">
        <v>347655</v>
      </c>
      <c r="E4" s="2">
        <v>289</v>
      </c>
      <c r="O4" s="2">
        <v>347655</v>
      </c>
      <c r="P4" s="2">
        <v>47</v>
      </c>
      <c r="R4" s="2">
        <v>313887</v>
      </c>
      <c r="S4" s="2">
        <v>1</v>
      </c>
      <c r="U4" s="2">
        <v>347655</v>
      </c>
      <c r="V4" s="2">
        <v>47</v>
      </c>
      <c r="W4" s="2">
        <v>260</v>
      </c>
      <c r="Y4" s="3">
        <f>_xlfn.QUARTILE.INC(W:W,2)</f>
        <v>2</v>
      </c>
      <c r="Z4" s="3">
        <f>_xlfn.QUARTILE.INC(W:W,1)</f>
        <v>1</v>
      </c>
      <c r="AA4" s="3">
        <f>_xlfn.QUARTILE.INC(W:W,3)</f>
        <v>4</v>
      </c>
      <c r="AB4" s="3">
        <f>AA4-Z4</f>
        <v>3</v>
      </c>
      <c r="AC4" s="3">
        <f>AVERAGE(W:W)</f>
        <v>11.683969465648856</v>
      </c>
      <c r="AD4" s="3">
        <f>AA4+(1.5*AB4)</f>
        <v>8.5</v>
      </c>
    </row>
    <row r="5" spans="1:30" x14ac:dyDescent="0.25">
      <c r="A5" s="2">
        <v>472606</v>
      </c>
      <c r="B5" s="2">
        <v>1</v>
      </c>
      <c r="D5" s="2">
        <v>489645</v>
      </c>
      <c r="E5" s="2">
        <v>110</v>
      </c>
      <c r="O5" s="2">
        <v>489645</v>
      </c>
      <c r="P5" s="2">
        <v>11</v>
      </c>
      <c r="R5" s="2">
        <v>347655</v>
      </c>
      <c r="S5" s="2">
        <v>260</v>
      </c>
      <c r="U5" s="2">
        <v>489645</v>
      </c>
      <c r="V5" s="2">
        <v>11</v>
      </c>
      <c r="W5" s="2">
        <v>106</v>
      </c>
    </row>
    <row r="6" spans="1:30" x14ac:dyDescent="0.25">
      <c r="A6" s="2">
        <v>500122</v>
      </c>
      <c r="B6" s="2">
        <v>8</v>
      </c>
      <c r="D6" s="2">
        <v>552695</v>
      </c>
      <c r="E6" s="2">
        <v>2</v>
      </c>
      <c r="O6" s="2">
        <v>552695</v>
      </c>
      <c r="P6" s="2">
        <v>2</v>
      </c>
      <c r="R6" s="2">
        <v>458682</v>
      </c>
      <c r="S6" s="2">
        <v>4</v>
      </c>
      <c r="U6" s="2">
        <v>552695</v>
      </c>
      <c r="V6" s="2">
        <v>2</v>
      </c>
      <c r="W6" s="2">
        <v>1</v>
      </c>
    </row>
    <row r="7" spans="1:30" x14ac:dyDescent="0.25">
      <c r="A7" s="2">
        <v>953803</v>
      </c>
      <c r="B7" s="2">
        <v>1</v>
      </c>
      <c r="D7" s="2">
        <v>769182</v>
      </c>
      <c r="E7" s="2">
        <v>3</v>
      </c>
      <c r="O7" s="2">
        <v>769182</v>
      </c>
      <c r="P7" s="2">
        <v>1</v>
      </c>
      <c r="R7" s="2">
        <v>469502</v>
      </c>
      <c r="S7" s="2">
        <v>5</v>
      </c>
      <c r="U7" s="2">
        <v>769182</v>
      </c>
      <c r="V7" s="2">
        <v>1</v>
      </c>
      <c r="W7" s="2">
        <v>3</v>
      </c>
    </row>
    <row r="8" spans="1:30" x14ac:dyDescent="0.25">
      <c r="A8" s="2">
        <v>1238631</v>
      </c>
      <c r="B8" s="2">
        <v>1</v>
      </c>
      <c r="D8" s="2">
        <v>806511</v>
      </c>
      <c r="E8" s="2">
        <v>34</v>
      </c>
      <c r="O8" s="2">
        <v>806511</v>
      </c>
      <c r="P8" s="2">
        <v>25</v>
      </c>
      <c r="R8" s="2">
        <v>472606</v>
      </c>
      <c r="S8" s="2">
        <v>1</v>
      </c>
      <c r="U8" s="2">
        <v>806511</v>
      </c>
      <c r="V8" s="2">
        <v>25</v>
      </c>
      <c r="W8" s="2">
        <v>18</v>
      </c>
    </row>
    <row r="9" spans="1:30" x14ac:dyDescent="0.25">
      <c r="A9" s="2">
        <v>1769294</v>
      </c>
      <c r="B9" s="2">
        <v>3</v>
      </c>
      <c r="D9" s="2">
        <v>813405</v>
      </c>
      <c r="E9" s="2">
        <v>3</v>
      </c>
      <c r="O9" s="2">
        <v>813405</v>
      </c>
      <c r="P9" s="2">
        <v>3</v>
      </c>
      <c r="R9" s="2">
        <v>489645</v>
      </c>
      <c r="S9" s="2">
        <v>106</v>
      </c>
      <c r="U9" s="2">
        <v>813405</v>
      </c>
      <c r="V9" s="2">
        <v>3</v>
      </c>
      <c r="W9" s="2">
        <v>1</v>
      </c>
    </row>
    <row r="10" spans="1:30" x14ac:dyDescent="0.25">
      <c r="A10" s="2">
        <v>2220387</v>
      </c>
      <c r="B10" s="2">
        <v>3</v>
      </c>
      <c r="D10" s="2">
        <v>937116</v>
      </c>
      <c r="E10" s="2">
        <v>2</v>
      </c>
      <c r="O10" s="2">
        <v>937116</v>
      </c>
      <c r="P10" s="2">
        <v>2</v>
      </c>
      <c r="R10" s="2">
        <v>500122</v>
      </c>
      <c r="S10" s="2">
        <v>9</v>
      </c>
      <c r="U10" s="2">
        <v>937116</v>
      </c>
      <c r="V10" s="2">
        <v>2</v>
      </c>
      <c r="W10" s="2">
        <v>1</v>
      </c>
    </row>
    <row r="11" spans="1:30" x14ac:dyDescent="0.25">
      <c r="A11" s="2">
        <v>3086637</v>
      </c>
      <c r="B11" s="2">
        <v>1</v>
      </c>
      <c r="D11" s="2">
        <v>979996</v>
      </c>
      <c r="E11" s="2">
        <v>5</v>
      </c>
      <c r="O11" s="2">
        <v>979996</v>
      </c>
      <c r="P11" s="2">
        <v>1</v>
      </c>
      <c r="R11" s="2">
        <v>552695</v>
      </c>
      <c r="S11" s="2">
        <v>1</v>
      </c>
      <c r="U11" s="2">
        <v>979996</v>
      </c>
      <c r="V11" s="2">
        <v>1</v>
      </c>
      <c r="W11" s="2">
        <v>5</v>
      </c>
    </row>
    <row r="12" spans="1:30" x14ac:dyDescent="0.25">
      <c r="A12" s="2">
        <v>3143577</v>
      </c>
      <c r="B12" s="2">
        <v>1</v>
      </c>
      <c r="D12" s="2">
        <v>1059929</v>
      </c>
      <c r="E12" s="2">
        <v>16</v>
      </c>
      <c r="O12" s="2">
        <v>1059929</v>
      </c>
      <c r="P12" s="2">
        <v>1</v>
      </c>
      <c r="R12" s="2">
        <v>769182</v>
      </c>
      <c r="S12" s="2">
        <v>3</v>
      </c>
      <c r="U12" s="2">
        <v>1059929</v>
      </c>
      <c r="V12" s="2">
        <v>1</v>
      </c>
      <c r="W12" s="2">
        <v>17</v>
      </c>
    </row>
    <row r="13" spans="1:30" x14ac:dyDescent="0.25">
      <c r="A13" s="2">
        <v>3326136</v>
      </c>
      <c r="B13" s="2">
        <v>1</v>
      </c>
      <c r="D13" s="2">
        <v>1217077</v>
      </c>
      <c r="E13" s="2">
        <v>29</v>
      </c>
      <c r="O13" s="2">
        <v>1217077</v>
      </c>
      <c r="P13" s="2">
        <v>25</v>
      </c>
      <c r="R13" s="2">
        <v>806511</v>
      </c>
      <c r="S13" s="2">
        <v>18</v>
      </c>
      <c r="U13" s="2">
        <v>1217077</v>
      </c>
      <c r="V13" s="2">
        <v>25</v>
      </c>
      <c r="W13" s="2">
        <v>13</v>
      </c>
    </row>
    <row r="14" spans="1:30" x14ac:dyDescent="0.25">
      <c r="A14" s="2">
        <v>3396053</v>
      </c>
      <c r="B14" s="2">
        <v>1</v>
      </c>
      <c r="D14" s="2">
        <v>1338040</v>
      </c>
      <c r="E14" s="2">
        <v>116</v>
      </c>
      <c r="O14" s="2">
        <v>1338040</v>
      </c>
      <c r="P14" s="2">
        <v>81</v>
      </c>
      <c r="R14" s="2">
        <v>813405</v>
      </c>
      <c r="S14" s="2">
        <v>1</v>
      </c>
      <c r="U14" s="2">
        <v>1338040</v>
      </c>
      <c r="V14" s="2">
        <v>81</v>
      </c>
      <c r="W14" s="2">
        <v>54</v>
      </c>
    </row>
    <row r="15" spans="1:30" x14ac:dyDescent="0.25">
      <c r="A15" s="2">
        <v>3844382</v>
      </c>
      <c r="B15" s="2">
        <v>2</v>
      </c>
      <c r="D15" s="2">
        <v>1352520</v>
      </c>
      <c r="E15" s="2">
        <v>319</v>
      </c>
      <c r="O15" s="2">
        <v>1352520</v>
      </c>
      <c r="P15" s="2">
        <v>21</v>
      </c>
      <c r="R15" s="2">
        <v>937116</v>
      </c>
      <c r="S15" s="2">
        <v>1</v>
      </c>
      <c r="U15" s="2">
        <v>1352520</v>
      </c>
      <c r="V15" s="2">
        <v>21</v>
      </c>
      <c r="W15" s="2">
        <v>307</v>
      </c>
    </row>
    <row r="16" spans="1:30" x14ac:dyDescent="0.25">
      <c r="A16" s="2">
        <v>4748615</v>
      </c>
      <c r="B16" s="2">
        <v>2</v>
      </c>
      <c r="D16" s="2">
        <v>1365296</v>
      </c>
      <c r="E16" s="2">
        <v>2</v>
      </c>
      <c r="O16" s="2">
        <v>1365296</v>
      </c>
      <c r="P16" s="2">
        <v>2</v>
      </c>
      <c r="R16" s="2">
        <v>953803</v>
      </c>
      <c r="S16" s="2">
        <v>1</v>
      </c>
      <c r="U16" s="2">
        <v>1365296</v>
      </c>
      <c r="V16" s="2">
        <v>2</v>
      </c>
      <c r="W16" s="2">
        <v>2</v>
      </c>
    </row>
    <row r="17" spans="1:23" x14ac:dyDescent="0.25">
      <c r="A17" s="2">
        <v>5756583</v>
      </c>
      <c r="B17" s="2">
        <v>2</v>
      </c>
      <c r="D17" s="2">
        <v>1430636</v>
      </c>
      <c r="E17" s="2">
        <v>8</v>
      </c>
      <c r="O17" s="2">
        <v>1430636</v>
      </c>
      <c r="P17" s="2">
        <v>4</v>
      </c>
      <c r="R17" s="2">
        <v>979996</v>
      </c>
      <c r="S17" s="2">
        <v>5</v>
      </c>
      <c r="U17" s="2">
        <v>1430636</v>
      </c>
      <c r="V17" s="2">
        <v>4</v>
      </c>
      <c r="W17" s="2">
        <v>6</v>
      </c>
    </row>
    <row r="18" spans="1:23" x14ac:dyDescent="0.25">
      <c r="A18" s="2">
        <v>8134853</v>
      </c>
      <c r="B18" s="2">
        <v>1</v>
      </c>
      <c r="D18" s="2">
        <v>1622553</v>
      </c>
      <c r="E18" s="2">
        <v>6</v>
      </c>
      <c r="O18" s="2">
        <v>1622553</v>
      </c>
      <c r="P18" s="2">
        <v>5</v>
      </c>
      <c r="R18" s="2">
        <v>1059929</v>
      </c>
      <c r="S18" s="2">
        <v>17</v>
      </c>
      <c r="U18" s="2">
        <v>1622553</v>
      </c>
      <c r="V18" s="2">
        <v>5</v>
      </c>
      <c r="W18" s="2">
        <v>4</v>
      </c>
    </row>
    <row r="19" spans="1:23" x14ac:dyDescent="0.25">
      <c r="A19" s="2">
        <v>8920176</v>
      </c>
      <c r="B19" s="2">
        <v>1</v>
      </c>
      <c r="D19" s="2">
        <v>1722606</v>
      </c>
      <c r="E19" s="2">
        <v>40</v>
      </c>
      <c r="O19" s="2">
        <v>1722606</v>
      </c>
      <c r="P19" s="2">
        <v>34</v>
      </c>
      <c r="R19" s="2">
        <v>1217077</v>
      </c>
      <c r="S19" s="2">
        <v>13</v>
      </c>
      <c r="U19" s="2">
        <v>1722606</v>
      </c>
      <c r="V19" s="2">
        <v>34</v>
      </c>
      <c r="W19" s="2">
        <v>15</v>
      </c>
    </row>
    <row r="20" spans="1:23" x14ac:dyDescent="0.25">
      <c r="A20" s="2">
        <v>9101026</v>
      </c>
      <c r="B20" s="2">
        <v>1</v>
      </c>
      <c r="D20" s="2">
        <v>1799884</v>
      </c>
      <c r="E20" s="2">
        <v>146</v>
      </c>
      <c r="O20" s="2">
        <v>1799884</v>
      </c>
      <c r="P20" s="2">
        <v>106</v>
      </c>
      <c r="R20" s="2">
        <v>1238631</v>
      </c>
      <c r="S20" s="2">
        <v>1</v>
      </c>
      <c r="U20" s="2">
        <v>1799884</v>
      </c>
      <c r="V20" s="2">
        <v>106</v>
      </c>
      <c r="W20" s="2">
        <v>53</v>
      </c>
    </row>
    <row r="21" spans="1:23" x14ac:dyDescent="0.25">
      <c r="A21" s="2">
        <v>9402716</v>
      </c>
      <c r="B21" s="2">
        <v>1</v>
      </c>
      <c r="D21" s="2">
        <v>1848736</v>
      </c>
      <c r="E21" s="2">
        <v>4</v>
      </c>
      <c r="O21" s="2">
        <v>1848736</v>
      </c>
      <c r="P21" s="2">
        <v>3</v>
      </c>
      <c r="R21" s="2">
        <v>1338040</v>
      </c>
      <c r="S21" s="2">
        <v>54</v>
      </c>
      <c r="U21" s="2">
        <v>1848736</v>
      </c>
      <c r="V21" s="2">
        <v>3</v>
      </c>
      <c r="W21" s="2">
        <v>4</v>
      </c>
    </row>
    <row r="22" spans="1:23" x14ac:dyDescent="0.25">
      <c r="A22" s="2">
        <v>10056182</v>
      </c>
      <c r="B22" s="2">
        <v>2</v>
      </c>
      <c r="D22" s="2">
        <v>2227939</v>
      </c>
      <c r="E22" s="2">
        <v>4</v>
      </c>
      <c r="O22" s="2">
        <v>2227939</v>
      </c>
      <c r="P22" s="2">
        <v>2</v>
      </c>
      <c r="R22" s="2">
        <v>1352520</v>
      </c>
      <c r="S22" s="2">
        <v>307</v>
      </c>
      <c r="U22" s="2">
        <v>2227939</v>
      </c>
      <c r="V22" s="2">
        <v>2</v>
      </c>
      <c r="W22" s="2">
        <v>3</v>
      </c>
    </row>
    <row r="23" spans="1:23" x14ac:dyDescent="0.25">
      <c r="A23" s="2">
        <v>10281099</v>
      </c>
      <c r="B23" s="2">
        <v>1</v>
      </c>
      <c r="D23" s="2">
        <v>2263742</v>
      </c>
      <c r="E23" s="2">
        <v>147</v>
      </c>
      <c r="O23" s="2">
        <v>2263742</v>
      </c>
      <c r="P23" s="2">
        <v>88</v>
      </c>
      <c r="R23" s="2">
        <v>1365296</v>
      </c>
      <c r="S23" s="2">
        <v>2</v>
      </c>
      <c r="U23" s="2">
        <v>2263742</v>
      </c>
      <c r="V23" s="2">
        <v>88</v>
      </c>
      <c r="W23" s="2">
        <v>87</v>
      </c>
    </row>
    <row r="24" spans="1:23" x14ac:dyDescent="0.25">
      <c r="A24" s="2">
        <v>10531715</v>
      </c>
      <c r="B24" s="2">
        <v>1</v>
      </c>
      <c r="D24" s="2">
        <v>2386842</v>
      </c>
      <c r="E24" s="2">
        <v>28</v>
      </c>
      <c r="O24" s="2">
        <v>2386842</v>
      </c>
      <c r="P24" s="2">
        <v>26</v>
      </c>
      <c r="R24" s="2">
        <v>1430636</v>
      </c>
      <c r="S24" s="2">
        <v>6</v>
      </c>
      <c r="U24" s="2">
        <v>2386842</v>
      </c>
      <c r="V24" s="2">
        <v>26</v>
      </c>
      <c r="W24" s="2">
        <v>12</v>
      </c>
    </row>
    <row r="25" spans="1:23" x14ac:dyDescent="0.25">
      <c r="A25" s="2">
        <v>10662299</v>
      </c>
      <c r="B25" s="2">
        <v>1</v>
      </c>
      <c r="D25" s="2">
        <v>2392358</v>
      </c>
      <c r="E25" s="2">
        <v>3</v>
      </c>
      <c r="O25" s="2">
        <v>2392358</v>
      </c>
      <c r="P25" s="2">
        <v>3</v>
      </c>
      <c r="R25" s="2">
        <v>1622553</v>
      </c>
      <c r="S25" s="2">
        <v>4</v>
      </c>
      <c r="U25" s="2">
        <v>2392358</v>
      </c>
      <c r="V25" s="2">
        <v>3</v>
      </c>
      <c r="W25" s="2">
        <v>1</v>
      </c>
    </row>
    <row r="26" spans="1:23" x14ac:dyDescent="0.25">
      <c r="A26" s="2">
        <v>11027151</v>
      </c>
      <c r="B26" s="2">
        <v>4</v>
      </c>
      <c r="D26" s="2">
        <v>2416064</v>
      </c>
      <c r="E26" s="2">
        <v>231</v>
      </c>
      <c r="O26" s="2">
        <v>2416064</v>
      </c>
      <c r="P26" s="2">
        <v>65</v>
      </c>
      <c r="R26" s="2">
        <v>1722606</v>
      </c>
      <c r="S26" s="2">
        <v>15</v>
      </c>
      <c r="U26" s="2">
        <v>2416064</v>
      </c>
      <c r="V26" s="2">
        <v>65</v>
      </c>
      <c r="W26" s="2">
        <v>192</v>
      </c>
    </row>
    <row r="27" spans="1:23" x14ac:dyDescent="0.25">
      <c r="A27" s="2">
        <v>12750545</v>
      </c>
      <c r="B27" s="2">
        <v>1</v>
      </c>
      <c r="D27" s="2">
        <v>2453389</v>
      </c>
      <c r="E27" s="2">
        <v>14</v>
      </c>
      <c r="O27" s="2">
        <v>2453389</v>
      </c>
      <c r="P27" s="2">
        <v>4</v>
      </c>
      <c r="R27" s="2">
        <v>1769294</v>
      </c>
      <c r="S27" s="2">
        <v>3</v>
      </c>
      <c r="U27" s="2">
        <v>2453389</v>
      </c>
      <c r="V27" s="2">
        <v>4</v>
      </c>
      <c r="W27" s="2">
        <v>13</v>
      </c>
    </row>
    <row r="28" spans="1:23" x14ac:dyDescent="0.25">
      <c r="A28" s="2">
        <v>13145189</v>
      </c>
      <c r="B28" s="2">
        <v>1</v>
      </c>
      <c r="D28" s="2">
        <v>2457595</v>
      </c>
      <c r="E28" s="2">
        <v>11</v>
      </c>
      <c r="O28" s="2">
        <v>2457595</v>
      </c>
      <c r="P28" s="2">
        <v>1</v>
      </c>
      <c r="R28" s="2">
        <v>1799884</v>
      </c>
      <c r="S28" s="2">
        <v>53</v>
      </c>
      <c r="U28" s="2">
        <v>2457595</v>
      </c>
      <c r="V28" s="2">
        <v>1</v>
      </c>
      <c r="W28" s="2">
        <v>11</v>
      </c>
    </row>
    <row r="29" spans="1:23" x14ac:dyDescent="0.25">
      <c r="A29" s="2">
        <v>13869572</v>
      </c>
      <c r="B29" s="2">
        <v>1</v>
      </c>
      <c r="D29" s="2">
        <v>2477696</v>
      </c>
      <c r="E29" s="2">
        <v>1</v>
      </c>
      <c r="O29" s="2">
        <v>2477696</v>
      </c>
      <c r="P29" s="2">
        <v>1</v>
      </c>
      <c r="R29" s="2">
        <v>1848736</v>
      </c>
      <c r="S29" s="2">
        <v>4</v>
      </c>
      <c r="U29" s="2">
        <v>2477696</v>
      </c>
      <c r="V29" s="2">
        <v>1</v>
      </c>
      <c r="W29" s="2">
        <v>1</v>
      </c>
    </row>
    <row r="30" spans="1:23" x14ac:dyDescent="0.25">
      <c r="A30" s="2">
        <v>14689478</v>
      </c>
      <c r="B30" s="2">
        <v>5</v>
      </c>
      <c r="D30" s="2">
        <v>2505328</v>
      </c>
      <c r="E30" s="2">
        <v>5</v>
      </c>
      <c r="O30" s="2">
        <v>2505328</v>
      </c>
      <c r="P30" s="2">
        <v>5</v>
      </c>
      <c r="R30" s="2">
        <v>2220387</v>
      </c>
      <c r="S30" s="2">
        <v>3</v>
      </c>
      <c r="U30" s="2">
        <v>2505328</v>
      </c>
      <c r="V30" s="2">
        <v>5</v>
      </c>
      <c r="W30" s="2">
        <v>2</v>
      </c>
    </row>
    <row r="31" spans="1:23" x14ac:dyDescent="0.25">
      <c r="A31" s="2">
        <v>14748971</v>
      </c>
      <c r="B31" s="2">
        <v>3</v>
      </c>
      <c r="D31" s="2">
        <v>2577146</v>
      </c>
      <c r="E31" s="2">
        <v>6</v>
      </c>
      <c r="O31" s="2">
        <v>2577146</v>
      </c>
      <c r="P31" s="2">
        <v>3</v>
      </c>
      <c r="R31" s="2">
        <v>2227939</v>
      </c>
      <c r="S31" s="2">
        <v>3</v>
      </c>
      <c r="U31" s="2">
        <v>2577146</v>
      </c>
      <c r="V31" s="2">
        <v>3</v>
      </c>
      <c r="W31" s="2">
        <v>4</v>
      </c>
    </row>
    <row r="32" spans="1:23" x14ac:dyDescent="0.25">
      <c r="A32" s="2">
        <v>14840550</v>
      </c>
      <c r="B32" s="2">
        <v>3</v>
      </c>
      <c r="D32" s="2">
        <v>2642594</v>
      </c>
      <c r="E32" s="2">
        <v>5</v>
      </c>
      <c r="O32" s="2">
        <v>2642594</v>
      </c>
      <c r="P32" s="2">
        <v>3</v>
      </c>
      <c r="R32" s="2">
        <v>2263742</v>
      </c>
      <c r="S32" s="2">
        <v>87</v>
      </c>
      <c r="U32" s="2">
        <v>2642594</v>
      </c>
      <c r="V32" s="2">
        <v>3</v>
      </c>
      <c r="W32" s="2">
        <v>2</v>
      </c>
    </row>
    <row r="33" spans="1:23" x14ac:dyDescent="0.25">
      <c r="A33" s="2">
        <v>14840745</v>
      </c>
      <c r="B33" s="2">
        <v>1</v>
      </c>
      <c r="D33" s="2">
        <v>2665228</v>
      </c>
      <c r="E33" s="2">
        <v>2</v>
      </c>
      <c r="O33" s="2">
        <v>2665228</v>
      </c>
      <c r="P33" s="2">
        <v>1</v>
      </c>
      <c r="R33" s="2">
        <v>2386842</v>
      </c>
      <c r="S33" s="2">
        <v>12</v>
      </c>
      <c r="U33" s="2">
        <v>2665228</v>
      </c>
      <c r="V33" s="2">
        <v>1</v>
      </c>
      <c r="W33" s="2">
        <v>2</v>
      </c>
    </row>
    <row r="34" spans="1:23" x14ac:dyDescent="0.25">
      <c r="A34" s="2">
        <v>14840944</v>
      </c>
      <c r="B34" s="2">
        <v>1</v>
      </c>
      <c r="D34" s="2">
        <v>2723436</v>
      </c>
      <c r="E34" s="2">
        <v>84</v>
      </c>
      <c r="O34" s="2">
        <v>2723436</v>
      </c>
      <c r="P34" s="2">
        <v>28</v>
      </c>
      <c r="R34" s="2">
        <v>2392358</v>
      </c>
      <c r="S34" s="2">
        <v>1</v>
      </c>
      <c r="U34" s="2">
        <v>2723436</v>
      </c>
      <c r="V34" s="2">
        <v>28</v>
      </c>
      <c r="W34" s="2">
        <v>67</v>
      </c>
    </row>
    <row r="35" spans="1:23" x14ac:dyDescent="0.25">
      <c r="A35" s="2">
        <v>15313960</v>
      </c>
      <c r="B35" s="2">
        <v>1</v>
      </c>
      <c r="D35" s="2">
        <v>2821775</v>
      </c>
      <c r="E35" s="2">
        <v>26</v>
      </c>
      <c r="O35" s="2">
        <v>2821775</v>
      </c>
      <c r="P35" s="2">
        <v>25</v>
      </c>
      <c r="R35" s="2">
        <v>2416064</v>
      </c>
      <c r="S35" s="2">
        <v>192</v>
      </c>
      <c r="U35" s="2">
        <v>2821775</v>
      </c>
      <c r="V35" s="2">
        <v>25</v>
      </c>
      <c r="W35" s="2">
        <v>7</v>
      </c>
    </row>
    <row r="36" spans="1:23" x14ac:dyDescent="0.25">
      <c r="A36" s="2">
        <v>15700975</v>
      </c>
      <c r="B36" s="2">
        <v>1</v>
      </c>
      <c r="D36" s="2">
        <v>2995765</v>
      </c>
      <c r="E36" s="2">
        <v>23</v>
      </c>
      <c r="O36" s="2">
        <v>2995765</v>
      </c>
      <c r="P36" s="2">
        <v>12</v>
      </c>
      <c r="R36" s="2">
        <v>2453389</v>
      </c>
      <c r="S36" s="2">
        <v>13</v>
      </c>
      <c r="U36" s="2">
        <v>2995765</v>
      </c>
      <c r="V36" s="2">
        <v>12</v>
      </c>
      <c r="W36" s="2">
        <v>15</v>
      </c>
    </row>
    <row r="37" spans="1:23" x14ac:dyDescent="0.25">
      <c r="A37" s="2">
        <v>17581811</v>
      </c>
      <c r="B37" s="2">
        <v>11</v>
      </c>
      <c r="D37" s="2">
        <v>3011763</v>
      </c>
      <c r="E37" s="2">
        <v>25</v>
      </c>
      <c r="O37" s="2">
        <v>3011763</v>
      </c>
      <c r="P37" s="2">
        <v>5</v>
      </c>
      <c r="R37" s="2">
        <v>2457595</v>
      </c>
      <c r="S37" s="2">
        <v>11</v>
      </c>
      <c r="U37" s="2">
        <v>3011763</v>
      </c>
      <c r="V37" s="2">
        <v>5</v>
      </c>
      <c r="W37" s="2">
        <v>21</v>
      </c>
    </row>
    <row r="38" spans="1:23" x14ac:dyDescent="0.25">
      <c r="A38" s="2">
        <v>21175143</v>
      </c>
      <c r="B38" s="2">
        <v>1</v>
      </c>
      <c r="D38" s="2">
        <v>3062767</v>
      </c>
      <c r="E38" s="2">
        <v>2</v>
      </c>
      <c r="O38" s="2">
        <v>3062767</v>
      </c>
      <c r="P38" s="2">
        <v>1</v>
      </c>
      <c r="R38" s="2">
        <v>2477696</v>
      </c>
      <c r="S38" s="2">
        <v>1</v>
      </c>
      <c r="U38" s="2">
        <v>3062767</v>
      </c>
      <c r="V38" s="2">
        <v>1</v>
      </c>
      <c r="W38" s="2">
        <v>2</v>
      </c>
    </row>
    <row r="39" spans="1:23" x14ac:dyDescent="0.25">
      <c r="A39" s="2">
        <v>21584386</v>
      </c>
      <c r="B39" s="2">
        <v>1</v>
      </c>
      <c r="D39" s="2">
        <v>3148994</v>
      </c>
      <c r="E39" s="2">
        <v>30</v>
      </c>
      <c r="O39" s="2">
        <v>3148994</v>
      </c>
      <c r="P39" s="2">
        <v>27</v>
      </c>
      <c r="R39" s="2">
        <v>2505328</v>
      </c>
      <c r="S39" s="2">
        <v>2</v>
      </c>
      <c r="U39" s="2">
        <v>3148994</v>
      </c>
      <c r="V39" s="2">
        <v>27</v>
      </c>
      <c r="W39" s="2">
        <v>6</v>
      </c>
    </row>
    <row r="40" spans="1:23" x14ac:dyDescent="0.25">
      <c r="A40" s="2">
        <v>21957261</v>
      </c>
      <c r="B40" s="2">
        <v>1</v>
      </c>
      <c r="D40" s="2">
        <v>3300312</v>
      </c>
      <c r="E40" s="2">
        <v>2</v>
      </c>
      <c r="O40" s="2">
        <v>3300312</v>
      </c>
      <c r="P40" s="2">
        <v>2</v>
      </c>
      <c r="R40" s="2">
        <v>2577146</v>
      </c>
      <c r="S40" s="2">
        <v>4</v>
      </c>
      <c r="U40" s="2">
        <v>3300312</v>
      </c>
      <c r="V40" s="2">
        <v>2</v>
      </c>
      <c r="W40" s="2">
        <v>2</v>
      </c>
    </row>
    <row r="41" spans="1:23" x14ac:dyDescent="0.25">
      <c r="A41" s="2">
        <v>22742000</v>
      </c>
      <c r="B41" s="2">
        <v>1</v>
      </c>
      <c r="D41" s="2">
        <v>3491226</v>
      </c>
      <c r="E41" s="2">
        <v>1</v>
      </c>
      <c r="O41" s="2">
        <v>3491226</v>
      </c>
      <c r="P41" s="2">
        <v>1</v>
      </c>
      <c r="R41" s="2">
        <v>2642594</v>
      </c>
      <c r="S41" s="2">
        <v>2</v>
      </c>
      <c r="U41" s="2">
        <v>3491226</v>
      </c>
      <c r="V41" s="2">
        <v>1</v>
      </c>
      <c r="W41" s="2">
        <v>1</v>
      </c>
    </row>
    <row r="42" spans="1:23" x14ac:dyDescent="0.25">
      <c r="A42" s="2">
        <v>22768039</v>
      </c>
      <c r="B42" s="2">
        <v>1</v>
      </c>
      <c r="D42" s="2">
        <v>3614046</v>
      </c>
      <c r="E42" s="2">
        <v>4</v>
      </c>
      <c r="O42" s="2">
        <v>3614046</v>
      </c>
      <c r="P42" s="2">
        <v>2</v>
      </c>
      <c r="R42" s="2">
        <v>2665228</v>
      </c>
      <c r="S42" s="2">
        <v>2</v>
      </c>
      <c r="U42" s="2">
        <v>3614046</v>
      </c>
      <c r="V42" s="2">
        <v>2</v>
      </c>
      <c r="W42" s="2">
        <v>4</v>
      </c>
    </row>
    <row r="43" spans="1:23" x14ac:dyDescent="0.25">
      <c r="A43" s="2">
        <v>23112219</v>
      </c>
      <c r="B43" s="2">
        <v>9</v>
      </c>
      <c r="D43" s="2">
        <v>3698922</v>
      </c>
      <c r="E43" s="2">
        <v>2</v>
      </c>
      <c r="O43" s="2">
        <v>3698922</v>
      </c>
      <c r="P43" s="2">
        <v>1</v>
      </c>
      <c r="R43" s="2">
        <v>2723436</v>
      </c>
      <c r="S43" s="2">
        <v>67</v>
      </c>
      <c r="U43" s="2">
        <v>3698922</v>
      </c>
      <c r="V43" s="2">
        <v>1</v>
      </c>
      <c r="W43" s="2">
        <v>2</v>
      </c>
    </row>
    <row r="44" spans="1:23" x14ac:dyDescent="0.25">
      <c r="A44" s="2">
        <v>23359201</v>
      </c>
      <c r="B44" s="2">
        <v>11</v>
      </c>
      <c r="D44" s="2">
        <v>3835063</v>
      </c>
      <c r="E44" s="2">
        <v>2</v>
      </c>
      <c r="O44" s="2">
        <v>3835063</v>
      </c>
      <c r="P44" s="2">
        <v>1</v>
      </c>
      <c r="R44" s="2">
        <v>2821775</v>
      </c>
      <c r="S44" s="2">
        <v>7</v>
      </c>
      <c r="U44" s="2">
        <v>3835063</v>
      </c>
      <c r="V44" s="2">
        <v>1</v>
      </c>
      <c r="W44" s="2">
        <v>2</v>
      </c>
    </row>
    <row r="45" spans="1:23" x14ac:dyDescent="0.25">
      <c r="A45" s="2">
        <v>23657117</v>
      </c>
      <c r="B45" s="2">
        <v>14</v>
      </c>
      <c r="D45" s="2">
        <v>4077804</v>
      </c>
      <c r="E45" s="2">
        <v>2</v>
      </c>
      <c r="O45" s="2">
        <v>4077804</v>
      </c>
      <c r="P45" s="2">
        <v>1</v>
      </c>
      <c r="R45" s="2">
        <v>2995765</v>
      </c>
      <c r="S45" s="2">
        <v>15</v>
      </c>
      <c r="U45" s="2">
        <v>4077804</v>
      </c>
      <c r="V45" s="2">
        <v>1</v>
      </c>
      <c r="W45" s="2">
        <v>2</v>
      </c>
    </row>
    <row r="46" spans="1:23" x14ac:dyDescent="0.25">
      <c r="A46" s="2">
        <v>24289782</v>
      </c>
      <c r="B46" s="2">
        <v>1</v>
      </c>
      <c r="D46" s="2">
        <v>4295237</v>
      </c>
      <c r="E46" s="2">
        <v>4</v>
      </c>
      <c r="O46" s="2">
        <v>4295237</v>
      </c>
      <c r="P46" s="2">
        <v>4</v>
      </c>
      <c r="R46" s="2">
        <v>3011763</v>
      </c>
      <c r="S46" s="2">
        <v>21</v>
      </c>
      <c r="U46" s="2">
        <v>4295237</v>
      </c>
      <c r="V46" s="2">
        <v>4</v>
      </c>
      <c r="W46" s="2">
        <v>1</v>
      </c>
    </row>
    <row r="47" spans="1:23" x14ac:dyDescent="0.25">
      <c r="A47" s="2">
        <v>26510259</v>
      </c>
      <c r="B47" s="2">
        <v>3</v>
      </c>
      <c r="D47" s="2">
        <v>4340365</v>
      </c>
      <c r="E47" s="2">
        <v>1</v>
      </c>
      <c r="O47" s="2">
        <v>4340365</v>
      </c>
      <c r="P47" s="2">
        <v>1</v>
      </c>
      <c r="R47" s="2">
        <v>3062767</v>
      </c>
      <c r="S47" s="2">
        <v>2</v>
      </c>
      <c r="U47" s="2">
        <v>4340365</v>
      </c>
      <c r="V47" s="2">
        <v>1</v>
      </c>
      <c r="W47" s="2">
        <v>1</v>
      </c>
    </row>
    <row r="48" spans="1:23" x14ac:dyDescent="0.25">
      <c r="A48" s="2">
        <v>27462309</v>
      </c>
      <c r="B48" s="2">
        <v>1</v>
      </c>
      <c r="D48" s="2">
        <v>4494078</v>
      </c>
      <c r="E48" s="2">
        <v>2</v>
      </c>
      <c r="O48" s="2">
        <v>4494078</v>
      </c>
      <c r="P48" s="2">
        <v>2</v>
      </c>
      <c r="R48" s="2">
        <v>3086637</v>
      </c>
      <c r="S48" s="2">
        <v>1</v>
      </c>
      <c r="U48" s="2">
        <v>4494078</v>
      </c>
      <c r="V48" s="2">
        <v>2</v>
      </c>
      <c r="W48" s="2">
        <v>2</v>
      </c>
    </row>
    <row r="49" spans="1:23" x14ac:dyDescent="0.25">
      <c r="A49" s="2">
        <v>29163083</v>
      </c>
      <c r="B49" s="2">
        <v>24</v>
      </c>
      <c r="D49" s="2">
        <v>4693087</v>
      </c>
      <c r="E49" s="2">
        <v>134</v>
      </c>
      <c r="O49" s="2">
        <v>4693087</v>
      </c>
      <c r="P49" s="2">
        <v>90</v>
      </c>
      <c r="R49" s="2">
        <v>3143577</v>
      </c>
      <c r="S49" s="2">
        <v>1</v>
      </c>
      <c r="U49" s="2">
        <v>4693087</v>
      </c>
      <c r="V49" s="2">
        <v>90</v>
      </c>
      <c r="W49" s="2">
        <v>62</v>
      </c>
    </row>
    <row r="50" spans="1:23" x14ac:dyDescent="0.25">
      <c r="A50" s="2">
        <v>29887628</v>
      </c>
      <c r="B50" s="2">
        <v>1</v>
      </c>
      <c r="D50" s="2">
        <v>5021616</v>
      </c>
      <c r="E50" s="2">
        <v>34</v>
      </c>
      <c r="O50" s="2">
        <v>5021616</v>
      </c>
      <c r="P50" s="2">
        <v>25</v>
      </c>
      <c r="R50" s="2">
        <v>3148994</v>
      </c>
      <c r="S50" s="2">
        <v>6</v>
      </c>
      <c r="U50" s="2">
        <v>5021616</v>
      </c>
      <c r="V50" s="2">
        <v>25</v>
      </c>
      <c r="W50" s="2">
        <v>18</v>
      </c>
    </row>
    <row r="51" spans="1:23" x14ac:dyDescent="0.25">
      <c r="A51" s="2">
        <v>29936500</v>
      </c>
      <c r="B51" s="2">
        <v>11</v>
      </c>
      <c r="D51" s="2">
        <v>5144181</v>
      </c>
      <c r="E51" s="2">
        <v>51</v>
      </c>
      <c r="O51" s="2">
        <v>5144181</v>
      </c>
      <c r="P51" s="2">
        <v>50</v>
      </c>
      <c r="R51" s="2">
        <v>3300312</v>
      </c>
      <c r="S51" s="2">
        <v>2</v>
      </c>
      <c r="U51" s="2">
        <v>5144181</v>
      </c>
      <c r="V51" s="2">
        <v>50</v>
      </c>
      <c r="W51" s="2">
        <v>3</v>
      </c>
    </row>
    <row r="52" spans="1:23" x14ac:dyDescent="0.25">
      <c r="A52" s="2">
        <v>33293816</v>
      </c>
      <c r="B52" s="2">
        <v>1</v>
      </c>
      <c r="D52" s="2">
        <v>5197539</v>
      </c>
      <c r="E52" s="2">
        <v>29</v>
      </c>
      <c r="O52" s="2">
        <v>5197539</v>
      </c>
      <c r="P52" s="2">
        <v>22</v>
      </c>
      <c r="R52" s="2">
        <v>3326136</v>
      </c>
      <c r="S52" s="2">
        <v>1</v>
      </c>
      <c r="U52" s="2">
        <v>5197539</v>
      </c>
      <c r="V52" s="2">
        <v>22</v>
      </c>
      <c r="W52" s="2">
        <v>12</v>
      </c>
    </row>
    <row r="53" spans="1:23" x14ac:dyDescent="0.25">
      <c r="A53" s="2">
        <v>33920295</v>
      </c>
      <c r="B53" s="2">
        <v>1</v>
      </c>
      <c r="D53" s="2">
        <v>5203368</v>
      </c>
      <c r="E53" s="2">
        <v>16</v>
      </c>
      <c r="O53" s="2">
        <v>5203368</v>
      </c>
      <c r="P53" s="2">
        <v>6</v>
      </c>
      <c r="R53" s="2">
        <v>3396053</v>
      </c>
      <c r="S53" s="2">
        <v>1</v>
      </c>
      <c r="U53" s="2">
        <v>5203368</v>
      </c>
      <c r="V53" s="2">
        <v>6</v>
      </c>
      <c r="W53" s="2">
        <v>14</v>
      </c>
    </row>
    <row r="54" spans="1:23" x14ac:dyDescent="0.25">
      <c r="A54" s="2">
        <v>34612194</v>
      </c>
      <c r="B54" s="2">
        <v>1</v>
      </c>
      <c r="D54" s="2">
        <v>5287954</v>
      </c>
      <c r="E54" s="2">
        <v>33</v>
      </c>
      <c r="O54" s="2">
        <v>5287954</v>
      </c>
      <c r="P54" s="2">
        <v>25</v>
      </c>
      <c r="R54" s="2">
        <v>3491226</v>
      </c>
      <c r="S54" s="2">
        <v>1</v>
      </c>
      <c r="U54" s="2">
        <v>5287954</v>
      </c>
      <c r="V54" s="2">
        <v>25</v>
      </c>
      <c r="W54" s="2">
        <v>17</v>
      </c>
    </row>
    <row r="55" spans="1:23" x14ac:dyDescent="0.25">
      <c r="A55" s="2">
        <v>35948482</v>
      </c>
      <c r="B55" s="2">
        <v>7</v>
      </c>
      <c r="D55" s="2">
        <v>5541660</v>
      </c>
      <c r="E55" s="2">
        <v>57</v>
      </c>
      <c r="O55" s="2">
        <v>5541660</v>
      </c>
      <c r="P55" s="2">
        <v>41</v>
      </c>
      <c r="R55" s="2">
        <v>3614046</v>
      </c>
      <c r="S55" s="2">
        <v>4</v>
      </c>
      <c r="U55" s="2">
        <v>5541660</v>
      </c>
      <c r="V55" s="2">
        <v>41</v>
      </c>
      <c r="W55" s="2">
        <v>23</v>
      </c>
    </row>
    <row r="56" spans="1:23" x14ac:dyDescent="0.25">
      <c r="A56" s="2">
        <v>37075177</v>
      </c>
      <c r="B56" s="2">
        <v>2</v>
      </c>
      <c r="D56" s="2">
        <v>5614312</v>
      </c>
      <c r="E56" s="2">
        <v>12</v>
      </c>
      <c r="O56" s="2">
        <v>5614312</v>
      </c>
      <c r="P56" s="2">
        <v>5</v>
      </c>
      <c r="R56" s="2">
        <v>3698922</v>
      </c>
      <c r="S56" s="2">
        <v>2</v>
      </c>
      <c r="U56" s="2">
        <v>5614312</v>
      </c>
      <c r="V56" s="2">
        <v>5</v>
      </c>
      <c r="W56" s="2">
        <v>9</v>
      </c>
    </row>
    <row r="57" spans="1:23" x14ac:dyDescent="0.25">
      <c r="A57" s="2">
        <v>37232597</v>
      </c>
      <c r="B57" s="2">
        <v>1</v>
      </c>
      <c r="D57" s="2">
        <v>6127047</v>
      </c>
      <c r="E57" s="2">
        <v>66</v>
      </c>
      <c r="O57" s="2">
        <v>6127047</v>
      </c>
      <c r="P57" s="2">
        <v>58</v>
      </c>
      <c r="R57" s="2">
        <v>3835063</v>
      </c>
      <c r="S57" s="2">
        <v>2</v>
      </c>
      <c r="U57" s="2">
        <v>6127047</v>
      </c>
      <c r="V57" s="2">
        <v>58</v>
      </c>
      <c r="W57" s="2">
        <v>11</v>
      </c>
    </row>
    <row r="58" spans="1:23" x14ac:dyDescent="0.25">
      <c r="A58" s="2">
        <v>37656460</v>
      </c>
      <c r="B58" s="2">
        <v>1</v>
      </c>
      <c r="D58" s="2">
        <v>6388572</v>
      </c>
      <c r="E58" s="2">
        <v>20</v>
      </c>
      <c r="O58" s="2">
        <v>6388572</v>
      </c>
      <c r="P58" s="2">
        <v>5</v>
      </c>
      <c r="R58" s="2">
        <v>3844382</v>
      </c>
      <c r="S58" s="2">
        <v>2</v>
      </c>
      <c r="U58" s="2">
        <v>6388572</v>
      </c>
      <c r="V58" s="2">
        <v>5</v>
      </c>
      <c r="W58" s="2">
        <v>20</v>
      </c>
    </row>
    <row r="59" spans="1:23" x14ac:dyDescent="0.25">
      <c r="A59" s="2">
        <v>37848631</v>
      </c>
      <c r="B59" s="2">
        <v>1</v>
      </c>
      <c r="D59" s="2">
        <v>6686371</v>
      </c>
      <c r="E59" s="2">
        <v>1</v>
      </c>
      <c r="O59" s="2">
        <v>6686371</v>
      </c>
      <c r="P59" s="2">
        <v>1</v>
      </c>
      <c r="R59" s="2">
        <v>4077804</v>
      </c>
      <c r="S59" s="2">
        <v>2</v>
      </c>
      <c r="U59" s="2">
        <v>6686371</v>
      </c>
      <c r="V59" s="2">
        <v>1</v>
      </c>
      <c r="W59" s="2">
        <v>1</v>
      </c>
    </row>
    <row r="60" spans="1:23" x14ac:dyDescent="0.25">
      <c r="A60" s="2">
        <v>37859681</v>
      </c>
      <c r="B60" s="2">
        <v>5</v>
      </c>
      <c r="D60" s="2">
        <v>7031510</v>
      </c>
      <c r="E60" s="2">
        <v>21</v>
      </c>
      <c r="O60" s="2">
        <v>7031510</v>
      </c>
      <c r="P60" s="2">
        <v>22</v>
      </c>
      <c r="R60" s="2">
        <v>4295237</v>
      </c>
      <c r="S60" s="2">
        <v>1</v>
      </c>
      <c r="U60" s="2">
        <v>7031510</v>
      </c>
      <c r="V60" s="2">
        <v>22</v>
      </c>
      <c r="W60" s="2">
        <v>1</v>
      </c>
    </row>
    <row r="61" spans="1:23" x14ac:dyDescent="0.25">
      <c r="A61" s="2">
        <v>37937452</v>
      </c>
      <c r="B61" s="2">
        <v>6</v>
      </c>
      <c r="D61" s="2">
        <v>7121796</v>
      </c>
      <c r="E61" s="2">
        <v>2</v>
      </c>
      <c r="O61" s="2">
        <v>7121796</v>
      </c>
      <c r="P61" s="2">
        <v>2</v>
      </c>
      <c r="R61" s="2">
        <v>4340365</v>
      </c>
      <c r="S61" s="2">
        <v>1</v>
      </c>
      <c r="U61" s="2">
        <v>7121796</v>
      </c>
      <c r="V61" s="2">
        <v>2</v>
      </c>
      <c r="W61" s="2">
        <v>1</v>
      </c>
    </row>
    <row r="62" spans="1:23" x14ac:dyDescent="0.25">
      <c r="A62" s="2">
        <v>38167173</v>
      </c>
      <c r="B62" s="2">
        <v>1</v>
      </c>
      <c r="D62" s="2">
        <v>7358191</v>
      </c>
      <c r="E62" s="2">
        <v>18</v>
      </c>
      <c r="O62" s="2">
        <v>7358191</v>
      </c>
      <c r="P62" s="2">
        <v>10</v>
      </c>
      <c r="R62" s="2">
        <v>4494078</v>
      </c>
      <c r="S62" s="2">
        <v>2</v>
      </c>
      <c r="U62" s="2">
        <v>7358191</v>
      </c>
      <c r="V62" s="2">
        <v>10</v>
      </c>
      <c r="W62" s="2">
        <v>9</v>
      </c>
    </row>
    <row r="63" spans="1:23" x14ac:dyDescent="0.25">
      <c r="A63" s="2">
        <v>39062034</v>
      </c>
      <c r="B63" s="2">
        <v>1</v>
      </c>
      <c r="D63" s="2">
        <v>8125302</v>
      </c>
      <c r="E63" s="2">
        <v>3</v>
      </c>
      <c r="O63" s="2">
        <v>8125302</v>
      </c>
      <c r="P63" s="2">
        <v>2</v>
      </c>
      <c r="R63" s="2">
        <v>4693087</v>
      </c>
      <c r="S63" s="2">
        <v>62</v>
      </c>
      <c r="U63" s="2">
        <v>8125302</v>
      </c>
      <c r="V63" s="2">
        <v>2</v>
      </c>
      <c r="W63" s="2">
        <v>3</v>
      </c>
    </row>
    <row r="64" spans="1:23" x14ac:dyDescent="0.25">
      <c r="A64" s="2">
        <v>39262662</v>
      </c>
      <c r="B64" s="2">
        <v>1</v>
      </c>
      <c r="D64" s="2">
        <v>8242853</v>
      </c>
      <c r="E64" s="2">
        <v>2</v>
      </c>
      <c r="O64" s="2">
        <v>8242853</v>
      </c>
      <c r="P64" s="2">
        <v>1</v>
      </c>
      <c r="R64" s="2">
        <v>4748615</v>
      </c>
      <c r="S64" s="2">
        <v>2</v>
      </c>
      <c r="U64" s="2">
        <v>8242853</v>
      </c>
      <c r="V64" s="2">
        <v>1</v>
      </c>
      <c r="W64" s="2">
        <v>1</v>
      </c>
    </row>
    <row r="65" spans="1:23" x14ac:dyDescent="0.25">
      <c r="A65" s="2">
        <v>39777201</v>
      </c>
      <c r="B65" s="2">
        <v>1</v>
      </c>
      <c r="D65" s="2">
        <v>8357807</v>
      </c>
      <c r="E65" s="2">
        <v>1</v>
      </c>
      <c r="O65" s="2">
        <v>8357807</v>
      </c>
      <c r="P65" s="2">
        <v>1</v>
      </c>
      <c r="R65" s="2">
        <v>5021616</v>
      </c>
      <c r="S65" s="2">
        <v>18</v>
      </c>
      <c r="U65" s="2">
        <v>8357807</v>
      </c>
      <c r="V65" s="2">
        <v>1</v>
      </c>
      <c r="W65" s="2">
        <v>1</v>
      </c>
    </row>
    <row r="66" spans="1:23" x14ac:dyDescent="0.25">
      <c r="A66" s="2">
        <v>39882269</v>
      </c>
      <c r="B66" s="2">
        <v>1</v>
      </c>
      <c r="D66" s="2">
        <v>8458565</v>
      </c>
      <c r="E66" s="2">
        <v>2</v>
      </c>
      <c r="O66" s="2">
        <v>8458565</v>
      </c>
      <c r="P66" s="2">
        <v>2</v>
      </c>
      <c r="R66" s="2">
        <v>5144181</v>
      </c>
      <c r="S66" s="2">
        <v>3</v>
      </c>
      <c r="U66" s="2">
        <v>8458565</v>
      </c>
      <c r="V66" s="2">
        <v>2</v>
      </c>
      <c r="W66" s="2">
        <v>1</v>
      </c>
    </row>
    <row r="67" spans="1:23" x14ac:dyDescent="0.25">
      <c r="A67" s="2">
        <v>39891885</v>
      </c>
      <c r="B67" s="2">
        <v>1</v>
      </c>
      <c r="D67" s="2">
        <v>8484604</v>
      </c>
      <c r="E67" s="2">
        <v>66</v>
      </c>
      <c r="O67" s="2">
        <v>8484604</v>
      </c>
      <c r="P67" s="2">
        <v>65</v>
      </c>
      <c r="R67" s="2">
        <v>5197539</v>
      </c>
      <c r="S67" s="2">
        <v>12</v>
      </c>
      <c r="U67" s="2">
        <v>8484604</v>
      </c>
      <c r="V67" s="2">
        <v>65</v>
      </c>
      <c r="W67" s="2">
        <v>21</v>
      </c>
    </row>
    <row r="68" spans="1:23" x14ac:dyDescent="0.25">
      <c r="A68" s="2">
        <v>40004984</v>
      </c>
      <c r="B68" s="2">
        <v>2</v>
      </c>
      <c r="D68" s="2">
        <v>8884773</v>
      </c>
      <c r="E68" s="2">
        <v>55</v>
      </c>
      <c r="O68" s="2">
        <v>8884773</v>
      </c>
      <c r="P68" s="2">
        <v>18</v>
      </c>
      <c r="R68" s="2">
        <v>5203368</v>
      </c>
      <c r="S68" s="2">
        <v>14</v>
      </c>
      <c r="U68" s="2">
        <v>8884773</v>
      </c>
      <c r="V68" s="2">
        <v>18</v>
      </c>
      <c r="W68" s="2">
        <v>49</v>
      </c>
    </row>
    <row r="69" spans="1:23" x14ac:dyDescent="0.25">
      <c r="A69" s="2">
        <v>40065222</v>
      </c>
      <c r="B69" s="2">
        <v>2</v>
      </c>
      <c r="D69" s="2">
        <v>9063331</v>
      </c>
      <c r="E69" s="2">
        <v>5</v>
      </c>
      <c r="O69" s="2">
        <v>9063331</v>
      </c>
      <c r="P69" s="2">
        <v>3</v>
      </c>
      <c r="R69" s="2">
        <v>5287954</v>
      </c>
      <c r="S69" s="2">
        <v>17</v>
      </c>
      <c r="U69" s="2">
        <v>9063331</v>
      </c>
      <c r="V69" s="2">
        <v>3</v>
      </c>
      <c r="W69" s="2">
        <v>4</v>
      </c>
    </row>
    <row r="70" spans="1:23" x14ac:dyDescent="0.25">
      <c r="A70" s="2">
        <v>41006985</v>
      </c>
      <c r="B70" s="2">
        <v>3</v>
      </c>
      <c r="D70" s="2">
        <v>9422376</v>
      </c>
      <c r="E70" s="2">
        <v>1</v>
      </c>
      <c r="O70" s="2">
        <v>9422376</v>
      </c>
      <c r="P70" s="2">
        <v>1</v>
      </c>
      <c r="R70" s="2">
        <v>5541660</v>
      </c>
      <c r="S70" s="2">
        <v>23</v>
      </c>
      <c r="U70" s="2">
        <v>9422376</v>
      </c>
      <c r="V70" s="2">
        <v>1</v>
      </c>
      <c r="W70" s="2">
        <v>1</v>
      </c>
    </row>
    <row r="71" spans="1:23" x14ac:dyDescent="0.25">
      <c r="A71" s="2">
        <v>41194464</v>
      </c>
      <c r="B71" s="2">
        <v>1</v>
      </c>
      <c r="D71" s="2">
        <v>9565345</v>
      </c>
      <c r="E71" s="2">
        <v>2</v>
      </c>
      <c r="O71" s="2">
        <v>9565345</v>
      </c>
      <c r="P71" s="2">
        <v>1</v>
      </c>
      <c r="R71" s="2">
        <v>5614312</v>
      </c>
      <c r="S71" s="2">
        <v>9</v>
      </c>
      <c r="U71" s="2">
        <v>9565345</v>
      </c>
      <c r="V71" s="2">
        <v>1</v>
      </c>
      <c r="W71" s="2">
        <v>2</v>
      </c>
    </row>
    <row r="72" spans="1:23" x14ac:dyDescent="0.25">
      <c r="A72" s="2">
        <v>41329545</v>
      </c>
      <c r="B72" s="2">
        <v>1</v>
      </c>
      <c r="D72" s="2">
        <v>9568712</v>
      </c>
      <c r="E72" s="2">
        <v>1</v>
      </c>
      <c r="O72" s="2">
        <v>9568712</v>
      </c>
      <c r="P72" s="2">
        <v>1</v>
      </c>
      <c r="R72" s="2">
        <v>5756583</v>
      </c>
      <c r="S72" s="2">
        <v>2</v>
      </c>
      <c r="U72" s="2">
        <v>9568712</v>
      </c>
      <c r="V72" s="2">
        <v>1</v>
      </c>
      <c r="W72" s="2">
        <v>1</v>
      </c>
    </row>
    <row r="73" spans="1:23" x14ac:dyDescent="0.25">
      <c r="A73" s="2">
        <v>41953580</v>
      </c>
      <c r="B73" s="2">
        <v>1</v>
      </c>
      <c r="D73" s="2">
        <v>10199599</v>
      </c>
      <c r="E73" s="2">
        <v>226</v>
      </c>
      <c r="O73" s="2">
        <v>10199599</v>
      </c>
      <c r="P73" s="2">
        <v>224</v>
      </c>
      <c r="R73" s="2">
        <v>6127047</v>
      </c>
      <c r="S73" s="2">
        <v>11</v>
      </c>
      <c r="U73" s="2">
        <v>10199599</v>
      </c>
      <c r="V73" s="2">
        <v>224</v>
      </c>
      <c r="W73" s="2">
        <v>26</v>
      </c>
    </row>
    <row r="74" spans="1:23" x14ac:dyDescent="0.25">
      <c r="A74" s="2">
        <v>42029468</v>
      </c>
      <c r="B74" s="2">
        <v>1</v>
      </c>
      <c r="D74" s="2">
        <v>10389747</v>
      </c>
      <c r="E74" s="2">
        <v>2</v>
      </c>
      <c r="O74" s="2">
        <v>10389747</v>
      </c>
      <c r="P74" s="2">
        <v>2</v>
      </c>
      <c r="R74" s="2">
        <v>6388572</v>
      </c>
      <c r="S74" s="2">
        <v>20</v>
      </c>
      <c r="U74" s="2">
        <v>10389747</v>
      </c>
      <c r="V74" s="2">
        <v>2</v>
      </c>
      <c r="W74" s="2">
        <v>2</v>
      </c>
    </row>
    <row r="75" spans="1:23" x14ac:dyDescent="0.25">
      <c r="A75" s="2">
        <v>42108260</v>
      </c>
      <c r="B75" s="2">
        <v>1</v>
      </c>
      <c r="D75" s="2">
        <v>10391073</v>
      </c>
      <c r="E75" s="2">
        <v>720</v>
      </c>
      <c r="O75" s="2">
        <v>10391073</v>
      </c>
      <c r="P75" s="2">
        <v>606</v>
      </c>
      <c r="R75" s="2">
        <v>6686371</v>
      </c>
      <c r="S75" s="2">
        <v>1</v>
      </c>
      <c r="U75" s="2">
        <v>10391073</v>
      </c>
      <c r="V75" s="2">
        <v>606</v>
      </c>
      <c r="W75" s="2">
        <v>248</v>
      </c>
    </row>
    <row r="76" spans="1:23" x14ac:dyDescent="0.25">
      <c r="A76" s="2">
        <v>42123394</v>
      </c>
      <c r="B76" s="2">
        <v>3</v>
      </c>
      <c r="D76" s="2">
        <v>10666966</v>
      </c>
      <c r="E76" s="2">
        <v>4</v>
      </c>
      <c r="O76" s="2">
        <v>10666966</v>
      </c>
      <c r="P76" s="2">
        <v>1</v>
      </c>
      <c r="R76" s="2">
        <v>7031510</v>
      </c>
      <c r="S76" s="2">
        <v>1</v>
      </c>
      <c r="U76" s="2">
        <v>10666966</v>
      </c>
      <c r="V76" s="2">
        <v>1</v>
      </c>
      <c r="W76" s="2">
        <v>3</v>
      </c>
    </row>
    <row r="77" spans="1:23" x14ac:dyDescent="0.25">
      <c r="A77" s="2">
        <v>42177751</v>
      </c>
      <c r="B77" s="2">
        <v>1</v>
      </c>
      <c r="D77" s="2">
        <v>10934610</v>
      </c>
      <c r="E77" s="2">
        <v>3</v>
      </c>
      <c r="O77" s="2">
        <v>10934610</v>
      </c>
      <c r="P77" s="2">
        <v>2</v>
      </c>
      <c r="R77" s="2">
        <v>7121796</v>
      </c>
      <c r="S77" s="2">
        <v>1</v>
      </c>
      <c r="U77" s="2">
        <v>10934610</v>
      </c>
      <c r="V77" s="2">
        <v>2</v>
      </c>
      <c r="W77" s="2">
        <v>4</v>
      </c>
    </row>
    <row r="78" spans="1:23" x14ac:dyDescent="0.25">
      <c r="A78" s="2">
        <v>42181459</v>
      </c>
      <c r="B78" s="2">
        <v>1</v>
      </c>
      <c r="D78" s="2">
        <v>11079487</v>
      </c>
      <c r="E78" s="2">
        <v>1</v>
      </c>
      <c r="O78" s="2">
        <v>11079487</v>
      </c>
      <c r="P78" s="2">
        <v>1</v>
      </c>
      <c r="R78" s="2">
        <v>7358191</v>
      </c>
      <c r="S78" s="2">
        <v>9</v>
      </c>
      <c r="U78" s="2">
        <v>11079487</v>
      </c>
      <c r="V78" s="2">
        <v>1</v>
      </c>
      <c r="W78" s="2">
        <v>1</v>
      </c>
    </row>
    <row r="79" spans="1:23" x14ac:dyDescent="0.25">
      <c r="A79" s="2">
        <v>42441658</v>
      </c>
      <c r="B79" s="2">
        <v>1</v>
      </c>
      <c r="D79" s="2">
        <v>11246402</v>
      </c>
      <c r="E79" s="2">
        <v>10</v>
      </c>
      <c r="O79" s="2">
        <v>11246402</v>
      </c>
      <c r="P79" s="2">
        <v>7</v>
      </c>
      <c r="R79" s="2">
        <v>8125302</v>
      </c>
      <c r="S79" s="2">
        <v>3</v>
      </c>
      <c r="U79" s="2">
        <v>11246402</v>
      </c>
      <c r="V79" s="2">
        <v>7</v>
      </c>
      <c r="W79" s="2">
        <v>6</v>
      </c>
    </row>
    <row r="80" spans="1:23" x14ac:dyDescent="0.25">
      <c r="A80" s="2">
        <v>42875428</v>
      </c>
      <c r="B80" s="2">
        <v>9</v>
      </c>
      <c r="D80" s="2">
        <v>11671912</v>
      </c>
      <c r="E80" s="2">
        <v>17</v>
      </c>
      <c r="O80" s="2">
        <v>11671912</v>
      </c>
      <c r="P80" s="2">
        <v>12</v>
      </c>
      <c r="R80" s="2">
        <v>8134853</v>
      </c>
      <c r="S80" s="2">
        <v>1</v>
      </c>
      <c r="U80" s="2">
        <v>11671912</v>
      </c>
      <c r="V80" s="2">
        <v>12</v>
      </c>
      <c r="W80" s="2">
        <v>8</v>
      </c>
    </row>
    <row r="81" spans="1:23" x14ac:dyDescent="0.25">
      <c r="A81" s="2">
        <v>42903050</v>
      </c>
      <c r="B81" s="2">
        <v>1</v>
      </c>
      <c r="D81" s="2">
        <v>11764528</v>
      </c>
      <c r="E81" s="2">
        <v>2</v>
      </c>
      <c r="O81" s="2">
        <v>11764528</v>
      </c>
      <c r="P81" s="2">
        <v>2</v>
      </c>
      <c r="R81" s="2">
        <v>8242853</v>
      </c>
      <c r="S81" s="2">
        <v>1</v>
      </c>
      <c r="U81" s="2">
        <v>11764528</v>
      </c>
      <c r="V81" s="2">
        <v>2</v>
      </c>
      <c r="W81" s="2">
        <v>1</v>
      </c>
    </row>
    <row r="82" spans="1:23" x14ac:dyDescent="0.25">
      <c r="A82" s="2">
        <v>43055360</v>
      </c>
      <c r="B82" s="2">
        <v>6</v>
      </c>
      <c r="D82" s="2">
        <v>12153870</v>
      </c>
      <c r="E82" s="2">
        <v>2</v>
      </c>
      <c r="O82" s="2">
        <v>12153870</v>
      </c>
      <c r="P82" s="2">
        <v>2</v>
      </c>
      <c r="R82" s="2">
        <v>8357807</v>
      </c>
      <c r="S82" s="2">
        <v>1</v>
      </c>
      <c r="U82" s="2">
        <v>12153870</v>
      </c>
      <c r="V82" s="2">
        <v>2</v>
      </c>
      <c r="W82" s="2">
        <v>1</v>
      </c>
    </row>
    <row r="83" spans="1:23" x14ac:dyDescent="0.25">
      <c r="A83" s="2">
        <v>43329472</v>
      </c>
      <c r="B83" s="2">
        <v>2</v>
      </c>
      <c r="D83" s="2">
        <v>12333065</v>
      </c>
      <c r="E83" s="2">
        <v>6</v>
      </c>
      <c r="O83" s="2">
        <v>12333065</v>
      </c>
      <c r="P83" s="2">
        <v>6</v>
      </c>
      <c r="R83" s="2">
        <v>8458565</v>
      </c>
      <c r="S83" s="2">
        <v>1</v>
      </c>
      <c r="U83" s="2">
        <v>12333065</v>
      </c>
      <c r="V83" s="2">
        <v>6</v>
      </c>
      <c r="W83" s="2">
        <v>2</v>
      </c>
    </row>
    <row r="84" spans="1:23" x14ac:dyDescent="0.25">
      <c r="A84" s="2">
        <v>44443176</v>
      </c>
      <c r="B84" s="2">
        <v>2</v>
      </c>
      <c r="D84" s="2">
        <v>12736575</v>
      </c>
      <c r="E84" s="2">
        <v>12</v>
      </c>
      <c r="O84" s="2">
        <v>12736575</v>
      </c>
      <c r="P84" s="2">
        <v>3</v>
      </c>
      <c r="R84" s="2">
        <v>8484604</v>
      </c>
      <c r="S84" s="2">
        <v>21</v>
      </c>
      <c r="U84" s="2">
        <v>12736575</v>
      </c>
      <c r="V84" s="2">
        <v>3</v>
      </c>
      <c r="W84" s="2">
        <v>12</v>
      </c>
    </row>
    <row r="85" spans="1:23" x14ac:dyDescent="0.25">
      <c r="A85" s="2">
        <v>44641591</v>
      </c>
      <c r="B85" s="2">
        <v>1</v>
      </c>
      <c r="D85" s="2">
        <v>13633443</v>
      </c>
      <c r="E85" s="2">
        <v>93</v>
      </c>
      <c r="O85" s="2">
        <v>13633443</v>
      </c>
      <c r="P85" s="2">
        <v>87</v>
      </c>
      <c r="R85" s="2">
        <v>8884773</v>
      </c>
      <c r="S85" s="2">
        <v>49</v>
      </c>
      <c r="U85" s="2">
        <v>13633443</v>
      </c>
      <c r="V85" s="2">
        <v>87</v>
      </c>
      <c r="W85" s="2">
        <v>21</v>
      </c>
    </row>
    <row r="86" spans="1:23" x14ac:dyDescent="0.25">
      <c r="A86" s="2">
        <v>44690768</v>
      </c>
      <c r="B86" s="2">
        <v>2</v>
      </c>
      <c r="D86" s="2">
        <v>14045222</v>
      </c>
      <c r="E86" s="2">
        <v>2</v>
      </c>
      <c r="O86" s="2">
        <v>14045222</v>
      </c>
      <c r="P86" s="2">
        <v>2</v>
      </c>
      <c r="R86" s="2">
        <v>8920176</v>
      </c>
      <c r="S86" s="2">
        <v>1</v>
      </c>
      <c r="U86" s="2">
        <v>14045222</v>
      </c>
      <c r="V86" s="2">
        <v>2</v>
      </c>
      <c r="W86" s="2">
        <v>2</v>
      </c>
    </row>
    <row r="87" spans="1:23" x14ac:dyDescent="0.25">
      <c r="A87" s="2">
        <v>45790476</v>
      </c>
      <c r="B87" s="2">
        <v>1</v>
      </c>
      <c r="D87" s="2">
        <v>14252909</v>
      </c>
      <c r="E87" s="2">
        <v>3</v>
      </c>
      <c r="O87" s="2">
        <v>14252909</v>
      </c>
      <c r="P87" s="2">
        <v>3</v>
      </c>
      <c r="R87" s="2">
        <v>9063331</v>
      </c>
      <c r="S87" s="2">
        <v>4</v>
      </c>
      <c r="U87" s="2">
        <v>14252909</v>
      </c>
      <c r="V87" s="2">
        <v>3</v>
      </c>
      <c r="W87" s="2">
        <v>2</v>
      </c>
    </row>
    <row r="88" spans="1:23" x14ac:dyDescent="0.25">
      <c r="A88" s="2">
        <v>45859239</v>
      </c>
      <c r="B88" s="2">
        <v>6</v>
      </c>
      <c r="D88" s="2">
        <v>14357889</v>
      </c>
      <c r="E88" s="2">
        <v>1</v>
      </c>
      <c r="O88" s="2">
        <v>14357889</v>
      </c>
      <c r="P88" s="2">
        <v>1</v>
      </c>
      <c r="R88" s="2">
        <v>9101026</v>
      </c>
      <c r="S88" s="2">
        <v>1</v>
      </c>
      <c r="U88" s="2">
        <v>14357889</v>
      </c>
      <c r="V88" s="2">
        <v>1</v>
      </c>
      <c r="W88" s="2">
        <v>1</v>
      </c>
    </row>
    <row r="89" spans="1:23" x14ac:dyDescent="0.25">
      <c r="A89" s="2">
        <v>46108232</v>
      </c>
      <c r="B89" s="2">
        <v>1</v>
      </c>
      <c r="D89" s="2">
        <v>14364087</v>
      </c>
      <c r="E89" s="2">
        <v>1</v>
      </c>
      <c r="O89" s="2">
        <v>14364087</v>
      </c>
      <c r="P89" s="2">
        <v>1</v>
      </c>
      <c r="R89" s="2">
        <v>9402716</v>
      </c>
      <c r="S89" s="2">
        <v>1</v>
      </c>
      <c r="U89" s="2">
        <v>14364087</v>
      </c>
      <c r="V89" s="2">
        <v>1</v>
      </c>
      <c r="W89" s="2">
        <v>1</v>
      </c>
    </row>
    <row r="90" spans="1:23" x14ac:dyDescent="0.25">
      <c r="A90" s="2">
        <v>46724921</v>
      </c>
      <c r="B90" s="2">
        <v>1</v>
      </c>
      <c r="D90" s="2">
        <v>14365340</v>
      </c>
      <c r="E90" s="2">
        <v>2</v>
      </c>
      <c r="O90" s="2">
        <v>14365340</v>
      </c>
      <c r="P90" s="2">
        <v>1</v>
      </c>
      <c r="R90" s="2">
        <v>9422376</v>
      </c>
      <c r="S90" s="2">
        <v>1</v>
      </c>
      <c r="U90" s="2">
        <v>14365340</v>
      </c>
      <c r="V90" s="2">
        <v>1</v>
      </c>
      <c r="W90" s="2">
        <v>2</v>
      </c>
    </row>
    <row r="91" spans="1:23" x14ac:dyDescent="0.25">
      <c r="A91" s="2">
        <v>46856098</v>
      </c>
      <c r="B91" s="2">
        <v>1</v>
      </c>
      <c r="D91" s="2">
        <v>14628316</v>
      </c>
      <c r="E91" s="2">
        <v>5</v>
      </c>
      <c r="O91" s="2">
        <v>14628316</v>
      </c>
      <c r="P91" s="2">
        <v>1</v>
      </c>
      <c r="R91" s="2">
        <v>9565345</v>
      </c>
      <c r="S91" s="2">
        <v>2</v>
      </c>
      <c r="U91" s="2">
        <v>14628316</v>
      </c>
      <c r="V91" s="2">
        <v>1</v>
      </c>
      <c r="W91" s="2">
        <v>5</v>
      </c>
    </row>
    <row r="92" spans="1:23" x14ac:dyDescent="0.25">
      <c r="A92" s="2">
        <v>47126714</v>
      </c>
      <c r="B92" s="2">
        <v>5</v>
      </c>
      <c r="D92" s="2">
        <v>14865823</v>
      </c>
      <c r="E92" s="2">
        <v>1</v>
      </c>
      <c r="O92" s="2">
        <v>14865823</v>
      </c>
      <c r="P92" s="2">
        <v>1</v>
      </c>
      <c r="R92" s="2">
        <v>9568712</v>
      </c>
      <c r="S92" s="2">
        <v>1</v>
      </c>
      <c r="U92" s="2">
        <v>14865823</v>
      </c>
      <c r="V92" s="2">
        <v>1</v>
      </c>
      <c r="W92" s="2">
        <v>1</v>
      </c>
    </row>
    <row r="93" spans="1:23" x14ac:dyDescent="0.25">
      <c r="A93" s="2">
        <v>47130424</v>
      </c>
      <c r="B93" s="2">
        <v>3</v>
      </c>
      <c r="D93" s="2">
        <v>15008139</v>
      </c>
      <c r="E93" s="2">
        <v>3</v>
      </c>
      <c r="O93" s="2">
        <v>15008139</v>
      </c>
      <c r="P93" s="2">
        <v>3</v>
      </c>
      <c r="R93" s="2">
        <v>10056182</v>
      </c>
      <c r="S93" s="2">
        <v>2</v>
      </c>
      <c r="U93" s="2">
        <v>15008139</v>
      </c>
      <c r="V93" s="2">
        <v>3</v>
      </c>
      <c r="W93" s="2">
        <v>2</v>
      </c>
    </row>
    <row r="94" spans="1:23" x14ac:dyDescent="0.25">
      <c r="A94" s="2">
        <v>47151996</v>
      </c>
      <c r="B94" s="2">
        <v>2</v>
      </c>
      <c r="D94" s="2">
        <v>15344614</v>
      </c>
      <c r="E94" s="2">
        <v>6</v>
      </c>
      <c r="O94" s="2">
        <v>15344614</v>
      </c>
      <c r="P94" s="2">
        <v>6</v>
      </c>
      <c r="R94" s="2">
        <v>10199599</v>
      </c>
      <c r="S94" s="2">
        <v>26</v>
      </c>
      <c r="U94" s="2">
        <v>15344614</v>
      </c>
      <c r="V94" s="2">
        <v>6</v>
      </c>
      <c r="W94" s="2">
        <v>3</v>
      </c>
    </row>
    <row r="95" spans="1:23" x14ac:dyDescent="0.25">
      <c r="A95" s="2">
        <v>47175358</v>
      </c>
      <c r="B95" s="2">
        <v>1</v>
      </c>
      <c r="D95" s="2">
        <v>15884519</v>
      </c>
      <c r="E95" s="2">
        <v>1</v>
      </c>
      <c r="O95" s="2">
        <v>15884519</v>
      </c>
      <c r="P95" s="2">
        <v>1</v>
      </c>
      <c r="R95" s="2">
        <v>10281099</v>
      </c>
      <c r="S95" s="2">
        <v>1</v>
      </c>
      <c r="U95" s="2">
        <v>15884519</v>
      </c>
      <c r="V95" s="2">
        <v>1</v>
      </c>
      <c r="W95" s="2">
        <v>1</v>
      </c>
    </row>
    <row r="96" spans="1:23" x14ac:dyDescent="0.25">
      <c r="A96" s="2">
        <v>47181287</v>
      </c>
      <c r="B96" s="2">
        <v>4</v>
      </c>
      <c r="D96" s="2">
        <v>16416867</v>
      </c>
      <c r="E96" s="2">
        <v>487</v>
      </c>
      <c r="O96" s="2">
        <v>16416867</v>
      </c>
      <c r="P96" s="2">
        <v>47</v>
      </c>
      <c r="R96" s="2">
        <v>10389747</v>
      </c>
      <c r="S96" s="2">
        <v>2</v>
      </c>
      <c r="U96" s="2">
        <v>16416867</v>
      </c>
      <c r="V96" s="2">
        <v>47</v>
      </c>
      <c r="W96" s="2">
        <v>459</v>
      </c>
    </row>
    <row r="97" spans="1:23" x14ac:dyDescent="0.25">
      <c r="A97" s="2">
        <v>47378347</v>
      </c>
      <c r="B97" s="2">
        <v>1</v>
      </c>
      <c r="D97" s="2">
        <v>16567843</v>
      </c>
      <c r="E97" s="2">
        <v>9</v>
      </c>
      <c r="O97" s="2">
        <v>16567843</v>
      </c>
      <c r="P97" s="2">
        <v>1</v>
      </c>
      <c r="R97" s="2">
        <v>10391073</v>
      </c>
      <c r="S97" s="2">
        <v>248</v>
      </c>
      <c r="U97" s="2">
        <v>16567843</v>
      </c>
      <c r="V97" s="2">
        <v>1</v>
      </c>
      <c r="W97" s="2">
        <v>9</v>
      </c>
    </row>
    <row r="98" spans="1:23" x14ac:dyDescent="0.25">
      <c r="A98" s="2">
        <v>47400073</v>
      </c>
      <c r="B98" s="2">
        <v>1</v>
      </c>
      <c r="D98" s="2">
        <v>16619668</v>
      </c>
      <c r="E98" s="2">
        <v>4</v>
      </c>
      <c r="O98" s="2">
        <v>16619668</v>
      </c>
      <c r="P98" s="2">
        <v>2</v>
      </c>
      <c r="R98" s="2">
        <v>10531715</v>
      </c>
      <c r="S98" s="2">
        <v>1</v>
      </c>
      <c r="U98" s="2">
        <v>16619668</v>
      </c>
      <c r="V98" s="2">
        <v>2</v>
      </c>
      <c r="W98" s="2">
        <v>4</v>
      </c>
    </row>
    <row r="99" spans="1:23" x14ac:dyDescent="0.25">
      <c r="A99" s="2">
        <v>47428078</v>
      </c>
      <c r="B99" s="2">
        <v>1</v>
      </c>
      <c r="D99" s="2">
        <v>16629169</v>
      </c>
      <c r="E99" s="2">
        <v>1</v>
      </c>
      <c r="O99" s="2">
        <v>16629169</v>
      </c>
      <c r="P99" s="2">
        <v>1</v>
      </c>
      <c r="R99" s="2">
        <v>10662299</v>
      </c>
      <c r="S99" s="2">
        <v>1</v>
      </c>
      <c r="U99" s="2">
        <v>16629169</v>
      </c>
      <c r="V99" s="2">
        <v>1</v>
      </c>
      <c r="W99" s="2">
        <v>1</v>
      </c>
    </row>
    <row r="100" spans="1:23" x14ac:dyDescent="0.25">
      <c r="A100" s="2">
        <v>47428102</v>
      </c>
      <c r="B100" s="2">
        <v>1</v>
      </c>
      <c r="D100" s="2">
        <v>16827151</v>
      </c>
      <c r="E100" s="2">
        <v>11</v>
      </c>
      <c r="O100" s="2">
        <v>16827151</v>
      </c>
      <c r="P100" s="2">
        <v>4</v>
      </c>
      <c r="R100" s="2">
        <v>10666966</v>
      </c>
      <c r="S100" s="2">
        <v>3</v>
      </c>
      <c r="U100" s="2">
        <v>16827151</v>
      </c>
      <c r="V100" s="2">
        <v>4</v>
      </c>
      <c r="W100" s="2">
        <v>9</v>
      </c>
    </row>
    <row r="101" spans="1:23" x14ac:dyDescent="0.25">
      <c r="A101" s="2">
        <v>47616758</v>
      </c>
      <c r="B101" s="2">
        <v>1</v>
      </c>
      <c r="D101" s="2">
        <v>17164513</v>
      </c>
      <c r="E101" s="2">
        <v>19</v>
      </c>
      <c r="O101" s="2">
        <v>17164513</v>
      </c>
      <c r="P101" s="2">
        <v>16</v>
      </c>
      <c r="R101" s="2">
        <v>10934610</v>
      </c>
      <c r="S101" s="2">
        <v>4</v>
      </c>
      <c r="U101" s="2">
        <v>17164513</v>
      </c>
      <c r="V101" s="2">
        <v>16</v>
      </c>
      <c r="W101" s="2">
        <v>4</v>
      </c>
    </row>
    <row r="102" spans="1:23" x14ac:dyDescent="0.25">
      <c r="A102" s="2">
        <v>47822578</v>
      </c>
      <c r="B102" s="2">
        <v>1</v>
      </c>
      <c r="D102" s="2">
        <v>17509624</v>
      </c>
      <c r="E102" s="2">
        <v>1</v>
      </c>
      <c r="O102" s="2">
        <v>17509624</v>
      </c>
      <c r="P102" s="2">
        <v>1</v>
      </c>
      <c r="R102" s="2">
        <v>11027151</v>
      </c>
      <c r="S102" s="2">
        <v>4</v>
      </c>
      <c r="U102" s="2">
        <v>17509624</v>
      </c>
      <c r="V102" s="2">
        <v>1</v>
      </c>
      <c r="W102" s="2">
        <v>1</v>
      </c>
    </row>
    <row r="103" spans="1:23" x14ac:dyDescent="0.25">
      <c r="A103" s="2">
        <v>47847235</v>
      </c>
      <c r="B103" s="2">
        <v>2</v>
      </c>
      <c r="D103" s="2">
        <v>17512409</v>
      </c>
      <c r="E103" s="2">
        <v>3</v>
      </c>
      <c r="O103" s="2">
        <v>17512409</v>
      </c>
      <c r="P103" s="2">
        <v>1</v>
      </c>
      <c r="R103" s="2">
        <v>11079487</v>
      </c>
      <c r="S103" s="2">
        <v>1</v>
      </c>
      <c r="U103" s="2">
        <v>17512409</v>
      </c>
      <c r="V103" s="2">
        <v>1</v>
      </c>
      <c r="W103" s="2">
        <v>3</v>
      </c>
    </row>
    <row r="104" spans="1:23" x14ac:dyDescent="0.25">
      <c r="A104" s="2">
        <v>47932726</v>
      </c>
      <c r="B104" s="2">
        <v>1</v>
      </c>
      <c r="D104" s="2">
        <v>17754098</v>
      </c>
      <c r="E104" s="2">
        <v>1</v>
      </c>
      <c r="O104" s="2">
        <v>17754098</v>
      </c>
      <c r="P104" s="2">
        <v>1</v>
      </c>
      <c r="R104" s="2">
        <v>11246402</v>
      </c>
      <c r="S104" s="2">
        <v>6</v>
      </c>
      <c r="U104" s="2">
        <v>17754098</v>
      </c>
      <c r="V104" s="2">
        <v>1</v>
      </c>
      <c r="W104" s="2">
        <v>1</v>
      </c>
    </row>
    <row r="105" spans="1:23" x14ac:dyDescent="0.25">
      <c r="A105" s="2">
        <v>48043789</v>
      </c>
      <c r="B105" s="2">
        <v>1</v>
      </c>
      <c r="D105" s="2">
        <v>17887306</v>
      </c>
      <c r="E105" s="2">
        <v>2</v>
      </c>
      <c r="O105" s="2">
        <v>17887306</v>
      </c>
      <c r="P105" s="2">
        <v>2</v>
      </c>
      <c r="R105" s="2">
        <v>11671912</v>
      </c>
      <c r="S105" s="2">
        <v>8</v>
      </c>
      <c r="U105" s="2">
        <v>17887306</v>
      </c>
      <c r="V105" s="2">
        <v>2</v>
      </c>
      <c r="W105" s="2">
        <v>1</v>
      </c>
    </row>
    <row r="106" spans="1:23" x14ac:dyDescent="0.25">
      <c r="A106" s="2">
        <v>48447990</v>
      </c>
      <c r="B106" s="2">
        <v>1</v>
      </c>
      <c r="D106" s="2">
        <v>17958695</v>
      </c>
      <c r="E106" s="2">
        <v>2</v>
      </c>
      <c r="O106" s="2">
        <v>17958695</v>
      </c>
      <c r="P106" s="2">
        <v>1</v>
      </c>
      <c r="R106" s="2">
        <v>11764528</v>
      </c>
      <c r="S106" s="2">
        <v>1</v>
      </c>
      <c r="U106" s="2">
        <v>17958695</v>
      </c>
      <c r="V106" s="2">
        <v>1</v>
      </c>
      <c r="W106" s="2">
        <v>1</v>
      </c>
    </row>
    <row r="107" spans="1:23" x14ac:dyDescent="0.25">
      <c r="A107" s="2">
        <v>48448272</v>
      </c>
      <c r="B107" s="2">
        <v>1</v>
      </c>
      <c r="D107" s="2">
        <v>18299706</v>
      </c>
      <c r="E107" s="2">
        <v>3</v>
      </c>
      <c r="O107" s="2">
        <v>18299706</v>
      </c>
      <c r="P107" s="2">
        <v>1</v>
      </c>
      <c r="R107" s="2">
        <v>12153870</v>
      </c>
      <c r="S107" s="2">
        <v>1</v>
      </c>
      <c r="U107" s="2">
        <v>18299706</v>
      </c>
      <c r="V107" s="2">
        <v>1</v>
      </c>
      <c r="W107" s="2">
        <v>3</v>
      </c>
    </row>
    <row r="108" spans="1:23" x14ac:dyDescent="0.25">
      <c r="A108" s="2">
        <v>48566090</v>
      </c>
      <c r="B108" s="2">
        <v>1</v>
      </c>
      <c r="D108" s="2">
        <v>18355156</v>
      </c>
      <c r="E108" s="2">
        <v>4</v>
      </c>
      <c r="O108" s="2">
        <v>18355156</v>
      </c>
      <c r="P108" s="2">
        <v>3</v>
      </c>
      <c r="R108" s="2">
        <v>12333065</v>
      </c>
      <c r="S108" s="2">
        <v>2</v>
      </c>
      <c r="U108" s="2">
        <v>18355156</v>
      </c>
      <c r="V108" s="2">
        <v>3</v>
      </c>
      <c r="W108" s="2">
        <v>4</v>
      </c>
    </row>
    <row r="109" spans="1:23" x14ac:dyDescent="0.25">
      <c r="A109" s="2">
        <v>48761213</v>
      </c>
      <c r="B109" s="2">
        <v>1</v>
      </c>
      <c r="D109" s="2">
        <v>18382741</v>
      </c>
      <c r="E109" s="2">
        <v>3</v>
      </c>
      <c r="O109" s="2">
        <v>18382741</v>
      </c>
      <c r="P109" s="2">
        <v>3</v>
      </c>
      <c r="R109" s="2">
        <v>12736575</v>
      </c>
      <c r="S109" s="2">
        <v>12</v>
      </c>
      <c r="U109" s="2">
        <v>18382741</v>
      </c>
      <c r="V109" s="2">
        <v>3</v>
      </c>
      <c r="W109" s="2">
        <v>1</v>
      </c>
    </row>
    <row r="110" spans="1:23" x14ac:dyDescent="0.25">
      <c r="A110" s="2">
        <v>49247811</v>
      </c>
      <c r="B110" s="2">
        <v>1</v>
      </c>
      <c r="D110" s="2">
        <v>18625008</v>
      </c>
      <c r="E110" s="2">
        <v>9</v>
      </c>
      <c r="O110" s="2">
        <v>18625008</v>
      </c>
      <c r="P110" s="2">
        <v>9</v>
      </c>
      <c r="R110" s="2">
        <v>12750545</v>
      </c>
      <c r="S110" s="2">
        <v>1</v>
      </c>
      <c r="U110" s="2">
        <v>18625008</v>
      </c>
      <c r="V110" s="2">
        <v>9</v>
      </c>
      <c r="W110" s="2">
        <v>2</v>
      </c>
    </row>
    <row r="111" spans="1:23" x14ac:dyDescent="0.25">
      <c r="A111" s="2">
        <v>49468921</v>
      </c>
      <c r="B111" s="2">
        <v>1</v>
      </c>
      <c r="D111" s="2">
        <v>18772002</v>
      </c>
      <c r="E111" s="2">
        <v>1</v>
      </c>
      <c r="O111" s="2">
        <v>18772002</v>
      </c>
      <c r="P111" s="2">
        <v>1</v>
      </c>
      <c r="R111" s="2">
        <v>13145189</v>
      </c>
      <c r="S111" s="2">
        <v>1</v>
      </c>
      <c r="U111" s="2">
        <v>18772002</v>
      </c>
      <c r="V111" s="2">
        <v>1</v>
      </c>
      <c r="W111" s="2">
        <v>1</v>
      </c>
    </row>
    <row r="112" spans="1:23" x14ac:dyDescent="0.25">
      <c r="A112" s="2">
        <v>49515078</v>
      </c>
      <c r="B112" s="2">
        <v>1</v>
      </c>
      <c r="D112" s="2">
        <v>18810181</v>
      </c>
      <c r="E112" s="2">
        <v>1</v>
      </c>
      <c r="O112" s="2">
        <v>18810181</v>
      </c>
      <c r="P112" s="2">
        <v>2</v>
      </c>
      <c r="R112" s="2">
        <v>13633443</v>
      </c>
      <c r="S112" s="2">
        <v>21</v>
      </c>
      <c r="U112" s="2">
        <v>18810181</v>
      </c>
      <c r="V112" s="2">
        <v>2</v>
      </c>
      <c r="W112" s="2">
        <v>1</v>
      </c>
    </row>
    <row r="113" spans="1:23" x14ac:dyDescent="0.25">
      <c r="A113" s="2">
        <v>50174112</v>
      </c>
      <c r="B113" s="2">
        <v>1</v>
      </c>
      <c r="D113" s="2">
        <v>19104393</v>
      </c>
      <c r="E113" s="2">
        <v>1</v>
      </c>
      <c r="O113" s="2">
        <v>19104393</v>
      </c>
      <c r="P113" s="2">
        <v>1</v>
      </c>
      <c r="R113" s="2">
        <v>13869572</v>
      </c>
      <c r="S113" s="2">
        <v>1</v>
      </c>
      <c r="U113" s="2">
        <v>19104393</v>
      </c>
      <c r="V113" s="2">
        <v>1</v>
      </c>
      <c r="W113" s="2">
        <v>1</v>
      </c>
    </row>
    <row r="114" spans="1:23" x14ac:dyDescent="0.25">
      <c r="A114" s="2">
        <v>50299727</v>
      </c>
      <c r="B114" s="2">
        <v>1</v>
      </c>
      <c r="D114" s="2">
        <v>19148603</v>
      </c>
      <c r="E114" s="2">
        <v>1</v>
      </c>
      <c r="O114" s="2">
        <v>19148603</v>
      </c>
      <c r="P114" s="2">
        <v>1</v>
      </c>
      <c r="R114" s="2">
        <v>14045222</v>
      </c>
      <c r="S114" s="2">
        <v>2</v>
      </c>
      <c r="U114" s="2">
        <v>19148603</v>
      </c>
      <c r="V114" s="2">
        <v>1</v>
      </c>
      <c r="W114" s="2">
        <v>1</v>
      </c>
    </row>
    <row r="115" spans="1:23" x14ac:dyDescent="0.25">
      <c r="A115" s="2">
        <v>50743462</v>
      </c>
      <c r="B115" s="2">
        <v>1</v>
      </c>
      <c r="D115" s="2">
        <v>19272646</v>
      </c>
      <c r="E115" s="2">
        <v>12</v>
      </c>
      <c r="O115" s="2">
        <v>19272646</v>
      </c>
      <c r="P115" s="2">
        <v>12</v>
      </c>
      <c r="R115" s="2">
        <v>14252909</v>
      </c>
      <c r="S115" s="2">
        <v>2</v>
      </c>
      <c r="U115" s="2">
        <v>19272646</v>
      </c>
      <c r="V115" s="2">
        <v>12</v>
      </c>
      <c r="W115" s="2">
        <v>10</v>
      </c>
    </row>
    <row r="116" spans="1:23" x14ac:dyDescent="0.25">
      <c r="A116" s="2">
        <v>52061687</v>
      </c>
      <c r="B116" s="2">
        <v>1</v>
      </c>
      <c r="D116" s="2">
        <v>19695722</v>
      </c>
      <c r="E116" s="2">
        <v>30</v>
      </c>
      <c r="O116" s="2">
        <v>19695722</v>
      </c>
      <c r="P116" s="2">
        <v>17</v>
      </c>
      <c r="R116" s="2">
        <v>14357889</v>
      </c>
      <c r="S116" s="2">
        <v>1</v>
      </c>
      <c r="U116" s="2">
        <v>19695722</v>
      </c>
      <c r="V116" s="2">
        <v>17</v>
      </c>
      <c r="W116" s="2">
        <v>20</v>
      </c>
    </row>
    <row r="117" spans="1:23" x14ac:dyDescent="0.25">
      <c r="A117" s="2">
        <v>52100680</v>
      </c>
      <c r="B117" s="2">
        <v>3</v>
      </c>
      <c r="D117" s="2">
        <v>19769089</v>
      </c>
      <c r="E117" s="2">
        <v>1</v>
      </c>
      <c r="O117" s="2">
        <v>19769089</v>
      </c>
      <c r="P117" s="2">
        <v>1</v>
      </c>
      <c r="R117" s="2">
        <v>14364087</v>
      </c>
      <c r="S117" s="2">
        <v>1</v>
      </c>
      <c r="U117" s="2">
        <v>19769089</v>
      </c>
      <c r="V117" s="2">
        <v>1</v>
      </c>
      <c r="W117" s="2">
        <v>1</v>
      </c>
    </row>
    <row r="118" spans="1:23" x14ac:dyDescent="0.25">
      <c r="A118" s="2">
        <v>52884127</v>
      </c>
      <c r="B118" s="2">
        <v>1</v>
      </c>
      <c r="D118" s="2">
        <v>20538228</v>
      </c>
      <c r="E118" s="2">
        <v>20</v>
      </c>
      <c r="O118" s="2">
        <v>20538228</v>
      </c>
      <c r="P118" s="2">
        <v>12</v>
      </c>
      <c r="R118" s="2">
        <v>14365340</v>
      </c>
      <c r="S118" s="2">
        <v>2</v>
      </c>
      <c r="U118" s="2">
        <v>20538228</v>
      </c>
      <c r="V118" s="2">
        <v>12</v>
      </c>
      <c r="W118" s="2">
        <v>18</v>
      </c>
    </row>
    <row r="119" spans="1:23" x14ac:dyDescent="0.25">
      <c r="A119" s="2">
        <v>53073936</v>
      </c>
      <c r="B119" s="2">
        <v>2</v>
      </c>
      <c r="D119" s="2">
        <v>20566013</v>
      </c>
      <c r="E119" s="2">
        <v>1</v>
      </c>
      <c r="O119" s="2">
        <v>20566013</v>
      </c>
      <c r="P119" s="2">
        <v>1</v>
      </c>
      <c r="R119" s="2">
        <v>14628316</v>
      </c>
      <c r="S119" s="2">
        <v>5</v>
      </c>
      <c r="U119" s="2">
        <v>20566013</v>
      </c>
      <c r="V119" s="2">
        <v>1</v>
      </c>
      <c r="W119" s="2">
        <v>1</v>
      </c>
    </row>
    <row r="120" spans="1:23" x14ac:dyDescent="0.25">
      <c r="A120" s="2">
        <v>54498583</v>
      </c>
      <c r="B120" s="2">
        <v>4</v>
      </c>
      <c r="D120" s="2">
        <v>20767408</v>
      </c>
      <c r="E120" s="2">
        <v>1</v>
      </c>
      <c r="O120" s="2">
        <v>20767408</v>
      </c>
      <c r="P120" s="2">
        <v>1</v>
      </c>
      <c r="R120" s="2">
        <v>14689478</v>
      </c>
      <c r="S120" s="2">
        <v>5</v>
      </c>
      <c r="U120" s="2">
        <v>20767408</v>
      </c>
      <c r="V120" s="2">
        <v>1</v>
      </c>
      <c r="W120" s="2">
        <v>1</v>
      </c>
    </row>
    <row r="121" spans="1:23" x14ac:dyDescent="0.25">
      <c r="A121" s="2">
        <v>54501096</v>
      </c>
      <c r="B121" s="2">
        <v>1</v>
      </c>
      <c r="D121" s="2">
        <v>20896743</v>
      </c>
      <c r="E121" s="2">
        <v>2</v>
      </c>
      <c r="O121" s="2">
        <v>20896743</v>
      </c>
      <c r="P121" s="2">
        <v>2</v>
      </c>
      <c r="R121" s="2">
        <v>14748971</v>
      </c>
      <c r="S121" s="2">
        <v>3</v>
      </c>
      <c r="U121" s="2">
        <v>20896743</v>
      </c>
      <c r="V121" s="2">
        <v>2</v>
      </c>
      <c r="W121" s="2">
        <v>1</v>
      </c>
    </row>
    <row r="122" spans="1:23" x14ac:dyDescent="0.25">
      <c r="A122" s="2">
        <v>55050750</v>
      </c>
      <c r="B122" s="2">
        <v>1</v>
      </c>
      <c r="D122" s="2">
        <v>20941273</v>
      </c>
      <c r="E122" s="2">
        <v>58</v>
      </c>
      <c r="O122" s="2">
        <v>20941273</v>
      </c>
      <c r="P122" s="2">
        <v>7</v>
      </c>
      <c r="R122" s="2">
        <v>14840550</v>
      </c>
      <c r="S122" s="2">
        <v>3</v>
      </c>
      <c r="U122" s="2">
        <v>20941273</v>
      </c>
      <c r="V122" s="2">
        <v>7</v>
      </c>
      <c r="W122" s="2">
        <v>57</v>
      </c>
    </row>
    <row r="123" spans="1:23" x14ac:dyDescent="0.25">
      <c r="A123" s="2">
        <v>55208796</v>
      </c>
      <c r="B123" s="2">
        <v>1</v>
      </c>
      <c r="D123" s="2">
        <v>21123000</v>
      </c>
      <c r="E123" s="2">
        <v>1</v>
      </c>
      <c r="O123" s="2">
        <v>21123000</v>
      </c>
      <c r="P123" s="2">
        <v>1</v>
      </c>
      <c r="R123" s="2">
        <v>14840745</v>
      </c>
      <c r="S123" s="2">
        <v>1</v>
      </c>
      <c r="U123" s="2">
        <v>21123000</v>
      </c>
      <c r="V123" s="2">
        <v>1</v>
      </c>
      <c r="W123" s="2">
        <v>1</v>
      </c>
    </row>
    <row r="124" spans="1:23" x14ac:dyDescent="0.25">
      <c r="A124" s="2">
        <v>55592541</v>
      </c>
      <c r="B124" s="2">
        <v>1</v>
      </c>
      <c r="D124" s="2">
        <v>21130146</v>
      </c>
      <c r="E124" s="2">
        <v>1</v>
      </c>
      <c r="O124" s="2">
        <v>21130146</v>
      </c>
      <c r="P124" s="2">
        <v>1</v>
      </c>
      <c r="R124" s="2">
        <v>14840944</v>
      </c>
      <c r="S124" s="2">
        <v>1</v>
      </c>
      <c r="U124" s="2">
        <v>21130146</v>
      </c>
      <c r="V124" s="2">
        <v>1</v>
      </c>
      <c r="W124" s="2">
        <v>1</v>
      </c>
    </row>
    <row r="125" spans="1:23" x14ac:dyDescent="0.25">
      <c r="A125" s="2">
        <v>55677053</v>
      </c>
      <c r="B125" s="2">
        <v>4</v>
      </c>
      <c r="D125" s="2">
        <v>21427488</v>
      </c>
      <c r="E125" s="2">
        <v>3</v>
      </c>
      <c r="O125" s="2">
        <v>21427488</v>
      </c>
      <c r="P125" s="2">
        <v>2</v>
      </c>
      <c r="R125" s="2">
        <v>14865823</v>
      </c>
      <c r="S125" s="2">
        <v>1</v>
      </c>
      <c r="U125" s="2">
        <v>21427488</v>
      </c>
      <c r="V125" s="2">
        <v>2</v>
      </c>
      <c r="W125" s="2">
        <v>3</v>
      </c>
    </row>
    <row r="126" spans="1:23" x14ac:dyDescent="0.25">
      <c r="A126" s="2">
        <v>55773603</v>
      </c>
      <c r="B126" s="2">
        <v>2</v>
      </c>
      <c r="D126" s="2">
        <v>21674470</v>
      </c>
      <c r="E126" s="2">
        <v>2</v>
      </c>
      <c r="O126" s="2">
        <v>21674470</v>
      </c>
      <c r="P126" s="2">
        <v>1</v>
      </c>
      <c r="R126" s="2">
        <v>15008139</v>
      </c>
      <c r="S126" s="2">
        <v>2</v>
      </c>
      <c r="U126" s="2">
        <v>21674470</v>
      </c>
      <c r="V126" s="2">
        <v>1</v>
      </c>
      <c r="W126" s="2">
        <v>2</v>
      </c>
    </row>
    <row r="127" spans="1:23" x14ac:dyDescent="0.25">
      <c r="A127" s="2">
        <v>55820267</v>
      </c>
      <c r="B127" s="2">
        <v>2</v>
      </c>
      <c r="D127" s="2">
        <v>22128680</v>
      </c>
      <c r="E127" s="2">
        <v>4</v>
      </c>
      <c r="O127" s="2">
        <v>22128680</v>
      </c>
      <c r="P127" s="2">
        <v>4</v>
      </c>
      <c r="R127" s="2">
        <v>15313960</v>
      </c>
      <c r="S127" s="2">
        <v>1</v>
      </c>
      <c r="U127" s="2">
        <v>22128680</v>
      </c>
      <c r="V127" s="2">
        <v>4</v>
      </c>
      <c r="W127" s="2">
        <v>4</v>
      </c>
    </row>
    <row r="128" spans="1:23" x14ac:dyDescent="0.25">
      <c r="A128" s="2">
        <v>56030952</v>
      </c>
      <c r="B128" s="2">
        <v>1</v>
      </c>
      <c r="D128" s="2">
        <v>22321097</v>
      </c>
      <c r="E128" s="2">
        <v>3</v>
      </c>
      <c r="O128" s="2">
        <v>22321097</v>
      </c>
      <c r="P128" s="2">
        <v>3</v>
      </c>
      <c r="R128" s="2">
        <v>15344614</v>
      </c>
      <c r="S128" s="2">
        <v>3</v>
      </c>
      <c r="U128" s="2">
        <v>22321097</v>
      </c>
      <c r="V128" s="2">
        <v>3</v>
      </c>
      <c r="W128" s="2">
        <v>2</v>
      </c>
    </row>
    <row r="129" spans="1:23" x14ac:dyDescent="0.25">
      <c r="A129" s="2">
        <v>56805962</v>
      </c>
      <c r="B129" s="2">
        <v>1</v>
      </c>
      <c r="D129" s="2">
        <v>22878046</v>
      </c>
      <c r="E129" s="2">
        <v>1</v>
      </c>
      <c r="O129" s="2">
        <v>22878046</v>
      </c>
      <c r="P129" s="2">
        <v>1</v>
      </c>
      <c r="R129" s="2">
        <v>15700975</v>
      </c>
      <c r="S129" s="2">
        <v>1</v>
      </c>
      <c r="U129" s="2">
        <v>22878046</v>
      </c>
      <c r="V129" s="2">
        <v>1</v>
      </c>
      <c r="W129" s="2">
        <v>1</v>
      </c>
    </row>
    <row r="130" spans="1:23" x14ac:dyDescent="0.25">
      <c r="A130" s="2">
        <v>57090916</v>
      </c>
      <c r="B130" s="2">
        <v>2</v>
      </c>
      <c r="D130" s="2">
        <v>23075373</v>
      </c>
      <c r="E130" s="2">
        <v>3</v>
      </c>
      <c r="O130" s="2">
        <v>23075373</v>
      </c>
      <c r="P130" s="2">
        <v>4</v>
      </c>
      <c r="R130" s="2">
        <v>15884519</v>
      </c>
      <c r="S130" s="2">
        <v>1</v>
      </c>
      <c r="U130" s="2">
        <v>23075373</v>
      </c>
      <c r="V130" s="2">
        <v>4</v>
      </c>
      <c r="W130" s="2">
        <v>1</v>
      </c>
    </row>
    <row r="131" spans="1:23" x14ac:dyDescent="0.25">
      <c r="A131" s="2">
        <v>57119626</v>
      </c>
      <c r="B131" s="2">
        <v>1</v>
      </c>
      <c r="D131" s="2">
        <v>23399487</v>
      </c>
      <c r="E131" s="2">
        <v>5</v>
      </c>
      <c r="O131" s="2">
        <v>23399487</v>
      </c>
      <c r="P131" s="2">
        <v>1</v>
      </c>
      <c r="R131" s="2">
        <v>16416867</v>
      </c>
      <c r="S131" s="2">
        <v>459</v>
      </c>
      <c r="U131" s="2">
        <v>23399487</v>
      </c>
      <c r="V131" s="2">
        <v>1</v>
      </c>
      <c r="W131" s="2">
        <v>5</v>
      </c>
    </row>
    <row r="132" spans="1:23" x14ac:dyDescent="0.25">
      <c r="A132" s="2">
        <v>57274190</v>
      </c>
      <c r="B132" s="2">
        <v>1</v>
      </c>
      <c r="D132" s="2">
        <v>23700996</v>
      </c>
      <c r="E132" s="2">
        <v>3</v>
      </c>
      <c r="O132" s="2">
        <v>23700996</v>
      </c>
      <c r="P132" s="2">
        <v>2</v>
      </c>
      <c r="R132" s="2">
        <v>16567843</v>
      </c>
      <c r="S132" s="2">
        <v>9</v>
      </c>
      <c r="U132" s="2">
        <v>23700996</v>
      </c>
      <c r="V132" s="2">
        <v>2</v>
      </c>
      <c r="W132" s="2">
        <v>4</v>
      </c>
    </row>
    <row r="133" spans="1:23" x14ac:dyDescent="0.25">
      <c r="A133" s="2">
        <v>57878309</v>
      </c>
      <c r="B133" s="2">
        <v>1</v>
      </c>
      <c r="D133" s="2">
        <v>23722245</v>
      </c>
      <c r="E133" s="2">
        <v>6</v>
      </c>
      <c r="O133" s="2">
        <v>23722245</v>
      </c>
      <c r="P133" s="2">
        <v>4</v>
      </c>
      <c r="R133" s="2">
        <v>16619668</v>
      </c>
      <c r="S133" s="2">
        <v>4</v>
      </c>
      <c r="U133" s="2">
        <v>23722245</v>
      </c>
      <c r="V133" s="2">
        <v>4</v>
      </c>
      <c r="W133" s="2">
        <v>3</v>
      </c>
    </row>
    <row r="134" spans="1:23" x14ac:dyDescent="0.25">
      <c r="A134" s="2">
        <v>58114056</v>
      </c>
      <c r="B134" s="2">
        <v>1</v>
      </c>
      <c r="D134" s="2">
        <v>23996209</v>
      </c>
      <c r="E134" s="2">
        <v>23</v>
      </c>
      <c r="O134" s="2">
        <v>23996209</v>
      </c>
      <c r="P134" s="2">
        <v>22</v>
      </c>
      <c r="R134" s="2">
        <v>16629169</v>
      </c>
      <c r="S134" s="2">
        <v>1</v>
      </c>
      <c r="U134" s="2">
        <v>23996209</v>
      </c>
      <c r="V134" s="2">
        <v>22</v>
      </c>
      <c r="W134" s="2">
        <v>2</v>
      </c>
    </row>
    <row r="135" spans="1:23" x14ac:dyDescent="0.25">
      <c r="A135" s="2">
        <v>58187543</v>
      </c>
      <c r="B135" s="2">
        <v>1</v>
      </c>
      <c r="D135" s="2">
        <v>24676571</v>
      </c>
      <c r="E135" s="2">
        <v>23</v>
      </c>
      <c r="O135" s="2">
        <v>24676571</v>
      </c>
      <c r="P135" s="2">
        <v>7</v>
      </c>
      <c r="R135" s="2">
        <v>16827151</v>
      </c>
      <c r="S135" s="2">
        <v>9</v>
      </c>
      <c r="U135" s="2">
        <v>24676571</v>
      </c>
      <c r="V135" s="2">
        <v>7</v>
      </c>
      <c r="W135" s="2">
        <v>21</v>
      </c>
    </row>
    <row r="136" spans="1:23" x14ac:dyDescent="0.25">
      <c r="A136" s="2">
        <v>58320391</v>
      </c>
      <c r="B136" s="2">
        <v>1</v>
      </c>
      <c r="D136" s="2">
        <v>24728203</v>
      </c>
      <c r="E136" s="2">
        <v>5</v>
      </c>
      <c r="O136" s="2">
        <v>24728203</v>
      </c>
      <c r="P136" s="2">
        <v>6</v>
      </c>
      <c r="R136" s="2">
        <v>17164513</v>
      </c>
      <c r="S136" s="2">
        <v>4</v>
      </c>
      <c r="U136" s="2">
        <v>24728203</v>
      </c>
      <c r="V136" s="2">
        <v>6</v>
      </c>
      <c r="W136" s="2">
        <v>4</v>
      </c>
    </row>
    <row r="137" spans="1:23" x14ac:dyDescent="0.25">
      <c r="A137" s="2">
        <v>59022111</v>
      </c>
      <c r="B137" s="2">
        <v>2</v>
      </c>
      <c r="D137" s="2">
        <v>24797743</v>
      </c>
      <c r="E137" s="2">
        <v>2</v>
      </c>
      <c r="O137" s="2">
        <v>24797743</v>
      </c>
      <c r="P137" s="2">
        <v>1</v>
      </c>
      <c r="R137" s="2">
        <v>17509624</v>
      </c>
      <c r="S137" s="2">
        <v>1</v>
      </c>
      <c r="U137" s="2">
        <v>24797743</v>
      </c>
      <c r="V137" s="2">
        <v>1</v>
      </c>
      <c r="W137" s="2">
        <v>2</v>
      </c>
    </row>
    <row r="138" spans="1:23" x14ac:dyDescent="0.25">
      <c r="A138" s="2">
        <v>59460487</v>
      </c>
      <c r="B138" s="2">
        <v>1</v>
      </c>
      <c r="D138" s="2">
        <v>24998407</v>
      </c>
      <c r="E138" s="2">
        <v>18</v>
      </c>
      <c r="O138" s="2">
        <v>24998407</v>
      </c>
      <c r="P138" s="2">
        <v>15</v>
      </c>
      <c r="R138" s="2">
        <v>17512409</v>
      </c>
      <c r="S138" s="2">
        <v>3</v>
      </c>
      <c r="U138" s="2">
        <v>24998407</v>
      </c>
      <c r="V138" s="2">
        <v>15</v>
      </c>
      <c r="W138" s="2">
        <v>16</v>
      </c>
    </row>
    <row r="139" spans="1:23" x14ac:dyDescent="0.25">
      <c r="A139" s="2">
        <v>60463788</v>
      </c>
      <c r="B139" s="2">
        <v>1</v>
      </c>
      <c r="D139" s="2">
        <v>25266940</v>
      </c>
      <c r="E139" s="2">
        <v>17</v>
      </c>
      <c r="O139" s="2">
        <v>25266940</v>
      </c>
      <c r="P139" s="2">
        <v>6</v>
      </c>
      <c r="R139" s="2">
        <v>17581811</v>
      </c>
      <c r="S139" s="2">
        <v>11</v>
      </c>
      <c r="U139" s="2">
        <v>25266940</v>
      </c>
      <c r="V139" s="2">
        <v>6</v>
      </c>
      <c r="W139" s="2">
        <v>18</v>
      </c>
    </row>
    <row r="140" spans="1:23" x14ac:dyDescent="0.25">
      <c r="A140" s="2">
        <v>60691091</v>
      </c>
      <c r="B140" s="2">
        <v>1</v>
      </c>
      <c r="D140" s="2">
        <v>25706995</v>
      </c>
      <c r="E140" s="2">
        <v>3</v>
      </c>
      <c r="O140" s="2">
        <v>25706995</v>
      </c>
      <c r="P140" s="2">
        <v>2</v>
      </c>
      <c r="R140" s="2">
        <v>17754098</v>
      </c>
      <c r="S140" s="2">
        <v>1</v>
      </c>
      <c r="U140" s="2">
        <v>25706995</v>
      </c>
      <c r="V140" s="2">
        <v>2</v>
      </c>
      <c r="W140" s="2">
        <v>2</v>
      </c>
    </row>
    <row r="141" spans="1:23" x14ac:dyDescent="0.25">
      <c r="A141" s="2">
        <v>60894874</v>
      </c>
      <c r="B141" s="2">
        <v>1</v>
      </c>
      <c r="D141" s="2">
        <v>25745061</v>
      </c>
      <c r="E141" s="2">
        <v>19</v>
      </c>
      <c r="O141" s="2">
        <v>25745061</v>
      </c>
      <c r="P141" s="2">
        <v>12</v>
      </c>
      <c r="R141" s="2">
        <v>17887306</v>
      </c>
      <c r="S141" s="2">
        <v>1</v>
      </c>
      <c r="U141" s="2">
        <v>25745061</v>
      </c>
      <c r="V141" s="2">
        <v>12</v>
      </c>
      <c r="W141" s="2">
        <v>15</v>
      </c>
    </row>
    <row r="142" spans="1:23" x14ac:dyDescent="0.25">
      <c r="A142" s="2">
        <v>61139181</v>
      </c>
      <c r="B142" s="2">
        <v>1</v>
      </c>
      <c r="D142" s="2">
        <v>25854277</v>
      </c>
      <c r="E142" s="2">
        <v>4</v>
      </c>
      <c r="O142" s="2">
        <v>25854277</v>
      </c>
      <c r="P142" s="2">
        <v>1</v>
      </c>
      <c r="R142" s="2">
        <v>17958695</v>
      </c>
      <c r="S142" s="2">
        <v>1</v>
      </c>
      <c r="U142" s="2">
        <v>25854277</v>
      </c>
      <c r="V142" s="2">
        <v>1</v>
      </c>
      <c r="W142" s="2">
        <v>5</v>
      </c>
    </row>
    <row r="143" spans="1:23" x14ac:dyDescent="0.25">
      <c r="A143" s="2">
        <v>62399861</v>
      </c>
      <c r="B143" s="2">
        <v>2</v>
      </c>
      <c r="D143" s="2">
        <v>26113177</v>
      </c>
      <c r="E143" s="2">
        <v>13</v>
      </c>
      <c r="O143" s="2">
        <v>26113177</v>
      </c>
      <c r="P143" s="2">
        <v>12</v>
      </c>
      <c r="R143" s="2">
        <v>18299706</v>
      </c>
      <c r="S143" s="2">
        <v>3</v>
      </c>
      <c r="U143" s="2">
        <v>26113177</v>
      </c>
      <c r="V143" s="2">
        <v>12</v>
      </c>
      <c r="W143" s="2">
        <v>9</v>
      </c>
    </row>
    <row r="144" spans="1:23" x14ac:dyDescent="0.25">
      <c r="A144" s="2">
        <v>62495953</v>
      </c>
      <c r="B144" s="2">
        <v>1</v>
      </c>
      <c r="D144" s="2">
        <v>26246085</v>
      </c>
      <c r="E144" s="2">
        <v>4</v>
      </c>
      <c r="O144" s="2">
        <v>26246085</v>
      </c>
      <c r="P144" s="2">
        <v>2</v>
      </c>
      <c r="R144" s="2">
        <v>18355156</v>
      </c>
      <c r="S144" s="2">
        <v>4</v>
      </c>
      <c r="U144" s="2">
        <v>26246085</v>
      </c>
      <c r="V144" s="2">
        <v>2</v>
      </c>
      <c r="W144" s="2">
        <v>4</v>
      </c>
    </row>
    <row r="145" spans="1:23" x14ac:dyDescent="0.25">
      <c r="A145" s="2">
        <v>63055631</v>
      </c>
      <c r="B145" s="2">
        <v>1</v>
      </c>
      <c r="D145" s="2">
        <v>26767408</v>
      </c>
      <c r="E145" s="2">
        <v>21</v>
      </c>
      <c r="O145" s="2">
        <v>26767408</v>
      </c>
      <c r="P145" s="2">
        <v>21</v>
      </c>
      <c r="R145" s="2">
        <v>18382741</v>
      </c>
      <c r="S145" s="2">
        <v>1</v>
      </c>
      <c r="U145" s="2">
        <v>26767408</v>
      </c>
      <c r="V145" s="2">
        <v>21</v>
      </c>
      <c r="W145" s="2">
        <v>12</v>
      </c>
    </row>
    <row r="146" spans="1:23" x14ac:dyDescent="0.25">
      <c r="A146" s="2">
        <v>63129879</v>
      </c>
      <c r="B146" s="2">
        <v>1</v>
      </c>
      <c r="D146" s="2">
        <v>26851672</v>
      </c>
      <c r="E146" s="2">
        <v>4</v>
      </c>
      <c r="O146" s="2">
        <v>26851672</v>
      </c>
      <c r="P146" s="2">
        <v>3</v>
      </c>
      <c r="R146" s="2">
        <v>18625008</v>
      </c>
      <c r="S146" s="2">
        <v>2</v>
      </c>
      <c r="U146" s="2">
        <v>26851672</v>
      </c>
      <c r="V146" s="2">
        <v>3</v>
      </c>
      <c r="W146" s="2">
        <v>2</v>
      </c>
    </row>
    <row r="147" spans="1:23" x14ac:dyDescent="0.25">
      <c r="A147" s="2">
        <v>63632052</v>
      </c>
      <c r="B147" s="2">
        <v>1</v>
      </c>
      <c r="D147" s="2">
        <v>27058591</v>
      </c>
      <c r="E147" s="2">
        <v>80</v>
      </c>
      <c r="O147" s="2">
        <v>27058591</v>
      </c>
      <c r="P147" s="2">
        <v>11</v>
      </c>
      <c r="R147" s="2">
        <v>18772002</v>
      </c>
      <c r="S147" s="2">
        <v>1</v>
      </c>
      <c r="U147" s="2">
        <v>27058591</v>
      </c>
      <c r="V147" s="2">
        <v>11</v>
      </c>
      <c r="W147" s="2">
        <v>76</v>
      </c>
    </row>
    <row r="148" spans="1:23" x14ac:dyDescent="0.25">
      <c r="A148" s="2">
        <v>64546822</v>
      </c>
      <c r="B148" s="2">
        <v>1</v>
      </c>
      <c r="D148" s="2">
        <v>27121444</v>
      </c>
      <c r="E148" s="2">
        <v>2</v>
      </c>
      <c r="O148" s="2">
        <v>27121444</v>
      </c>
      <c r="P148" s="2">
        <v>2</v>
      </c>
      <c r="R148" s="2">
        <v>18810181</v>
      </c>
      <c r="S148" s="2">
        <v>1</v>
      </c>
      <c r="U148" s="2">
        <v>27121444</v>
      </c>
      <c r="V148" s="2">
        <v>2</v>
      </c>
      <c r="W148" s="2">
        <v>2</v>
      </c>
    </row>
    <row r="149" spans="1:23" x14ac:dyDescent="0.25">
      <c r="A149" s="2">
        <v>64619837</v>
      </c>
      <c r="B149" s="2">
        <v>3</v>
      </c>
      <c r="D149" s="2">
        <v>27121503</v>
      </c>
      <c r="E149" s="2">
        <v>2</v>
      </c>
      <c r="O149" s="2">
        <v>27121503</v>
      </c>
      <c r="P149" s="2">
        <v>1</v>
      </c>
      <c r="R149" s="2">
        <v>19104393</v>
      </c>
      <c r="S149" s="2">
        <v>1</v>
      </c>
      <c r="U149" s="2">
        <v>27121503</v>
      </c>
      <c r="V149" s="2">
        <v>1</v>
      </c>
      <c r="W149" s="2">
        <v>2</v>
      </c>
    </row>
    <row r="150" spans="1:23" x14ac:dyDescent="0.25">
      <c r="A150" s="2">
        <v>64986471</v>
      </c>
      <c r="B150" s="2">
        <v>3</v>
      </c>
      <c r="D150" s="2">
        <v>27288669</v>
      </c>
      <c r="E150" s="2">
        <v>1</v>
      </c>
      <c r="O150" s="2">
        <v>27288669</v>
      </c>
      <c r="P150" s="2">
        <v>1</v>
      </c>
      <c r="R150" s="2">
        <v>19148603</v>
      </c>
      <c r="S150" s="2">
        <v>1</v>
      </c>
      <c r="U150" s="2">
        <v>27288669</v>
      </c>
      <c r="V150" s="2">
        <v>1</v>
      </c>
      <c r="W150" s="2">
        <v>1</v>
      </c>
    </row>
    <row r="151" spans="1:23" x14ac:dyDescent="0.25">
      <c r="A151" s="2">
        <v>65203529</v>
      </c>
      <c r="B151" s="2">
        <v>1</v>
      </c>
      <c r="D151" s="2">
        <v>27963475</v>
      </c>
      <c r="E151" s="2">
        <v>18</v>
      </c>
      <c r="O151" s="2">
        <v>27963475</v>
      </c>
      <c r="P151" s="2">
        <v>13</v>
      </c>
      <c r="R151" s="2">
        <v>19272646</v>
      </c>
      <c r="S151" s="2">
        <v>10</v>
      </c>
      <c r="U151" s="2">
        <v>27963475</v>
      </c>
      <c r="V151" s="2">
        <v>13</v>
      </c>
      <c r="W151" s="2">
        <v>7</v>
      </c>
    </row>
    <row r="152" spans="1:23" x14ac:dyDescent="0.25">
      <c r="A152" s="2">
        <v>65259480</v>
      </c>
      <c r="B152" s="2">
        <v>1</v>
      </c>
      <c r="D152" s="2">
        <v>28054380</v>
      </c>
      <c r="E152" s="2">
        <v>22</v>
      </c>
      <c r="O152" s="2">
        <v>28054380</v>
      </c>
      <c r="P152" s="2">
        <v>17</v>
      </c>
      <c r="R152" s="2">
        <v>19695722</v>
      </c>
      <c r="S152" s="2">
        <v>20</v>
      </c>
      <c r="U152" s="2">
        <v>28054380</v>
      </c>
      <c r="V152" s="2">
        <v>17</v>
      </c>
      <c r="W152" s="2">
        <v>13</v>
      </c>
    </row>
    <row r="153" spans="1:23" x14ac:dyDescent="0.25">
      <c r="A153" s="2">
        <v>65511517</v>
      </c>
      <c r="B153" s="2">
        <v>1</v>
      </c>
      <c r="D153" s="2">
        <v>28299787</v>
      </c>
      <c r="E153" s="2">
        <v>1</v>
      </c>
      <c r="O153" s="2">
        <v>28299787</v>
      </c>
      <c r="P153" s="2">
        <v>1</v>
      </c>
      <c r="R153" s="2">
        <v>19769089</v>
      </c>
      <c r="S153" s="2">
        <v>1</v>
      </c>
      <c r="U153" s="2">
        <v>28299787</v>
      </c>
      <c r="V153" s="2">
        <v>1</v>
      </c>
      <c r="W153" s="2">
        <v>1</v>
      </c>
    </row>
    <row r="154" spans="1:23" x14ac:dyDescent="0.25">
      <c r="A154" s="2">
        <v>65742156</v>
      </c>
      <c r="B154" s="2">
        <v>1</v>
      </c>
      <c r="D154" s="2">
        <v>28898308</v>
      </c>
      <c r="E154" s="2">
        <v>1</v>
      </c>
      <c r="O154" s="2">
        <v>28898308</v>
      </c>
      <c r="P154" s="2">
        <v>1</v>
      </c>
      <c r="R154" s="2">
        <v>20538228</v>
      </c>
      <c r="S154" s="2">
        <v>18</v>
      </c>
      <c r="U154" s="2">
        <v>28898308</v>
      </c>
      <c r="V154" s="2">
        <v>1</v>
      </c>
      <c r="W154" s="2">
        <v>1</v>
      </c>
    </row>
    <row r="155" spans="1:23" x14ac:dyDescent="0.25">
      <c r="A155" s="2">
        <v>65746827</v>
      </c>
      <c r="B155" s="2">
        <v>1</v>
      </c>
      <c r="D155" s="2">
        <v>28958186</v>
      </c>
      <c r="E155" s="2">
        <v>42</v>
      </c>
      <c r="O155" s="2">
        <v>28958186</v>
      </c>
      <c r="P155" s="2">
        <v>1</v>
      </c>
      <c r="R155" s="2">
        <v>20566013</v>
      </c>
      <c r="S155" s="2">
        <v>1</v>
      </c>
      <c r="U155" s="2">
        <v>28958186</v>
      </c>
      <c r="V155" s="2">
        <v>1</v>
      </c>
      <c r="W155" s="2">
        <v>42</v>
      </c>
    </row>
    <row r="156" spans="1:23" x14ac:dyDescent="0.25">
      <c r="A156" s="2">
        <v>66043468</v>
      </c>
      <c r="B156" s="2">
        <v>1</v>
      </c>
      <c r="D156" s="2">
        <v>29340261</v>
      </c>
      <c r="E156" s="2">
        <v>18</v>
      </c>
      <c r="O156" s="2">
        <v>29340261</v>
      </c>
      <c r="P156" s="2">
        <v>11</v>
      </c>
      <c r="R156" s="2">
        <v>20767408</v>
      </c>
      <c r="S156" s="2">
        <v>1</v>
      </c>
      <c r="U156" s="2">
        <v>29340261</v>
      </c>
      <c r="V156" s="2">
        <v>11</v>
      </c>
      <c r="W156" s="2">
        <v>15</v>
      </c>
    </row>
    <row r="157" spans="1:23" x14ac:dyDescent="0.25">
      <c r="A157" s="2">
        <v>66151976</v>
      </c>
      <c r="B157" s="2">
        <v>1</v>
      </c>
      <c r="D157" s="2">
        <v>29364795</v>
      </c>
      <c r="E157" s="2">
        <v>82</v>
      </c>
      <c r="O157" s="2">
        <v>29364795</v>
      </c>
      <c r="P157" s="2">
        <v>11</v>
      </c>
      <c r="R157" s="2">
        <v>20896743</v>
      </c>
      <c r="S157" s="2">
        <v>1</v>
      </c>
      <c r="U157" s="2">
        <v>29364795</v>
      </c>
      <c r="V157" s="2">
        <v>11</v>
      </c>
      <c r="W157" s="2">
        <v>78</v>
      </c>
    </row>
    <row r="158" spans="1:23" x14ac:dyDescent="0.25">
      <c r="A158" s="2">
        <v>66402047</v>
      </c>
      <c r="B158" s="2">
        <v>1</v>
      </c>
      <c r="D158" s="2">
        <v>29596209</v>
      </c>
      <c r="E158" s="2">
        <v>2</v>
      </c>
      <c r="O158" s="2">
        <v>29596209</v>
      </c>
      <c r="P158" s="2">
        <v>2</v>
      </c>
      <c r="R158" s="2">
        <v>20941273</v>
      </c>
      <c r="S158" s="2">
        <v>57</v>
      </c>
      <c r="U158" s="2">
        <v>29596209</v>
      </c>
      <c r="V158" s="2">
        <v>2</v>
      </c>
      <c r="W158" s="2">
        <v>1</v>
      </c>
    </row>
    <row r="159" spans="1:23" x14ac:dyDescent="0.25">
      <c r="A159" s="2">
        <v>67291988</v>
      </c>
      <c r="B159" s="2">
        <v>2</v>
      </c>
      <c r="D159" s="2">
        <v>29641957</v>
      </c>
      <c r="E159" s="2">
        <v>2</v>
      </c>
      <c r="O159" s="2">
        <v>29641957</v>
      </c>
      <c r="P159" s="2">
        <v>2</v>
      </c>
      <c r="R159" s="2">
        <v>21123000</v>
      </c>
      <c r="S159" s="2">
        <v>1</v>
      </c>
      <c r="U159" s="2">
        <v>29641957</v>
      </c>
      <c r="V159" s="2">
        <v>2</v>
      </c>
      <c r="W159" s="2">
        <v>2</v>
      </c>
    </row>
    <row r="160" spans="1:23" x14ac:dyDescent="0.25">
      <c r="A160" s="2">
        <v>67443996</v>
      </c>
      <c r="B160" s="2">
        <v>2</v>
      </c>
      <c r="D160" s="2">
        <v>30023801</v>
      </c>
      <c r="E160" s="2">
        <v>6</v>
      </c>
      <c r="O160" s="2">
        <v>30023801</v>
      </c>
      <c r="P160" s="2">
        <v>5</v>
      </c>
      <c r="R160" s="2">
        <v>21130146</v>
      </c>
      <c r="S160" s="2">
        <v>1</v>
      </c>
      <c r="U160" s="2">
        <v>30023801</v>
      </c>
      <c r="V160" s="2">
        <v>5</v>
      </c>
      <c r="W160" s="2">
        <v>4</v>
      </c>
    </row>
    <row r="161" spans="1:23" x14ac:dyDescent="0.25">
      <c r="A161" s="2">
        <v>67520182</v>
      </c>
      <c r="B161" s="2">
        <v>1</v>
      </c>
      <c r="D161" s="2">
        <v>30058260</v>
      </c>
      <c r="E161" s="2">
        <v>10</v>
      </c>
      <c r="O161" s="2">
        <v>30058260</v>
      </c>
      <c r="P161" s="2">
        <v>7</v>
      </c>
      <c r="R161" s="2">
        <v>21175143</v>
      </c>
      <c r="S161" s="2">
        <v>1</v>
      </c>
      <c r="U161" s="2">
        <v>30058260</v>
      </c>
      <c r="V161" s="2">
        <v>7</v>
      </c>
      <c r="W161" s="2">
        <v>4</v>
      </c>
    </row>
    <row r="162" spans="1:23" x14ac:dyDescent="0.25">
      <c r="A162" s="2">
        <v>67642074</v>
      </c>
      <c r="B162" s="2">
        <v>4</v>
      </c>
      <c r="D162" s="2">
        <v>30109437</v>
      </c>
      <c r="E162" s="2">
        <v>2</v>
      </c>
      <c r="O162" s="2">
        <v>30109437</v>
      </c>
      <c r="P162" s="2">
        <v>1</v>
      </c>
      <c r="R162" s="2">
        <v>21427488</v>
      </c>
      <c r="S162" s="2">
        <v>3</v>
      </c>
      <c r="U162" s="2">
        <v>30109437</v>
      </c>
      <c r="V162" s="2">
        <v>1</v>
      </c>
      <c r="W162" s="2">
        <v>2</v>
      </c>
    </row>
    <row r="163" spans="1:23" x14ac:dyDescent="0.25">
      <c r="A163" s="2">
        <v>67744378</v>
      </c>
      <c r="B163" s="2">
        <v>1</v>
      </c>
      <c r="D163" s="2">
        <v>30175039</v>
      </c>
      <c r="E163" s="2">
        <v>102</v>
      </c>
      <c r="O163" s="2">
        <v>30175039</v>
      </c>
      <c r="P163" s="2">
        <v>16</v>
      </c>
      <c r="R163" s="2">
        <v>21584386</v>
      </c>
      <c r="S163" s="2">
        <v>1</v>
      </c>
      <c r="U163" s="2">
        <v>30175039</v>
      </c>
      <c r="V163" s="2">
        <v>16</v>
      </c>
      <c r="W163" s="2">
        <v>98</v>
      </c>
    </row>
    <row r="164" spans="1:23" x14ac:dyDescent="0.25">
      <c r="A164" s="2">
        <v>67923925</v>
      </c>
      <c r="B164" s="2">
        <v>5</v>
      </c>
      <c r="D164" s="2">
        <v>30402136</v>
      </c>
      <c r="E164" s="2">
        <v>1</v>
      </c>
      <c r="O164" s="2">
        <v>30402136</v>
      </c>
      <c r="P164" s="2">
        <v>1</v>
      </c>
      <c r="R164" s="2">
        <v>21674470</v>
      </c>
      <c r="S164" s="2">
        <v>2</v>
      </c>
      <c r="U164" s="2">
        <v>30402136</v>
      </c>
      <c r="V164" s="2">
        <v>1</v>
      </c>
      <c r="W164" s="2">
        <v>1</v>
      </c>
    </row>
    <row r="165" spans="1:23" x14ac:dyDescent="0.25">
      <c r="A165" s="2">
        <v>68782946</v>
      </c>
      <c r="B165" s="2">
        <v>1</v>
      </c>
      <c r="D165" s="2">
        <v>30410496</v>
      </c>
      <c r="E165" s="2">
        <v>5</v>
      </c>
      <c r="O165" s="2">
        <v>30410496</v>
      </c>
      <c r="P165" s="2">
        <v>2</v>
      </c>
      <c r="R165" s="2">
        <v>21957261</v>
      </c>
      <c r="S165" s="2">
        <v>1</v>
      </c>
      <c r="U165" s="2">
        <v>30410496</v>
      </c>
      <c r="V165" s="2">
        <v>2</v>
      </c>
      <c r="W165" s="2">
        <v>4</v>
      </c>
    </row>
    <row r="166" spans="1:23" x14ac:dyDescent="0.25">
      <c r="A166" s="2">
        <v>68818228</v>
      </c>
      <c r="B166" s="2">
        <v>1</v>
      </c>
      <c r="D166" s="2">
        <v>30677339</v>
      </c>
      <c r="E166" s="2">
        <v>8</v>
      </c>
      <c r="O166" s="2">
        <v>30677339</v>
      </c>
      <c r="P166" s="2">
        <v>1</v>
      </c>
      <c r="R166" s="2">
        <v>22128680</v>
      </c>
      <c r="S166" s="2">
        <v>4</v>
      </c>
      <c r="U166" s="2">
        <v>30677339</v>
      </c>
      <c r="V166" s="2">
        <v>1</v>
      </c>
      <c r="W166" s="2">
        <v>7</v>
      </c>
    </row>
    <row r="167" spans="1:23" x14ac:dyDescent="0.25">
      <c r="A167" s="2">
        <v>68868629</v>
      </c>
      <c r="B167" s="2">
        <v>1</v>
      </c>
      <c r="D167" s="2">
        <v>30702818</v>
      </c>
      <c r="E167" s="2">
        <v>54</v>
      </c>
      <c r="O167" s="2">
        <v>30702818</v>
      </c>
      <c r="P167" s="2">
        <v>10</v>
      </c>
      <c r="R167" s="2">
        <v>22321097</v>
      </c>
      <c r="S167" s="2">
        <v>2</v>
      </c>
      <c r="U167" s="2">
        <v>30702818</v>
      </c>
      <c r="V167" s="2">
        <v>10</v>
      </c>
      <c r="W167" s="2">
        <v>52</v>
      </c>
    </row>
    <row r="168" spans="1:23" x14ac:dyDescent="0.25">
      <c r="A168" s="2">
        <v>69305635</v>
      </c>
      <c r="B168" s="2">
        <v>1</v>
      </c>
      <c r="D168" s="2">
        <v>31059602</v>
      </c>
      <c r="E168" s="2">
        <v>1</v>
      </c>
      <c r="O168" s="2">
        <v>31059602</v>
      </c>
      <c r="P168" s="2">
        <v>1</v>
      </c>
      <c r="R168" s="2">
        <v>22742000</v>
      </c>
      <c r="S168" s="2">
        <v>1</v>
      </c>
      <c r="U168" s="2">
        <v>31059602</v>
      </c>
      <c r="V168" s="2">
        <v>1</v>
      </c>
      <c r="W168" s="2">
        <v>1</v>
      </c>
    </row>
    <row r="169" spans="1:23" x14ac:dyDescent="0.25">
      <c r="A169" s="2">
        <v>69881215</v>
      </c>
      <c r="B169" s="2">
        <v>1</v>
      </c>
      <c r="D169" s="2">
        <v>31209450</v>
      </c>
      <c r="E169" s="2">
        <v>1</v>
      </c>
      <c r="O169" s="2">
        <v>31209450</v>
      </c>
      <c r="P169" s="2">
        <v>1</v>
      </c>
      <c r="R169" s="2">
        <v>22768039</v>
      </c>
      <c r="S169" s="2">
        <v>1</v>
      </c>
      <c r="U169" s="2">
        <v>31209450</v>
      </c>
      <c r="V169" s="2">
        <v>1</v>
      </c>
      <c r="W169" s="2">
        <v>1</v>
      </c>
    </row>
    <row r="170" spans="1:23" x14ac:dyDescent="0.25">
      <c r="A170" s="2">
        <v>71223761</v>
      </c>
      <c r="B170" s="2">
        <v>1</v>
      </c>
      <c r="D170" s="2">
        <v>31235766</v>
      </c>
      <c r="E170" s="2">
        <v>1</v>
      </c>
      <c r="O170" s="2">
        <v>31235766</v>
      </c>
      <c r="P170" s="2">
        <v>1</v>
      </c>
      <c r="R170" s="2">
        <v>22878046</v>
      </c>
      <c r="S170" s="2">
        <v>1</v>
      </c>
      <c r="U170" s="2">
        <v>31235766</v>
      </c>
      <c r="V170" s="2">
        <v>1</v>
      </c>
      <c r="W170" s="2">
        <v>1</v>
      </c>
    </row>
    <row r="171" spans="1:23" x14ac:dyDescent="0.25">
      <c r="A171" s="2">
        <v>71777910</v>
      </c>
      <c r="B171" s="2">
        <v>1</v>
      </c>
      <c r="D171" s="2">
        <v>31377627</v>
      </c>
      <c r="E171" s="2">
        <v>12</v>
      </c>
      <c r="O171" s="2">
        <v>31377627</v>
      </c>
      <c r="P171" s="2">
        <v>12</v>
      </c>
      <c r="R171" s="2">
        <v>23075373</v>
      </c>
      <c r="S171" s="2">
        <v>1</v>
      </c>
      <c r="U171" s="2">
        <v>31377627</v>
      </c>
      <c r="V171" s="2">
        <v>12</v>
      </c>
      <c r="W171" s="2">
        <v>9</v>
      </c>
    </row>
    <row r="172" spans="1:23" x14ac:dyDescent="0.25">
      <c r="A172" s="2">
        <v>72352773</v>
      </c>
      <c r="B172" s="2">
        <v>1</v>
      </c>
      <c r="D172" s="2">
        <v>31466422</v>
      </c>
      <c r="E172" s="2">
        <v>5</v>
      </c>
      <c r="O172" s="2">
        <v>31466422</v>
      </c>
      <c r="P172" s="2">
        <v>3</v>
      </c>
      <c r="R172" s="2">
        <v>23112219</v>
      </c>
      <c r="S172" s="2">
        <v>9</v>
      </c>
      <c r="U172" s="2">
        <v>31466422</v>
      </c>
      <c r="V172" s="2">
        <v>3</v>
      </c>
      <c r="W172" s="2">
        <v>5</v>
      </c>
    </row>
    <row r="173" spans="1:23" x14ac:dyDescent="0.25">
      <c r="A173" s="2">
        <v>72365538</v>
      </c>
      <c r="B173" s="2">
        <v>1</v>
      </c>
      <c r="D173" s="2">
        <v>31597135</v>
      </c>
      <c r="E173" s="2">
        <v>6</v>
      </c>
      <c r="O173" s="2">
        <v>31597135</v>
      </c>
      <c r="P173" s="2">
        <v>6</v>
      </c>
      <c r="R173" s="2">
        <v>23359201</v>
      </c>
      <c r="S173" s="2">
        <v>11</v>
      </c>
      <c r="U173" s="2">
        <v>31597135</v>
      </c>
      <c r="V173" s="2">
        <v>6</v>
      </c>
      <c r="W173" s="2">
        <v>4</v>
      </c>
    </row>
    <row r="174" spans="1:23" x14ac:dyDescent="0.25">
      <c r="A174" s="2">
        <v>72940114</v>
      </c>
      <c r="B174" s="2">
        <v>1</v>
      </c>
      <c r="D174" s="2">
        <v>31747744</v>
      </c>
      <c r="E174" s="2">
        <v>1</v>
      </c>
      <c r="O174" s="2">
        <v>31747744</v>
      </c>
      <c r="P174" s="2">
        <v>1</v>
      </c>
      <c r="R174" s="2">
        <v>23399487</v>
      </c>
      <c r="S174" s="2">
        <v>5</v>
      </c>
      <c r="U174" s="2">
        <v>31747744</v>
      </c>
      <c r="V174" s="2">
        <v>1</v>
      </c>
      <c r="W174" s="2">
        <v>1</v>
      </c>
    </row>
    <row r="175" spans="1:23" x14ac:dyDescent="0.25">
      <c r="A175" s="2">
        <v>73401636</v>
      </c>
      <c r="B175" s="2">
        <v>1</v>
      </c>
      <c r="D175" s="2">
        <v>31747915</v>
      </c>
      <c r="E175" s="2">
        <v>1</v>
      </c>
      <c r="O175" s="2">
        <v>31747915</v>
      </c>
      <c r="P175" s="2">
        <v>1</v>
      </c>
      <c r="R175" s="2">
        <v>23657117</v>
      </c>
      <c r="S175" s="2">
        <v>14</v>
      </c>
      <c r="U175" s="2">
        <v>31747915</v>
      </c>
      <c r="V175" s="2">
        <v>1</v>
      </c>
      <c r="W175" s="2">
        <v>1</v>
      </c>
    </row>
    <row r="176" spans="1:23" x14ac:dyDescent="0.25">
      <c r="A176" s="2">
        <v>73402961</v>
      </c>
      <c r="B176" s="2">
        <v>4</v>
      </c>
      <c r="D176" s="2">
        <v>31748205</v>
      </c>
      <c r="E176" s="2">
        <v>1</v>
      </c>
      <c r="O176" s="2">
        <v>31748205</v>
      </c>
      <c r="P176" s="2">
        <v>1</v>
      </c>
      <c r="R176" s="2">
        <v>23700996</v>
      </c>
      <c r="S176" s="2">
        <v>4</v>
      </c>
      <c r="U176" s="2">
        <v>31748205</v>
      </c>
      <c r="V176" s="2">
        <v>1</v>
      </c>
      <c r="W176" s="2">
        <v>1</v>
      </c>
    </row>
    <row r="177" spans="1:23" x14ac:dyDescent="0.25">
      <c r="A177" s="2">
        <v>74041946</v>
      </c>
      <c r="B177" s="2">
        <v>1</v>
      </c>
      <c r="D177" s="2">
        <v>31748395</v>
      </c>
      <c r="E177" s="2">
        <v>1</v>
      </c>
      <c r="O177" s="2">
        <v>31748395</v>
      </c>
      <c r="P177" s="2">
        <v>1</v>
      </c>
      <c r="R177" s="2">
        <v>23722245</v>
      </c>
      <c r="S177" s="2">
        <v>3</v>
      </c>
      <c r="U177" s="2">
        <v>31748395</v>
      </c>
      <c r="V177" s="2">
        <v>1</v>
      </c>
      <c r="W177" s="2">
        <v>1</v>
      </c>
    </row>
    <row r="178" spans="1:23" x14ac:dyDescent="0.25">
      <c r="A178" s="2">
        <v>74284391</v>
      </c>
      <c r="B178" s="2">
        <v>1</v>
      </c>
      <c r="D178" s="2">
        <v>31867984</v>
      </c>
      <c r="E178" s="2">
        <v>1</v>
      </c>
      <c r="O178" s="2">
        <v>31867984</v>
      </c>
      <c r="P178" s="2">
        <v>1</v>
      </c>
      <c r="R178" s="2">
        <v>23996209</v>
      </c>
      <c r="S178" s="2">
        <v>2</v>
      </c>
      <c r="U178" s="2">
        <v>31867984</v>
      </c>
      <c r="V178" s="2">
        <v>1</v>
      </c>
      <c r="W178" s="2">
        <v>1</v>
      </c>
    </row>
    <row r="179" spans="1:23" x14ac:dyDescent="0.25">
      <c r="A179" s="2">
        <v>74696240</v>
      </c>
      <c r="B179" s="2">
        <v>4</v>
      </c>
      <c r="D179" s="2">
        <v>32138950</v>
      </c>
      <c r="E179" s="2">
        <v>1</v>
      </c>
      <c r="O179" s="2">
        <v>32138950</v>
      </c>
      <c r="P179" s="2">
        <v>1</v>
      </c>
      <c r="R179" s="2">
        <v>24289782</v>
      </c>
      <c r="S179" s="2">
        <v>1</v>
      </c>
      <c r="U179" s="2">
        <v>32138950</v>
      </c>
      <c r="V179" s="2">
        <v>1</v>
      </c>
      <c r="W179" s="2">
        <v>1</v>
      </c>
    </row>
    <row r="180" spans="1:23" x14ac:dyDescent="0.25">
      <c r="A180" s="2">
        <v>74815417</v>
      </c>
      <c r="B180" s="2">
        <v>1</v>
      </c>
      <c r="D180" s="2">
        <v>32157000</v>
      </c>
      <c r="E180" s="2">
        <v>2</v>
      </c>
      <c r="O180" s="2">
        <v>32157000</v>
      </c>
      <c r="P180" s="2">
        <v>2</v>
      </c>
      <c r="R180" s="2">
        <v>24676571</v>
      </c>
      <c r="S180" s="2">
        <v>21</v>
      </c>
      <c r="U180" s="2">
        <v>32157000</v>
      </c>
      <c r="V180" s="2">
        <v>2</v>
      </c>
      <c r="W180" s="2">
        <v>2</v>
      </c>
    </row>
    <row r="181" spans="1:23" x14ac:dyDescent="0.25">
      <c r="A181" s="2">
        <v>75029886</v>
      </c>
      <c r="B181" s="2">
        <v>1</v>
      </c>
      <c r="D181" s="2">
        <v>32340528</v>
      </c>
      <c r="E181" s="2">
        <v>4</v>
      </c>
      <c r="O181" s="2">
        <v>32340528</v>
      </c>
      <c r="P181" s="2">
        <v>3</v>
      </c>
      <c r="R181" s="2">
        <v>24728203</v>
      </c>
      <c r="S181" s="2">
        <v>4</v>
      </c>
      <c r="U181" s="2">
        <v>32340528</v>
      </c>
      <c r="V181" s="2">
        <v>3</v>
      </c>
      <c r="W181" s="2">
        <v>4</v>
      </c>
    </row>
    <row r="182" spans="1:23" x14ac:dyDescent="0.25">
      <c r="A182" s="2">
        <v>75458247</v>
      </c>
      <c r="B182" s="2">
        <v>2</v>
      </c>
      <c r="D182" s="2">
        <v>32413517</v>
      </c>
      <c r="E182" s="2">
        <v>1</v>
      </c>
      <c r="O182" s="2">
        <v>32413517</v>
      </c>
      <c r="P182" s="2">
        <v>1</v>
      </c>
      <c r="R182" s="2">
        <v>24797743</v>
      </c>
      <c r="S182" s="2">
        <v>2</v>
      </c>
      <c r="U182" s="2">
        <v>32413517</v>
      </c>
      <c r="V182" s="2">
        <v>1</v>
      </c>
      <c r="W182" s="2">
        <v>1</v>
      </c>
    </row>
    <row r="183" spans="1:23" x14ac:dyDescent="0.25">
      <c r="A183" s="2">
        <v>75686392</v>
      </c>
      <c r="B183" s="2">
        <v>2</v>
      </c>
      <c r="D183" s="2">
        <v>32829525</v>
      </c>
      <c r="E183" s="2">
        <v>2</v>
      </c>
      <c r="O183" s="2">
        <v>32829525</v>
      </c>
      <c r="P183" s="2">
        <v>2</v>
      </c>
      <c r="R183" s="2">
        <v>24998407</v>
      </c>
      <c r="S183" s="2">
        <v>16</v>
      </c>
      <c r="U183" s="2">
        <v>32829525</v>
      </c>
      <c r="V183" s="2">
        <v>2</v>
      </c>
      <c r="W183" s="2">
        <v>1</v>
      </c>
    </row>
    <row r="184" spans="1:23" x14ac:dyDescent="0.25">
      <c r="A184" s="2">
        <v>76117792</v>
      </c>
      <c r="B184" s="2">
        <v>1</v>
      </c>
      <c r="D184" s="2">
        <v>33273331</v>
      </c>
      <c r="E184" s="2">
        <v>2</v>
      </c>
      <c r="O184" s="2">
        <v>33273331</v>
      </c>
      <c r="P184" s="2">
        <v>2</v>
      </c>
      <c r="R184" s="2">
        <v>25266940</v>
      </c>
      <c r="S184" s="2">
        <v>18</v>
      </c>
      <c r="U184" s="2">
        <v>33273331</v>
      </c>
      <c r="V184" s="2">
        <v>2</v>
      </c>
      <c r="W184" s="2">
        <v>1</v>
      </c>
    </row>
    <row r="185" spans="1:23" x14ac:dyDescent="0.25">
      <c r="A185" s="2">
        <v>76427818</v>
      </c>
      <c r="B185" s="2">
        <v>1</v>
      </c>
      <c r="D185" s="2">
        <v>33893617</v>
      </c>
      <c r="E185" s="2">
        <v>2</v>
      </c>
      <c r="O185" s="2">
        <v>33893617</v>
      </c>
      <c r="P185" s="2">
        <v>2</v>
      </c>
      <c r="R185" s="2">
        <v>25706995</v>
      </c>
      <c r="S185" s="2">
        <v>2</v>
      </c>
      <c r="U185" s="2">
        <v>33893617</v>
      </c>
      <c r="V185" s="2">
        <v>2</v>
      </c>
      <c r="W185" s="2">
        <v>1</v>
      </c>
    </row>
    <row r="186" spans="1:23" x14ac:dyDescent="0.25">
      <c r="A186" s="2">
        <v>78475062</v>
      </c>
      <c r="B186" s="2">
        <v>2</v>
      </c>
      <c r="D186" s="2">
        <v>34085186</v>
      </c>
      <c r="E186" s="2">
        <v>1</v>
      </c>
      <c r="O186" s="2">
        <v>34085186</v>
      </c>
      <c r="P186" s="2">
        <v>1</v>
      </c>
      <c r="R186" s="2">
        <v>25745061</v>
      </c>
      <c r="S186" s="2">
        <v>15</v>
      </c>
      <c r="U186" s="2">
        <v>34085186</v>
      </c>
      <c r="V186" s="2">
        <v>1</v>
      </c>
      <c r="W186" s="2">
        <v>1</v>
      </c>
    </row>
    <row r="187" spans="1:23" x14ac:dyDescent="0.25">
      <c r="A187" s="2">
        <v>78954268</v>
      </c>
      <c r="B187" s="2">
        <v>1</v>
      </c>
      <c r="D187" s="2">
        <v>34261730</v>
      </c>
      <c r="E187" s="2">
        <v>1</v>
      </c>
      <c r="O187" s="2">
        <v>34261730</v>
      </c>
      <c r="P187" s="2">
        <v>1</v>
      </c>
      <c r="R187" s="2">
        <v>25854277</v>
      </c>
      <c r="S187" s="2">
        <v>5</v>
      </c>
      <c r="U187" s="2">
        <v>34261730</v>
      </c>
      <c r="V187" s="2">
        <v>1</v>
      </c>
      <c r="W187" s="2">
        <v>1</v>
      </c>
    </row>
    <row r="188" spans="1:23" x14ac:dyDescent="0.25">
      <c r="A188" s="2">
        <v>79458915</v>
      </c>
      <c r="B188" s="2">
        <v>4</v>
      </c>
      <c r="D188" s="2">
        <v>34396268</v>
      </c>
      <c r="E188" s="2">
        <v>30</v>
      </c>
      <c r="O188" s="2">
        <v>34396268</v>
      </c>
      <c r="P188" s="2">
        <v>8</v>
      </c>
      <c r="R188" s="2">
        <v>26113177</v>
      </c>
      <c r="S188" s="2">
        <v>9</v>
      </c>
      <c r="U188" s="2">
        <v>34396268</v>
      </c>
      <c r="V188" s="2">
        <v>8</v>
      </c>
      <c r="W188" s="2">
        <v>30</v>
      </c>
    </row>
    <row r="189" spans="1:23" x14ac:dyDescent="0.25">
      <c r="A189" s="2">
        <v>79663974</v>
      </c>
      <c r="B189" s="2">
        <v>1</v>
      </c>
      <c r="D189" s="2">
        <v>35288086</v>
      </c>
      <c r="E189" s="2">
        <v>2</v>
      </c>
      <c r="O189" s="2">
        <v>35288086</v>
      </c>
      <c r="P189" s="2">
        <v>1</v>
      </c>
      <c r="R189" s="2">
        <v>26246085</v>
      </c>
      <c r="S189" s="2">
        <v>4</v>
      </c>
      <c r="U189" s="2">
        <v>35288086</v>
      </c>
      <c r="V189" s="2">
        <v>1</v>
      </c>
      <c r="W189" s="2">
        <v>2</v>
      </c>
    </row>
    <row r="190" spans="1:23" x14ac:dyDescent="0.25">
      <c r="A190" s="2">
        <v>80594406</v>
      </c>
      <c r="B190" s="2">
        <v>1</v>
      </c>
      <c r="D190" s="2">
        <v>35300278</v>
      </c>
      <c r="E190" s="2">
        <v>13</v>
      </c>
      <c r="O190" s="2">
        <v>35300278</v>
      </c>
      <c r="P190" s="2">
        <v>12</v>
      </c>
      <c r="R190" s="2">
        <v>26510259</v>
      </c>
      <c r="S190" s="2">
        <v>3</v>
      </c>
      <c r="U190" s="2">
        <v>35300278</v>
      </c>
      <c r="V190" s="2">
        <v>12</v>
      </c>
      <c r="W190" s="2">
        <v>7</v>
      </c>
    </row>
    <row r="191" spans="1:23" x14ac:dyDescent="0.25">
      <c r="A191" s="2">
        <v>80943990</v>
      </c>
      <c r="B191" s="2">
        <v>1</v>
      </c>
      <c r="D191" s="2">
        <v>35304323</v>
      </c>
      <c r="E191" s="2">
        <v>1</v>
      </c>
      <c r="O191" s="2">
        <v>35304323</v>
      </c>
      <c r="P191" s="2">
        <v>1</v>
      </c>
      <c r="R191" s="2">
        <v>26767408</v>
      </c>
      <c r="S191" s="2">
        <v>12</v>
      </c>
      <c r="U191" s="2">
        <v>35304323</v>
      </c>
      <c r="V191" s="2">
        <v>1</v>
      </c>
      <c r="W191" s="2">
        <v>1</v>
      </c>
    </row>
    <row r="192" spans="1:23" x14ac:dyDescent="0.25">
      <c r="A192" s="2">
        <v>81069260</v>
      </c>
      <c r="B192" s="2">
        <v>2</v>
      </c>
      <c r="D192" s="2">
        <v>35306929</v>
      </c>
      <c r="E192" s="2">
        <v>2</v>
      </c>
      <c r="O192" s="2">
        <v>35306929</v>
      </c>
      <c r="P192" s="2">
        <v>2</v>
      </c>
      <c r="R192" s="2">
        <v>26851672</v>
      </c>
      <c r="S192" s="2">
        <v>2</v>
      </c>
      <c r="U192" s="2">
        <v>35306929</v>
      </c>
      <c r="V192" s="2">
        <v>2</v>
      </c>
      <c r="W192" s="2">
        <v>1</v>
      </c>
    </row>
    <row r="193" spans="1:23" x14ac:dyDescent="0.25">
      <c r="A193" s="2">
        <v>81357850</v>
      </c>
      <c r="B193" s="2">
        <v>1</v>
      </c>
      <c r="D193" s="2">
        <v>35432863</v>
      </c>
      <c r="E193" s="2">
        <v>5</v>
      </c>
      <c r="O193" s="2">
        <v>35432863</v>
      </c>
      <c r="P193" s="2">
        <v>5</v>
      </c>
      <c r="R193" s="2">
        <v>27058591</v>
      </c>
      <c r="S193" s="2">
        <v>76</v>
      </c>
      <c r="U193" s="2">
        <v>35432863</v>
      </c>
      <c r="V193" s="2">
        <v>5</v>
      </c>
      <c r="W193" s="2">
        <v>2</v>
      </c>
    </row>
    <row r="194" spans="1:23" x14ac:dyDescent="0.25">
      <c r="A194" s="2">
        <v>81671315</v>
      </c>
      <c r="B194" s="2">
        <v>1</v>
      </c>
      <c r="D194" s="2">
        <v>35489525</v>
      </c>
      <c r="E194" s="2">
        <v>3</v>
      </c>
      <c r="O194" s="2">
        <v>35489525</v>
      </c>
      <c r="P194" s="2">
        <v>4</v>
      </c>
      <c r="R194" s="2">
        <v>27121444</v>
      </c>
      <c r="S194" s="2">
        <v>2</v>
      </c>
      <c r="U194" s="2">
        <v>35489525</v>
      </c>
      <c r="V194" s="2">
        <v>4</v>
      </c>
      <c r="W194" s="2">
        <v>2</v>
      </c>
    </row>
    <row r="195" spans="1:23" x14ac:dyDescent="0.25">
      <c r="A195" s="2">
        <v>81708448</v>
      </c>
      <c r="B195" s="2">
        <v>1</v>
      </c>
      <c r="D195" s="2">
        <v>35548780</v>
      </c>
      <c r="E195" s="2">
        <v>3</v>
      </c>
      <c r="O195" s="2">
        <v>35548780</v>
      </c>
      <c r="P195" s="2">
        <v>2</v>
      </c>
      <c r="R195" s="2">
        <v>27121503</v>
      </c>
      <c r="S195" s="2">
        <v>2</v>
      </c>
      <c r="U195" s="2">
        <v>35548780</v>
      </c>
      <c r="V195" s="2">
        <v>2</v>
      </c>
      <c r="W195" s="2">
        <v>2</v>
      </c>
    </row>
    <row r="196" spans="1:23" x14ac:dyDescent="0.25">
      <c r="A196" s="2">
        <v>81821365</v>
      </c>
      <c r="B196" s="2">
        <v>1</v>
      </c>
      <c r="D196" s="2">
        <v>35867771</v>
      </c>
      <c r="E196" s="2">
        <v>1</v>
      </c>
      <c r="O196" s="2">
        <v>35867771</v>
      </c>
      <c r="P196" s="2">
        <v>1</v>
      </c>
      <c r="R196" s="2">
        <v>27288669</v>
      </c>
      <c r="S196" s="2">
        <v>1</v>
      </c>
      <c r="U196" s="2">
        <v>35867771</v>
      </c>
      <c r="V196" s="2">
        <v>1</v>
      </c>
      <c r="W196" s="2">
        <v>1</v>
      </c>
    </row>
    <row r="197" spans="1:23" x14ac:dyDescent="0.25">
      <c r="A197" s="2">
        <v>82169664</v>
      </c>
      <c r="B197" s="2">
        <v>1</v>
      </c>
      <c r="D197" s="2">
        <v>35969371</v>
      </c>
      <c r="E197" s="2">
        <v>2</v>
      </c>
      <c r="O197" s="2">
        <v>35969371</v>
      </c>
      <c r="P197" s="2">
        <v>1</v>
      </c>
      <c r="R197" s="2">
        <v>27462309</v>
      </c>
      <c r="S197" s="2">
        <v>1</v>
      </c>
      <c r="U197" s="2">
        <v>35969371</v>
      </c>
      <c r="V197" s="2">
        <v>1</v>
      </c>
      <c r="W197" s="2">
        <v>2</v>
      </c>
    </row>
    <row r="198" spans="1:23" x14ac:dyDescent="0.25">
      <c r="A198" s="2">
        <v>82517138</v>
      </c>
      <c r="B198" s="2">
        <v>1</v>
      </c>
      <c r="D198" s="2">
        <v>35973428</v>
      </c>
      <c r="E198" s="2">
        <v>4</v>
      </c>
      <c r="O198" s="2">
        <v>35973428</v>
      </c>
      <c r="P198" s="2">
        <v>1</v>
      </c>
      <c r="R198" s="2">
        <v>27963475</v>
      </c>
      <c r="S198" s="2">
        <v>7</v>
      </c>
      <c r="U198" s="2">
        <v>35973428</v>
      </c>
      <c r="V198" s="2">
        <v>1</v>
      </c>
      <c r="W198" s="2">
        <v>4</v>
      </c>
    </row>
    <row r="199" spans="1:23" x14ac:dyDescent="0.25">
      <c r="A199" s="2">
        <v>82694148</v>
      </c>
      <c r="B199" s="2">
        <v>2</v>
      </c>
      <c r="D199" s="2">
        <v>36121469</v>
      </c>
      <c r="E199" s="2">
        <v>3</v>
      </c>
      <c r="O199" s="2">
        <v>36121469</v>
      </c>
      <c r="P199" s="2">
        <v>1</v>
      </c>
      <c r="R199" s="2">
        <v>28054380</v>
      </c>
      <c r="S199" s="2">
        <v>13</v>
      </c>
      <c r="U199" s="2">
        <v>36121469</v>
      </c>
      <c r="V199" s="2">
        <v>1</v>
      </c>
      <c r="W199" s="2">
        <v>3</v>
      </c>
    </row>
    <row r="200" spans="1:23" x14ac:dyDescent="0.25">
      <c r="A200" s="2">
        <v>82824325</v>
      </c>
      <c r="B200" s="2">
        <v>1</v>
      </c>
      <c r="D200" s="2">
        <v>36276927</v>
      </c>
      <c r="E200" s="2">
        <v>6</v>
      </c>
      <c r="O200" s="2">
        <v>36276927</v>
      </c>
      <c r="P200" s="2">
        <v>6</v>
      </c>
      <c r="R200" s="2">
        <v>28299787</v>
      </c>
      <c r="S200" s="2">
        <v>1</v>
      </c>
      <c r="U200" s="2">
        <v>36276927</v>
      </c>
      <c r="V200" s="2">
        <v>6</v>
      </c>
      <c r="W200" s="2">
        <v>3</v>
      </c>
    </row>
    <row r="201" spans="1:23" x14ac:dyDescent="0.25">
      <c r="A201" s="2">
        <v>82995312</v>
      </c>
      <c r="B201" s="2">
        <v>2</v>
      </c>
      <c r="D201" s="2">
        <v>36368703</v>
      </c>
      <c r="E201" s="2">
        <v>8</v>
      </c>
      <c r="O201" s="2">
        <v>36368703</v>
      </c>
      <c r="P201" s="2">
        <v>1</v>
      </c>
      <c r="R201" s="2">
        <v>28898308</v>
      </c>
      <c r="S201" s="2">
        <v>1</v>
      </c>
      <c r="U201" s="2">
        <v>36368703</v>
      </c>
      <c r="V201" s="2">
        <v>1</v>
      </c>
      <c r="W201" s="2">
        <v>8</v>
      </c>
    </row>
    <row r="202" spans="1:23" x14ac:dyDescent="0.25">
      <c r="A202" s="2">
        <v>83409727</v>
      </c>
      <c r="B202" s="2">
        <v>4</v>
      </c>
      <c r="D202" s="2">
        <v>36676872</v>
      </c>
      <c r="E202" s="2">
        <v>1</v>
      </c>
      <c r="O202" s="2">
        <v>36676872</v>
      </c>
      <c r="P202" s="2">
        <v>1</v>
      </c>
      <c r="R202" s="2">
        <v>28958186</v>
      </c>
      <c r="S202" s="2">
        <v>42</v>
      </c>
      <c r="U202" s="2">
        <v>36676872</v>
      </c>
      <c r="V202" s="2">
        <v>1</v>
      </c>
      <c r="W202" s="2">
        <v>1</v>
      </c>
    </row>
    <row r="203" spans="1:23" x14ac:dyDescent="0.25">
      <c r="A203" s="2">
        <v>83795705</v>
      </c>
      <c r="B203" s="2">
        <v>3</v>
      </c>
      <c r="D203" s="2">
        <v>36751035</v>
      </c>
      <c r="E203" s="2">
        <v>5</v>
      </c>
      <c r="O203" s="2">
        <v>36751035</v>
      </c>
      <c r="P203" s="2">
        <v>4</v>
      </c>
      <c r="R203" s="2">
        <v>29163083</v>
      </c>
      <c r="S203" s="2">
        <v>24</v>
      </c>
      <c r="U203" s="2">
        <v>36751035</v>
      </c>
      <c r="V203" s="2">
        <v>4</v>
      </c>
      <c r="W203" s="2">
        <v>4</v>
      </c>
    </row>
    <row r="204" spans="1:23" x14ac:dyDescent="0.25">
      <c r="A204" s="2">
        <v>84358945</v>
      </c>
      <c r="B204" s="2">
        <v>1</v>
      </c>
      <c r="D204" s="2">
        <v>37164289</v>
      </c>
      <c r="E204" s="2">
        <v>6</v>
      </c>
      <c r="O204" s="2">
        <v>37164289</v>
      </c>
      <c r="P204" s="2">
        <v>1</v>
      </c>
      <c r="R204" s="2">
        <v>29340261</v>
      </c>
      <c r="S204" s="2">
        <v>15</v>
      </c>
      <c r="U204" s="2">
        <v>37164289</v>
      </c>
      <c r="V204" s="2">
        <v>1</v>
      </c>
      <c r="W204" s="2">
        <v>7</v>
      </c>
    </row>
    <row r="205" spans="1:23" x14ac:dyDescent="0.25">
      <c r="A205" s="2">
        <v>84416173</v>
      </c>
      <c r="B205" s="2">
        <v>1</v>
      </c>
      <c r="D205" s="2">
        <v>37511426</v>
      </c>
      <c r="E205" s="2">
        <v>1</v>
      </c>
      <c r="O205" s="2">
        <v>37511426</v>
      </c>
      <c r="P205" s="2">
        <v>1</v>
      </c>
      <c r="R205" s="2">
        <v>29364795</v>
      </c>
      <c r="S205" s="2">
        <v>78</v>
      </c>
      <c r="U205" s="2">
        <v>37511426</v>
      </c>
      <c r="V205" s="2">
        <v>1</v>
      </c>
      <c r="W205" s="2">
        <v>1</v>
      </c>
    </row>
    <row r="206" spans="1:23" x14ac:dyDescent="0.25">
      <c r="A206" s="2">
        <v>84494468</v>
      </c>
      <c r="B206" s="2">
        <v>1</v>
      </c>
      <c r="D206" s="2">
        <v>38181019</v>
      </c>
      <c r="E206" s="2">
        <v>2</v>
      </c>
      <c r="O206" s="2">
        <v>38181019</v>
      </c>
      <c r="P206" s="2">
        <v>1</v>
      </c>
      <c r="R206" s="2">
        <v>29596209</v>
      </c>
      <c r="S206" s="2">
        <v>1</v>
      </c>
      <c r="U206" s="2">
        <v>38181019</v>
      </c>
      <c r="V206" s="2">
        <v>1</v>
      </c>
      <c r="W206" s="2">
        <v>1</v>
      </c>
    </row>
    <row r="207" spans="1:23" x14ac:dyDescent="0.25">
      <c r="A207" s="2">
        <v>84499042</v>
      </c>
      <c r="B207" s="2">
        <v>1</v>
      </c>
      <c r="D207" s="2">
        <v>38250814</v>
      </c>
      <c r="E207" s="2">
        <v>2</v>
      </c>
      <c r="O207" s="2">
        <v>38250814</v>
      </c>
      <c r="P207" s="2">
        <v>1</v>
      </c>
      <c r="R207" s="2">
        <v>29641957</v>
      </c>
      <c r="S207" s="2">
        <v>2</v>
      </c>
      <c r="U207" s="2">
        <v>38250814</v>
      </c>
      <c r="V207" s="2">
        <v>1</v>
      </c>
      <c r="W207" s="2">
        <v>1</v>
      </c>
    </row>
    <row r="208" spans="1:23" x14ac:dyDescent="0.25">
      <c r="A208" s="2">
        <v>85337580</v>
      </c>
      <c r="B208" s="2">
        <v>1</v>
      </c>
      <c r="D208" s="2">
        <v>38268629</v>
      </c>
      <c r="E208" s="2">
        <v>1</v>
      </c>
      <c r="O208" s="2">
        <v>38268629</v>
      </c>
      <c r="P208" s="2">
        <v>1</v>
      </c>
      <c r="R208" s="2">
        <v>29887628</v>
      </c>
      <c r="S208" s="2">
        <v>1</v>
      </c>
      <c r="U208" s="2">
        <v>38268629</v>
      </c>
      <c r="V208" s="2">
        <v>1</v>
      </c>
      <c r="W208" s="2">
        <v>1</v>
      </c>
    </row>
    <row r="209" spans="1:23" x14ac:dyDescent="0.25">
      <c r="A209" s="2">
        <v>86079701</v>
      </c>
      <c r="B209" s="2">
        <v>1</v>
      </c>
      <c r="D209" s="2">
        <v>38515336</v>
      </c>
      <c r="E209" s="2">
        <v>7</v>
      </c>
      <c r="O209" s="2">
        <v>38515336</v>
      </c>
      <c r="P209" s="2">
        <v>6</v>
      </c>
      <c r="R209" s="2">
        <v>29936500</v>
      </c>
      <c r="S209" s="2">
        <v>11</v>
      </c>
      <c r="U209" s="2">
        <v>38515336</v>
      </c>
      <c r="V209" s="2">
        <v>6</v>
      </c>
      <c r="W209" s="2">
        <v>4</v>
      </c>
    </row>
    <row r="210" spans="1:23" x14ac:dyDescent="0.25">
      <c r="A210" s="2">
        <v>86091828</v>
      </c>
      <c r="B210" s="2">
        <v>1</v>
      </c>
      <c r="D210" s="2">
        <v>38531167</v>
      </c>
      <c r="E210" s="2">
        <v>4</v>
      </c>
      <c r="O210" s="2">
        <v>38531167</v>
      </c>
      <c r="P210" s="2">
        <v>3</v>
      </c>
      <c r="R210" s="2">
        <v>30023801</v>
      </c>
      <c r="S210" s="2">
        <v>4</v>
      </c>
      <c r="U210" s="2">
        <v>38531167</v>
      </c>
      <c r="V210" s="2">
        <v>3</v>
      </c>
      <c r="W210" s="2">
        <v>2</v>
      </c>
    </row>
    <row r="211" spans="1:23" x14ac:dyDescent="0.25">
      <c r="A211" s="2">
        <v>86929066</v>
      </c>
      <c r="B211" s="2">
        <v>1</v>
      </c>
      <c r="D211" s="2">
        <v>38693347</v>
      </c>
      <c r="E211" s="2">
        <v>1</v>
      </c>
      <c r="O211" s="2">
        <v>38693347</v>
      </c>
      <c r="P211" s="2">
        <v>1</v>
      </c>
      <c r="R211" s="2">
        <v>30058260</v>
      </c>
      <c r="S211" s="2">
        <v>4</v>
      </c>
      <c r="U211" s="2">
        <v>38693347</v>
      </c>
      <c r="V211" s="2">
        <v>1</v>
      </c>
      <c r="W211" s="2">
        <v>1</v>
      </c>
    </row>
    <row r="212" spans="1:23" x14ac:dyDescent="0.25">
      <c r="A212" s="2">
        <v>87860628</v>
      </c>
      <c r="B212" s="2">
        <v>2</v>
      </c>
      <c r="D212" s="2">
        <v>39142380</v>
      </c>
      <c r="E212" s="2">
        <v>2</v>
      </c>
      <c r="O212" s="2">
        <v>39142380</v>
      </c>
      <c r="P212" s="2">
        <v>2</v>
      </c>
      <c r="R212" s="2">
        <v>30109437</v>
      </c>
      <c r="S212" s="2">
        <v>2</v>
      </c>
      <c r="U212" s="2">
        <v>39142380</v>
      </c>
      <c r="V212" s="2">
        <v>2</v>
      </c>
      <c r="W212" s="2">
        <v>1</v>
      </c>
    </row>
    <row r="213" spans="1:23" x14ac:dyDescent="0.25">
      <c r="A213" s="2">
        <v>88105983</v>
      </c>
      <c r="B213" s="2">
        <v>1</v>
      </c>
      <c r="D213" s="2">
        <v>39219229</v>
      </c>
      <c r="E213" s="2">
        <v>3</v>
      </c>
      <c r="O213" s="2">
        <v>39219229</v>
      </c>
      <c r="P213" s="2">
        <v>2</v>
      </c>
      <c r="R213" s="2">
        <v>30175039</v>
      </c>
      <c r="S213" s="2">
        <v>98</v>
      </c>
      <c r="U213" s="2">
        <v>39219229</v>
      </c>
      <c r="V213" s="2">
        <v>2</v>
      </c>
      <c r="W213" s="2">
        <v>2</v>
      </c>
    </row>
    <row r="214" spans="1:23" x14ac:dyDescent="0.25">
      <c r="A214" s="2">
        <v>88864400</v>
      </c>
      <c r="B214" s="2">
        <v>1</v>
      </c>
      <c r="D214" s="2">
        <v>39432256</v>
      </c>
      <c r="E214" s="2">
        <v>2</v>
      </c>
      <c r="O214" s="2">
        <v>39432256</v>
      </c>
      <c r="P214" s="2">
        <v>2</v>
      </c>
      <c r="R214" s="2">
        <v>30402136</v>
      </c>
      <c r="S214" s="2">
        <v>1</v>
      </c>
      <c r="U214" s="2">
        <v>39432256</v>
      </c>
      <c r="V214" s="2">
        <v>2</v>
      </c>
      <c r="W214" s="2">
        <v>2</v>
      </c>
    </row>
    <row r="215" spans="1:23" x14ac:dyDescent="0.25">
      <c r="A215" s="2">
        <v>90068555</v>
      </c>
      <c r="B215" s="2">
        <v>4</v>
      </c>
      <c r="D215" s="2">
        <v>39521291</v>
      </c>
      <c r="E215" s="2">
        <v>8</v>
      </c>
      <c r="O215" s="2">
        <v>39521291</v>
      </c>
      <c r="P215" s="2">
        <v>5</v>
      </c>
      <c r="R215" s="2">
        <v>30410496</v>
      </c>
      <c r="S215" s="2">
        <v>4</v>
      </c>
      <c r="U215" s="2">
        <v>39521291</v>
      </c>
      <c r="V215" s="2">
        <v>5</v>
      </c>
      <c r="W215" s="2">
        <v>4</v>
      </c>
    </row>
    <row r="216" spans="1:23" x14ac:dyDescent="0.25">
      <c r="A216" s="2">
        <v>90301930</v>
      </c>
      <c r="B216" s="2">
        <v>1</v>
      </c>
      <c r="D216" s="2">
        <v>39563292</v>
      </c>
      <c r="E216" s="2">
        <v>4</v>
      </c>
      <c r="O216" s="2">
        <v>39563292</v>
      </c>
      <c r="P216" s="2">
        <v>2</v>
      </c>
      <c r="R216" s="2">
        <v>30677339</v>
      </c>
      <c r="S216" s="2">
        <v>7</v>
      </c>
      <c r="U216" s="2">
        <v>39563292</v>
      </c>
      <c r="V216" s="2">
        <v>2</v>
      </c>
      <c r="W216" s="2">
        <v>4</v>
      </c>
    </row>
    <row r="217" spans="1:23" x14ac:dyDescent="0.25">
      <c r="A217" s="2">
        <v>90670747</v>
      </c>
      <c r="B217" s="2">
        <v>1</v>
      </c>
      <c r="D217" s="2">
        <v>39612866</v>
      </c>
      <c r="E217" s="2">
        <v>1</v>
      </c>
      <c r="O217" s="2">
        <v>39612866</v>
      </c>
      <c r="P217" s="2">
        <v>1</v>
      </c>
      <c r="R217" s="2">
        <v>30702818</v>
      </c>
      <c r="S217" s="2">
        <v>52</v>
      </c>
      <c r="U217" s="2">
        <v>39612866</v>
      </c>
      <c r="V217" s="2">
        <v>1</v>
      </c>
      <c r="W217" s="2">
        <v>1</v>
      </c>
    </row>
    <row r="218" spans="1:23" x14ac:dyDescent="0.25">
      <c r="A218" s="2">
        <v>91553181</v>
      </c>
      <c r="B218" s="2">
        <v>1</v>
      </c>
      <c r="D218" s="2">
        <v>39788762</v>
      </c>
      <c r="E218" s="2">
        <v>9</v>
      </c>
      <c r="O218" s="2">
        <v>39788762</v>
      </c>
      <c r="P218" s="2">
        <v>8</v>
      </c>
      <c r="R218" s="2">
        <v>31059602</v>
      </c>
      <c r="S218" s="2">
        <v>1</v>
      </c>
      <c r="U218" s="2">
        <v>39788762</v>
      </c>
      <c r="V218" s="2">
        <v>8</v>
      </c>
      <c r="W218" s="2">
        <v>4</v>
      </c>
    </row>
    <row r="219" spans="1:23" x14ac:dyDescent="0.25">
      <c r="A219" s="2">
        <v>91890025</v>
      </c>
      <c r="B219" s="2">
        <v>2</v>
      </c>
      <c r="D219" s="2">
        <v>39869020</v>
      </c>
      <c r="E219" s="2">
        <v>1</v>
      </c>
      <c r="O219" s="2">
        <v>39869020</v>
      </c>
      <c r="P219" s="2">
        <v>1</v>
      </c>
      <c r="R219" s="2">
        <v>31209450</v>
      </c>
      <c r="S219" s="2">
        <v>1</v>
      </c>
      <c r="U219" s="2">
        <v>39869020</v>
      </c>
      <c r="V219" s="2">
        <v>1</v>
      </c>
      <c r="W219" s="2">
        <v>1</v>
      </c>
    </row>
    <row r="220" spans="1:23" x14ac:dyDescent="0.25">
      <c r="A220" s="2">
        <v>91987455</v>
      </c>
      <c r="B220" s="2">
        <v>1</v>
      </c>
      <c r="D220" s="2">
        <v>40073408</v>
      </c>
      <c r="E220" s="2">
        <v>2</v>
      </c>
      <c r="O220" s="2">
        <v>40073408</v>
      </c>
      <c r="P220" s="2">
        <v>2</v>
      </c>
      <c r="R220" s="2">
        <v>31235766</v>
      </c>
      <c r="S220" s="2">
        <v>1</v>
      </c>
      <c r="U220" s="2">
        <v>40073408</v>
      </c>
      <c r="V220" s="2">
        <v>2</v>
      </c>
      <c r="W220" s="2">
        <v>2</v>
      </c>
    </row>
    <row r="221" spans="1:23" x14ac:dyDescent="0.25">
      <c r="A221" s="2">
        <v>92916399</v>
      </c>
      <c r="B221" s="2">
        <v>1</v>
      </c>
      <c r="D221" s="2">
        <v>40126762</v>
      </c>
      <c r="E221" s="2">
        <v>1</v>
      </c>
      <c r="O221" s="2">
        <v>40126762</v>
      </c>
      <c r="P221" s="2">
        <v>1</v>
      </c>
      <c r="R221" s="2">
        <v>31377627</v>
      </c>
      <c r="S221" s="2">
        <v>9</v>
      </c>
      <c r="U221" s="2">
        <v>40126762</v>
      </c>
      <c r="V221" s="2">
        <v>1</v>
      </c>
      <c r="W221" s="2">
        <v>1</v>
      </c>
    </row>
    <row r="222" spans="1:23" x14ac:dyDescent="0.25">
      <c r="A222" s="2">
        <v>94702255</v>
      </c>
      <c r="B222" s="2">
        <v>1</v>
      </c>
      <c r="D222" s="2">
        <v>40248148</v>
      </c>
      <c r="E222" s="2">
        <v>10</v>
      </c>
      <c r="O222" s="2">
        <v>40248148</v>
      </c>
      <c r="P222" s="2">
        <v>3</v>
      </c>
      <c r="R222" s="2">
        <v>31466422</v>
      </c>
      <c r="S222" s="2">
        <v>5</v>
      </c>
      <c r="U222" s="2">
        <v>40248148</v>
      </c>
      <c r="V222" s="2">
        <v>3</v>
      </c>
      <c r="W222" s="2">
        <v>9</v>
      </c>
    </row>
    <row r="223" spans="1:23" x14ac:dyDescent="0.25">
      <c r="A223" s="2">
        <v>94754584</v>
      </c>
      <c r="B223" s="2">
        <v>3</v>
      </c>
      <c r="D223" s="2">
        <v>40276276</v>
      </c>
      <c r="E223" s="2">
        <v>1</v>
      </c>
      <c r="O223" s="2">
        <v>40276276</v>
      </c>
      <c r="P223" s="2">
        <v>1</v>
      </c>
      <c r="R223" s="2">
        <v>31597135</v>
      </c>
      <c r="S223" s="2">
        <v>4</v>
      </c>
      <c r="U223" s="2">
        <v>40276276</v>
      </c>
      <c r="V223" s="2">
        <v>1</v>
      </c>
      <c r="W223" s="2">
        <v>1</v>
      </c>
    </row>
    <row r="224" spans="1:23" x14ac:dyDescent="0.25">
      <c r="A224" s="2">
        <v>95142941</v>
      </c>
      <c r="B224" s="2">
        <v>1</v>
      </c>
      <c r="D224" s="2">
        <v>40311531</v>
      </c>
      <c r="E224" s="2">
        <v>1</v>
      </c>
      <c r="O224" s="2">
        <v>40311531</v>
      </c>
      <c r="P224" s="2">
        <v>1</v>
      </c>
      <c r="R224" s="2">
        <v>31747744</v>
      </c>
      <c r="S224" s="2">
        <v>1</v>
      </c>
      <c r="U224" s="2">
        <v>40311531</v>
      </c>
      <c r="V224" s="2">
        <v>1</v>
      </c>
      <c r="W224" s="2">
        <v>1</v>
      </c>
    </row>
    <row r="225" spans="1:23" x14ac:dyDescent="0.25">
      <c r="A225" s="2">
        <v>95866344</v>
      </c>
      <c r="B225" s="2">
        <v>1</v>
      </c>
      <c r="D225" s="2">
        <v>40397476</v>
      </c>
      <c r="E225" s="2">
        <v>1</v>
      </c>
      <c r="O225" s="2">
        <v>40397476</v>
      </c>
      <c r="P225" s="2">
        <v>1</v>
      </c>
      <c r="R225" s="2">
        <v>31747915</v>
      </c>
      <c r="S225" s="2">
        <v>1</v>
      </c>
      <c r="U225" s="2">
        <v>40397476</v>
      </c>
      <c r="V225" s="2">
        <v>1</v>
      </c>
      <c r="W225" s="2">
        <v>1</v>
      </c>
    </row>
    <row r="226" spans="1:23" x14ac:dyDescent="0.25">
      <c r="A226" s="2">
        <v>95980339</v>
      </c>
      <c r="B226" s="2">
        <v>1</v>
      </c>
      <c r="D226" s="2">
        <v>41042138</v>
      </c>
      <c r="E226" s="2">
        <v>2</v>
      </c>
      <c r="O226" s="2">
        <v>41042138</v>
      </c>
      <c r="P226" s="2">
        <v>1</v>
      </c>
      <c r="R226" s="2">
        <v>31748205</v>
      </c>
      <c r="S226" s="2">
        <v>1</v>
      </c>
      <c r="U226" s="2">
        <v>41042138</v>
      </c>
      <c r="V226" s="2">
        <v>1</v>
      </c>
      <c r="W226" s="2">
        <v>2</v>
      </c>
    </row>
    <row r="227" spans="1:23" x14ac:dyDescent="0.25">
      <c r="A227" s="2">
        <v>96295201</v>
      </c>
      <c r="B227" s="2">
        <v>2</v>
      </c>
      <c r="D227" s="2">
        <v>41285763</v>
      </c>
      <c r="E227" s="2">
        <v>2</v>
      </c>
      <c r="O227" s="2">
        <v>41285763</v>
      </c>
      <c r="P227" s="2">
        <v>1</v>
      </c>
      <c r="R227" s="2">
        <v>31748395</v>
      </c>
      <c r="S227" s="2">
        <v>1</v>
      </c>
      <c r="U227" s="2">
        <v>41285763</v>
      </c>
      <c r="V227" s="2">
        <v>1</v>
      </c>
      <c r="W227" s="2">
        <v>1</v>
      </c>
    </row>
    <row r="228" spans="1:23" x14ac:dyDescent="0.25">
      <c r="A228" s="2">
        <v>96681153</v>
      </c>
      <c r="B228" s="2">
        <v>1</v>
      </c>
      <c r="D228" s="2">
        <v>41607639</v>
      </c>
      <c r="E228" s="2">
        <v>4</v>
      </c>
      <c r="O228" s="2">
        <v>41607639</v>
      </c>
      <c r="P228" s="2">
        <v>3</v>
      </c>
      <c r="R228" s="2">
        <v>31867984</v>
      </c>
      <c r="S228" s="2">
        <v>1</v>
      </c>
      <c r="U228" s="2">
        <v>41607639</v>
      </c>
      <c r="V228" s="2">
        <v>3</v>
      </c>
      <c r="W228" s="2">
        <v>4</v>
      </c>
    </row>
    <row r="229" spans="1:23" x14ac:dyDescent="0.25">
      <c r="A229" s="2">
        <v>97209617</v>
      </c>
      <c r="B229" s="2">
        <v>1</v>
      </c>
      <c r="D229" s="2">
        <v>41637991</v>
      </c>
      <c r="E229" s="2">
        <v>1</v>
      </c>
      <c r="O229" s="2">
        <v>41637991</v>
      </c>
      <c r="P229" s="2">
        <v>1</v>
      </c>
      <c r="R229" s="2">
        <v>32138950</v>
      </c>
      <c r="S229" s="2">
        <v>1</v>
      </c>
      <c r="U229" s="2">
        <v>41637991</v>
      </c>
      <c r="V229" s="2">
        <v>1</v>
      </c>
      <c r="W229" s="2">
        <v>1</v>
      </c>
    </row>
    <row r="230" spans="1:23" x14ac:dyDescent="0.25">
      <c r="A230" s="2">
        <v>97696892</v>
      </c>
      <c r="B230" s="2">
        <v>1</v>
      </c>
      <c r="D230" s="2">
        <v>41660176</v>
      </c>
      <c r="E230" s="2">
        <v>3</v>
      </c>
      <c r="O230" s="2">
        <v>41660176</v>
      </c>
      <c r="P230" s="2">
        <v>3</v>
      </c>
      <c r="R230" s="2">
        <v>32157000</v>
      </c>
      <c r="S230" s="2">
        <v>2</v>
      </c>
      <c r="U230" s="2">
        <v>41660176</v>
      </c>
      <c r="V230" s="2">
        <v>3</v>
      </c>
      <c r="W230" s="2">
        <v>2</v>
      </c>
    </row>
    <row r="231" spans="1:23" x14ac:dyDescent="0.25">
      <c r="A231" s="2">
        <v>97703198</v>
      </c>
      <c r="B231" s="2">
        <v>1</v>
      </c>
      <c r="D231" s="2">
        <v>41799418</v>
      </c>
      <c r="E231" s="2">
        <v>4</v>
      </c>
      <c r="O231" s="2">
        <v>41799418</v>
      </c>
      <c r="P231" s="2">
        <v>2</v>
      </c>
      <c r="R231" s="2">
        <v>32340528</v>
      </c>
      <c r="S231" s="2">
        <v>4</v>
      </c>
      <c r="U231" s="2">
        <v>41799418</v>
      </c>
      <c r="V231" s="2">
        <v>2</v>
      </c>
      <c r="W231" s="2">
        <v>4</v>
      </c>
    </row>
    <row r="232" spans="1:23" x14ac:dyDescent="0.25">
      <c r="A232" s="2">
        <v>98755888</v>
      </c>
      <c r="B232" s="2">
        <v>1</v>
      </c>
      <c r="D232" s="2">
        <v>41830983</v>
      </c>
      <c r="E232" s="2">
        <v>3</v>
      </c>
      <c r="O232" s="2">
        <v>41830983</v>
      </c>
      <c r="P232" s="2">
        <v>2</v>
      </c>
      <c r="R232" s="2">
        <v>32413517</v>
      </c>
      <c r="S232" s="2">
        <v>1</v>
      </c>
      <c r="U232" s="2">
        <v>41830983</v>
      </c>
      <c r="V232" s="2">
        <v>2</v>
      </c>
      <c r="W232" s="2">
        <v>2</v>
      </c>
    </row>
    <row r="233" spans="1:23" x14ac:dyDescent="0.25">
      <c r="A233" s="2">
        <v>99073407</v>
      </c>
      <c r="B233" s="2">
        <v>1</v>
      </c>
      <c r="D233" s="2">
        <v>41926668</v>
      </c>
      <c r="E233" s="2">
        <v>7</v>
      </c>
      <c r="O233" s="2">
        <v>41926668</v>
      </c>
      <c r="P233" s="2">
        <v>6</v>
      </c>
      <c r="R233" s="2">
        <v>32829525</v>
      </c>
      <c r="S233" s="2">
        <v>1</v>
      </c>
      <c r="U233" s="2">
        <v>41926668</v>
      </c>
      <c r="V233" s="2">
        <v>6</v>
      </c>
      <c r="W233" s="2">
        <v>1</v>
      </c>
    </row>
    <row r="234" spans="1:23" x14ac:dyDescent="0.25">
      <c r="A234" s="2">
        <v>99932152</v>
      </c>
      <c r="B234" s="2">
        <v>1</v>
      </c>
      <c r="D234" s="2">
        <v>42043242</v>
      </c>
      <c r="E234" s="2">
        <v>1</v>
      </c>
      <c r="O234" s="2">
        <v>42043242</v>
      </c>
      <c r="P234" s="2">
        <v>1</v>
      </c>
      <c r="R234" s="2">
        <v>33273331</v>
      </c>
      <c r="S234" s="2">
        <v>1</v>
      </c>
      <c r="U234" s="2">
        <v>42043242</v>
      </c>
      <c r="V234" s="2">
        <v>1</v>
      </c>
      <c r="W234" s="2">
        <v>1</v>
      </c>
    </row>
    <row r="235" spans="1:23" x14ac:dyDescent="0.25">
      <c r="A235" s="2">
        <v>100225581</v>
      </c>
      <c r="B235" s="2">
        <v>1</v>
      </c>
      <c r="D235" s="2">
        <v>42172197</v>
      </c>
      <c r="E235" s="2">
        <v>3</v>
      </c>
      <c r="O235" s="2">
        <v>42172197</v>
      </c>
      <c r="P235" s="2">
        <v>1</v>
      </c>
      <c r="R235" s="2">
        <v>33293816</v>
      </c>
      <c r="S235" s="2">
        <v>1</v>
      </c>
      <c r="U235" s="2">
        <v>42172197</v>
      </c>
      <c r="V235" s="2">
        <v>1</v>
      </c>
      <c r="W235" s="2">
        <v>3</v>
      </c>
    </row>
    <row r="236" spans="1:23" x14ac:dyDescent="0.25">
      <c r="A236" s="2">
        <v>100366080</v>
      </c>
      <c r="B236" s="2">
        <v>1</v>
      </c>
      <c r="D236" s="2">
        <v>42290444</v>
      </c>
      <c r="E236" s="2">
        <v>11</v>
      </c>
      <c r="O236" s="2">
        <v>42290444</v>
      </c>
      <c r="P236" s="2">
        <v>10</v>
      </c>
      <c r="R236" s="2">
        <v>33893617</v>
      </c>
      <c r="S236" s="2">
        <v>1</v>
      </c>
      <c r="U236" s="2">
        <v>42290444</v>
      </c>
      <c r="V236" s="2">
        <v>10</v>
      </c>
      <c r="W236" s="2">
        <v>2</v>
      </c>
    </row>
    <row r="237" spans="1:23" x14ac:dyDescent="0.25">
      <c r="A237" s="2">
        <v>100636581</v>
      </c>
      <c r="B237" s="2">
        <v>1</v>
      </c>
      <c r="D237" s="2">
        <v>42376372</v>
      </c>
      <c r="E237" s="2">
        <v>2</v>
      </c>
      <c r="O237" s="2">
        <v>42376372</v>
      </c>
      <c r="P237" s="2">
        <v>2</v>
      </c>
      <c r="R237" s="2">
        <v>33920295</v>
      </c>
      <c r="S237" s="2">
        <v>1</v>
      </c>
      <c r="U237" s="2">
        <v>42376372</v>
      </c>
      <c r="V237" s="2">
        <v>2</v>
      </c>
      <c r="W237" s="2">
        <v>1</v>
      </c>
    </row>
    <row r="238" spans="1:23" x14ac:dyDescent="0.25">
      <c r="A238" s="2">
        <v>102541671</v>
      </c>
      <c r="B238" s="2">
        <v>1</v>
      </c>
      <c r="D238" s="2">
        <v>42480983</v>
      </c>
      <c r="E238" s="2">
        <v>4</v>
      </c>
      <c r="O238" s="2">
        <v>42480983</v>
      </c>
      <c r="P238" s="2">
        <v>3</v>
      </c>
      <c r="R238" s="2">
        <v>34085186</v>
      </c>
      <c r="S238" s="2">
        <v>1</v>
      </c>
      <c r="U238" s="2">
        <v>42480983</v>
      </c>
      <c r="V238" s="2">
        <v>3</v>
      </c>
      <c r="W238" s="2">
        <v>4</v>
      </c>
    </row>
    <row r="239" spans="1:23" x14ac:dyDescent="0.25">
      <c r="A239" s="2">
        <v>103375381</v>
      </c>
      <c r="B239" s="2">
        <v>1</v>
      </c>
      <c r="D239" s="2">
        <v>42585709</v>
      </c>
      <c r="E239" s="2">
        <v>5</v>
      </c>
      <c r="O239" s="2">
        <v>42585709</v>
      </c>
      <c r="P239" s="2">
        <v>5</v>
      </c>
      <c r="R239" s="2">
        <v>34261730</v>
      </c>
      <c r="S239" s="2">
        <v>1</v>
      </c>
      <c r="U239" s="2">
        <v>42585709</v>
      </c>
      <c r="V239" s="2">
        <v>5</v>
      </c>
      <c r="W239" s="2">
        <v>3</v>
      </c>
    </row>
    <row r="240" spans="1:23" x14ac:dyDescent="0.25">
      <c r="A240" s="2">
        <v>103722070</v>
      </c>
      <c r="B240" s="2">
        <v>1</v>
      </c>
      <c r="D240" s="2">
        <v>42644830</v>
      </c>
      <c r="E240" s="2">
        <v>1</v>
      </c>
      <c r="O240" s="2">
        <v>42644830</v>
      </c>
      <c r="P240" s="2">
        <v>1</v>
      </c>
      <c r="R240" s="2">
        <v>34396268</v>
      </c>
      <c r="S240" s="2">
        <v>30</v>
      </c>
      <c r="U240" s="2">
        <v>42644830</v>
      </c>
      <c r="V240" s="2">
        <v>1</v>
      </c>
      <c r="W240" s="2">
        <v>1</v>
      </c>
    </row>
    <row r="241" spans="1:23" x14ac:dyDescent="0.25">
      <c r="A241" s="2">
        <v>105115436</v>
      </c>
      <c r="B241" s="2">
        <v>1</v>
      </c>
      <c r="D241" s="2">
        <v>42645078</v>
      </c>
      <c r="E241" s="2">
        <v>1</v>
      </c>
      <c r="O241" s="2">
        <v>42645078</v>
      </c>
      <c r="P241" s="2">
        <v>1</v>
      </c>
      <c r="R241" s="2">
        <v>34612194</v>
      </c>
      <c r="S241" s="2">
        <v>1</v>
      </c>
      <c r="U241" s="2">
        <v>42645078</v>
      </c>
      <c r="V241" s="2">
        <v>1</v>
      </c>
      <c r="W241" s="2">
        <v>1</v>
      </c>
    </row>
    <row r="242" spans="1:23" x14ac:dyDescent="0.25">
      <c r="A242" s="2">
        <v>106755542</v>
      </c>
      <c r="B242" s="2">
        <v>1</v>
      </c>
      <c r="D242" s="2">
        <v>42682761</v>
      </c>
      <c r="E242" s="2">
        <v>6</v>
      </c>
      <c r="O242" s="2">
        <v>42682761</v>
      </c>
      <c r="P242" s="2">
        <v>6</v>
      </c>
      <c r="R242" s="2">
        <v>35288086</v>
      </c>
      <c r="S242" s="2">
        <v>2</v>
      </c>
      <c r="U242" s="2">
        <v>42682761</v>
      </c>
      <c r="V242" s="2">
        <v>6</v>
      </c>
      <c r="W242" s="2">
        <v>4</v>
      </c>
    </row>
    <row r="243" spans="1:23" x14ac:dyDescent="0.25">
      <c r="A243" s="2">
        <v>107253811</v>
      </c>
      <c r="B243" s="2">
        <v>1</v>
      </c>
      <c r="D243" s="2">
        <v>42992940</v>
      </c>
      <c r="E243" s="2">
        <v>2</v>
      </c>
      <c r="O243" s="2">
        <v>42992940</v>
      </c>
      <c r="P243" s="2">
        <v>1</v>
      </c>
      <c r="R243" s="2">
        <v>35300278</v>
      </c>
      <c r="S243" s="2">
        <v>7</v>
      </c>
      <c r="U243" s="2">
        <v>42992940</v>
      </c>
      <c r="V243" s="2">
        <v>1</v>
      </c>
      <c r="W243" s="2">
        <v>2</v>
      </c>
    </row>
    <row r="244" spans="1:23" x14ac:dyDescent="0.25">
      <c r="A244" s="2">
        <v>107542678</v>
      </c>
      <c r="B244" s="2">
        <v>1</v>
      </c>
      <c r="D244" s="2">
        <v>43092867</v>
      </c>
      <c r="E244" s="2">
        <v>4</v>
      </c>
      <c r="O244" s="2">
        <v>43092867</v>
      </c>
      <c r="P244" s="2">
        <v>1</v>
      </c>
      <c r="R244" s="2">
        <v>35304323</v>
      </c>
      <c r="S244" s="2">
        <v>1</v>
      </c>
      <c r="U244" s="2">
        <v>43092867</v>
      </c>
      <c r="V244" s="2">
        <v>1</v>
      </c>
      <c r="W244" s="2">
        <v>4</v>
      </c>
    </row>
    <row r="245" spans="1:23" x14ac:dyDescent="0.25">
      <c r="A245" s="2">
        <v>108957299</v>
      </c>
      <c r="B245" s="2">
        <v>1</v>
      </c>
      <c r="D245" s="2">
        <v>43135296</v>
      </c>
      <c r="E245" s="2">
        <v>1</v>
      </c>
      <c r="O245" s="2">
        <v>43135296</v>
      </c>
      <c r="P245" s="2">
        <v>1</v>
      </c>
      <c r="R245" s="2">
        <v>35306929</v>
      </c>
      <c r="S245" s="2">
        <v>1</v>
      </c>
      <c r="U245" s="2">
        <v>43135296</v>
      </c>
      <c r="V245" s="2">
        <v>1</v>
      </c>
      <c r="W245" s="2">
        <v>1</v>
      </c>
    </row>
    <row r="246" spans="1:23" x14ac:dyDescent="0.25">
      <c r="A246" s="2">
        <v>109056285</v>
      </c>
      <c r="B246" s="2">
        <v>1</v>
      </c>
      <c r="D246" s="2">
        <v>43232872</v>
      </c>
      <c r="E246" s="2">
        <v>3</v>
      </c>
      <c r="O246" s="2">
        <v>43232872</v>
      </c>
      <c r="P246" s="2">
        <v>3</v>
      </c>
      <c r="R246" s="2">
        <v>35432863</v>
      </c>
      <c r="S246" s="2">
        <v>2</v>
      </c>
      <c r="U246" s="2">
        <v>43232872</v>
      </c>
      <c r="V246" s="2">
        <v>3</v>
      </c>
      <c r="W246" s="2">
        <v>1</v>
      </c>
    </row>
    <row r="247" spans="1:23" x14ac:dyDescent="0.25">
      <c r="A247" s="2">
        <v>109175311</v>
      </c>
      <c r="B247" s="2">
        <v>2</v>
      </c>
      <c r="D247" s="2">
        <v>43480103</v>
      </c>
      <c r="E247" s="2">
        <v>3</v>
      </c>
      <c r="O247" s="2">
        <v>43480103</v>
      </c>
      <c r="P247" s="2">
        <v>1</v>
      </c>
      <c r="R247" s="2">
        <v>35489525</v>
      </c>
      <c r="S247" s="2">
        <v>2</v>
      </c>
      <c r="U247" s="2">
        <v>43480103</v>
      </c>
      <c r="V247" s="2">
        <v>1</v>
      </c>
      <c r="W247" s="2">
        <v>3</v>
      </c>
    </row>
    <row r="248" spans="1:23" x14ac:dyDescent="0.25">
      <c r="A248" s="2">
        <v>109588301</v>
      </c>
      <c r="B248" s="2">
        <v>1</v>
      </c>
      <c r="D248" s="2">
        <v>43715318</v>
      </c>
      <c r="E248" s="2">
        <v>8</v>
      </c>
      <c r="O248" s="2">
        <v>43715318</v>
      </c>
      <c r="P248" s="2">
        <v>3</v>
      </c>
      <c r="R248" s="2">
        <v>35548780</v>
      </c>
      <c r="S248" s="2">
        <v>2</v>
      </c>
      <c r="U248" s="2">
        <v>43715318</v>
      </c>
      <c r="V248" s="2">
        <v>3</v>
      </c>
      <c r="W248" s="2">
        <v>8</v>
      </c>
    </row>
    <row r="249" spans="1:23" x14ac:dyDescent="0.25">
      <c r="A249" s="2">
        <v>109705342</v>
      </c>
      <c r="B249" s="2">
        <v>1</v>
      </c>
      <c r="D249" s="2">
        <v>44005187</v>
      </c>
      <c r="E249" s="2">
        <v>2</v>
      </c>
      <c r="O249" s="2">
        <v>44005187</v>
      </c>
      <c r="P249" s="2">
        <v>1</v>
      </c>
      <c r="R249" s="2">
        <v>35867771</v>
      </c>
      <c r="S249" s="2">
        <v>1</v>
      </c>
      <c r="U249" s="2">
        <v>44005187</v>
      </c>
      <c r="V249" s="2">
        <v>1</v>
      </c>
      <c r="W249" s="2">
        <v>2</v>
      </c>
    </row>
    <row r="250" spans="1:23" x14ac:dyDescent="0.25">
      <c r="A250" s="2">
        <v>110009792</v>
      </c>
      <c r="B250" s="2">
        <v>1</v>
      </c>
      <c r="D250" s="2">
        <v>44432650</v>
      </c>
      <c r="E250" s="2">
        <v>3</v>
      </c>
      <c r="O250" s="2">
        <v>44432650</v>
      </c>
      <c r="P250" s="2">
        <v>3</v>
      </c>
      <c r="R250" s="2">
        <v>35948482</v>
      </c>
      <c r="S250" s="2">
        <v>7</v>
      </c>
      <c r="U250" s="2">
        <v>44432650</v>
      </c>
      <c r="V250" s="2">
        <v>3</v>
      </c>
      <c r="W250" s="2">
        <v>1</v>
      </c>
    </row>
    <row r="251" spans="1:23" x14ac:dyDescent="0.25">
      <c r="A251" s="2">
        <v>110588359</v>
      </c>
      <c r="B251" s="2">
        <v>1</v>
      </c>
      <c r="D251" s="2">
        <v>44708636</v>
      </c>
      <c r="E251" s="2">
        <v>1</v>
      </c>
      <c r="O251" s="2">
        <v>44708636</v>
      </c>
      <c r="P251" s="2">
        <v>1</v>
      </c>
      <c r="R251" s="2">
        <v>35969371</v>
      </c>
      <c r="S251" s="2">
        <v>2</v>
      </c>
      <c r="U251" s="2">
        <v>44708636</v>
      </c>
      <c r="V251" s="2">
        <v>1</v>
      </c>
      <c r="W251" s="2">
        <v>1</v>
      </c>
    </row>
    <row r="252" spans="1:23" x14ac:dyDescent="0.25">
      <c r="A252" s="2">
        <v>111766481</v>
      </c>
      <c r="B252" s="2">
        <v>1</v>
      </c>
      <c r="D252" s="2">
        <v>44779847</v>
      </c>
      <c r="E252" s="2">
        <v>2</v>
      </c>
      <c r="O252" s="2">
        <v>44779847</v>
      </c>
      <c r="P252" s="2">
        <v>1</v>
      </c>
      <c r="R252" s="2">
        <v>35973428</v>
      </c>
      <c r="S252" s="2">
        <v>4</v>
      </c>
      <c r="U252" s="2">
        <v>44779847</v>
      </c>
      <c r="V252" s="2">
        <v>1</v>
      </c>
      <c r="W252" s="2">
        <v>1</v>
      </c>
    </row>
    <row r="253" spans="1:23" x14ac:dyDescent="0.25">
      <c r="A253" s="2">
        <v>112557227</v>
      </c>
      <c r="B253" s="2">
        <v>2</v>
      </c>
      <c r="D253" s="2">
        <v>44833042</v>
      </c>
      <c r="E253" s="2">
        <v>5</v>
      </c>
      <c r="O253" s="2">
        <v>44833042</v>
      </c>
      <c r="P253" s="2">
        <v>5</v>
      </c>
      <c r="R253" s="2">
        <v>36121469</v>
      </c>
      <c r="S253" s="2">
        <v>3</v>
      </c>
      <c r="U253" s="2">
        <v>44833042</v>
      </c>
      <c r="V253" s="2">
        <v>5</v>
      </c>
      <c r="W253" s="2">
        <v>1</v>
      </c>
    </row>
    <row r="254" spans="1:23" x14ac:dyDescent="0.25">
      <c r="A254" s="2">
        <v>112724540</v>
      </c>
      <c r="B254" s="2">
        <v>1</v>
      </c>
      <c r="D254" s="2">
        <v>45253868</v>
      </c>
      <c r="E254" s="2">
        <v>3</v>
      </c>
      <c r="O254" s="2">
        <v>45253868</v>
      </c>
      <c r="P254" s="2">
        <v>1</v>
      </c>
      <c r="R254" s="2">
        <v>36276927</v>
      </c>
      <c r="S254" s="2">
        <v>3</v>
      </c>
      <c r="U254" s="2">
        <v>45253868</v>
      </c>
      <c r="V254" s="2">
        <v>1</v>
      </c>
      <c r="W254" s="2">
        <v>3</v>
      </c>
    </row>
    <row r="255" spans="1:23" x14ac:dyDescent="0.25">
      <c r="A255" s="2">
        <v>113833070</v>
      </c>
      <c r="B255" s="2">
        <v>1</v>
      </c>
      <c r="D255" s="2">
        <v>45260412</v>
      </c>
      <c r="E255" s="2">
        <v>8</v>
      </c>
      <c r="O255" s="2">
        <v>45260412</v>
      </c>
      <c r="P255" s="2">
        <v>6</v>
      </c>
      <c r="R255" s="2">
        <v>36368703</v>
      </c>
      <c r="S255" s="2">
        <v>8</v>
      </c>
      <c r="U255" s="2">
        <v>45260412</v>
      </c>
      <c r="V255" s="2">
        <v>6</v>
      </c>
      <c r="W255" s="2">
        <v>6</v>
      </c>
    </row>
    <row r="256" spans="1:23" x14ac:dyDescent="0.25">
      <c r="A256" s="2">
        <v>115422673</v>
      </c>
      <c r="B256" s="2">
        <v>3</v>
      </c>
      <c r="D256" s="2">
        <v>45326008</v>
      </c>
      <c r="E256" s="2">
        <v>3</v>
      </c>
      <c r="O256" s="2">
        <v>45326008</v>
      </c>
      <c r="P256" s="2">
        <v>3</v>
      </c>
      <c r="R256" s="2">
        <v>36676872</v>
      </c>
      <c r="S256" s="2">
        <v>1</v>
      </c>
      <c r="U256" s="2">
        <v>45326008</v>
      </c>
      <c r="V256" s="2">
        <v>3</v>
      </c>
      <c r="W256" s="2">
        <v>1</v>
      </c>
    </row>
    <row r="257" spans="1:23" x14ac:dyDescent="0.25">
      <c r="A257" s="2">
        <v>115556412</v>
      </c>
      <c r="B257" s="2">
        <v>1</v>
      </c>
      <c r="D257" s="2">
        <v>45332556</v>
      </c>
      <c r="E257" s="2">
        <v>3</v>
      </c>
      <c r="O257" s="2">
        <v>45332556</v>
      </c>
      <c r="P257" s="2">
        <v>3</v>
      </c>
      <c r="R257" s="2">
        <v>36751035</v>
      </c>
      <c r="S257" s="2">
        <v>4</v>
      </c>
      <c r="U257" s="2">
        <v>45332556</v>
      </c>
      <c r="V257" s="2">
        <v>3</v>
      </c>
      <c r="W257" s="2">
        <v>2</v>
      </c>
    </row>
    <row r="258" spans="1:23" x14ac:dyDescent="0.25">
      <c r="A258" s="2">
        <v>115682085</v>
      </c>
      <c r="B258" s="2">
        <v>1</v>
      </c>
      <c r="D258" s="2">
        <v>45634105</v>
      </c>
      <c r="E258" s="2">
        <v>3</v>
      </c>
      <c r="O258" s="2">
        <v>45634105</v>
      </c>
      <c r="P258" s="2">
        <v>2</v>
      </c>
      <c r="R258" s="2">
        <v>37075177</v>
      </c>
      <c r="S258" s="2">
        <v>2</v>
      </c>
      <c r="U258" s="2">
        <v>45634105</v>
      </c>
      <c r="V258" s="2">
        <v>2</v>
      </c>
      <c r="W258" s="2">
        <v>2</v>
      </c>
    </row>
    <row r="259" spans="1:23" x14ac:dyDescent="0.25">
      <c r="A259" s="2">
        <v>115997292</v>
      </c>
      <c r="B259" s="2">
        <v>1</v>
      </c>
      <c r="D259" s="2">
        <v>45716421</v>
      </c>
      <c r="E259" s="2">
        <v>2</v>
      </c>
      <c r="O259" s="2">
        <v>45716421</v>
      </c>
      <c r="P259" s="2">
        <v>1</v>
      </c>
      <c r="R259" s="2">
        <v>37164289</v>
      </c>
      <c r="S259" s="2">
        <v>7</v>
      </c>
      <c r="U259" s="2">
        <v>45716421</v>
      </c>
      <c r="V259" s="2">
        <v>1</v>
      </c>
      <c r="W259" s="2">
        <v>2</v>
      </c>
    </row>
    <row r="260" spans="1:23" x14ac:dyDescent="0.25">
      <c r="A260" s="2">
        <v>116239425</v>
      </c>
      <c r="B260" s="2">
        <v>2</v>
      </c>
      <c r="D260" s="2">
        <v>45728723</v>
      </c>
      <c r="E260" s="2">
        <v>3</v>
      </c>
      <c r="O260" s="2">
        <v>45728723</v>
      </c>
      <c r="P260" s="2">
        <v>3</v>
      </c>
      <c r="R260" s="2">
        <v>37232597</v>
      </c>
      <c r="S260" s="2">
        <v>1</v>
      </c>
      <c r="U260" s="2">
        <v>45728723</v>
      </c>
      <c r="V260" s="2">
        <v>3</v>
      </c>
      <c r="W260" s="2">
        <v>2</v>
      </c>
    </row>
    <row r="261" spans="1:23" x14ac:dyDescent="0.25">
      <c r="A261" s="2">
        <v>116277356</v>
      </c>
      <c r="B261" s="2">
        <v>1</v>
      </c>
      <c r="D261" s="2">
        <v>45866355</v>
      </c>
      <c r="E261" s="2">
        <v>71</v>
      </c>
      <c r="O261" s="2">
        <v>45866355</v>
      </c>
      <c r="P261" s="2">
        <v>32</v>
      </c>
      <c r="R261" s="2">
        <v>37511426</v>
      </c>
      <c r="S261" s="2">
        <v>1</v>
      </c>
      <c r="U261" s="2">
        <v>45866355</v>
      </c>
      <c r="V261" s="2">
        <v>32</v>
      </c>
      <c r="W261" s="2">
        <v>59</v>
      </c>
    </row>
    <row r="262" spans="1:23" x14ac:dyDescent="0.25">
      <c r="A262" s="2">
        <v>116509313</v>
      </c>
      <c r="B262" s="2">
        <v>1</v>
      </c>
      <c r="D262" s="2">
        <v>45884557</v>
      </c>
      <c r="E262" s="2">
        <v>5</v>
      </c>
      <c r="O262" s="2">
        <v>45884557</v>
      </c>
      <c r="P262" s="2">
        <v>4</v>
      </c>
      <c r="R262" s="2">
        <v>37656460</v>
      </c>
      <c r="S262" s="2">
        <v>1</v>
      </c>
      <c r="U262" s="2">
        <v>45884557</v>
      </c>
      <c r="V262" s="2">
        <v>4</v>
      </c>
      <c r="W262" s="2">
        <v>6</v>
      </c>
    </row>
    <row r="263" spans="1:23" x14ac:dyDescent="0.25">
      <c r="A263" s="2">
        <v>116522233</v>
      </c>
      <c r="B263" s="2">
        <v>1</v>
      </c>
      <c r="D263" s="2">
        <v>45931203</v>
      </c>
      <c r="E263" s="2">
        <v>98</v>
      </c>
      <c r="O263" s="2">
        <v>45931203</v>
      </c>
      <c r="P263" s="2">
        <v>11</v>
      </c>
      <c r="R263" s="2">
        <v>37848631</v>
      </c>
      <c r="S263" s="2">
        <v>1</v>
      </c>
      <c r="U263" s="2">
        <v>45931203</v>
      </c>
      <c r="V263" s="2">
        <v>11</v>
      </c>
      <c r="W263" s="2">
        <v>94</v>
      </c>
    </row>
    <row r="264" spans="1:23" x14ac:dyDescent="0.25">
      <c r="A264" s="2">
        <v>117102099</v>
      </c>
      <c r="B264" s="2">
        <v>1</v>
      </c>
      <c r="D264" s="2">
        <v>46121448</v>
      </c>
      <c r="E264" s="2">
        <v>4</v>
      </c>
      <c r="O264" s="2">
        <v>46121448</v>
      </c>
      <c r="P264" s="2">
        <v>2</v>
      </c>
      <c r="R264" s="2">
        <v>37859681</v>
      </c>
      <c r="S264" s="2">
        <v>6</v>
      </c>
      <c r="U264" s="2">
        <v>46121448</v>
      </c>
      <c r="V264" s="2">
        <v>2</v>
      </c>
      <c r="W264" s="2">
        <v>4</v>
      </c>
    </row>
    <row r="265" spans="1:23" x14ac:dyDescent="0.25">
      <c r="A265" s="2">
        <v>117391559</v>
      </c>
      <c r="B265" s="2">
        <v>1</v>
      </c>
      <c r="D265" s="2">
        <v>46203483</v>
      </c>
      <c r="E265" s="2">
        <v>1</v>
      </c>
      <c r="O265" s="2">
        <v>46203483</v>
      </c>
      <c r="P265" s="2">
        <v>1</v>
      </c>
      <c r="R265" s="2">
        <v>37937452</v>
      </c>
      <c r="S265" s="2">
        <v>6</v>
      </c>
      <c r="U265" s="2">
        <v>46203483</v>
      </c>
      <c r="V265" s="2">
        <v>1</v>
      </c>
      <c r="W265" s="2">
        <v>1</v>
      </c>
    </row>
    <row r="266" spans="1:23" x14ac:dyDescent="0.25">
      <c r="A266" s="2">
        <v>118012601</v>
      </c>
      <c r="B266" s="2">
        <v>1</v>
      </c>
      <c r="D266" s="2">
        <v>46288099</v>
      </c>
      <c r="E266" s="2">
        <v>5</v>
      </c>
      <c r="O266" s="2">
        <v>46288099</v>
      </c>
      <c r="P266" s="2">
        <v>5</v>
      </c>
      <c r="R266" s="2">
        <v>38167173</v>
      </c>
      <c r="S266" s="2">
        <v>1</v>
      </c>
      <c r="U266" s="2">
        <v>46288099</v>
      </c>
      <c r="V266" s="2">
        <v>5</v>
      </c>
      <c r="W266" s="2">
        <v>2</v>
      </c>
    </row>
    <row r="267" spans="1:23" x14ac:dyDescent="0.25">
      <c r="A267" s="2">
        <v>118640234</v>
      </c>
      <c r="B267" s="2">
        <v>1</v>
      </c>
      <c r="D267" s="2">
        <v>46470450</v>
      </c>
      <c r="E267" s="2">
        <v>2</v>
      </c>
      <c r="O267" s="2">
        <v>46470450</v>
      </c>
      <c r="P267" s="2">
        <v>1</v>
      </c>
      <c r="R267" s="2">
        <v>38181019</v>
      </c>
      <c r="S267" s="2">
        <v>1</v>
      </c>
      <c r="U267" s="2">
        <v>46470450</v>
      </c>
      <c r="V267" s="2">
        <v>1</v>
      </c>
      <c r="W267" s="2">
        <v>2</v>
      </c>
    </row>
    <row r="268" spans="1:23" x14ac:dyDescent="0.25">
      <c r="A268" s="2">
        <v>119617843</v>
      </c>
      <c r="B268" s="2">
        <v>1</v>
      </c>
      <c r="D268" s="2">
        <v>47052953</v>
      </c>
      <c r="E268" s="2">
        <v>2</v>
      </c>
      <c r="O268" s="2">
        <v>47052953</v>
      </c>
      <c r="P268" s="2">
        <v>2</v>
      </c>
      <c r="R268" s="2">
        <v>38250814</v>
      </c>
      <c r="S268" s="2">
        <v>1</v>
      </c>
      <c r="U268" s="2">
        <v>47052953</v>
      </c>
      <c r="V268" s="2">
        <v>2</v>
      </c>
      <c r="W268" s="2">
        <v>1</v>
      </c>
    </row>
    <row r="269" spans="1:23" x14ac:dyDescent="0.25">
      <c r="A269" s="2">
        <v>120047392</v>
      </c>
      <c r="B269" s="2">
        <v>1</v>
      </c>
      <c r="D269" s="2">
        <v>47061014</v>
      </c>
      <c r="E269" s="2">
        <v>1</v>
      </c>
      <c r="O269" s="2">
        <v>47061014</v>
      </c>
      <c r="P269" s="2">
        <v>1</v>
      </c>
      <c r="R269" s="2">
        <v>38268629</v>
      </c>
      <c r="S269" s="2">
        <v>1</v>
      </c>
      <c r="U269" s="2">
        <v>47061014</v>
      </c>
      <c r="V269" s="2">
        <v>1</v>
      </c>
      <c r="W269" s="2">
        <v>1</v>
      </c>
    </row>
    <row r="270" spans="1:23" x14ac:dyDescent="0.25">
      <c r="A270" s="2">
        <v>120195279</v>
      </c>
      <c r="B270" s="2">
        <v>1</v>
      </c>
      <c r="D270" s="2">
        <v>47159067</v>
      </c>
      <c r="E270" s="2">
        <v>3</v>
      </c>
      <c r="O270" s="2">
        <v>47159067</v>
      </c>
      <c r="P270" s="2">
        <v>3</v>
      </c>
      <c r="R270" s="2">
        <v>38515336</v>
      </c>
      <c r="S270" s="2">
        <v>4</v>
      </c>
      <c r="U270" s="2">
        <v>47159067</v>
      </c>
      <c r="V270" s="2">
        <v>3</v>
      </c>
      <c r="W270" s="2">
        <v>3</v>
      </c>
    </row>
    <row r="271" spans="1:23" x14ac:dyDescent="0.25">
      <c r="A271" s="2">
        <v>121038918</v>
      </c>
      <c r="B271" s="2">
        <v>1</v>
      </c>
      <c r="D271" s="2">
        <v>47219076</v>
      </c>
      <c r="E271" s="2">
        <v>2</v>
      </c>
      <c r="O271" s="2">
        <v>47219076</v>
      </c>
      <c r="P271" s="2">
        <v>1</v>
      </c>
      <c r="R271" s="2">
        <v>38531167</v>
      </c>
      <c r="S271" s="2">
        <v>2</v>
      </c>
      <c r="U271" s="2">
        <v>47219076</v>
      </c>
      <c r="V271" s="2">
        <v>1</v>
      </c>
      <c r="W271" s="2">
        <v>1</v>
      </c>
    </row>
    <row r="272" spans="1:23" x14ac:dyDescent="0.25">
      <c r="A272" s="2">
        <v>123148405</v>
      </c>
      <c r="B272" s="2">
        <v>3</v>
      </c>
      <c r="D272" s="2">
        <v>47280476</v>
      </c>
      <c r="E272" s="2">
        <v>1</v>
      </c>
      <c r="O272" s="2">
        <v>47280476</v>
      </c>
      <c r="P272" s="2">
        <v>1</v>
      </c>
      <c r="R272" s="2">
        <v>38693347</v>
      </c>
      <c r="S272" s="2">
        <v>1</v>
      </c>
      <c r="U272" s="2">
        <v>47280476</v>
      </c>
      <c r="V272" s="2">
        <v>1</v>
      </c>
      <c r="W272" s="2">
        <v>1</v>
      </c>
    </row>
    <row r="273" spans="1:23" x14ac:dyDescent="0.25">
      <c r="A273" s="2">
        <v>123826042</v>
      </c>
      <c r="B273" s="2">
        <v>1</v>
      </c>
      <c r="D273" s="2">
        <v>47290135</v>
      </c>
      <c r="E273" s="2">
        <v>1</v>
      </c>
      <c r="O273" s="2">
        <v>47290135</v>
      </c>
      <c r="P273" s="2">
        <v>1</v>
      </c>
      <c r="R273" s="2">
        <v>39062034</v>
      </c>
      <c r="S273" s="2">
        <v>1</v>
      </c>
      <c r="U273" s="2">
        <v>47290135</v>
      </c>
      <c r="V273" s="2">
        <v>1</v>
      </c>
      <c r="W273" s="2">
        <v>1</v>
      </c>
    </row>
    <row r="274" spans="1:23" x14ac:dyDescent="0.25">
      <c r="A274" s="2">
        <v>124501156</v>
      </c>
      <c r="B274" s="2">
        <v>1</v>
      </c>
      <c r="D274" s="2">
        <v>47398246</v>
      </c>
      <c r="E274" s="2">
        <v>3</v>
      </c>
      <c r="O274" s="2">
        <v>47398246</v>
      </c>
      <c r="P274" s="2">
        <v>2</v>
      </c>
      <c r="R274" s="2">
        <v>39142380</v>
      </c>
      <c r="S274" s="2">
        <v>1</v>
      </c>
      <c r="U274" s="2">
        <v>47398246</v>
      </c>
      <c r="V274" s="2">
        <v>2</v>
      </c>
      <c r="W274" s="2">
        <v>2</v>
      </c>
    </row>
    <row r="275" spans="1:23" x14ac:dyDescent="0.25">
      <c r="A275" s="2">
        <v>124848927</v>
      </c>
      <c r="B275" s="2">
        <v>1</v>
      </c>
      <c r="D275" s="2">
        <v>47400445</v>
      </c>
      <c r="E275" s="2">
        <v>1</v>
      </c>
      <c r="O275" s="2">
        <v>47400445</v>
      </c>
      <c r="P275" s="2">
        <v>1</v>
      </c>
      <c r="R275" s="2">
        <v>39219229</v>
      </c>
      <c r="S275" s="2">
        <v>2</v>
      </c>
      <c r="U275" s="2">
        <v>47400445</v>
      </c>
      <c r="V275" s="2">
        <v>1</v>
      </c>
      <c r="W275" s="2">
        <v>1</v>
      </c>
    </row>
    <row r="276" spans="1:23" x14ac:dyDescent="0.25">
      <c r="A276" s="2">
        <v>125395935</v>
      </c>
      <c r="B276" s="2">
        <v>1</v>
      </c>
      <c r="D276" s="2">
        <v>47632133</v>
      </c>
      <c r="E276" s="2">
        <v>33</v>
      </c>
      <c r="O276" s="2">
        <v>47632133</v>
      </c>
      <c r="P276" s="2">
        <v>19</v>
      </c>
      <c r="R276" s="2">
        <v>39262662</v>
      </c>
      <c r="S276" s="2">
        <v>1</v>
      </c>
      <c r="U276" s="2">
        <v>47632133</v>
      </c>
      <c r="V276" s="2">
        <v>19</v>
      </c>
      <c r="W276" s="2">
        <v>25</v>
      </c>
    </row>
    <row r="277" spans="1:23" x14ac:dyDescent="0.25">
      <c r="A277" s="2">
        <v>125732892</v>
      </c>
      <c r="B277" s="2">
        <v>1</v>
      </c>
      <c r="D277" s="2">
        <v>47686179</v>
      </c>
      <c r="E277" s="2">
        <v>1</v>
      </c>
      <c r="O277" s="2">
        <v>47686179</v>
      </c>
      <c r="P277" s="2">
        <v>1</v>
      </c>
      <c r="R277" s="2">
        <v>39432256</v>
      </c>
      <c r="S277" s="2">
        <v>2</v>
      </c>
      <c r="U277" s="2">
        <v>47686179</v>
      </c>
      <c r="V277" s="2">
        <v>1</v>
      </c>
      <c r="W277" s="2">
        <v>1</v>
      </c>
    </row>
    <row r="278" spans="1:23" x14ac:dyDescent="0.25">
      <c r="A278" s="2">
        <v>126585195</v>
      </c>
      <c r="B278" s="2">
        <v>1</v>
      </c>
      <c r="D278" s="2">
        <v>47846192</v>
      </c>
      <c r="E278" s="2">
        <v>4</v>
      </c>
      <c r="O278" s="2">
        <v>47846192</v>
      </c>
      <c r="P278" s="2">
        <v>2</v>
      </c>
      <c r="R278" s="2">
        <v>39521291</v>
      </c>
      <c r="S278" s="2">
        <v>4</v>
      </c>
      <c r="U278" s="2">
        <v>47846192</v>
      </c>
      <c r="V278" s="2">
        <v>2</v>
      </c>
      <c r="W278" s="2">
        <v>4</v>
      </c>
    </row>
    <row r="279" spans="1:23" x14ac:dyDescent="0.25">
      <c r="A279" s="2">
        <v>126748057</v>
      </c>
      <c r="B279" s="2">
        <v>1</v>
      </c>
      <c r="D279" s="2">
        <v>48340955</v>
      </c>
      <c r="E279" s="2">
        <v>1</v>
      </c>
      <c r="O279" s="2">
        <v>48340955</v>
      </c>
      <c r="P279" s="2">
        <v>1</v>
      </c>
      <c r="R279" s="2">
        <v>39563292</v>
      </c>
      <c r="S279" s="2">
        <v>4</v>
      </c>
      <c r="U279" s="2">
        <v>48385767</v>
      </c>
      <c r="V279" s="2">
        <v>1</v>
      </c>
      <c r="W279" s="2">
        <v>3</v>
      </c>
    </row>
    <row r="280" spans="1:23" x14ac:dyDescent="0.25">
      <c r="A280" s="2">
        <v>126955945</v>
      </c>
      <c r="B280" s="2">
        <v>1</v>
      </c>
      <c r="D280" s="2">
        <v>48385767</v>
      </c>
      <c r="E280" s="2">
        <v>3</v>
      </c>
      <c r="O280" s="2">
        <v>48385767</v>
      </c>
      <c r="P280" s="2">
        <v>1</v>
      </c>
      <c r="R280" s="2">
        <v>39612866</v>
      </c>
      <c r="S280" s="2">
        <v>1</v>
      </c>
      <c r="U280" s="2">
        <v>48576690</v>
      </c>
      <c r="V280" s="2">
        <v>1</v>
      </c>
      <c r="W280" s="2">
        <v>1</v>
      </c>
    </row>
    <row r="281" spans="1:23" x14ac:dyDescent="0.25">
      <c r="A281" s="2">
        <v>128587752</v>
      </c>
      <c r="B281" s="2">
        <v>1</v>
      </c>
      <c r="D281" s="2">
        <v>48576690</v>
      </c>
      <c r="E281" s="2">
        <v>1</v>
      </c>
      <c r="O281" s="2">
        <v>48576690</v>
      </c>
      <c r="P281" s="2">
        <v>1</v>
      </c>
      <c r="R281" s="2">
        <v>39777201</v>
      </c>
      <c r="S281" s="2">
        <v>1</v>
      </c>
      <c r="U281" s="2">
        <v>48665353</v>
      </c>
      <c r="V281" s="2">
        <v>3</v>
      </c>
      <c r="W281" s="2">
        <v>2</v>
      </c>
    </row>
    <row r="282" spans="1:23" x14ac:dyDescent="0.25">
      <c r="A282" s="2"/>
      <c r="D282" s="2">
        <v>48665353</v>
      </c>
      <c r="E282" s="2">
        <v>3</v>
      </c>
      <c r="O282" s="2">
        <v>48665353</v>
      </c>
      <c r="P282" s="2">
        <v>3</v>
      </c>
      <c r="R282" s="2">
        <v>39788762</v>
      </c>
      <c r="S282" s="2">
        <v>4</v>
      </c>
      <c r="U282" s="2">
        <v>48748121</v>
      </c>
      <c r="V282" s="2">
        <v>1</v>
      </c>
      <c r="W282" s="2">
        <v>1</v>
      </c>
    </row>
    <row r="283" spans="1:23" x14ac:dyDescent="0.25">
      <c r="D283" s="2">
        <v>48748121</v>
      </c>
      <c r="E283" s="2">
        <v>1</v>
      </c>
      <c r="O283" s="2">
        <v>48748121</v>
      </c>
      <c r="P283" s="2">
        <v>1</v>
      </c>
      <c r="R283" s="2">
        <v>39869020</v>
      </c>
      <c r="S283" s="2">
        <v>1</v>
      </c>
      <c r="U283" s="2">
        <v>48861486</v>
      </c>
      <c r="V283" s="2">
        <v>1</v>
      </c>
      <c r="W283" s="2">
        <v>2</v>
      </c>
    </row>
    <row r="284" spans="1:23" x14ac:dyDescent="0.25">
      <c r="D284" s="2">
        <v>48861486</v>
      </c>
      <c r="E284" s="2">
        <v>2</v>
      </c>
      <c r="O284" s="2">
        <v>48861486</v>
      </c>
      <c r="P284" s="2">
        <v>1</v>
      </c>
      <c r="R284" s="2">
        <v>39882269</v>
      </c>
      <c r="S284" s="2">
        <v>1</v>
      </c>
      <c r="U284" s="2">
        <v>49176484</v>
      </c>
      <c r="V284" s="2">
        <v>1</v>
      </c>
      <c r="W284" s="2">
        <v>1</v>
      </c>
    </row>
    <row r="285" spans="1:23" x14ac:dyDescent="0.25">
      <c r="D285" s="2">
        <v>49176484</v>
      </c>
      <c r="E285" s="2">
        <v>1</v>
      </c>
      <c r="O285" s="2">
        <v>49176484</v>
      </c>
      <c r="P285" s="2">
        <v>1</v>
      </c>
      <c r="R285" s="2">
        <v>39891885</v>
      </c>
      <c r="S285" s="2">
        <v>1</v>
      </c>
      <c r="U285" s="2">
        <v>49297359</v>
      </c>
      <c r="V285" s="2">
        <v>1</v>
      </c>
      <c r="W285" s="2">
        <v>1</v>
      </c>
    </row>
    <row r="286" spans="1:23" x14ac:dyDescent="0.25">
      <c r="D286" s="2">
        <v>49297359</v>
      </c>
      <c r="E286" s="2">
        <v>1</v>
      </c>
      <c r="O286" s="2">
        <v>49297359</v>
      </c>
      <c r="P286" s="2">
        <v>1</v>
      </c>
      <c r="R286" s="2">
        <v>40004984</v>
      </c>
      <c r="S286" s="2">
        <v>2</v>
      </c>
      <c r="U286" s="2">
        <v>49336228</v>
      </c>
      <c r="V286" s="2">
        <v>1</v>
      </c>
      <c r="W286" s="2">
        <v>3</v>
      </c>
    </row>
    <row r="287" spans="1:23" x14ac:dyDescent="0.25">
      <c r="D287" s="2">
        <v>49336228</v>
      </c>
      <c r="E287" s="2">
        <v>3</v>
      </c>
      <c r="O287" s="2">
        <v>49336228</v>
      </c>
      <c r="P287" s="2">
        <v>1</v>
      </c>
      <c r="R287" s="2">
        <v>40065222</v>
      </c>
      <c r="S287" s="2">
        <v>2</v>
      </c>
      <c r="U287" s="2">
        <v>49434099</v>
      </c>
      <c r="V287" s="2">
        <v>1</v>
      </c>
      <c r="W287" s="2">
        <v>2</v>
      </c>
    </row>
    <row r="288" spans="1:23" x14ac:dyDescent="0.25">
      <c r="D288" s="2">
        <v>49434099</v>
      </c>
      <c r="E288" s="2">
        <v>2</v>
      </c>
      <c r="O288" s="2">
        <v>49434099</v>
      </c>
      <c r="P288" s="2">
        <v>1</v>
      </c>
      <c r="R288" s="2">
        <v>40073408</v>
      </c>
      <c r="S288" s="2">
        <v>2</v>
      </c>
      <c r="U288" s="2">
        <v>49488740</v>
      </c>
      <c r="V288" s="2">
        <v>1</v>
      </c>
      <c r="W288" s="2">
        <v>3</v>
      </c>
    </row>
    <row r="289" spans="4:23" x14ac:dyDescent="0.25">
      <c r="D289" s="2">
        <v>49488740</v>
      </c>
      <c r="E289" s="2">
        <v>3</v>
      </c>
      <c r="O289" s="2">
        <v>49488740</v>
      </c>
      <c r="P289" s="2">
        <v>1</v>
      </c>
      <c r="R289" s="2">
        <v>40126762</v>
      </c>
      <c r="S289" s="2">
        <v>1</v>
      </c>
      <c r="U289" s="2">
        <v>49498736</v>
      </c>
      <c r="V289" s="2">
        <v>2</v>
      </c>
      <c r="W289" s="2">
        <v>2</v>
      </c>
    </row>
    <row r="290" spans="4:23" x14ac:dyDescent="0.25">
      <c r="D290" s="2">
        <v>49498736</v>
      </c>
      <c r="E290" s="2">
        <v>3</v>
      </c>
      <c r="O290" s="2">
        <v>49498736</v>
      </c>
      <c r="P290" s="2">
        <v>2</v>
      </c>
      <c r="R290" s="2">
        <v>40248148</v>
      </c>
      <c r="S290" s="2">
        <v>9</v>
      </c>
      <c r="U290" s="2">
        <v>49636115</v>
      </c>
      <c r="V290" s="2">
        <v>3</v>
      </c>
      <c r="W290" s="2">
        <v>2</v>
      </c>
    </row>
    <row r="291" spans="4:23" x14ac:dyDescent="0.25">
      <c r="D291" s="2">
        <v>49636115</v>
      </c>
      <c r="E291" s="2">
        <v>4</v>
      </c>
      <c r="O291" s="2">
        <v>49636115</v>
      </c>
      <c r="P291" s="2">
        <v>3</v>
      </c>
      <c r="R291" s="2">
        <v>40276276</v>
      </c>
      <c r="S291" s="2">
        <v>1</v>
      </c>
      <c r="U291" s="2">
        <v>49672463</v>
      </c>
      <c r="V291" s="2">
        <v>2</v>
      </c>
      <c r="W291" s="2">
        <v>2</v>
      </c>
    </row>
    <row r="292" spans="4:23" x14ac:dyDescent="0.25">
      <c r="D292" s="2">
        <v>49672463</v>
      </c>
      <c r="E292" s="2">
        <v>3</v>
      </c>
      <c r="O292" s="2">
        <v>49672463</v>
      </c>
      <c r="P292" s="2">
        <v>2</v>
      </c>
      <c r="R292" s="2">
        <v>40311531</v>
      </c>
      <c r="S292" s="2">
        <v>1</v>
      </c>
      <c r="U292" s="2">
        <v>49742114</v>
      </c>
      <c r="V292" s="2">
        <v>1</v>
      </c>
      <c r="W292" s="2">
        <v>6</v>
      </c>
    </row>
    <row r="293" spans="4:23" x14ac:dyDescent="0.25">
      <c r="D293" s="2">
        <v>49742114</v>
      </c>
      <c r="E293" s="2">
        <v>6</v>
      </c>
      <c r="O293" s="2">
        <v>49742114</v>
      </c>
      <c r="P293" s="2">
        <v>1</v>
      </c>
      <c r="R293" s="2">
        <v>40397476</v>
      </c>
      <c r="S293" s="2">
        <v>1</v>
      </c>
      <c r="U293" s="2">
        <v>49880511</v>
      </c>
      <c r="V293" s="2">
        <v>8</v>
      </c>
      <c r="W293" s="2">
        <v>2</v>
      </c>
    </row>
    <row r="294" spans="4:23" x14ac:dyDescent="0.25">
      <c r="D294" s="2">
        <v>49880511</v>
      </c>
      <c r="E294" s="2">
        <v>10</v>
      </c>
      <c r="O294" s="2">
        <v>49880511</v>
      </c>
      <c r="P294" s="2">
        <v>8</v>
      </c>
      <c r="R294" s="2">
        <v>41006985</v>
      </c>
      <c r="S294" s="2">
        <v>3</v>
      </c>
      <c r="U294" s="2">
        <v>49892996</v>
      </c>
      <c r="V294" s="2">
        <v>8</v>
      </c>
      <c r="W294" s="2">
        <v>7</v>
      </c>
    </row>
    <row r="295" spans="4:23" x14ac:dyDescent="0.25">
      <c r="D295" s="2">
        <v>49892996</v>
      </c>
      <c r="E295" s="2">
        <v>8</v>
      </c>
      <c r="O295" s="2">
        <v>49892996</v>
      </c>
      <c r="P295" s="2">
        <v>8</v>
      </c>
      <c r="R295" s="2">
        <v>41042138</v>
      </c>
      <c r="S295" s="2">
        <v>2</v>
      </c>
      <c r="U295" s="2">
        <v>50178266</v>
      </c>
      <c r="V295" s="2">
        <v>1</v>
      </c>
      <c r="W295" s="2">
        <v>1</v>
      </c>
    </row>
    <row r="296" spans="4:23" x14ac:dyDescent="0.25">
      <c r="D296" s="2">
        <v>50178266</v>
      </c>
      <c r="E296" s="2">
        <v>2</v>
      </c>
      <c r="O296" s="2">
        <v>50178266</v>
      </c>
      <c r="P296" s="2">
        <v>1</v>
      </c>
      <c r="R296" s="2">
        <v>41194464</v>
      </c>
      <c r="S296" s="2">
        <v>1</v>
      </c>
      <c r="U296" s="2">
        <v>50223678</v>
      </c>
      <c r="V296" s="2">
        <v>1</v>
      </c>
      <c r="W296" s="2">
        <v>1</v>
      </c>
    </row>
    <row r="297" spans="4:23" x14ac:dyDescent="0.25">
      <c r="D297" s="2">
        <v>50223678</v>
      </c>
      <c r="E297" s="2">
        <v>1</v>
      </c>
      <c r="O297" s="2">
        <v>50223678</v>
      </c>
      <c r="P297" s="2">
        <v>1</v>
      </c>
      <c r="R297" s="2">
        <v>41285763</v>
      </c>
      <c r="S297" s="2">
        <v>1</v>
      </c>
      <c r="U297" s="2">
        <v>50306176</v>
      </c>
      <c r="V297" s="2">
        <v>1</v>
      </c>
      <c r="W297" s="2">
        <v>2</v>
      </c>
    </row>
    <row r="298" spans="4:23" x14ac:dyDescent="0.25">
      <c r="D298" s="2">
        <v>50306176</v>
      </c>
      <c r="E298" s="2">
        <v>2</v>
      </c>
      <c r="O298" s="2">
        <v>50306176</v>
      </c>
      <c r="P298" s="2">
        <v>1</v>
      </c>
      <c r="R298" s="2">
        <v>41329545</v>
      </c>
      <c r="S298" s="2">
        <v>1</v>
      </c>
      <c r="U298" s="2">
        <v>50365703</v>
      </c>
      <c r="V298" s="2">
        <v>7</v>
      </c>
      <c r="W298" s="2">
        <v>12</v>
      </c>
    </row>
    <row r="299" spans="4:23" x14ac:dyDescent="0.25">
      <c r="D299" s="2">
        <v>50365703</v>
      </c>
      <c r="E299" s="2">
        <v>15</v>
      </c>
      <c r="O299" s="2">
        <v>50365703</v>
      </c>
      <c r="P299" s="2">
        <v>7</v>
      </c>
      <c r="R299" s="2">
        <v>41607639</v>
      </c>
      <c r="S299" s="2">
        <v>4</v>
      </c>
      <c r="U299" s="2">
        <v>50374140</v>
      </c>
      <c r="V299" s="2">
        <v>3</v>
      </c>
      <c r="W299" s="2">
        <v>2</v>
      </c>
    </row>
    <row r="300" spans="4:23" x14ac:dyDescent="0.25">
      <c r="D300" s="2">
        <v>50374140</v>
      </c>
      <c r="E300" s="2">
        <v>3</v>
      </c>
      <c r="O300" s="2">
        <v>50374140</v>
      </c>
      <c r="P300" s="2">
        <v>3</v>
      </c>
      <c r="R300" s="2">
        <v>41637991</v>
      </c>
      <c r="S300" s="2">
        <v>1</v>
      </c>
      <c r="U300" s="2">
        <v>50528374</v>
      </c>
      <c r="V300" s="2">
        <v>1</v>
      </c>
      <c r="W300" s="2">
        <v>1</v>
      </c>
    </row>
    <row r="301" spans="4:23" x14ac:dyDescent="0.25">
      <c r="D301" s="2">
        <v>50528374</v>
      </c>
      <c r="E301" s="2">
        <v>1</v>
      </c>
      <c r="O301" s="2">
        <v>50528374</v>
      </c>
      <c r="P301" s="2">
        <v>1</v>
      </c>
      <c r="R301" s="2">
        <v>41660176</v>
      </c>
      <c r="S301" s="2">
        <v>2</v>
      </c>
      <c r="U301" s="2">
        <v>50582931</v>
      </c>
      <c r="V301" s="2">
        <v>3</v>
      </c>
      <c r="W301" s="2">
        <v>1</v>
      </c>
    </row>
    <row r="302" spans="4:23" x14ac:dyDescent="0.25">
      <c r="D302" s="2">
        <v>50582931</v>
      </c>
      <c r="E302" s="2">
        <v>3</v>
      </c>
      <c r="O302" s="2">
        <v>50582931</v>
      </c>
      <c r="P302" s="2">
        <v>3</v>
      </c>
      <c r="R302" s="2">
        <v>41799418</v>
      </c>
      <c r="S302" s="2">
        <v>4</v>
      </c>
      <c r="U302" s="2">
        <v>50665628</v>
      </c>
      <c r="V302" s="2">
        <v>2</v>
      </c>
      <c r="W302" s="2">
        <v>2</v>
      </c>
    </row>
    <row r="303" spans="4:23" x14ac:dyDescent="0.25">
      <c r="D303" s="2">
        <v>50665628</v>
      </c>
      <c r="E303" s="2">
        <v>2</v>
      </c>
      <c r="O303" s="2">
        <v>50665628</v>
      </c>
      <c r="P303" s="2">
        <v>2</v>
      </c>
      <c r="R303" s="2">
        <v>41830983</v>
      </c>
      <c r="S303" s="2">
        <v>2</v>
      </c>
      <c r="U303" s="2">
        <v>50667950</v>
      </c>
      <c r="V303" s="2">
        <v>13</v>
      </c>
      <c r="W303" s="2">
        <v>11</v>
      </c>
    </row>
    <row r="304" spans="4:23" x14ac:dyDescent="0.25">
      <c r="D304" s="2">
        <v>50667950</v>
      </c>
      <c r="E304" s="2">
        <v>19</v>
      </c>
      <c r="O304" s="2">
        <v>50667950</v>
      </c>
      <c r="P304" s="2">
        <v>13</v>
      </c>
      <c r="R304" s="2">
        <v>41926668</v>
      </c>
      <c r="S304" s="2">
        <v>1</v>
      </c>
      <c r="U304" s="2">
        <v>50942846</v>
      </c>
      <c r="V304" s="2">
        <v>1</v>
      </c>
      <c r="W304" s="2">
        <v>1</v>
      </c>
    </row>
    <row r="305" spans="4:23" x14ac:dyDescent="0.25">
      <c r="D305" s="2">
        <v>50942846</v>
      </c>
      <c r="E305" s="2">
        <v>1</v>
      </c>
      <c r="O305" s="2">
        <v>50942846</v>
      </c>
      <c r="P305" s="2">
        <v>1</v>
      </c>
      <c r="R305" s="2">
        <v>41953580</v>
      </c>
      <c r="S305" s="2">
        <v>1</v>
      </c>
      <c r="U305" s="2">
        <v>51078158</v>
      </c>
      <c r="V305" s="2">
        <v>2</v>
      </c>
      <c r="W305" s="2">
        <v>3</v>
      </c>
    </row>
    <row r="306" spans="4:23" x14ac:dyDescent="0.25">
      <c r="D306" s="2">
        <v>51078158</v>
      </c>
      <c r="E306" s="2">
        <v>3</v>
      </c>
      <c r="O306" s="2">
        <v>51078158</v>
      </c>
      <c r="P306" s="2">
        <v>2</v>
      </c>
      <c r="R306" s="2">
        <v>42029468</v>
      </c>
      <c r="S306" s="2">
        <v>1</v>
      </c>
      <c r="U306" s="2">
        <v>51100860</v>
      </c>
      <c r="V306" s="2">
        <v>1</v>
      </c>
      <c r="W306" s="2">
        <v>4</v>
      </c>
    </row>
    <row r="307" spans="4:23" x14ac:dyDescent="0.25">
      <c r="D307" s="2">
        <v>51100860</v>
      </c>
      <c r="E307" s="2">
        <v>4</v>
      </c>
      <c r="O307" s="2">
        <v>51100860</v>
      </c>
      <c r="P307" s="2">
        <v>1</v>
      </c>
      <c r="R307" s="2">
        <v>42043242</v>
      </c>
      <c r="S307" s="2">
        <v>1</v>
      </c>
      <c r="U307" s="2">
        <v>51125043</v>
      </c>
      <c r="V307" s="2">
        <v>2</v>
      </c>
      <c r="W307" s="2">
        <v>1</v>
      </c>
    </row>
    <row r="308" spans="4:23" x14ac:dyDescent="0.25">
      <c r="D308" s="2">
        <v>51125043</v>
      </c>
      <c r="E308" s="2">
        <v>2</v>
      </c>
      <c r="O308" s="2">
        <v>51125043</v>
      </c>
      <c r="P308" s="2">
        <v>2</v>
      </c>
      <c r="R308" s="2">
        <v>42108260</v>
      </c>
      <c r="S308" s="2">
        <v>1</v>
      </c>
      <c r="U308" s="2">
        <v>51284328</v>
      </c>
      <c r="V308" s="2">
        <v>1</v>
      </c>
      <c r="W308" s="2">
        <v>2</v>
      </c>
    </row>
    <row r="309" spans="4:23" x14ac:dyDescent="0.25">
      <c r="D309" s="2">
        <v>51284328</v>
      </c>
      <c r="E309" s="2">
        <v>2</v>
      </c>
      <c r="O309" s="2">
        <v>51284328</v>
      </c>
      <c r="P309" s="2">
        <v>1</v>
      </c>
      <c r="R309" s="2">
        <v>42123394</v>
      </c>
      <c r="S309" s="2">
        <v>3</v>
      </c>
      <c r="U309" s="2">
        <v>51571384</v>
      </c>
      <c r="V309" s="2">
        <v>1</v>
      </c>
      <c r="W309" s="2">
        <v>4</v>
      </c>
    </row>
    <row r="310" spans="4:23" x14ac:dyDescent="0.25">
      <c r="D310" s="2">
        <v>51571384</v>
      </c>
      <c r="E310" s="2">
        <v>4</v>
      </c>
      <c r="O310" s="2">
        <v>51571384</v>
      </c>
      <c r="P310" s="2">
        <v>1</v>
      </c>
      <c r="R310" s="2">
        <v>42172197</v>
      </c>
      <c r="S310" s="2">
        <v>3</v>
      </c>
      <c r="U310" s="2">
        <v>51581382</v>
      </c>
      <c r="V310" s="2">
        <v>2</v>
      </c>
      <c r="W310" s="2">
        <v>1</v>
      </c>
    </row>
    <row r="311" spans="4:23" x14ac:dyDescent="0.25">
      <c r="D311" s="2">
        <v>51581382</v>
      </c>
      <c r="E311" s="2">
        <v>2</v>
      </c>
      <c r="O311" s="2">
        <v>51581382</v>
      </c>
      <c r="P311" s="2">
        <v>2</v>
      </c>
      <c r="R311" s="2">
        <v>42177751</v>
      </c>
      <c r="S311" s="2">
        <v>1</v>
      </c>
      <c r="U311" s="2">
        <v>51590622</v>
      </c>
      <c r="V311" s="2">
        <v>2</v>
      </c>
      <c r="W311" s="2">
        <v>2</v>
      </c>
    </row>
    <row r="312" spans="4:23" x14ac:dyDescent="0.25">
      <c r="D312" s="2">
        <v>51590622</v>
      </c>
      <c r="E312" s="2">
        <v>3</v>
      </c>
      <c r="O312" s="2">
        <v>51590622</v>
      </c>
      <c r="P312" s="2">
        <v>2</v>
      </c>
      <c r="R312" s="2">
        <v>42181459</v>
      </c>
      <c r="S312" s="2">
        <v>1</v>
      </c>
      <c r="U312" s="2">
        <v>51774067</v>
      </c>
      <c r="V312" s="2">
        <v>1</v>
      </c>
      <c r="W312" s="2">
        <v>1</v>
      </c>
    </row>
    <row r="313" spans="4:23" x14ac:dyDescent="0.25">
      <c r="D313" s="2">
        <v>51774067</v>
      </c>
      <c r="E313" s="2">
        <v>1</v>
      </c>
      <c r="O313" s="2">
        <v>51774067</v>
      </c>
      <c r="P313" s="2">
        <v>1</v>
      </c>
      <c r="R313" s="2">
        <v>42290444</v>
      </c>
      <c r="S313" s="2">
        <v>2</v>
      </c>
      <c r="U313" s="2">
        <v>51844107</v>
      </c>
      <c r="V313" s="2">
        <v>3</v>
      </c>
      <c r="W313" s="2">
        <v>4</v>
      </c>
    </row>
    <row r="314" spans="4:23" x14ac:dyDescent="0.25">
      <c r="D314" s="2">
        <v>51844107</v>
      </c>
      <c r="E314" s="2">
        <v>4</v>
      </c>
      <c r="O314" s="2">
        <v>51844107</v>
      </c>
      <c r="P314" s="2">
        <v>3</v>
      </c>
      <c r="R314" s="2">
        <v>42376372</v>
      </c>
      <c r="S314" s="2">
        <v>1</v>
      </c>
      <c r="U314" s="2">
        <v>51862096</v>
      </c>
      <c r="V314" s="2">
        <v>8</v>
      </c>
      <c r="W314" s="2">
        <v>2</v>
      </c>
    </row>
    <row r="315" spans="4:23" x14ac:dyDescent="0.25">
      <c r="D315" s="2">
        <v>51862096</v>
      </c>
      <c r="E315" s="2">
        <v>8</v>
      </c>
      <c r="O315" s="2">
        <v>51862096</v>
      </c>
      <c r="P315" s="2">
        <v>8</v>
      </c>
      <c r="R315" s="2">
        <v>42441658</v>
      </c>
      <c r="S315" s="2">
        <v>1</v>
      </c>
      <c r="U315" s="2">
        <v>51905063</v>
      </c>
      <c r="V315" s="2">
        <v>2</v>
      </c>
      <c r="W315" s="2">
        <v>2</v>
      </c>
    </row>
    <row r="316" spans="4:23" x14ac:dyDescent="0.25">
      <c r="D316" s="2">
        <v>51905063</v>
      </c>
      <c r="E316" s="2">
        <v>3</v>
      </c>
      <c r="O316" s="2">
        <v>51905063</v>
      </c>
      <c r="P316" s="2">
        <v>2</v>
      </c>
      <c r="R316" s="2">
        <v>42480983</v>
      </c>
      <c r="S316" s="2">
        <v>4</v>
      </c>
      <c r="U316" s="2">
        <v>51929671</v>
      </c>
      <c r="V316" s="2">
        <v>1</v>
      </c>
      <c r="W316" s="2">
        <v>1</v>
      </c>
    </row>
    <row r="317" spans="4:23" x14ac:dyDescent="0.25">
      <c r="D317" s="2">
        <v>51929671</v>
      </c>
      <c r="E317" s="2">
        <v>1</v>
      </c>
      <c r="O317" s="2">
        <v>51929671</v>
      </c>
      <c r="P317" s="2">
        <v>1</v>
      </c>
      <c r="R317" s="2">
        <v>42585709</v>
      </c>
      <c r="S317" s="2">
        <v>3</v>
      </c>
      <c r="U317" s="2">
        <v>52187093</v>
      </c>
      <c r="V317" s="2">
        <v>1</v>
      </c>
      <c r="W317" s="2">
        <v>3</v>
      </c>
    </row>
    <row r="318" spans="4:23" x14ac:dyDescent="0.25">
      <c r="D318" s="2">
        <v>52187093</v>
      </c>
      <c r="E318" s="2">
        <v>4</v>
      </c>
      <c r="O318" s="2">
        <v>52187093</v>
      </c>
      <c r="P318" s="2">
        <v>1</v>
      </c>
      <c r="R318" s="2">
        <v>42644830</v>
      </c>
      <c r="S318" s="2">
        <v>1</v>
      </c>
      <c r="U318" s="2">
        <v>52188033</v>
      </c>
      <c r="V318" s="2">
        <v>12</v>
      </c>
      <c r="W318" s="2">
        <v>1</v>
      </c>
    </row>
    <row r="319" spans="4:23" x14ac:dyDescent="0.25">
      <c r="D319" s="2">
        <v>52188033</v>
      </c>
      <c r="E319" s="2">
        <v>13</v>
      </c>
      <c r="O319" s="2">
        <v>52188033</v>
      </c>
      <c r="P319" s="2">
        <v>12</v>
      </c>
      <c r="R319" s="2">
        <v>42645078</v>
      </c>
      <c r="S319" s="2">
        <v>1</v>
      </c>
      <c r="U319" s="2">
        <v>52296735</v>
      </c>
      <c r="V319" s="2">
        <v>1</v>
      </c>
      <c r="W319" s="2">
        <v>1</v>
      </c>
    </row>
    <row r="320" spans="4:23" x14ac:dyDescent="0.25">
      <c r="D320" s="2">
        <v>52296735</v>
      </c>
      <c r="E320" s="2">
        <v>1</v>
      </c>
      <c r="O320" s="2">
        <v>52296735</v>
      </c>
      <c r="P320" s="2">
        <v>1</v>
      </c>
      <c r="R320" s="2">
        <v>42682761</v>
      </c>
      <c r="S320" s="2">
        <v>4</v>
      </c>
      <c r="U320" s="2">
        <v>52782163</v>
      </c>
      <c r="V320" s="2">
        <v>1</v>
      </c>
      <c r="W320" s="2">
        <v>1</v>
      </c>
    </row>
    <row r="321" spans="4:23" x14ac:dyDescent="0.25">
      <c r="D321" s="2">
        <v>52782163</v>
      </c>
      <c r="E321" s="2">
        <v>1</v>
      </c>
      <c r="O321" s="2">
        <v>52782163</v>
      </c>
      <c r="P321" s="2">
        <v>1</v>
      </c>
      <c r="R321" s="2">
        <v>42875428</v>
      </c>
      <c r="S321" s="2">
        <v>9</v>
      </c>
      <c r="U321" s="2">
        <v>52959888</v>
      </c>
      <c r="V321" s="2">
        <v>1</v>
      </c>
      <c r="W321" s="2">
        <v>1</v>
      </c>
    </row>
    <row r="322" spans="4:23" x14ac:dyDescent="0.25">
      <c r="D322" s="2">
        <v>52959888</v>
      </c>
      <c r="E322" s="2">
        <v>1</v>
      </c>
      <c r="O322" s="2">
        <v>52959888</v>
      </c>
      <c r="P322" s="2">
        <v>1</v>
      </c>
      <c r="R322" s="2">
        <v>42903050</v>
      </c>
      <c r="S322" s="2">
        <v>1</v>
      </c>
      <c r="U322" s="2">
        <v>52983649</v>
      </c>
      <c r="V322" s="2">
        <v>2</v>
      </c>
      <c r="W322" s="2">
        <v>2</v>
      </c>
    </row>
    <row r="323" spans="4:23" x14ac:dyDescent="0.25">
      <c r="D323" s="2">
        <v>52983649</v>
      </c>
      <c r="E323" s="2">
        <v>2</v>
      </c>
      <c r="O323" s="2">
        <v>52983649</v>
      </c>
      <c r="P323" s="2">
        <v>2</v>
      </c>
      <c r="R323" s="2">
        <v>42992940</v>
      </c>
      <c r="S323" s="2">
        <v>2</v>
      </c>
      <c r="U323" s="2">
        <v>53135203</v>
      </c>
      <c r="V323" s="2">
        <v>14</v>
      </c>
      <c r="W323" s="2">
        <v>15</v>
      </c>
    </row>
    <row r="324" spans="4:23" x14ac:dyDescent="0.25">
      <c r="D324" s="2">
        <v>53135203</v>
      </c>
      <c r="E324" s="2">
        <v>22</v>
      </c>
      <c r="O324" s="2">
        <v>53135203</v>
      </c>
      <c r="P324" s="2">
        <v>14</v>
      </c>
      <c r="R324" s="2">
        <v>43055360</v>
      </c>
      <c r="S324" s="2">
        <v>6</v>
      </c>
      <c r="U324" s="2">
        <v>53534987</v>
      </c>
      <c r="V324" s="2">
        <v>4</v>
      </c>
      <c r="W324" s="2">
        <v>3</v>
      </c>
    </row>
    <row r="325" spans="4:23" x14ac:dyDescent="0.25">
      <c r="D325" s="2">
        <v>53534987</v>
      </c>
      <c r="E325" s="2">
        <v>5</v>
      </c>
      <c r="O325" s="2">
        <v>53534987</v>
      </c>
      <c r="P325" s="2">
        <v>4</v>
      </c>
      <c r="R325" s="2">
        <v>43092867</v>
      </c>
      <c r="S325" s="2">
        <v>4</v>
      </c>
      <c r="U325" s="2">
        <v>53661072</v>
      </c>
      <c r="V325" s="2">
        <v>4</v>
      </c>
      <c r="W325" s="2">
        <v>3</v>
      </c>
    </row>
    <row r="326" spans="4:23" x14ac:dyDescent="0.25">
      <c r="D326" s="2">
        <v>53661072</v>
      </c>
      <c r="E326" s="2">
        <v>4</v>
      </c>
      <c r="O326" s="2">
        <v>53661072</v>
      </c>
      <c r="P326" s="2">
        <v>4</v>
      </c>
      <c r="R326" s="2">
        <v>43135296</v>
      </c>
      <c r="S326" s="2">
        <v>1</v>
      </c>
      <c r="U326" s="2">
        <v>53742460</v>
      </c>
      <c r="V326" s="2">
        <v>6</v>
      </c>
      <c r="W326" s="2">
        <v>5</v>
      </c>
    </row>
    <row r="327" spans="4:23" x14ac:dyDescent="0.25">
      <c r="D327" s="2">
        <v>53742460</v>
      </c>
      <c r="E327" s="2">
        <v>6</v>
      </c>
      <c r="O327" s="2">
        <v>53742460</v>
      </c>
      <c r="P327" s="2">
        <v>6</v>
      </c>
      <c r="R327" s="2">
        <v>43232872</v>
      </c>
      <c r="S327" s="2">
        <v>1</v>
      </c>
      <c r="U327" s="2">
        <v>53972690</v>
      </c>
      <c r="V327" s="2">
        <v>1</v>
      </c>
      <c r="W327" s="2">
        <v>1</v>
      </c>
    </row>
    <row r="328" spans="4:23" x14ac:dyDescent="0.25">
      <c r="D328" s="2">
        <v>53972690</v>
      </c>
      <c r="E328" s="2">
        <v>1</v>
      </c>
      <c r="O328" s="2">
        <v>53972690</v>
      </c>
      <c r="P328" s="2">
        <v>1</v>
      </c>
      <c r="R328" s="2">
        <v>43329472</v>
      </c>
      <c r="S328" s="2">
        <v>2</v>
      </c>
      <c r="U328" s="2">
        <v>54071047</v>
      </c>
      <c r="V328" s="2">
        <v>1</v>
      </c>
      <c r="W328" s="2">
        <v>5</v>
      </c>
    </row>
    <row r="329" spans="4:23" x14ac:dyDescent="0.25">
      <c r="D329" s="2">
        <v>54071047</v>
      </c>
      <c r="E329" s="2">
        <v>5</v>
      </c>
      <c r="O329" s="2">
        <v>54071047</v>
      </c>
      <c r="P329" s="2">
        <v>1</v>
      </c>
      <c r="R329" s="2">
        <v>43480103</v>
      </c>
      <c r="S329" s="2">
        <v>3</v>
      </c>
      <c r="U329" s="2">
        <v>54196297</v>
      </c>
      <c r="V329" s="2">
        <v>1</v>
      </c>
      <c r="W329" s="2">
        <v>2</v>
      </c>
    </row>
    <row r="330" spans="4:23" x14ac:dyDescent="0.25">
      <c r="D330" s="2">
        <v>54196297</v>
      </c>
      <c r="E330" s="2">
        <v>2</v>
      </c>
      <c r="O330" s="2">
        <v>54196297</v>
      </c>
      <c r="P330" s="2">
        <v>1</v>
      </c>
      <c r="R330" s="2">
        <v>43715318</v>
      </c>
      <c r="S330" s="2">
        <v>8</v>
      </c>
      <c r="U330" s="2">
        <v>54289907</v>
      </c>
      <c r="V330" s="2">
        <v>1</v>
      </c>
      <c r="W330" s="2">
        <v>2</v>
      </c>
    </row>
    <row r="331" spans="4:23" x14ac:dyDescent="0.25">
      <c r="D331" s="2">
        <v>54289907</v>
      </c>
      <c r="E331" s="2">
        <v>2</v>
      </c>
      <c r="O331" s="2">
        <v>54289907</v>
      </c>
      <c r="P331" s="2">
        <v>1</v>
      </c>
      <c r="R331" s="2">
        <v>44005187</v>
      </c>
      <c r="S331" s="2">
        <v>2</v>
      </c>
      <c r="U331" s="2">
        <v>54638619</v>
      </c>
      <c r="V331" s="2">
        <v>4</v>
      </c>
      <c r="W331" s="2">
        <v>3</v>
      </c>
    </row>
    <row r="332" spans="4:23" x14ac:dyDescent="0.25">
      <c r="D332" s="2">
        <v>54638619</v>
      </c>
      <c r="E332" s="2">
        <v>4</v>
      </c>
      <c r="O332" s="2">
        <v>54638619</v>
      </c>
      <c r="P332" s="2">
        <v>4</v>
      </c>
      <c r="R332" s="2">
        <v>44432650</v>
      </c>
      <c r="S332" s="2">
        <v>1</v>
      </c>
      <c r="U332" s="2">
        <v>54648215</v>
      </c>
      <c r="V332" s="2">
        <v>34</v>
      </c>
      <c r="W332" s="2">
        <v>16</v>
      </c>
    </row>
    <row r="333" spans="4:23" x14ac:dyDescent="0.25">
      <c r="D333" s="2">
        <v>54648215</v>
      </c>
      <c r="E333" s="2">
        <v>35</v>
      </c>
      <c r="O333" s="2">
        <v>54648215</v>
      </c>
      <c r="P333" s="2">
        <v>34</v>
      </c>
      <c r="R333" s="2">
        <v>44443176</v>
      </c>
      <c r="S333" s="2">
        <v>2</v>
      </c>
      <c r="U333" s="2">
        <v>54654579</v>
      </c>
      <c r="V333" s="2">
        <v>13</v>
      </c>
      <c r="W333" s="2">
        <v>11</v>
      </c>
    </row>
    <row r="334" spans="4:23" x14ac:dyDescent="0.25">
      <c r="D334" s="2">
        <v>54654579</v>
      </c>
      <c r="E334" s="2">
        <v>22</v>
      </c>
      <c r="O334" s="2">
        <v>54654579</v>
      </c>
      <c r="P334" s="2">
        <v>13</v>
      </c>
      <c r="R334" s="2">
        <v>44641591</v>
      </c>
      <c r="S334" s="2">
        <v>1</v>
      </c>
      <c r="U334" s="2">
        <v>54706263</v>
      </c>
      <c r="V334" s="2">
        <v>8</v>
      </c>
      <c r="W334" s="2">
        <v>18</v>
      </c>
    </row>
    <row r="335" spans="4:23" x14ac:dyDescent="0.25">
      <c r="D335" s="2">
        <v>54706263</v>
      </c>
      <c r="E335" s="2">
        <v>19</v>
      </c>
      <c r="O335" s="2">
        <v>54706263</v>
      </c>
      <c r="P335" s="2">
        <v>8</v>
      </c>
      <c r="R335" s="2">
        <v>44690768</v>
      </c>
      <c r="S335" s="2">
        <v>2</v>
      </c>
      <c r="U335" s="2">
        <v>54912103</v>
      </c>
      <c r="V335" s="2">
        <v>1</v>
      </c>
      <c r="W335" s="2">
        <v>1</v>
      </c>
    </row>
    <row r="336" spans="4:23" x14ac:dyDescent="0.25">
      <c r="D336" s="2">
        <v>54912103</v>
      </c>
      <c r="E336" s="2">
        <v>1</v>
      </c>
      <c r="O336" s="2">
        <v>54912103</v>
      </c>
      <c r="P336" s="2">
        <v>1</v>
      </c>
      <c r="R336" s="2">
        <v>44708636</v>
      </c>
      <c r="S336" s="2">
        <v>1</v>
      </c>
      <c r="U336" s="2">
        <v>54965961</v>
      </c>
      <c r="V336" s="2">
        <v>1</v>
      </c>
      <c r="W336" s="2">
        <v>1</v>
      </c>
    </row>
    <row r="337" spans="4:23" x14ac:dyDescent="0.25">
      <c r="D337" s="2">
        <v>54965961</v>
      </c>
      <c r="E337" s="2">
        <v>1</v>
      </c>
      <c r="O337" s="2">
        <v>54965961</v>
      </c>
      <c r="P337" s="2">
        <v>1</v>
      </c>
      <c r="R337" s="2">
        <v>44779847</v>
      </c>
      <c r="S337" s="2">
        <v>1</v>
      </c>
      <c r="U337" s="2">
        <v>55016036</v>
      </c>
      <c r="V337" s="2">
        <v>2</v>
      </c>
      <c r="W337" s="2">
        <v>2</v>
      </c>
    </row>
    <row r="338" spans="4:23" x14ac:dyDescent="0.25">
      <c r="D338" s="2">
        <v>55016036</v>
      </c>
      <c r="E338" s="2">
        <v>2</v>
      </c>
      <c r="O338" s="2">
        <v>55016036</v>
      </c>
      <c r="P338" s="2">
        <v>2</v>
      </c>
      <c r="R338" s="2">
        <v>44833042</v>
      </c>
      <c r="S338" s="2">
        <v>1</v>
      </c>
      <c r="U338" s="2">
        <v>55046960</v>
      </c>
      <c r="V338" s="2">
        <v>1</v>
      </c>
      <c r="W338" s="2">
        <v>1</v>
      </c>
    </row>
    <row r="339" spans="4:23" x14ac:dyDescent="0.25">
      <c r="D339" s="2">
        <v>55046960</v>
      </c>
      <c r="E339" s="2">
        <v>1</v>
      </c>
      <c r="O339" s="2">
        <v>55046960</v>
      </c>
      <c r="P339" s="2">
        <v>1</v>
      </c>
      <c r="R339" s="2">
        <v>45253868</v>
      </c>
      <c r="S339" s="2">
        <v>3</v>
      </c>
      <c r="U339" s="2">
        <v>55123746</v>
      </c>
      <c r="V339" s="2">
        <v>1</v>
      </c>
      <c r="W339" s="2">
        <v>2</v>
      </c>
    </row>
    <row r="340" spans="4:23" x14ac:dyDescent="0.25">
      <c r="D340" s="2">
        <v>55123746</v>
      </c>
      <c r="E340" s="2">
        <v>2</v>
      </c>
      <c r="O340" s="2">
        <v>55123746</v>
      </c>
      <c r="P340" s="2">
        <v>1</v>
      </c>
      <c r="R340" s="2">
        <v>45260412</v>
      </c>
      <c r="S340" s="2">
        <v>6</v>
      </c>
      <c r="U340" s="2">
        <v>55126874</v>
      </c>
      <c r="V340" s="2">
        <v>1</v>
      </c>
      <c r="W340" s="2">
        <v>1</v>
      </c>
    </row>
    <row r="341" spans="4:23" x14ac:dyDescent="0.25">
      <c r="D341" s="2">
        <v>55126874</v>
      </c>
      <c r="E341" s="2">
        <v>1</v>
      </c>
      <c r="O341" s="2">
        <v>55126874</v>
      </c>
      <c r="P341" s="2">
        <v>1</v>
      </c>
      <c r="R341" s="2">
        <v>45326008</v>
      </c>
      <c r="S341" s="2">
        <v>1</v>
      </c>
      <c r="U341" s="2">
        <v>55227113</v>
      </c>
      <c r="V341" s="2">
        <v>1</v>
      </c>
      <c r="W341" s="2">
        <v>3</v>
      </c>
    </row>
    <row r="342" spans="4:23" x14ac:dyDescent="0.25">
      <c r="D342" s="2">
        <v>55227113</v>
      </c>
      <c r="E342" s="2">
        <v>4</v>
      </c>
      <c r="O342" s="2">
        <v>55227113</v>
      </c>
      <c r="P342" s="2">
        <v>1</v>
      </c>
      <c r="R342" s="2">
        <v>45332556</v>
      </c>
      <c r="S342" s="2">
        <v>2</v>
      </c>
      <c r="U342" s="2">
        <v>55277364</v>
      </c>
      <c r="V342" s="2">
        <v>1</v>
      </c>
      <c r="W342" s="2">
        <v>2</v>
      </c>
    </row>
    <row r="343" spans="4:23" x14ac:dyDescent="0.25">
      <c r="D343" s="2">
        <v>55277364</v>
      </c>
      <c r="E343" s="2">
        <v>2</v>
      </c>
      <c r="O343" s="2">
        <v>55277364</v>
      </c>
      <c r="P343" s="2">
        <v>1</v>
      </c>
      <c r="R343" s="2">
        <v>45634105</v>
      </c>
      <c r="S343" s="2">
        <v>2</v>
      </c>
      <c r="U343" s="2">
        <v>55278149</v>
      </c>
      <c r="V343" s="2">
        <v>1</v>
      </c>
      <c r="W343" s="2">
        <v>2</v>
      </c>
    </row>
    <row r="344" spans="4:23" x14ac:dyDescent="0.25">
      <c r="D344" s="2">
        <v>55278149</v>
      </c>
      <c r="E344" s="2">
        <v>2</v>
      </c>
      <c r="O344" s="2">
        <v>55278149</v>
      </c>
      <c r="P344" s="2">
        <v>1</v>
      </c>
      <c r="R344" s="2">
        <v>45716421</v>
      </c>
      <c r="S344" s="2">
        <v>2</v>
      </c>
      <c r="U344" s="2">
        <v>55708844</v>
      </c>
      <c r="V344" s="2">
        <v>1</v>
      </c>
      <c r="W344" s="2">
        <v>1</v>
      </c>
    </row>
    <row r="345" spans="4:23" x14ac:dyDescent="0.25">
      <c r="D345" s="2">
        <v>55708844</v>
      </c>
      <c r="E345" s="2">
        <v>2</v>
      </c>
      <c r="O345" s="2">
        <v>55708844</v>
      </c>
      <c r="P345" s="2">
        <v>1</v>
      </c>
      <c r="R345" s="2">
        <v>45728723</v>
      </c>
      <c r="S345" s="2">
        <v>2</v>
      </c>
      <c r="U345" s="2">
        <v>55849330</v>
      </c>
      <c r="V345" s="2">
        <v>1</v>
      </c>
      <c r="W345" s="2">
        <v>1</v>
      </c>
    </row>
    <row r="346" spans="4:23" x14ac:dyDescent="0.25">
      <c r="D346" s="2">
        <v>55849330</v>
      </c>
      <c r="E346" s="2">
        <v>1</v>
      </c>
      <c r="O346" s="2">
        <v>55849330</v>
      </c>
      <c r="P346" s="2">
        <v>1</v>
      </c>
      <c r="R346" s="2">
        <v>45790476</v>
      </c>
      <c r="S346" s="2">
        <v>1</v>
      </c>
      <c r="U346" s="2">
        <v>55912925</v>
      </c>
      <c r="V346" s="2">
        <v>1</v>
      </c>
      <c r="W346" s="2">
        <v>1</v>
      </c>
    </row>
    <row r="347" spans="4:23" x14ac:dyDescent="0.25">
      <c r="D347" s="2">
        <v>55912925</v>
      </c>
      <c r="E347" s="2">
        <v>1</v>
      </c>
      <c r="O347" s="2">
        <v>55912925</v>
      </c>
      <c r="P347" s="2">
        <v>1</v>
      </c>
      <c r="R347" s="2">
        <v>45859239</v>
      </c>
      <c r="S347" s="2">
        <v>6</v>
      </c>
      <c r="U347" s="2">
        <v>56017863</v>
      </c>
      <c r="V347" s="2">
        <v>2</v>
      </c>
      <c r="W347" s="2">
        <v>3</v>
      </c>
    </row>
    <row r="348" spans="4:23" x14ac:dyDescent="0.25">
      <c r="D348" s="2">
        <v>56017863</v>
      </c>
      <c r="E348" s="2">
        <v>3</v>
      </c>
      <c r="O348" s="2">
        <v>56017863</v>
      </c>
      <c r="P348" s="2">
        <v>2</v>
      </c>
      <c r="R348" s="2">
        <v>45866355</v>
      </c>
      <c r="S348" s="2">
        <v>59</v>
      </c>
      <c r="U348" s="2">
        <v>56406733</v>
      </c>
      <c r="V348" s="2">
        <v>1</v>
      </c>
      <c r="W348" s="2">
        <v>2</v>
      </c>
    </row>
    <row r="349" spans="4:23" x14ac:dyDescent="0.25">
      <c r="D349" s="2">
        <v>56406733</v>
      </c>
      <c r="E349" s="2">
        <v>2</v>
      </c>
      <c r="O349" s="2">
        <v>56406733</v>
      </c>
      <c r="P349" s="2">
        <v>1</v>
      </c>
      <c r="R349" s="2">
        <v>45884557</v>
      </c>
      <c r="S349" s="2">
        <v>6</v>
      </c>
      <c r="U349" s="2">
        <v>56452928</v>
      </c>
      <c r="V349" s="2">
        <v>2</v>
      </c>
      <c r="W349" s="2">
        <v>4</v>
      </c>
    </row>
    <row r="350" spans="4:23" x14ac:dyDescent="0.25">
      <c r="D350" s="2">
        <v>56452928</v>
      </c>
      <c r="E350" s="2">
        <v>4</v>
      </c>
      <c r="O350" s="2">
        <v>56452928</v>
      </c>
      <c r="P350" s="2">
        <v>2</v>
      </c>
      <c r="R350" s="2">
        <v>45931203</v>
      </c>
      <c r="S350" s="2">
        <v>94</v>
      </c>
      <c r="U350" s="2">
        <v>56485702</v>
      </c>
      <c r="V350" s="2">
        <v>1</v>
      </c>
      <c r="W350" s="2">
        <v>1</v>
      </c>
    </row>
    <row r="351" spans="4:23" x14ac:dyDescent="0.25">
      <c r="D351" s="2">
        <v>56485702</v>
      </c>
      <c r="E351" s="2">
        <v>1</v>
      </c>
      <c r="O351" s="2">
        <v>56485702</v>
      </c>
      <c r="P351" s="2">
        <v>1</v>
      </c>
      <c r="R351" s="2">
        <v>46108232</v>
      </c>
      <c r="S351" s="2">
        <v>1</v>
      </c>
      <c r="U351" s="2">
        <v>56541727</v>
      </c>
      <c r="V351" s="2">
        <v>6</v>
      </c>
      <c r="W351" s="2">
        <v>1</v>
      </c>
    </row>
    <row r="352" spans="4:23" x14ac:dyDescent="0.25">
      <c r="D352" s="2">
        <v>56541727</v>
      </c>
      <c r="E352" s="2">
        <v>6</v>
      </c>
      <c r="O352" s="2">
        <v>56541727</v>
      </c>
      <c r="P352" s="2">
        <v>6</v>
      </c>
      <c r="R352" s="2">
        <v>46121448</v>
      </c>
      <c r="S352" s="2">
        <v>4</v>
      </c>
      <c r="U352" s="2">
        <v>56549750</v>
      </c>
      <c r="V352" s="2">
        <v>1</v>
      </c>
      <c r="W352" s="2">
        <v>3</v>
      </c>
    </row>
    <row r="353" spans="4:23" x14ac:dyDescent="0.25">
      <c r="D353" s="2">
        <v>56549750</v>
      </c>
      <c r="E353" s="2">
        <v>3</v>
      </c>
      <c r="O353" s="2">
        <v>56549750</v>
      </c>
      <c r="P353" s="2">
        <v>1</v>
      </c>
      <c r="R353" s="2">
        <v>46203483</v>
      </c>
      <c r="S353" s="2">
        <v>1</v>
      </c>
      <c r="U353" s="2">
        <v>56578571</v>
      </c>
      <c r="V353" s="2">
        <v>1</v>
      </c>
      <c r="W353" s="2">
        <v>2</v>
      </c>
    </row>
    <row r="354" spans="4:23" x14ac:dyDescent="0.25">
      <c r="D354" s="2">
        <v>56578571</v>
      </c>
      <c r="E354" s="2">
        <v>2</v>
      </c>
      <c r="O354" s="2">
        <v>56578571</v>
      </c>
      <c r="P354" s="2">
        <v>1</v>
      </c>
      <c r="R354" s="2">
        <v>46288099</v>
      </c>
      <c r="S354" s="2">
        <v>2</v>
      </c>
      <c r="U354" s="2">
        <v>56740418</v>
      </c>
      <c r="V354" s="2">
        <v>1</v>
      </c>
      <c r="W354" s="2">
        <v>2</v>
      </c>
    </row>
    <row r="355" spans="4:23" x14ac:dyDescent="0.25">
      <c r="D355" s="2">
        <v>56740418</v>
      </c>
      <c r="E355" s="2">
        <v>2</v>
      </c>
      <c r="O355" s="2">
        <v>56740418</v>
      </c>
      <c r="P355" s="2">
        <v>1</v>
      </c>
      <c r="R355" s="2">
        <v>46470450</v>
      </c>
      <c r="S355" s="2">
        <v>2</v>
      </c>
      <c r="U355" s="2">
        <v>56995137</v>
      </c>
      <c r="V355" s="2">
        <v>1</v>
      </c>
      <c r="W355" s="2">
        <v>3</v>
      </c>
    </row>
    <row r="356" spans="4:23" x14ac:dyDescent="0.25">
      <c r="D356" s="2">
        <v>56995137</v>
      </c>
      <c r="E356" s="2">
        <v>3</v>
      </c>
      <c r="O356" s="2">
        <v>56995137</v>
      </c>
      <c r="P356" s="2">
        <v>1</v>
      </c>
      <c r="R356" s="2">
        <v>46724921</v>
      </c>
      <c r="S356" s="2">
        <v>1</v>
      </c>
      <c r="U356" s="2">
        <v>57079362</v>
      </c>
      <c r="V356" s="2">
        <v>1</v>
      </c>
      <c r="W356" s="2">
        <v>2</v>
      </c>
    </row>
    <row r="357" spans="4:23" x14ac:dyDescent="0.25">
      <c r="D357" s="2">
        <v>57079362</v>
      </c>
      <c r="E357" s="2">
        <v>2</v>
      </c>
      <c r="O357" s="2">
        <v>57079362</v>
      </c>
      <c r="P357" s="2">
        <v>1</v>
      </c>
      <c r="R357" s="2">
        <v>46856098</v>
      </c>
      <c r="S357" s="2">
        <v>1</v>
      </c>
      <c r="U357" s="2">
        <v>57087349</v>
      </c>
      <c r="V357" s="2">
        <v>1</v>
      </c>
      <c r="W357" s="2">
        <v>1</v>
      </c>
    </row>
    <row r="358" spans="4:23" x14ac:dyDescent="0.25">
      <c r="D358" s="2">
        <v>57087349</v>
      </c>
      <c r="E358" s="2">
        <v>1</v>
      </c>
      <c r="O358" s="2">
        <v>57087349</v>
      </c>
      <c r="P358" s="2">
        <v>1</v>
      </c>
      <c r="R358" s="2">
        <v>47052953</v>
      </c>
      <c r="S358" s="2">
        <v>1</v>
      </c>
      <c r="U358" s="2">
        <v>57174398</v>
      </c>
      <c r="V358" s="2">
        <v>2</v>
      </c>
      <c r="W358" s="2">
        <v>1</v>
      </c>
    </row>
    <row r="359" spans="4:23" x14ac:dyDescent="0.25">
      <c r="D359" s="2">
        <v>57174398</v>
      </c>
      <c r="E359" s="2">
        <v>2</v>
      </c>
      <c r="O359" s="2">
        <v>57174398</v>
      </c>
      <c r="P359" s="2">
        <v>2</v>
      </c>
      <c r="R359" s="2">
        <v>47061014</v>
      </c>
      <c r="S359" s="2">
        <v>1</v>
      </c>
      <c r="U359" s="2">
        <v>57211860</v>
      </c>
      <c r="V359" s="2">
        <v>1</v>
      </c>
      <c r="W359" s="2">
        <v>1</v>
      </c>
    </row>
    <row r="360" spans="4:23" x14ac:dyDescent="0.25">
      <c r="D360" s="2">
        <v>57211860</v>
      </c>
      <c r="E360" s="2">
        <v>1</v>
      </c>
      <c r="O360" s="2">
        <v>57211860</v>
      </c>
      <c r="P360" s="2">
        <v>1</v>
      </c>
      <c r="R360" s="2">
        <v>47126714</v>
      </c>
      <c r="S360" s="2">
        <v>5</v>
      </c>
      <c r="U360" s="2">
        <v>57470712</v>
      </c>
      <c r="V360" s="2">
        <v>1</v>
      </c>
      <c r="W360" s="2">
        <v>2</v>
      </c>
    </row>
    <row r="361" spans="4:23" x14ac:dyDescent="0.25">
      <c r="D361" s="2">
        <v>57470712</v>
      </c>
      <c r="E361" s="2">
        <v>2</v>
      </c>
      <c r="O361" s="2">
        <v>57470712</v>
      </c>
      <c r="P361" s="2">
        <v>1</v>
      </c>
      <c r="R361" s="2">
        <v>47130424</v>
      </c>
      <c r="S361" s="2">
        <v>3</v>
      </c>
      <c r="U361" s="2">
        <v>57619717</v>
      </c>
      <c r="V361" s="2">
        <v>2</v>
      </c>
      <c r="W361" s="2">
        <v>2</v>
      </c>
    </row>
    <row r="362" spans="4:23" x14ac:dyDescent="0.25">
      <c r="D362" s="2">
        <v>57619717</v>
      </c>
      <c r="E362" s="2">
        <v>2</v>
      </c>
      <c r="O362" s="2">
        <v>57619717</v>
      </c>
      <c r="P362" s="2">
        <v>2</v>
      </c>
      <c r="R362" s="2">
        <v>47151996</v>
      </c>
      <c r="S362" s="2">
        <v>2</v>
      </c>
      <c r="U362" s="2">
        <v>57875510</v>
      </c>
      <c r="V362" s="2">
        <v>1</v>
      </c>
      <c r="W362" s="2">
        <v>2</v>
      </c>
    </row>
    <row r="363" spans="4:23" x14ac:dyDescent="0.25">
      <c r="D363" s="2">
        <v>57875510</v>
      </c>
      <c r="E363" s="2">
        <v>2</v>
      </c>
      <c r="O363" s="2">
        <v>57875510</v>
      </c>
      <c r="P363" s="2">
        <v>1</v>
      </c>
      <c r="R363" s="2">
        <v>47159067</v>
      </c>
      <c r="S363" s="2">
        <v>3</v>
      </c>
      <c r="U363" s="2">
        <v>58273705</v>
      </c>
      <c r="V363" s="2">
        <v>1</v>
      </c>
      <c r="W363" s="2">
        <v>1</v>
      </c>
    </row>
    <row r="364" spans="4:23" x14ac:dyDescent="0.25">
      <c r="D364" s="2">
        <v>58273705</v>
      </c>
      <c r="E364" s="2">
        <v>1</v>
      </c>
      <c r="O364" s="2">
        <v>58273705</v>
      </c>
      <c r="P364" s="2">
        <v>1</v>
      </c>
      <c r="R364" s="2">
        <v>47175358</v>
      </c>
      <c r="S364" s="2">
        <v>1</v>
      </c>
      <c r="U364" s="2">
        <v>58299056</v>
      </c>
      <c r="V364" s="2">
        <v>1</v>
      </c>
      <c r="W364" s="2">
        <v>7</v>
      </c>
    </row>
    <row r="365" spans="4:23" x14ac:dyDescent="0.25">
      <c r="D365" s="2">
        <v>58299056</v>
      </c>
      <c r="E365" s="2">
        <v>8</v>
      </c>
      <c r="O365" s="2">
        <v>58299056</v>
      </c>
      <c r="P365" s="2">
        <v>1</v>
      </c>
      <c r="R365" s="2">
        <v>47181287</v>
      </c>
      <c r="S365" s="2">
        <v>4</v>
      </c>
      <c r="U365" s="2">
        <v>58523216</v>
      </c>
      <c r="V365" s="2">
        <v>1</v>
      </c>
      <c r="W365" s="2">
        <v>1</v>
      </c>
    </row>
    <row r="366" spans="4:23" x14ac:dyDescent="0.25">
      <c r="D366" s="2">
        <v>58523216</v>
      </c>
      <c r="E366" s="2">
        <v>2</v>
      </c>
      <c r="O366" s="2">
        <v>58523216</v>
      </c>
      <c r="P366" s="2">
        <v>1</v>
      </c>
      <c r="R366" s="2">
        <v>47219076</v>
      </c>
      <c r="S366" s="2">
        <v>1</v>
      </c>
      <c r="U366" s="2">
        <v>58547907</v>
      </c>
      <c r="V366" s="2">
        <v>1</v>
      </c>
      <c r="W366" s="2">
        <v>1</v>
      </c>
    </row>
    <row r="367" spans="4:23" x14ac:dyDescent="0.25">
      <c r="D367" s="2">
        <v>58547907</v>
      </c>
      <c r="E367" s="2">
        <v>1</v>
      </c>
      <c r="O367" s="2">
        <v>58547907</v>
      </c>
      <c r="P367" s="2">
        <v>1</v>
      </c>
      <c r="R367" s="2">
        <v>47280476</v>
      </c>
      <c r="S367" s="2">
        <v>1</v>
      </c>
      <c r="U367" s="2">
        <v>58819895</v>
      </c>
      <c r="V367" s="2">
        <v>1</v>
      </c>
      <c r="W367" s="2">
        <v>1</v>
      </c>
    </row>
    <row r="368" spans="4:23" x14ac:dyDescent="0.25">
      <c r="D368" s="2">
        <v>58819895</v>
      </c>
      <c r="E368" s="2">
        <v>1</v>
      </c>
      <c r="O368" s="2">
        <v>58819895</v>
      </c>
      <c r="P368" s="2">
        <v>1</v>
      </c>
      <c r="R368" s="2">
        <v>47290135</v>
      </c>
      <c r="S368" s="2">
        <v>1</v>
      </c>
      <c r="U368" s="2">
        <v>58853998</v>
      </c>
      <c r="V368" s="2">
        <v>1</v>
      </c>
      <c r="W368" s="2">
        <v>1</v>
      </c>
    </row>
    <row r="369" spans="4:23" x14ac:dyDescent="0.25">
      <c r="D369" s="2">
        <v>58853998</v>
      </c>
      <c r="E369" s="2">
        <v>1</v>
      </c>
      <c r="O369" s="2">
        <v>58853998</v>
      </c>
      <c r="P369" s="2">
        <v>1</v>
      </c>
      <c r="R369" s="2">
        <v>47378347</v>
      </c>
      <c r="S369" s="2">
        <v>1</v>
      </c>
      <c r="U369" s="2">
        <v>58870758</v>
      </c>
      <c r="V369" s="2">
        <v>1</v>
      </c>
      <c r="W369" s="2">
        <v>3</v>
      </c>
    </row>
    <row r="370" spans="4:23" x14ac:dyDescent="0.25">
      <c r="D370" s="2">
        <v>58870758</v>
      </c>
      <c r="E370" s="2">
        <v>3</v>
      </c>
      <c r="O370" s="2">
        <v>58870758</v>
      </c>
      <c r="P370" s="2">
        <v>1</v>
      </c>
      <c r="R370" s="2">
        <v>47398246</v>
      </c>
      <c r="S370" s="2">
        <v>2</v>
      </c>
      <c r="U370" s="2">
        <v>59106998</v>
      </c>
      <c r="V370" s="2">
        <v>2</v>
      </c>
      <c r="W370" s="2">
        <v>1</v>
      </c>
    </row>
    <row r="371" spans="4:23" x14ac:dyDescent="0.25">
      <c r="D371" s="2">
        <v>59106998</v>
      </c>
      <c r="E371" s="2">
        <v>2</v>
      </c>
      <c r="O371" s="2">
        <v>59106998</v>
      </c>
      <c r="P371" s="2">
        <v>2</v>
      </c>
      <c r="R371" s="2">
        <v>47400073</v>
      </c>
      <c r="S371" s="2">
        <v>1</v>
      </c>
      <c r="U371" s="2">
        <v>59388859</v>
      </c>
      <c r="V371" s="2">
        <v>1</v>
      </c>
      <c r="W371" s="2">
        <v>2</v>
      </c>
    </row>
    <row r="372" spans="4:23" x14ac:dyDescent="0.25">
      <c r="D372" s="2">
        <v>59388859</v>
      </c>
      <c r="E372" s="2">
        <v>2</v>
      </c>
      <c r="O372" s="2">
        <v>59388859</v>
      </c>
      <c r="P372" s="2">
        <v>1</v>
      </c>
      <c r="R372" s="2">
        <v>47400445</v>
      </c>
      <c r="S372" s="2">
        <v>1</v>
      </c>
      <c r="U372" s="2">
        <v>59600584</v>
      </c>
      <c r="V372" s="2">
        <v>1</v>
      </c>
      <c r="W372" s="2">
        <v>1</v>
      </c>
    </row>
    <row r="373" spans="4:23" x14ac:dyDescent="0.25">
      <c r="D373" s="2">
        <v>59600584</v>
      </c>
      <c r="E373" s="2">
        <v>1</v>
      </c>
      <c r="O373" s="2">
        <v>59600584</v>
      </c>
      <c r="P373" s="2">
        <v>1</v>
      </c>
      <c r="R373" s="2">
        <v>47428078</v>
      </c>
      <c r="S373" s="2">
        <v>1</v>
      </c>
      <c r="U373" s="2">
        <v>59766613</v>
      </c>
      <c r="V373" s="2">
        <v>1</v>
      </c>
      <c r="W373" s="2">
        <v>1</v>
      </c>
    </row>
    <row r="374" spans="4:23" x14ac:dyDescent="0.25">
      <c r="D374" s="2">
        <v>59766613</v>
      </c>
      <c r="E374" s="2">
        <v>1</v>
      </c>
      <c r="O374" s="2">
        <v>59766613</v>
      </c>
      <c r="P374" s="2">
        <v>1</v>
      </c>
      <c r="R374" s="2">
        <v>47428102</v>
      </c>
      <c r="S374" s="2">
        <v>1</v>
      </c>
      <c r="U374" s="2">
        <v>59791768</v>
      </c>
      <c r="V374" s="2">
        <v>1</v>
      </c>
      <c r="W374" s="2">
        <v>6</v>
      </c>
    </row>
    <row r="375" spans="4:23" x14ac:dyDescent="0.25">
      <c r="D375" s="2">
        <v>59791768</v>
      </c>
      <c r="E375" s="2">
        <v>6</v>
      </c>
      <c r="O375" s="2">
        <v>59791768</v>
      </c>
      <c r="P375" s="2">
        <v>1</v>
      </c>
      <c r="R375" s="2">
        <v>47616758</v>
      </c>
      <c r="S375" s="2">
        <v>1</v>
      </c>
      <c r="U375" s="2">
        <v>60132409</v>
      </c>
      <c r="V375" s="2">
        <v>1</v>
      </c>
      <c r="W375" s="2">
        <v>4</v>
      </c>
    </row>
    <row r="376" spans="4:23" x14ac:dyDescent="0.25">
      <c r="D376" s="2">
        <v>60132409</v>
      </c>
      <c r="E376" s="2">
        <v>5</v>
      </c>
      <c r="O376" s="2">
        <v>60132409</v>
      </c>
      <c r="P376" s="2">
        <v>1</v>
      </c>
      <c r="R376" s="2">
        <v>47632133</v>
      </c>
      <c r="S376" s="2">
        <v>25</v>
      </c>
      <c r="U376" s="2">
        <v>60183680</v>
      </c>
      <c r="V376" s="2">
        <v>1</v>
      </c>
      <c r="W376" s="2">
        <v>1</v>
      </c>
    </row>
    <row r="377" spans="4:23" x14ac:dyDescent="0.25">
      <c r="D377" s="2">
        <v>60183680</v>
      </c>
      <c r="E377" s="2">
        <v>1</v>
      </c>
      <c r="O377" s="2">
        <v>60183680</v>
      </c>
      <c r="P377" s="2">
        <v>1</v>
      </c>
      <c r="R377" s="2">
        <v>47686179</v>
      </c>
      <c r="S377" s="2">
        <v>1</v>
      </c>
      <c r="U377" s="2">
        <v>60312270</v>
      </c>
      <c r="V377" s="2">
        <v>1</v>
      </c>
      <c r="W377" s="2">
        <v>1</v>
      </c>
    </row>
    <row r="378" spans="4:23" x14ac:dyDescent="0.25">
      <c r="D378" s="2">
        <v>60312270</v>
      </c>
      <c r="E378" s="2">
        <v>1</v>
      </c>
      <c r="O378" s="2">
        <v>60312270</v>
      </c>
      <c r="P378" s="2">
        <v>1</v>
      </c>
      <c r="R378" s="2">
        <v>47822578</v>
      </c>
      <c r="S378" s="2">
        <v>1</v>
      </c>
      <c r="U378" s="2">
        <v>60469926</v>
      </c>
      <c r="V378" s="2">
        <v>12</v>
      </c>
      <c r="W378" s="2">
        <v>4</v>
      </c>
    </row>
    <row r="379" spans="4:23" x14ac:dyDescent="0.25">
      <c r="D379" s="2">
        <v>60469926</v>
      </c>
      <c r="E379" s="2">
        <v>14</v>
      </c>
      <c r="O379" s="2">
        <v>60469926</v>
      </c>
      <c r="P379" s="2">
        <v>12</v>
      </c>
      <c r="R379" s="2">
        <v>47846192</v>
      </c>
      <c r="S379" s="2">
        <v>4</v>
      </c>
      <c r="U379" s="2">
        <v>60479576</v>
      </c>
      <c r="V379" s="2">
        <v>1</v>
      </c>
      <c r="W379" s="2">
        <v>1</v>
      </c>
    </row>
    <row r="380" spans="4:23" x14ac:dyDescent="0.25">
      <c r="D380" s="2">
        <v>60479576</v>
      </c>
      <c r="E380" s="2">
        <v>1</v>
      </c>
      <c r="O380" s="2">
        <v>60479576</v>
      </c>
      <c r="P380" s="2">
        <v>1</v>
      </c>
      <c r="R380" s="2">
        <v>47847235</v>
      </c>
      <c r="S380" s="2">
        <v>2</v>
      </c>
      <c r="U380" s="2">
        <v>60531828</v>
      </c>
      <c r="V380" s="2">
        <v>1</v>
      </c>
      <c r="W380" s="2">
        <v>1</v>
      </c>
    </row>
    <row r="381" spans="4:23" x14ac:dyDescent="0.25">
      <c r="D381" s="2">
        <v>60531828</v>
      </c>
      <c r="E381" s="2">
        <v>1</v>
      </c>
      <c r="O381" s="2">
        <v>60531828</v>
      </c>
      <c r="P381" s="2">
        <v>1</v>
      </c>
      <c r="R381" s="2">
        <v>47932726</v>
      </c>
      <c r="S381" s="2">
        <v>1</v>
      </c>
      <c r="U381" s="2">
        <v>60666285</v>
      </c>
      <c r="V381" s="2">
        <v>1</v>
      </c>
      <c r="W381" s="2">
        <v>1</v>
      </c>
    </row>
    <row r="382" spans="4:23" x14ac:dyDescent="0.25">
      <c r="D382" s="2">
        <v>60666285</v>
      </c>
      <c r="E382" s="2">
        <v>2</v>
      </c>
      <c r="O382" s="2">
        <v>60666285</v>
      </c>
      <c r="P382" s="2">
        <v>1</v>
      </c>
      <c r="R382" s="2">
        <v>48043789</v>
      </c>
      <c r="S382" s="2">
        <v>1</v>
      </c>
      <c r="U382" s="2">
        <v>60671631</v>
      </c>
      <c r="V382" s="2">
        <v>14</v>
      </c>
      <c r="W382" s="2">
        <v>1</v>
      </c>
    </row>
    <row r="383" spans="4:23" x14ac:dyDescent="0.25">
      <c r="D383" s="2">
        <v>60671631</v>
      </c>
      <c r="E383" s="2">
        <v>14</v>
      </c>
      <c r="O383" s="2">
        <v>60671631</v>
      </c>
      <c r="P383" s="2">
        <v>14</v>
      </c>
      <c r="R383" s="2">
        <v>48385767</v>
      </c>
      <c r="S383" s="2">
        <v>3</v>
      </c>
      <c r="U383" s="2">
        <v>60721349</v>
      </c>
      <c r="V383" s="2">
        <v>1</v>
      </c>
      <c r="W383" s="2">
        <v>1</v>
      </c>
    </row>
    <row r="384" spans="4:23" x14ac:dyDescent="0.25">
      <c r="D384" s="2">
        <v>60721349</v>
      </c>
      <c r="E384" s="2">
        <v>1</v>
      </c>
      <c r="O384" s="2">
        <v>60721349</v>
      </c>
      <c r="P384" s="2">
        <v>1</v>
      </c>
      <c r="R384" s="2">
        <v>48447990</v>
      </c>
      <c r="S384" s="2">
        <v>1</v>
      </c>
      <c r="U384" s="2">
        <v>61040630</v>
      </c>
      <c r="V384" s="2">
        <v>1</v>
      </c>
      <c r="W384" s="2">
        <v>2</v>
      </c>
    </row>
    <row r="385" spans="4:23" x14ac:dyDescent="0.25">
      <c r="D385" s="2">
        <v>61040630</v>
      </c>
      <c r="E385" s="2">
        <v>2</v>
      </c>
      <c r="O385" s="2">
        <v>61040630</v>
      </c>
      <c r="P385" s="2">
        <v>1</v>
      </c>
      <c r="R385" s="2">
        <v>48448272</v>
      </c>
      <c r="S385" s="2">
        <v>1</v>
      </c>
      <c r="U385" s="2">
        <v>61046672</v>
      </c>
      <c r="V385" s="2">
        <v>1</v>
      </c>
      <c r="W385" s="2">
        <v>2</v>
      </c>
    </row>
    <row r="386" spans="4:23" x14ac:dyDescent="0.25">
      <c r="D386" s="2">
        <v>61046672</v>
      </c>
      <c r="E386" s="2">
        <v>2</v>
      </c>
      <c r="O386" s="2">
        <v>61046672</v>
      </c>
      <c r="P386" s="2">
        <v>1</v>
      </c>
      <c r="R386" s="2">
        <v>48566090</v>
      </c>
      <c r="S386" s="2">
        <v>1</v>
      </c>
      <c r="U386" s="2">
        <v>61315721</v>
      </c>
      <c r="V386" s="2">
        <v>2</v>
      </c>
      <c r="W386" s="2">
        <v>1</v>
      </c>
    </row>
    <row r="387" spans="4:23" x14ac:dyDescent="0.25">
      <c r="D387" s="2">
        <v>61315721</v>
      </c>
      <c r="E387" s="2">
        <v>2</v>
      </c>
      <c r="O387" s="2">
        <v>61315721</v>
      </c>
      <c r="P387" s="2">
        <v>2</v>
      </c>
      <c r="R387" s="2">
        <v>48576690</v>
      </c>
      <c r="S387" s="2">
        <v>1</v>
      </c>
      <c r="U387" s="2">
        <v>61695461</v>
      </c>
      <c r="V387" s="2">
        <v>1</v>
      </c>
      <c r="W387" s="2">
        <v>2</v>
      </c>
    </row>
    <row r="388" spans="4:23" x14ac:dyDescent="0.25">
      <c r="D388" s="2">
        <v>61695461</v>
      </c>
      <c r="E388" s="2">
        <v>2</v>
      </c>
      <c r="O388" s="2">
        <v>61695461</v>
      </c>
      <c r="P388" s="2">
        <v>1</v>
      </c>
      <c r="R388" s="2">
        <v>48665353</v>
      </c>
      <c r="S388" s="2">
        <v>2</v>
      </c>
      <c r="U388" s="2">
        <v>61724081</v>
      </c>
      <c r="V388" s="2">
        <v>1</v>
      </c>
      <c r="W388" s="2">
        <v>1</v>
      </c>
    </row>
    <row r="389" spans="4:23" x14ac:dyDescent="0.25">
      <c r="D389" s="2">
        <v>61724081</v>
      </c>
      <c r="E389" s="2">
        <v>1</v>
      </c>
      <c r="O389" s="2">
        <v>61724081</v>
      </c>
      <c r="P389" s="2">
        <v>1</v>
      </c>
      <c r="R389" s="2">
        <v>48748121</v>
      </c>
      <c r="S389" s="2">
        <v>1</v>
      </c>
      <c r="U389" s="2">
        <v>62050791</v>
      </c>
      <c r="V389" s="2">
        <v>1</v>
      </c>
      <c r="W389" s="2">
        <v>2</v>
      </c>
    </row>
    <row r="390" spans="4:23" x14ac:dyDescent="0.25">
      <c r="D390" s="2">
        <v>62050791</v>
      </c>
      <c r="E390" s="2">
        <v>2</v>
      </c>
      <c r="O390" s="2">
        <v>62050791</v>
      </c>
      <c r="P390" s="2">
        <v>1</v>
      </c>
      <c r="R390" s="2">
        <v>48761213</v>
      </c>
      <c r="S390" s="2">
        <v>1</v>
      </c>
      <c r="U390" s="2">
        <v>62129589</v>
      </c>
      <c r="V390" s="2">
        <v>11</v>
      </c>
      <c r="W390" s="2">
        <v>6</v>
      </c>
    </row>
    <row r="391" spans="4:23" x14ac:dyDescent="0.25">
      <c r="D391" s="2">
        <v>62129589</v>
      </c>
      <c r="E391" s="2">
        <v>13</v>
      </c>
      <c r="O391" s="2">
        <v>62129589</v>
      </c>
      <c r="P391" s="2">
        <v>11</v>
      </c>
      <c r="R391" s="2">
        <v>48861486</v>
      </c>
      <c r="S391" s="2">
        <v>2</v>
      </c>
      <c r="U391" s="2">
        <v>62250845</v>
      </c>
      <c r="V391" s="2">
        <v>1</v>
      </c>
      <c r="W391" s="2">
        <v>1</v>
      </c>
    </row>
    <row r="392" spans="4:23" x14ac:dyDescent="0.25">
      <c r="D392" s="2">
        <v>62250845</v>
      </c>
      <c r="E392" s="2">
        <v>2</v>
      </c>
      <c r="O392" s="2">
        <v>62250845</v>
      </c>
      <c r="P392" s="2">
        <v>1</v>
      </c>
      <c r="R392" s="2">
        <v>49176484</v>
      </c>
      <c r="S392" s="2">
        <v>1</v>
      </c>
      <c r="U392" s="2">
        <v>62516848</v>
      </c>
      <c r="V392" s="2">
        <v>1</v>
      </c>
      <c r="W392" s="2">
        <v>1</v>
      </c>
    </row>
    <row r="393" spans="4:23" x14ac:dyDescent="0.25">
      <c r="D393" s="2">
        <v>62516848</v>
      </c>
      <c r="E393" s="2">
        <v>1</v>
      </c>
      <c r="O393" s="2">
        <v>62516848</v>
      </c>
      <c r="P393" s="2">
        <v>1</v>
      </c>
      <c r="R393" s="2">
        <v>49247811</v>
      </c>
      <c r="S393" s="2">
        <v>1</v>
      </c>
      <c r="U393" s="2">
        <v>62585278</v>
      </c>
      <c r="V393" s="2">
        <v>2</v>
      </c>
      <c r="W393" s="2">
        <v>2</v>
      </c>
    </row>
    <row r="394" spans="4:23" x14ac:dyDescent="0.25">
      <c r="D394" s="2">
        <v>62585278</v>
      </c>
      <c r="E394" s="2">
        <v>2</v>
      </c>
      <c r="O394" s="2">
        <v>62585278</v>
      </c>
      <c r="P394" s="2">
        <v>2</v>
      </c>
      <c r="R394" s="2">
        <v>49297359</v>
      </c>
      <c r="S394" s="2">
        <v>1</v>
      </c>
      <c r="U394" s="2">
        <v>63627648</v>
      </c>
      <c r="V394" s="2">
        <v>1</v>
      </c>
      <c r="W394" s="2">
        <v>1</v>
      </c>
    </row>
    <row r="395" spans="4:23" x14ac:dyDescent="0.25">
      <c r="D395" s="2">
        <v>63627648</v>
      </c>
      <c r="E395" s="2">
        <v>1</v>
      </c>
      <c r="O395" s="2">
        <v>63627648</v>
      </c>
      <c r="P395" s="2">
        <v>1</v>
      </c>
      <c r="R395" s="2">
        <v>49336228</v>
      </c>
      <c r="S395" s="2">
        <v>3</v>
      </c>
      <c r="U395" s="2">
        <v>64056222</v>
      </c>
      <c r="V395" s="2">
        <v>1</v>
      </c>
      <c r="W395" s="2">
        <v>1</v>
      </c>
    </row>
    <row r="396" spans="4:23" x14ac:dyDescent="0.25">
      <c r="D396" s="2">
        <v>64056222</v>
      </c>
      <c r="E396" s="2">
        <v>1</v>
      </c>
      <c r="O396" s="2">
        <v>64056222</v>
      </c>
      <c r="P396" s="2">
        <v>1</v>
      </c>
      <c r="R396" s="2">
        <v>49434099</v>
      </c>
      <c r="S396" s="2">
        <v>2</v>
      </c>
      <c r="U396" s="2">
        <v>64844054</v>
      </c>
      <c r="V396" s="2">
        <v>1</v>
      </c>
      <c r="W396" s="2">
        <v>1</v>
      </c>
    </row>
    <row r="397" spans="4:23" x14ac:dyDescent="0.25">
      <c r="D397" s="2">
        <v>64844054</v>
      </c>
      <c r="E397" s="2">
        <v>1</v>
      </c>
      <c r="O397" s="2">
        <v>64844054</v>
      </c>
      <c r="P397" s="2">
        <v>1</v>
      </c>
      <c r="R397" s="2">
        <v>49468921</v>
      </c>
      <c r="S397" s="2">
        <v>1</v>
      </c>
      <c r="U397" s="2">
        <v>64882721</v>
      </c>
      <c r="V397" s="2">
        <v>1</v>
      </c>
      <c r="W397" s="2">
        <v>1</v>
      </c>
    </row>
    <row r="398" spans="4:23" x14ac:dyDescent="0.25">
      <c r="D398" s="2">
        <v>64882721</v>
      </c>
      <c r="E398" s="2">
        <v>1</v>
      </c>
      <c r="O398" s="2">
        <v>64882721</v>
      </c>
      <c r="P398" s="2">
        <v>1</v>
      </c>
      <c r="R398" s="2">
        <v>49488740</v>
      </c>
      <c r="S398" s="2">
        <v>3</v>
      </c>
      <c r="U398" s="2">
        <v>64985356</v>
      </c>
      <c r="V398" s="2">
        <v>1</v>
      </c>
      <c r="W398" s="2">
        <v>1</v>
      </c>
    </row>
    <row r="399" spans="4:23" x14ac:dyDescent="0.25">
      <c r="D399" s="2">
        <v>64985356</v>
      </c>
      <c r="E399" s="2">
        <v>1</v>
      </c>
      <c r="O399" s="2">
        <v>64985356</v>
      </c>
      <c r="P399" s="2">
        <v>1</v>
      </c>
      <c r="R399" s="2">
        <v>49498736</v>
      </c>
      <c r="S399" s="2">
        <v>2</v>
      </c>
      <c r="U399" s="2">
        <v>65144688</v>
      </c>
      <c r="V399" s="2">
        <v>1</v>
      </c>
      <c r="W399" s="2">
        <v>1</v>
      </c>
    </row>
    <row r="400" spans="4:23" x14ac:dyDescent="0.25">
      <c r="D400" s="2">
        <v>65144688</v>
      </c>
      <c r="E400" s="2">
        <v>1</v>
      </c>
      <c r="O400" s="2">
        <v>65144688</v>
      </c>
      <c r="P400" s="2">
        <v>1</v>
      </c>
      <c r="R400" s="2">
        <v>49515078</v>
      </c>
      <c r="S400" s="2">
        <v>1</v>
      </c>
      <c r="U400" s="2">
        <v>65630989</v>
      </c>
      <c r="V400" s="2">
        <v>2</v>
      </c>
      <c r="W400" s="2">
        <v>1</v>
      </c>
    </row>
    <row r="401" spans="4:23" x14ac:dyDescent="0.25">
      <c r="D401" s="2">
        <v>65630989</v>
      </c>
      <c r="E401" s="2">
        <v>2</v>
      </c>
      <c r="O401" s="2">
        <v>65630989</v>
      </c>
      <c r="P401" s="2">
        <v>2</v>
      </c>
      <c r="R401" s="2">
        <v>49636115</v>
      </c>
      <c r="S401" s="2">
        <v>2</v>
      </c>
      <c r="U401" s="2">
        <v>66184250</v>
      </c>
      <c r="V401" s="2">
        <v>2</v>
      </c>
      <c r="W401" s="2">
        <v>1</v>
      </c>
    </row>
    <row r="402" spans="4:23" x14ac:dyDescent="0.25">
      <c r="D402" s="2">
        <v>66184250</v>
      </c>
      <c r="E402" s="2">
        <v>2</v>
      </c>
      <c r="O402" s="2">
        <v>66184250</v>
      </c>
      <c r="P402" s="2">
        <v>2</v>
      </c>
      <c r="R402" s="2">
        <v>49672463</v>
      </c>
      <c r="S402" s="2">
        <v>2</v>
      </c>
      <c r="U402" s="2">
        <v>66357329</v>
      </c>
      <c r="V402" s="2">
        <v>12</v>
      </c>
      <c r="W402" s="2">
        <v>1</v>
      </c>
    </row>
    <row r="403" spans="4:23" x14ac:dyDescent="0.25">
      <c r="D403" s="2">
        <v>66357329</v>
      </c>
      <c r="E403" s="2">
        <v>13</v>
      </c>
      <c r="O403" s="2">
        <v>66357329</v>
      </c>
      <c r="P403" s="2">
        <v>12</v>
      </c>
      <c r="R403" s="2">
        <v>49742114</v>
      </c>
      <c r="S403" s="2">
        <v>6</v>
      </c>
      <c r="U403" s="2">
        <v>66509596</v>
      </c>
      <c r="V403" s="2">
        <v>1</v>
      </c>
      <c r="W403" s="2">
        <v>1</v>
      </c>
    </row>
    <row r="404" spans="4:23" x14ac:dyDescent="0.25">
      <c r="D404" s="2">
        <v>66509596</v>
      </c>
      <c r="E404" s="2">
        <v>1</v>
      </c>
      <c r="O404" s="2">
        <v>66509596</v>
      </c>
      <c r="P404" s="2">
        <v>1</v>
      </c>
      <c r="R404" s="2">
        <v>49880511</v>
      </c>
      <c r="S404" s="2">
        <v>2</v>
      </c>
      <c r="U404" s="2">
        <v>66538160</v>
      </c>
      <c r="V404" s="2">
        <v>2</v>
      </c>
      <c r="W404" s="2">
        <v>1</v>
      </c>
    </row>
    <row r="405" spans="4:23" x14ac:dyDescent="0.25">
      <c r="D405" s="2">
        <v>66538160</v>
      </c>
      <c r="E405" s="2">
        <v>2</v>
      </c>
      <c r="O405" s="2">
        <v>66538160</v>
      </c>
      <c r="P405" s="2">
        <v>2</v>
      </c>
      <c r="R405" s="2">
        <v>49892996</v>
      </c>
      <c r="S405" s="2">
        <v>7</v>
      </c>
      <c r="U405" s="2">
        <v>66822007</v>
      </c>
      <c r="V405" s="2">
        <v>2</v>
      </c>
      <c r="W405" s="2">
        <v>4</v>
      </c>
    </row>
    <row r="406" spans="4:23" x14ac:dyDescent="0.25">
      <c r="D406" s="2">
        <v>66822007</v>
      </c>
      <c r="E406" s="2">
        <v>5</v>
      </c>
      <c r="O406" s="2">
        <v>66822007</v>
      </c>
      <c r="P406" s="2">
        <v>2</v>
      </c>
      <c r="R406" s="2">
        <v>50174112</v>
      </c>
      <c r="S406" s="2">
        <v>1</v>
      </c>
      <c r="U406" s="2">
        <v>66834347</v>
      </c>
      <c r="V406" s="2">
        <v>1</v>
      </c>
      <c r="W406" s="2">
        <v>3</v>
      </c>
    </row>
    <row r="407" spans="4:23" x14ac:dyDescent="0.25">
      <c r="D407" s="2">
        <v>66834347</v>
      </c>
      <c r="E407" s="2">
        <v>3</v>
      </c>
      <c r="O407" s="2">
        <v>66834347</v>
      </c>
      <c r="P407" s="2">
        <v>1</v>
      </c>
      <c r="R407" s="2">
        <v>50178266</v>
      </c>
      <c r="S407" s="2">
        <v>1</v>
      </c>
      <c r="U407" s="2">
        <v>66883866</v>
      </c>
      <c r="V407" s="2">
        <v>1</v>
      </c>
      <c r="W407" s="2">
        <v>1</v>
      </c>
    </row>
    <row r="408" spans="4:23" x14ac:dyDescent="0.25">
      <c r="D408" s="2">
        <v>66883866</v>
      </c>
      <c r="E408" s="2">
        <v>1</v>
      </c>
      <c r="O408" s="2">
        <v>66883866</v>
      </c>
      <c r="P408" s="2">
        <v>1</v>
      </c>
      <c r="R408" s="2">
        <v>50223678</v>
      </c>
      <c r="S408" s="2">
        <v>1</v>
      </c>
      <c r="U408" s="2">
        <v>67122925</v>
      </c>
      <c r="V408" s="2">
        <v>13</v>
      </c>
      <c r="W408" s="2">
        <v>6</v>
      </c>
    </row>
    <row r="409" spans="4:23" x14ac:dyDescent="0.25">
      <c r="D409" s="2">
        <v>67122925</v>
      </c>
      <c r="E409" s="2">
        <v>17</v>
      </c>
      <c r="O409" s="2">
        <v>67122925</v>
      </c>
      <c r="P409" s="2">
        <v>13</v>
      </c>
      <c r="R409" s="2">
        <v>50299727</v>
      </c>
      <c r="S409" s="2">
        <v>1</v>
      </c>
      <c r="U409" s="2">
        <v>67223659</v>
      </c>
      <c r="V409" s="2">
        <v>2</v>
      </c>
      <c r="W409" s="2">
        <v>3</v>
      </c>
    </row>
    <row r="410" spans="4:23" x14ac:dyDescent="0.25">
      <c r="D410" s="2">
        <v>67223659</v>
      </c>
      <c r="E410" s="2">
        <v>4</v>
      </c>
      <c r="O410" s="2">
        <v>67223659</v>
      </c>
      <c r="P410" s="2">
        <v>2</v>
      </c>
      <c r="R410" s="2">
        <v>50306176</v>
      </c>
      <c r="S410" s="2">
        <v>2</v>
      </c>
      <c r="U410" s="2">
        <v>67301871</v>
      </c>
      <c r="V410" s="2">
        <v>1</v>
      </c>
      <c r="W410" s="2">
        <v>1</v>
      </c>
    </row>
    <row r="411" spans="4:23" x14ac:dyDescent="0.25">
      <c r="D411" s="2">
        <v>67301871</v>
      </c>
      <c r="E411" s="2">
        <v>1</v>
      </c>
      <c r="O411" s="2">
        <v>67301871</v>
      </c>
      <c r="P411" s="2">
        <v>1</v>
      </c>
      <c r="R411" s="2">
        <v>50365703</v>
      </c>
      <c r="S411" s="2">
        <v>12</v>
      </c>
      <c r="U411" s="2">
        <v>67746970</v>
      </c>
      <c r="V411" s="2">
        <v>1</v>
      </c>
      <c r="W411" s="2">
        <v>1</v>
      </c>
    </row>
    <row r="412" spans="4:23" x14ac:dyDescent="0.25">
      <c r="D412" s="2">
        <v>67746970</v>
      </c>
      <c r="E412" s="2">
        <v>1</v>
      </c>
      <c r="O412" s="2">
        <v>67746970</v>
      </c>
      <c r="P412" s="2">
        <v>1</v>
      </c>
      <c r="R412" s="2">
        <v>50374140</v>
      </c>
      <c r="S412" s="2">
        <v>2</v>
      </c>
      <c r="U412" s="2">
        <v>67809495</v>
      </c>
      <c r="V412" s="2">
        <v>1</v>
      </c>
      <c r="W412" s="2">
        <v>1</v>
      </c>
    </row>
    <row r="413" spans="4:23" x14ac:dyDescent="0.25">
      <c r="D413" s="2">
        <v>67809495</v>
      </c>
      <c r="E413" s="2">
        <v>1</v>
      </c>
      <c r="O413" s="2">
        <v>67809495</v>
      </c>
      <c r="P413" s="2">
        <v>1</v>
      </c>
      <c r="R413" s="2">
        <v>50528374</v>
      </c>
      <c r="S413" s="2">
        <v>1</v>
      </c>
      <c r="U413" s="2">
        <v>68092281</v>
      </c>
      <c r="V413" s="2">
        <v>4</v>
      </c>
      <c r="W413" s="2">
        <v>1</v>
      </c>
    </row>
    <row r="414" spans="4:23" x14ac:dyDescent="0.25">
      <c r="D414" s="2">
        <v>68092281</v>
      </c>
      <c r="E414" s="2">
        <v>4</v>
      </c>
      <c r="O414" s="2">
        <v>68092281</v>
      </c>
      <c r="P414" s="2">
        <v>4</v>
      </c>
      <c r="R414" s="2">
        <v>50582931</v>
      </c>
      <c r="S414" s="2">
        <v>1</v>
      </c>
      <c r="U414" s="2">
        <v>68276327</v>
      </c>
      <c r="V414" s="2">
        <v>2</v>
      </c>
      <c r="W414" s="2">
        <v>1</v>
      </c>
    </row>
    <row r="415" spans="4:23" x14ac:dyDescent="0.25">
      <c r="D415" s="2">
        <v>68276327</v>
      </c>
      <c r="E415" s="2">
        <v>2</v>
      </c>
      <c r="O415" s="2">
        <v>68276327</v>
      </c>
      <c r="P415" s="2">
        <v>2</v>
      </c>
      <c r="R415" s="2">
        <v>50665628</v>
      </c>
      <c r="S415" s="2">
        <v>2</v>
      </c>
      <c r="U415" s="2">
        <v>68350354</v>
      </c>
      <c r="V415" s="2">
        <v>1</v>
      </c>
      <c r="W415" s="2">
        <v>2</v>
      </c>
    </row>
    <row r="416" spans="4:23" x14ac:dyDescent="0.25">
      <c r="D416" s="2">
        <v>68350354</v>
      </c>
      <c r="E416" s="2">
        <v>2</v>
      </c>
      <c r="O416" s="2">
        <v>68350354</v>
      </c>
      <c r="P416" s="2">
        <v>1</v>
      </c>
      <c r="R416" s="2">
        <v>50667950</v>
      </c>
      <c r="S416" s="2">
        <v>11</v>
      </c>
      <c r="U416" s="2">
        <v>68407220</v>
      </c>
      <c r="V416" s="2">
        <v>3</v>
      </c>
      <c r="W416" s="2">
        <v>3</v>
      </c>
    </row>
    <row r="417" spans="4:23" x14ac:dyDescent="0.25">
      <c r="D417" s="2">
        <v>68407220</v>
      </c>
      <c r="E417" s="2">
        <v>2</v>
      </c>
      <c r="O417" s="2">
        <v>68407220</v>
      </c>
      <c r="P417" s="2">
        <v>3</v>
      </c>
      <c r="R417" s="2">
        <v>50743462</v>
      </c>
      <c r="S417" s="2">
        <v>1</v>
      </c>
      <c r="U417" s="2">
        <v>68464903</v>
      </c>
      <c r="V417" s="2">
        <v>81</v>
      </c>
      <c r="W417" s="2">
        <v>31</v>
      </c>
    </row>
    <row r="418" spans="4:23" x14ac:dyDescent="0.25">
      <c r="D418" s="2">
        <v>68464903</v>
      </c>
      <c r="E418" s="2">
        <v>95</v>
      </c>
      <c r="O418" s="2">
        <v>68464903</v>
      </c>
      <c r="P418" s="2">
        <v>81</v>
      </c>
      <c r="R418" s="2">
        <v>50942846</v>
      </c>
      <c r="S418" s="2">
        <v>1</v>
      </c>
      <c r="U418" s="2">
        <v>68533377</v>
      </c>
      <c r="V418" s="2">
        <v>1</v>
      </c>
      <c r="W418" s="2">
        <v>1</v>
      </c>
    </row>
    <row r="419" spans="4:23" x14ac:dyDescent="0.25">
      <c r="D419" s="2">
        <v>68533377</v>
      </c>
      <c r="E419" s="2">
        <v>1</v>
      </c>
      <c r="O419" s="2">
        <v>68533377</v>
      </c>
      <c r="P419" s="2">
        <v>1</v>
      </c>
      <c r="R419" s="2">
        <v>51078158</v>
      </c>
      <c r="S419" s="2">
        <v>3</v>
      </c>
      <c r="U419" s="2">
        <v>68828635</v>
      </c>
      <c r="V419" s="2">
        <v>2</v>
      </c>
      <c r="W419" s="2">
        <v>2</v>
      </c>
    </row>
    <row r="420" spans="4:23" x14ac:dyDescent="0.25">
      <c r="D420" s="2">
        <v>68828635</v>
      </c>
      <c r="E420" s="2">
        <v>2</v>
      </c>
      <c r="O420" s="2">
        <v>68828635</v>
      </c>
      <c r="P420" s="2">
        <v>2</v>
      </c>
      <c r="R420" s="2">
        <v>51100860</v>
      </c>
      <c r="S420" s="2">
        <v>4</v>
      </c>
      <c r="U420" s="2">
        <v>69093907</v>
      </c>
      <c r="V420" s="2">
        <v>1</v>
      </c>
      <c r="W420" s="2">
        <v>1</v>
      </c>
    </row>
    <row r="421" spans="4:23" x14ac:dyDescent="0.25">
      <c r="D421" s="2">
        <v>69093907</v>
      </c>
      <c r="E421" s="2">
        <v>1</v>
      </c>
      <c r="O421" s="2">
        <v>69093907</v>
      </c>
      <c r="P421" s="2">
        <v>1</v>
      </c>
      <c r="R421" s="2">
        <v>51125043</v>
      </c>
      <c r="S421" s="2">
        <v>1</v>
      </c>
      <c r="U421" s="2">
        <v>69359362</v>
      </c>
      <c r="V421" s="2">
        <v>46</v>
      </c>
      <c r="W421" s="2">
        <v>17</v>
      </c>
    </row>
    <row r="422" spans="4:23" x14ac:dyDescent="0.25">
      <c r="D422" s="2">
        <v>69359362</v>
      </c>
      <c r="E422" s="2">
        <v>48</v>
      </c>
      <c r="O422" s="2">
        <v>69359362</v>
      </c>
      <c r="P422" s="2">
        <v>46</v>
      </c>
      <c r="R422" s="2">
        <v>51284328</v>
      </c>
      <c r="S422" s="2">
        <v>2</v>
      </c>
      <c r="U422" s="2">
        <v>69547415</v>
      </c>
      <c r="V422" s="2">
        <v>1</v>
      </c>
      <c r="W422" s="2">
        <v>2</v>
      </c>
    </row>
    <row r="423" spans="4:23" x14ac:dyDescent="0.25">
      <c r="D423" s="2">
        <v>69547415</v>
      </c>
      <c r="E423" s="2">
        <v>2</v>
      </c>
      <c r="O423" s="2">
        <v>69547415</v>
      </c>
      <c r="P423" s="2">
        <v>1</v>
      </c>
      <c r="R423" s="2">
        <v>51571384</v>
      </c>
      <c r="S423" s="2">
        <v>4</v>
      </c>
      <c r="U423" s="2">
        <v>69872561</v>
      </c>
      <c r="V423" s="2">
        <v>1</v>
      </c>
      <c r="W423" s="2">
        <v>2</v>
      </c>
    </row>
    <row r="424" spans="4:23" x14ac:dyDescent="0.25">
      <c r="D424" s="2">
        <v>69872561</v>
      </c>
      <c r="E424" s="2">
        <v>2</v>
      </c>
      <c r="O424" s="2">
        <v>69872561</v>
      </c>
      <c r="P424" s="2">
        <v>1</v>
      </c>
      <c r="R424" s="2">
        <v>51581382</v>
      </c>
      <c r="S424" s="2">
        <v>1</v>
      </c>
      <c r="U424" s="2">
        <v>70324149</v>
      </c>
      <c r="V424" s="2">
        <v>1</v>
      </c>
      <c r="W424" s="2">
        <v>2</v>
      </c>
    </row>
    <row r="425" spans="4:23" x14ac:dyDescent="0.25">
      <c r="D425" s="2">
        <v>70324149</v>
      </c>
      <c r="E425" s="2">
        <v>2</v>
      </c>
      <c r="O425" s="2">
        <v>70324149</v>
      </c>
      <c r="P425" s="2">
        <v>1</v>
      </c>
      <c r="R425" s="2">
        <v>51590622</v>
      </c>
      <c r="S425" s="2">
        <v>2</v>
      </c>
      <c r="U425" s="2">
        <v>70492012</v>
      </c>
      <c r="V425" s="2">
        <v>4</v>
      </c>
      <c r="W425" s="2">
        <v>1</v>
      </c>
    </row>
    <row r="426" spans="4:23" x14ac:dyDescent="0.25">
      <c r="D426" s="2">
        <v>70492012</v>
      </c>
      <c r="E426" s="2">
        <v>4</v>
      </c>
      <c r="O426" s="2">
        <v>70492012</v>
      </c>
      <c r="P426" s="2">
        <v>4</v>
      </c>
      <c r="R426" s="2">
        <v>51774067</v>
      </c>
      <c r="S426" s="2">
        <v>1</v>
      </c>
      <c r="U426" s="2">
        <v>70767282</v>
      </c>
      <c r="V426" s="2">
        <v>1</v>
      </c>
      <c r="W426" s="2">
        <v>1</v>
      </c>
    </row>
    <row r="427" spans="4:23" x14ac:dyDescent="0.25">
      <c r="D427" s="2">
        <v>70767282</v>
      </c>
      <c r="E427" s="2">
        <v>2</v>
      </c>
      <c r="O427" s="2">
        <v>70767282</v>
      </c>
      <c r="P427" s="2">
        <v>1</v>
      </c>
      <c r="R427" s="2">
        <v>51844107</v>
      </c>
      <c r="S427" s="2">
        <v>4</v>
      </c>
      <c r="U427" s="2">
        <v>70910445</v>
      </c>
      <c r="V427" s="2">
        <v>1</v>
      </c>
      <c r="W427" s="2">
        <v>1</v>
      </c>
    </row>
    <row r="428" spans="4:23" x14ac:dyDescent="0.25">
      <c r="D428" s="2">
        <v>70910445</v>
      </c>
      <c r="E428" s="2">
        <v>2</v>
      </c>
      <c r="O428" s="2">
        <v>70910445</v>
      </c>
      <c r="P428" s="2">
        <v>1</v>
      </c>
      <c r="R428" s="2">
        <v>51862096</v>
      </c>
      <c r="S428" s="2">
        <v>2</v>
      </c>
      <c r="U428" s="2">
        <v>71187431</v>
      </c>
      <c r="V428" s="2">
        <v>2</v>
      </c>
      <c r="W428" s="2">
        <v>6</v>
      </c>
    </row>
    <row r="429" spans="4:23" x14ac:dyDescent="0.25">
      <c r="D429" s="2">
        <v>71187431</v>
      </c>
      <c r="E429" s="2">
        <v>6</v>
      </c>
      <c r="O429" s="2">
        <v>71187431</v>
      </c>
      <c r="P429" s="2">
        <v>2</v>
      </c>
      <c r="R429" s="2">
        <v>51905063</v>
      </c>
      <c r="S429" s="2">
        <v>2</v>
      </c>
      <c r="U429" s="2">
        <v>71284838</v>
      </c>
      <c r="V429" s="2">
        <v>1</v>
      </c>
      <c r="W429" s="2">
        <v>2</v>
      </c>
    </row>
    <row r="430" spans="4:23" x14ac:dyDescent="0.25">
      <c r="D430" s="2">
        <v>71284838</v>
      </c>
      <c r="E430" s="2">
        <v>2</v>
      </c>
      <c r="O430" s="2">
        <v>71284838</v>
      </c>
      <c r="P430" s="2">
        <v>1</v>
      </c>
      <c r="R430" s="2">
        <v>51929671</v>
      </c>
      <c r="S430" s="2">
        <v>1</v>
      </c>
      <c r="U430" s="2">
        <v>71301957</v>
      </c>
      <c r="V430" s="2">
        <v>1</v>
      </c>
      <c r="W430" s="2">
        <v>5</v>
      </c>
    </row>
    <row r="431" spans="4:23" x14ac:dyDescent="0.25">
      <c r="D431" s="2">
        <v>71301957</v>
      </c>
      <c r="E431" s="2">
        <v>5</v>
      </c>
      <c r="O431" s="2">
        <v>71301957</v>
      </c>
      <c r="P431" s="2">
        <v>1</v>
      </c>
      <c r="R431" s="2">
        <v>52061687</v>
      </c>
      <c r="S431" s="2">
        <v>1</v>
      </c>
      <c r="U431" s="2">
        <v>71376869</v>
      </c>
      <c r="V431" s="2">
        <v>8</v>
      </c>
      <c r="W431" s="2">
        <v>7</v>
      </c>
    </row>
    <row r="432" spans="4:23" x14ac:dyDescent="0.25">
      <c r="D432" s="2">
        <v>71376869</v>
      </c>
      <c r="E432" s="2">
        <v>11</v>
      </c>
      <c r="O432" s="2">
        <v>71376869</v>
      </c>
      <c r="P432" s="2">
        <v>8</v>
      </c>
      <c r="R432" s="2">
        <v>52100680</v>
      </c>
      <c r="S432" s="2">
        <v>3</v>
      </c>
      <c r="U432" s="2">
        <v>71430779</v>
      </c>
      <c r="V432" s="2">
        <v>3</v>
      </c>
      <c r="W432" s="2">
        <v>2</v>
      </c>
    </row>
    <row r="433" spans="4:23" x14ac:dyDescent="0.25">
      <c r="D433" s="2">
        <v>71430779</v>
      </c>
      <c r="E433" s="2">
        <v>3</v>
      </c>
      <c r="O433" s="2">
        <v>71430779</v>
      </c>
      <c r="P433" s="2">
        <v>3</v>
      </c>
      <c r="R433" s="2">
        <v>52187093</v>
      </c>
      <c r="S433" s="2">
        <v>3</v>
      </c>
      <c r="U433" s="2">
        <v>71465284</v>
      </c>
      <c r="V433" s="2">
        <v>1</v>
      </c>
      <c r="W433" s="2">
        <v>1</v>
      </c>
    </row>
    <row r="434" spans="4:23" x14ac:dyDescent="0.25">
      <c r="D434" s="2">
        <v>71465284</v>
      </c>
      <c r="E434" s="2">
        <v>1</v>
      </c>
      <c r="O434" s="2">
        <v>71465284</v>
      </c>
      <c r="P434" s="2">
        <v>1</v>
      </c>
      <c r="R434" s="2">
        <v>52188033</v>
      </c>
      <c r="S434" s="2">
        <v>1</v>
      </c>
      <c r="U434" s="2">
        <v>71501855</v>
      </c>
      <c r="V434" s="2">
        <v>10</v>
      </c>
      <c r="W434" s="2">
        <v>18</v>
      </c>
    </row>
    <row r="435" spans="4:23" x14ac:dyDescent="0.25">
      <c r="D435" s="2">
        <v>71501855</v>
      </c>
      <c r="E435" s="2">
        <v>17</v>
      </c>
      <c r="O435" s="2">
        <v>71501855</v>
      </c>
      <c r="P435" s="2">
        <v>10</v>
      </c>
      <c r="R435" s="2">
        <v>52296735</v>
      </c>
      <c r="S435" s="2">
        <v>1</v>
      </c>
      <c r="U435" s="2">
        <v>71674157</v>
      </c>
      <c r="V435" s="2">
        <v>2</v>
      </c>
      <c r="W435" s="2">
        <v>1</v>
      </c>
    </row>
    <row r="436" spans="4:23" x14ac:dyDescent="0.25">
      <c r="D436" s="2">
        <v>71674157</v>
      </c>
      <c r="E436" s="2">
        <v>2</v>
      </c>
      <c r="O436" s="2">
        <v>71674157</v>
      </c>
      <c r="P436" s="2">
        <v>2</v>
      </c>
      <c r="R436" s="2">
        <v>52782163</v>
      </c>
      <c r="S436" s="2">
        <v>1</v>
      </c>
      <c r="U436" s="2">
        <v>71675872</v>
      </c>
      <c r="V436" s="2">
        <v>1</v>
      </c>
      <c r="W436" s="2">
        <v>1</v>
      </c>
    </row>
    <row r="437" spans="4:23" x14ac:dyDescent="0.25">
      <c r="D437" s="2">
        <v>71675872</v>
      </c>
      <c r="E437" s="2">
        <v>2</v>
      </c>
      <c r="O437" s="2">
        <v>71675872</v>
      </c>
      <c r="P437" s="2">
        <v>1</v>
      </c>
      <c r="R437" s="2">
        <v>52884127</v>
      </c>
      <c r="S437" s="2">
        <v>1</v>
      </c>
      <c r="U437" s="2">
        <v>71932797</v>
      </c>
      <c r="V437" s="2">
        <v>1</v>
      </c>
      <c r="W437" s="2">
        <v>1</v>
      </c>
    </row>
    <row r="438" spans="4:23" x14ac:dyDescent="0.25">
      <c r="D438" s="2">
        <v>71932797</v>
      </c>
      <c r="E438" s="2">
        <v>1</v>
      </c>
      <c r="O438" s="2">
        <v>71932797</v>
      </c>
      <c r="P438" s="2">
        <v>1</v>
      </c>
      <c r="R438" s="2">
        <v>52959888</v>
      </c>
      <c r="S438" s="2">
        <v>1</v>
      </c>
      <c r="U438" s="2">
        <v>71980177</v>
      </c>
      <c r="V438" s="2">
        <v>1</v>
      </c>
      <c r="W438" s="2">
        <v>1</v>
      </c>
    </row>
    <row r="439" spans="4:23" x14ac:dyDescent="0.25">
      <c r="D439" s="2">
        <v>71980177</v>
      </c>
      <c r="E439" s="2">
        <v>1</v>
      </c>
      <c r="O439" s="2">
        <v>71980177</v>
      </c>
      <c r="P439" s="2">
        <v>1</v>
      </c>
      <c r="R439" s="2">
        <v>52983649</v>
      </c>
      <c r="S439" s="2">
        <v>2</v>
      </c>
      <c r="U439" s="2">
        <v>72017763</v>
      </c>
      <c r="V439" s="2">
        <v>1</v>
      </c>
      <c r="W439" s="2">
        <v>1</v>
      </c>
    </row>
    <row r="440" spans="4:23" x14ac:dyDescent="0.25">
      <c r="D440" s="2">
        <v>72017763</v>
      </c>
      <c r="E440" s="2">
        <v>1</v>
      </c>
      <c r="O440" s="2">
        <v>72017763</v>
      </c>
      <c r="P440" s="2">
        <v>1</v>
      </c>
      <c r="R440" s="2">
        <v>53073936</v>
      </c>
      <c r="S440" s="2">
        <v>2</v>
      </c>
      <c r="U440" s="2">
        <v>72096910</v>
      </c>
      <c r="V440" s="2">
        <v>1</v>
      </c>
      <c r="W440" s="2">
        <v>1</v>
      </c>
    </row>
    <row r="441" spans="4:23" x14ac:dyDescent="0.25">
      <c r="D441" s="2">
        <v>72096910</v>
      </c>
      <c r="E441" s="2">
        <v>2</v>
      </c>
      <c r="O441" s="2">
        <v>72096910</v>
      </c>
      <c r="P441" s="2">
        <v>1</v>
      </c>
      <c r="R441" s="2">
        <v>53135203</v>
      </c>
      <c r="S441" s="2">
        <v>15</v>
      </c>
      <c r="U441" s="2">
        <v>72233269</v>
      </c>
      <c r="V441" s="2">
        <v>13</v>
      </c>
      <c r="W441" s="2">
        <v>6</v>
      </c>
    </row>
    <row r="442" spans="4:23" x14ac:dyDescent="0.25">
      <c r="D442" s="2">
        <v>72233269</v>
      </c>
      <c r="E442" s="2">
        <v>13</v>
      </c>
      <c r="O442" s="2">
        <v>72233269</v>
      </c>
      <c r="P442" s="2">
        <v>13</v>
      </c>
      <c r="R442" s="2">
        <v>53534987</v>
      </c>
      <c r="S442" s="2">
        <v>3</v>
      </c>
      <c r="U442" s="2">
        <v>72347527</v>
      </c>
      <c r="V442" s="2">
        <v>1</v>
      </c>
      <c r="W442" s="2">
        <v>1</v>
      </c>
    </row>
    <row r="443" spans="4:23" x14ac:dyDescent="0.25">
      <c r="D443" s="2">
        <v>72347527</v>
      </c>
      <c r="E443" s="2">
        <v>1</v>
      </c>
      <c r="O443" s="2">
        <v>72347527</v>
      </c>
      <c r="P443" s="2">
        <v>1</v>
      </c>
      <c r="R443" s="2">
        <v>53661072</v>
      </c>
      <c r="S443" s="2">
        <v>3</v>
      </c>
      <c r="U443" s="2">
        <v>72479761</v>
      </c>
      <c r="V443" s="2">
        <v>8</v>
      </c>
      <c r="W443" s="2">
        <v>21</v>
      </c>
    </row>
    <row r="444" spans="4:23" x14ac:dyDescent="0.25">
      <c r="D444" s="2">
        <v>72479761</v>
      </c>
      <c r="E444" s="2">
        <v>24</v>
      </c>
      <c r="O444" s="2">
        <v>72479761</v>
      </c>
      <c r="P444" s="2">
        <v>8</v>
      </c>
      <c r="R444" s="2">
        <v>53742460</v>
      </c>
      <c r="S444" s="2">
        <v>5</v>
      </c>
      <c r="U444" s="2">
        <v>72934806</v>
      </c>
      <c r="V444" s="2">
        <v>1</v>
      </c>
      <c r="W444" s="2">
        <v>1</v>
      </c>
    </row>
    <row r="445" spans="4:23" x14ac:dyDescent="0.25">
      <c r="D445" s="2">
        <v>72934806</v>
      </c>
      <c r="E445" s="2">
        <v>1</v>
      </c>
      <c r="O445" s="2">
        <v>72934806</v>
      </c>
      <c r="P445" s="2">
        <v>1</v>
      </c>
      <c r="R445" s="2">
        <v>53972690</v>
      </c>
      <c r="S445" s="2">
        <v>1</v>
      </c>
      <c r="U445" s="2">
        <v>73037598</v>
      </c>
      <c r="V445" s="2">
        <v>1</v>
      </c>
      <c r="W445" s="2">
        <v>3</v>
      </c>
    </row>
    <row r="446" spans="4:23" x14ac:dyDescent="0.25">
      <c r="D446" s="2">
        <v>73037598</v>
      </c>
      <c r="E446" s="2">
        <v>3</v>
      </c>
      <c r="O446" s="2">
        <v>73037598</v>
      </c>
      <c r="P446" s="2">
        <v>1</v>
      </c>
      <c r="R446" s="2">
        <v>54071047</v>
      </c>
      <c r="S446" s="2">
        <v>5</v>
      </c>
      <c r="U446" s="2">
        <v>73052475</v>
      </c>
      <c r="V446" s="2">
        <v>1</v>
      </c>
      <c r="W446" s="2">
        <v>1</v>
      </c>
    </row>
    <row r="447" spans="4:23" x14ac:dyDescent="0.25">
      <c r="D447" s="2">
        <v>73052475</v>
      </c>
      <c r="E447" s="2">
        <v>1</v>
      </c>
      <c r="O447" s="2">
        <v>73052475</v>
      </c>
      <c r="P447" s="2">
        <v>1</v>
      </c>
      <c r="R447" s="2">
        <v>54196297</v>
      </c>
      <c r="S447" s="2">
        <v>2</v>
      </c>
      <c r="U447" s="2">
        <v>73205358</v>
      </c>
      <c r="V447" s="2">
        <v>14</v>
      </c>
      <c r="W447" s="2">
        <v>34</v>
      </c>
    </row>
    <row r="448" spans="4:23" x14ac:dyDescent="0.25">
      <c r="D448" s="2">
        <v>73205358</v>
      </c>
      <c r="E448" s="2">
        <v>36</v>
      </c>
      <c r="O448" s="2">
        <v>73205358</v>
      </c>
      <c r="P448" s="2">
        <v>14</v>
      </c>
      <c r="R448" s="2">
        <v>54289907</v>
      </c>
      <c r="S448" s="2">
        <v>2</v>
      </c>
      <c r="U448" s="2">
        <v>73379415</v>
      </c>
      <c r="V448" s="2">
        <v>2</v>
      </c>
      <c r="W448" s="2">
        <v>1</v>
      </c>
    </row>
    <row r="449" spans="4:23" x14ac:dyDescent="0.25">
      <c r="D449" s="2">
        <v>73379415</v>
      </c>
      <c r="E449" s="2">
        <v>2</v>
      </c>
      <c r="O449" s="2">
        <v>73379415</v>
      </c>
      <c r="P449" s="2">
        <v>2</v>
      </c>
      <c r="R449" s="2">
        <v>54498583</v>
      </c>
      <c r="S449" s="2">
        <v>4</v>
      </c>
      <c r="U449" s="2">
        <v>73569062</v>
      </c>
      <c r="V449" s="2">
        <v>1</v>
      </c>
      <c r="W449" s="2">
        <v>1</v>
      </c>
    </row>
    <row r="450" spans="4:23" x14ac:dyDescent="0.25">
      <c r="D450" s="2">
        <v>73569062</v>
      </c>
      <c r="E450" s="2">
        <v>1</v>
      </c>
      <c r="O450" s="2">
        <v>73569062</v>
      </c>
      <c r="P450" s="2">
        <v>1</v>
      </c>
      <c r="R450" s="2">
        <v>54501096</v>
      </c>
      <c r="S450" s="2">
        <v>1</v>
      </c>
      <c r="U450" s="2">
        <v>73685532</v>
      </c>
      <c r="V450" s="2">
        <v>5</v>
      </c>
      <c r="W450" s="2">
        <v>5</v>
      </c>
    </row>
    <row r="451" spans="4:23" x14ac:dyDescent="0.25">
      <c r="D451" s="2">
        <v>73685532</v>
      </c>
      <c r="E451" s="2">
        <v>9</v>
      </c>
      <c r="O451" s="2">
        <v>73685532</v>
      </c>
      <c r="P451" s="2">
        <v>5</v>
      </c>
      <c r="R451" s="2">
        <v>54638619</v>
      </c>
      <c r="S451" s="2">
        <v>3</v>
      </c>
      <c r="U451" s="2">
        <v>74074978</v>
      </c>
      <c r="V451" s="2">
        <v>15</v>
      </c>
      <c r="W451" s="2">
        <v>72</v>
      </c>
    </row>
    <row r="452" spans="4:23" x14ac:dyDescent="0.25">
      <c r="D452" s="2">
        <v>74074978</v>
      </c>
      <c r="E452" s="2">
        <v>77</v>
      </c>
      <c r="O452" s="2">
        <v>74074978</v>
      </c>
      <c r="P452" s="2">
        <v>15</v>
      </c>
      <c r="R452" s="2">
        <v>54648215</v>
      </c>
      <c r="S452" s="2">
        <v>16</v>
      </c>
      <c r="U452" s="2">
        <v>74275100</v>
      </c>
      <c r="V452" s="2">
        <v>2</v>
      </c>
      <c r="W452" s="2">
        <v>1</v>
      </c>
    </row>
    <row r="453" spans="4:23" x14ac:dyDescent="0.25">
      <c r="D453" s="2">
        <v>74275100</v>
      </c>
      <c r="E453" s="2">
        <v>2</v>
      </c>
      <c r="O453" s="2">
        <v>74275100</v>
      </c>
      <c r="P453" s="2">
        <v>2</v>
      </c>
      <c r="R453" s="2">
        <v>54654579</v>
      </c>
      <c r="S453" s="2">
        <v>11</v>
      </c>
      <c r="U453" s="2">
        <v>74506349</v>
      </c>
      <c r="V453" s="2">
        <v>2</v>
      </c>
      <c r="W453" s="2">
        <v>3</v>
      </c>
    </row>
    <row r="454" spans="4:23" x14ac:dyDescent="0.25">
      <c r="D454" s="2">
        <v>74506349</v>
      </c>
      <c r="E454" s="2">
        <v>4</v>
      </c>
      <c r="O454" s="2">
        <v>74506349</v>
      </c>
      <c r="P454" s="2">
        <v>2</v>
      </c>
      <c r="R454" s="2">
        <v>54706263</v>
      </c>
      <c r="S454" s="2">
        <v>18</v>
      </c>
      <c r="U454" s="2">
        <v>74510248</v>
      </c>
      <c r="V454" s="2">
        <v>1</v>
      </c>
      <c r="W454" s="2">
        <v>2</v>
      </c>
    </row>
    <row r="455" spans="4:23" x14ac:dyDescent="0.25">
      <c r="D455" s="2">
        <v>74510248</v>
      </c>
      <c r="E455" s="2">
        <v>2</v>
      </c>
      <c r="O455" s="2">
        <v>74510248</v>
      </c>
      <c r="P455" s="2">
        <v>1</v>
      </c>
      <c r="R455" s="2">
        <v>54912103</v>
      </c>
      <c r="S455" s="2">
        <v>1</v>
      </c>
      <c r="U455" s="2">
        <v>74512542</v>
      </c>
      <c r="V455" s="2">
        <v>1</v>
      </c>
      <c r="W455" s="2">
        <v>1</v>
      </c>
    </row>
    <row r="456" spans="4:23" x14ac:dyDescent="0.25">
      <c r="D456" s="2">
        <v>74512542</v>
      </c>
      <c r="E456" s="2">
        <v>1</v>
      </c>
      <c r="O456" s="2">
        <v>74512542</v>
      </c>
      <c r="P456" s="2">
        <v>1</v>
      </c>
      <c r="R456" s="2">
        <v>54965961</v>
      </c>
      <c r="S456" s="2">
        <v>1</v>
      </c>
      <c r="U456" s="2">
        <v>74578740</v>
      </c>
      <c r="V456" s="2">
        <v>1</v>
      </c>
      <c r="W456" s="2">
        <v>1</v>
      </c>
    </row>
    <row r="457" spans="4:23" x14ac:dyDescent="0.25">
      <c r="D457" s="2">
        <v>74578740</v>
      </c>
      <c r="E457" s="2">
        <v>1</v>
      </c>
      <c r="O457" s="2">
        <v>74578740</v>
      </c>
      <c r="P457" s="2">
        <v>1</v>
      </c>
      <c r="R457" s="2">
        <v>55016036</v>
      </c>
      <c r="S457" s="2">
        <v>2</v>
      </c>
      <c r="U457" s="2">
        <v>74909082</v>
      </c>
      <c r="V457" s="2">
        <v>1</v>
      </c>
      <c r="W457" s="2">
        <v>1</v>
      </c>
    </row>
    <row r="458" spans="4:23" x14ac:dyDescent="0.25">
      <c r="D458" s="2">
        <v>74909082</v>
      </c>
      <c r="E458" s="2">
        <v>1</v>
      </c>
      <c r="O458" s="2">
        <v>74909082</v>
      </c>
      <c r="P458" s="2">
        <v>1</v>
      </c>
      <c r="R458" s="2">
        <v>55046960</v>
      </c>
      <c r="S458" s="2">
        <v>1</v>
      </c>
      <c r="U458" s="2">
        <v>75031649</v>
      </c>
      <c r="V458" s="2">
        <v>1</v>
      </c>
      <c r="W458" s="2">
        <v>1</v>
      </c>
    </row>
    <row r="459" spans="4:23" x14ac:dyDescent="0.25">
      <c r="D459" s="2">
        <v>75031649</v>
      </c>
      <c r="E459" s="2">
        <v>1</v>
      </c>
      <c r="O459" s="2">
        <v>75031649</v>
      </c>
      <c r="P459" s="2">
        <v>1</v>
      </c>
      <c r="R459" s="2">
        <v>55050750</v>
      </c>
      <c r="S459" s="2">
        <v>1</v>
      </c>
      <c r="U459" s="2">
        <v>75049829</v>
      </c>
      <c r="V459" s="2">
        <v>1</v>
      </c>
      <c r="W459" s="2">
        <v>1</v>
      </c>
    </row>
    <row r="460" spans="4:23" x14ac:dyDescent="0.25">
      <c r="D460" s="2">
        <v>75049829</v>
      </c>
      <c r="E460" s="2">
        <v>1</v>
      </c>
      <c r="O460" s="2">
        <v>75049829</v>
      </c>
      <c r="P460" s="2">
        <v>1</v>
      </c>
      <c r="R460" s="2">
        <v>55123746</v>
      </c>
      <c r="S460" s="2">
        <v>2</v>
      </c>
      <c r="U460" s="2">
        <v>75952675</v>
      </c>
      <c r="V460" s="2">
        <v>1</v>
      </c>
      <c r="W460" s="2">
        <v>3</v>
      </c>
    </row>
    <row r="461" spans="4:23" x14ac:dyDescent="0.25">
      <c r="D461" s="2">
        <v>75952675</v>
      </c>
      <c r="E461" s="2">
        <v>3</v>
      </c>
      <c r="O461" s="2">
        <v>75952675</v>
      </c>
      <c r="P461" s="2">
        <v>1</v>
      </c>
      <c r="R461" s="2">
        <v>55126874</v>
      </c>
      <c r="S461" s="2">
        <v>1</v>
      </c>
      <c r="U461" s="2">
        <v>76048216</v>
      </c>
      <c r="V461" s="2">
        <v>58</v>
      </c>
      <c r="W461" s="2">
        <v>4</v>
      </c>
    </row>
    <row r="462" spans="4:23" x14ac:dyDescent="0.25">
      <c r="D462" s="2">
        <v>76048216</v>
      </c>
      <c r="E462" s="2">
        <v>61</v>
      </c>
      <c r="O462" s="2">
        <v>76048216</v>
      </c>
      <c r="P462" s="2">
        <v>58</v>
      </c>
      <c r="R462" s="2">
        <v>55208796</v>
      </c>
      <c r="S462" s="2">
        <v>1</v>
      </c>
      <c r="U462" s="2">
        <v>76426537</v>
      </c>
      <c r="V462" s="2">
        <v>1</v>
      </c>
      <c r="W462" s="2">
        <v>1</v>
      </c>
    </row>
    <row r="463" spans="4:23" x14ac:dyDescent="0.25">
      <c r="D463" s="2">
        <v>76426537</v>
      </c>
      <c r="E463" s="2">
        <v>1</v>
      </c>
      <c r="O463" s="2">
        <v>76426537</v>
      </c>
      <c r="P463" s="2">
        <v>1</v>
      </c>
      <c r="R463" s="2">
        <v>55227113</v>
      </c>
      <c r="S463" s="2">
        <v>3</v>
      </c>
      <c r="U463" s="2">
        <v>76746103</v>
      </c>
      <c r="V463" s="2">
        <v>1</v>
      </c>
      <c r="W463" s="2">
        <v>1</v>
      </c>
    </row>
    <row r="464" spans="4:23" x14ac:dyDescent="0.25">
      <c r="D464" s="2">
        <v>76746103</v>
      </c>
      <c r="E464" s="2">
        <v>2</v>
      </c>
      <c r="O464" s="2">
        <v>76746103</v>
      </c>
      <c r="P464" s="2">
        <v>1</v>
      </c>
      <c r="R464" s="2">
        <v>55277364</v>
      </c>
      <c r="S464" s="2">
        <v>2</v>
      </c>
      <c r="U464" s="2">
        <v>76807099</v>
      </c>
      <c r="V464" s="2">
        <v>2</v>
      </c>
      <c r="W464" s="2">
        <v>3</v>
      </c>
    </row>
    <row r="465" spans="4:23" x14ac:dyDescent="0.25">
      <c r="D465" s="2">
        <v>76807099</v>
      </c>
      <c r="E465" s="2">
        <v>2</v>
      </c>
      <c r="O465" s="2">
        <v>76807099</v>
      </c>
      <c r="P465" s="2">
        <v>2</v>
      </c>
      <c r="R465" s="2">
        <v>55278149</v>
      </c>
      <c r="S465" s="2">
        <v>2</v>
      </c>
      <c r="U465" s="2">
        <v>76819000</v>
      </c>
      <c r="V465" s="2">
        <v>11</v>
      </c>
      <c r="W465" s="2">
        <v>105</v>
      </c>
    </row>
    <row r="466" spans="4:23" x14ac:dyDescent="0.25">
      <c r="D466" s="2">
        <v>76819000</v>
      </c>
      <c r="E466" s="2">
        <v>109</v>
      </c>
      <c r="O466" s="2">
        <v>76819000</v>
      </c>
      <c r="P466" s="2">
        <v>11</v>
      </c>
      <c r="R466" s="2">
        <v>55592541</v>
      </c>
      <c r="S466" s="2">
        <v>1</v>
      </c>
      <c r="U466" s="2">
        <v>76946396</v>
      </c>
      <c r="V466" s="2">
        <v>1</v>
      </c>
      <c r="W466" s="2">
        <v>1</v>
      </c>
    </row>
    <row r="467" spans="4:23" x14ac:dyDescent="0.25">
      <c r="D467" s="2">
        <v>76946396</v>
      </c>
      <c r="E467" s="2">
        <v>1</v>
      </c>
      <c r="O467" s="2">
        <v>76946396</v>
      </c>
      <c r="P467" s="2">
        <v>1</v>
      </c>
      <c r="R467" s="2">
        <v>55677053</v>
      </c>
      <c r="S467" s="2">
        <v>4</v>
      </c>
      <c r="U467" s="2">
        <v>77328340</v>
      </c>
      <c r="V467" s="2">
        <v>1</v>
      </c>
      <c r="W467" s="2">
        <v>3</v>
      </c>
    </row>
    <row r="468" spans="4:23" x14ac:dyDescent="0.25">
      <c r="D468" s="2">
        <v>77328340</v>
      </c>
      <c r="E468" s="2">
        <v>3</v>
      </c>
      <c r="O468" s="2">
        <v>77328340</v>
      </c>
      <c r="P468" s="2">
        <v>1</v>
      </c>
      <c r="R468" s="2">
        <v>55708844</v>
      </c>
      <c r="S468" s="2">
        <v>1</v>
      </c>
      <c r="U468" s="2">
        <v>77395878</v>
      </c>
      <c r="V468" s="2">
        <v>2</v>
      </c>
      <c r="W468" s="2">
        <v>1</v>
      </c>
    </row>
    <row r="469" spans="4:23" x14ac:dyDescent="0.25">
      <c r="D469" s="2">
        <v>77395878</v>
      </c>
      <c r="E469" s="2">
        <v>2</v>
      </c>
      <c r="O469" s="2">
        <v>77395878</v>
      </c>
      <c r="P469" s="2">
        <v>2</v>
      </c>
      <c r="R469" s="2">
        <v>55773603</v>
      </c>
      <c r="S469" s="2">
        <v>2</v>
      </c>
      <c r="U469" s="2">
        <v>78210355</v>
      </c>
      <c r="V469" s="2">
        <v>4</v>
      </c>
      <c r="W469" s="2">
        <v>4</v>
      </c>
    </row>
    <row r="470" spans="4:23" x14ac:dyDescent="0.25">
      <c r="D470" s="2">
        <v>78210355</v>
      </c>
      <c r="E470" s="2">
        <v>5</v>
      </c>
      <c r="O470" s="2">
        <v>78210355</v>
      </c>
      <c r="P470" s="2">
        <v>4</v>
      </c>
      <c r="R470" s="2">
        <v>55820267</v>
      </c>
      <c r="S470" s="2">
        <v>2</v>
      </c>
      <c r="U470" s="2">
        <v>78469943</v>
      </c>
      <c r="V470" s="2">
        <v>1</v>
      </c>
      <c r="W470" s="2">
        <v>2</v>
      </c>
    </row>
    <row r="471" spans="4:23" x14ac:dyDescent="0.25">
      <c r="D471" s="2">
        <v>78469943</v>
      </c>
      <c r="E471" s="2">
        <v>2</v>
      </c>
      <c r="O471" s="2">
        <v>78469943</v>
      </c>
      <c r="P471" s="2">
        <v>1</v>
      </c>
      <c r="R471" s="2">
        <v>55849330</v>
      </c>
      <c r="S471" s="2">
        <v>1</v>
      </c>
      <c r="U471" s="2">
        <v>78471377</v>
      </c>
      <c r="V471" s="2">
        <v>3</v>
      </c>
      <c r="W471" s="2">
        <v>1</v>
      </c>
    </row>
    <row r="472" spans="4:23" x14ac:dyDescent="0.25">
      <c r="D472" s="2">
        <v>78471377</v>
      </c>
      <c r="E472" s="2">
        <v>3</v>
      </c>
      <c r="O472" s="2">
        <v>78471377</v>
      </c>
      <c r="P472" s="2">
        <v>3</v>
      </c>
      <c r="R472" s="2">
        <v>55912925</v>
      </c>
      <c r="S472" s="2">
        <v>1</v>
      </c>
      <c r="U472" s="2">
        <v>78644365</v>
      </c>
      <c r="V472" s="2">
        <v>3</v>
      </c>
      <c r="W472" s="2">
        <v>3</v>
      </c>
    </row>
    <row r="473" spans="4:23" x14ac:dyDescent="0.25">
      <c r="D473" s="2">
        <v>78644365</v>
      </c>
      <c r="E473" s="2">
        <v>4</v>
      </c>
      <c r="O473" s="2">
        <v>78644365</v>
      </c>
      <c r="P473" s="2">
        <v>3</v>
      </c>
      <c r="R473" s="2">
        <v>56017863</v>
      </c>
      <c r="S473" s="2">
        <v>3</v>
      </c>
      <c r="U473" s="2">
        <v>78912017</v>
      </c>
      <c r="V473" s="2">
        <v>1</v>
      </c>
      <c r="W473" s="2">
        <v>1</v>
      </c>
    </row>
    <row r="474" spans="4:23" x14ac:dyDescent="0.25">
      <c r="D474" s="2">
        <v>78912017</v>
      </c>
      <c r="E474" s="2">
        <v>1</v>
      </c>
      <c r="O474" s="2">
        <v>78912017</v>
      </c>
      <c r="P474" s="2">
        <v>1</v>
      </c>
      <c r="R474" s="2">
        <v>56030952</v>
      </c>
      <c r="S474" s="2">
        <v>1</v>
      </c>
      <c r="U474" s="2">
        <v>79121812</v>
      </c>
      <c r="V474" s="2">
        <v>1</v>
      </c>
      <c r="W474" s="2">
        <v>1</v>
      </c>
    </row>
    <row r="475" spans="4:23" x14ac:dyDescent="0.25">
      <c r="D475" s="2">
        <v>79121812</v>
      </c>
      <c r="E475" s="2">
        <v>1</v>
      </c>
      <c r="O475" s="2">
        <v>79121812</v>
      </c>
      <c r="P475" s="2">
        <v>1</v>
      </c>
      <c r="R475" s="2">
        <v>56406733</v>
      </c>
      <c r="S475" s="2">
        <v>2</v>
      </c>
      <c r="U475" s="2">
        <v>79148749</v>
      </c>
      <c r="V475" s="2">
        <v>8</v>
      </c>
      <c r="W475" s="2">
        <v>8</v>
      </c>
    </row>
    <row r="476" spans="4:23" x14ac:dyDescent="0.25">
      <c r="D476" s="2">
        <v>79148749</v>
      </c>
      <c r="E476" s="2">
        <v>11</v>
      </c>
      <c r="O476" s="2">
        <v>79148749</v>
      </c>
      <c r="P476" s="2">
        <v>8</v>
      </c>
      <c r="R476" s="2">
        <v>56452928</v>
      </c>
      <c r="S476" s="2">
        <v>4</v>
      </c>
      <c r="U476" s="2">
        <v>79432422</v>
      </c>
      <c r="V476" s="2">
        <v>1</v>
      </c>
      <c r="W476" s="2">
        <v>1</v>
      </c>
    </row>
    <row r="477" spans="4:23" x14ac:dyDescent="0.25">
      <c r="D477" s="2">
        <v>79432422</v>
      </c>
      <c r="E477" s="2">
        <v>1</v>
      </c>
      <c r="O477" s="2">
        <v>79432422</v>
      </c>
      <c r="P477" s="2">
        <v>1</v>
      </c>
      <c r="R477" s="2">
        <v>56485702</v>
      </c>
      <c r="S477" s="2">
        <v>1</v>
      </c>
      <c r="U477" s="2">
        <v>79465598</v>
      </c>
      <c r="V477" s="2">
        <v>9</v>
      </c>
      <c r="W477" s="2">
        <v>9</v>
      </c>
    </row>
    <row r="478" spans="4:23" x14ac:dyDescent="0.25">
      <c r="D478" s="2">
        <v>79465598</v>
      </c>
      <c r="E478" s="2">
        <v>9</v>
      </c>
      <c r="O478" s="2">
        <v>79465598</v>
      </c>
      <c r="P478" s="2">
        <v>9</v>
      </c>
      <c r="R478" s="2">
        <v>56541727</v>
      </c>
      <c r="S478" s="2">
        <v>1</v>
      </c>
      <c r="U478" s="2">
        <v>79559592</v>
      </c>
      <c r="V478" s="2">
        <v>1</v>
      </c>
      <c r="W478" s="2">
        <v>1</v>
      </c>
    </row>
    <row r="479" spans="4:23" x14ac:dyDescent="0.25">
      <c r="D479" s="2">
        <v>79559592</v>
      </c>
      <c r="E479" s="2">
        <v>1</v>
      </c>
      <c r="O479" s="2">
        <v>79559592</v>
      </c>
      <c r="P479" s="2">
        <v>1</v>
      </c>
      <c r="R479" s="2">
        <v>56549750</v>
      </c>
      <c r="S479" s="2">
        <v>3</v>
      </c>
      <c r="U479" s="2">
        <v>79580739</v>
      </c>
      <c r="V479" s="2">
        <v>2</v>
      </c>
      <c r="W479" s="2">
        <v>1</v>
      </c>
    </row>
    <row r="480" spans="4:23" x14ac:dyDescent="0.25">
      <c r="D480" s="2">
        <v>79580739</v>
      </c>
      <c r="E480" s="2">
        <v>2</v>
      </c>
      <c r="O480" s="2">
        <v>79580739</v>
      </c>
      <c r="P480" s="2">
        <v>2</v>
      </c>
      <c r="R480" s="2">
        <v>56578571</v>
      </c>
      <c r="S480" s="2">
        <v>2</v>
      </c>
      <c r="U480" s="2">
        <v>79707682</v>
      </c>
      <c r="V480" s="2">
        <v>5</v>
      </c>
      <c r="W480" s="2">
        <v>2</v>
      </c>
    </row>
    <row r="481" spans="4:23" x14ac:dyDescent="0.25">
      <c r="D481" s="2">
        <v>79707682</v>
      </c>
      <c r="E481" s="2">
        <v>4</v>
      </c>
      <c r="O481" s="2">
        <v>79707682</v>
      </c>
      <c r="P481" s="2">
        <v>5</v>
      </c>
      <c r="R481" s="2">
        <v>56740418</v>
      </c>
      <c r="S481" s="2">
        <v>2</v>
      </c>
      <c r="U481" s="2">
        <v>79924625</v>
      </c>
      <c r="V481" s="2">
        <v>1</v>
      </c>
      <c r="W481" s="2">
        <v>2</v>
      </c>
    </row>
    <row r="482" spans="4:23" x14ac:dyDescent="0.25">
      <c r="D482" s="2">
        <v>79924625</v>
      </c>
      <c r="E482" s="2">
        <v>2</v>
      </c>
      <c r="O482" s="2">
        <v>79924625</v>
      </c>
      <c r="P482" s="2">
        <v>1</v>
      </c>
      <c r="R482" s="2">
        <v>56805962</v>
      </c>
      <c r="S482" s="2">
        <v>1</v>
      </c>
      <c r="U482" s="2">
        <v>80055274</v>
      </c>
      <c r="V482" s="2">
        <v>1</v>
      </c>
      <c r="W482" s="2">
        <v>1</v>
      </c>
    </row>
    <row r="483" spans="4:23" x14ac:dyDescent="0.25">
      <c r="D483" s="2">
        <v>80055274</v>
      </c>
      <c r="E483" s="2">
        <v>1</v>
      </c>
      <c r="O483" s="2">
        <v>80055274</v>
      </c>
      <c r="P483" s="2">
        <v>1</v>
      </c>
      <c r="R483" s="2">
        <v>56995137</v>
      </c>
      <c r="S483" s="2">
        <v>3</v>
      </c>
      <c r="U483" s="2">
        <v>80075516</v>
      </c>
      <c r="V483" s="2">
        <v>1</v>
      </c>
      <c r="W483" s="2">
        <v>1</v>
      </c>
    </row>
    <row r="484" spans="4:23" x14ac:dyDescent="0.25">
      <c r="D484" s="2">
        <v>80075516</v>
      </c>
      <c r="E484" s="2">
        <v>1</v>
      </c>
      <c r="O484" s="2">
        <v>80075516</v>
      </c>
      <c r="P484" s="2">
        <v>1</v>
      </c>
      <c r="R484" s="2">
        <v>57079362</v>
      </c>
      <c r="S484" s="2">
        <v>2</v>
      </c>
      <c r="U484" s="2">
        <v>80376407</v>
      </c>
      <c r="V484" s="2">
        <v>1</v>
      </c>
      <c r="W484" s="2">
        <v>1</v>
      </c>
    </row>
    <row r="485" spans="4:23" x14ac:dyDescent="0.25">
      <c r="D485" s="2">
        <v>80376407</v>
      </c>
      <c r="E485" s="2">
        <v>1</v>
      </c>
      <c r="O485" s="2">
        <v>80376407</v>
      </c>
      <c r="P485" s="2">
        <v>1</v>
      </c>
      <c r="R485" s="2">
        <v>57087349</v>
      </c>
      <c r="S485" s="2">
        <v>1</v>
      </c>
      <c r="U485" s="2">
        <v>80384894</v>
      </c>
      <c r="V485" s="2">
        <v>1</v>
      </c>
      <c r="W485" s="2">
        <v>2</v>
      </c>
    </row>
    <row r="486" spans="4:23" x14ac:dyDescent="0.25">
      <c r="D486" s="2">
        <v>80384894</v>
      </c>
      <c r="E486" s="2">
        <v>2</v>
      </c>
      <c r="O486" s="2">
        <v>80384894</v>
      </c>
      <c r="P486" s="2">
        <v>1</v>
      </c>
      <c r="R486" s="2">
        <v>57090916</v>
      </c>
      <c r="S486" s="2">
        <v>2</v>
      </c>
      <c r="U486" s="2">
        <v>80599980</v>
      </c>
      <c r="V486" s="2">
        <v>1</v>
      </c>
      <c r="W486" s="2">
        <v>1</v>
      </c>
    </row>
    <row r="487" spans="4:23" x14ac:dyDescent="0.25">
      <c r="D487" s="2">
        <v>80599980</v>
      </c>
      <c r="E487" s="2">
        <v>1</v>
      </c>
      <c r="O487" s="2">
        <v>80599980</v>
      </c>
      <c r="P487" s="2">
        <v>1</v>
      </c>
      <c r="R487" s="2">
        <v>57119626</v>
      </c>
      <c r="S487" s="2">
        <v>1</v>
      </c>
      <c r="U487" s="2">
        <v>80600548</v>
      </c>
      <c r="V487" s="2">
        <v>1</v>
      </c>
      <c r="W487" s="2">
        <v>1</v>
      </c>
    </row>
    <row r="488" spans="4:23" x14ac:dyDescent="0.25">
      <c r="D488" s="2">
        <v>80600548</v>
      </c>
      <c r="E488" s="2">
        <v>1</v>
      </c>
      <c r="O488" s="2">
        <v>80600548</v>
      </c>
      <c r="P488" s="2">
        <v>1</v>
      </c>
      <c r="R488" s="2">
        <v>57174398</v>
      </c>
      <c r="S488" s="2">
        <v>1</v>
      </c>
      <c r="U488" s="2">
        <v>80777592</v>
      </c>
      <c r="V488" s="2">
        <v>4</v>
      </c>
      <c r="W488" s="2">
        <v>2</v>
      </c>
    </row>
    <row r="489" spans="4:23" x14ac:dyDescent="0.25">
      <c r="D489" s="2">
        <v>80777592</v>
      </c>
      <c r="E489" s="2">
        <v>4</v>
      </c>
      <c r="O489" s="2">
        <v>80777592</v>
      </c>
      <c r="P489" s="2">
        <v>4</v>
      </c>
      <c r="R489" s="2">
        <v>57211860</v>
      </c>
      <c r="S489" s="2">
        <v>1</v>
      </c>
      <c r="U489" s="2">
        <v>81348052</v>
      </c>
      <c r="V489" s="2">
        <v>5</v>
      </c>
      <c r="W489" s="2">
        <v>10</v>
      </c>
    </row>
    <row r="490" spans="4:23" x14ac:dyDescent="0.25">
      <c r="D490" s="2">
        <v>81348052</v>
      </c>
      <c r="E490" s="2">
        <v>11</v>
      </c>
      <c r="O490" s="2">
        <v>81348052</v>
      </c>
      <c r="P490" s="2">
        <v>5</v>
      </c>
      <c r="R490" s="2">
        <v>57274190</v>
      </c>
      <c r="S490" s="2">
        <v>1</v>
      </c>
      <c r="U490" s="2">
        <v>81536550</v>
      </c>
      <c r="V490" s="2">
        <v>1</v>
      </c>
      <c r="W490" s="2">
        <v>1</v>
      </c>
    </row>
    <row r="491" spans="4:23" x14ac:dyDescent="0.25">
      <c r="D491" s="2">
        <v>81536550</v>
      </c>
      <c r="E491" s="2">
        <v>1</v>
      </c>
      <c r="O491" s="2">
        <v>81536550</v>
      </c>
      <c r="P491" s="2">
        <v>1</v>
      </c>
      <c r="R491" s="2">
        <v>57470712</v>
      </c>
      <c r="S491" s="2">
        <v>2</v>
      </c>
      <c r="U491" s="2">
        <v>81563476</v>
      </c>
      <c r="V491" s="2">
        <v>1</v>
      </c>
      <c r="W491" s="2">
        <v>2</v>
      </c>
    </row>
    <row r="492" spans="4:23" x14ac:dyDescent="0.25">
      <c r="D492" s="2">
        <v>81563476</v>
      </c>
      <c r="E492" s="2">
        <v>1</v>
      </c>
      <c r="O492" s="2">
        <v>81563476</v>
      </c>
      <c r="P492" s="2">
        <v>1</v>
      </c>
      <c r="R492" s="2">
        <v>57619717</v>
      </c>
      <c r="S492" s="2">
        <v>2</v>
      </c>
      <c r="U492" s="2">
        <v>81680561</v>
      </c>
      <c r="V492" s="2">
        <v>1</v>
      </c>
      <c r="W492" s="2">
        <v>1</v>
      </c>
    </row>
    <row r="493" spans="4:23" x14ac:dyDescent="0.25">
      <c r="D493" s="2">
        <v>81680561</v>
      </c>
      <c r="E493" s="2">
        <v>1</v>
      </c>
      <c r="O493" s="2">
        <v>81680561</v>
      </c>
      <c r="P493" s="2">
        <v>1</v>
      </c>
      <c r="R493" s="2">
        <v>57875510</v>
      </c>
      <c r="S493" s="2">
        <v>2</v>
      </c>
      <c r="U493" s="2">
        <v>81737257</v>
      </c>
      <c r="V493" s="2">
        <v>3</v>
      </c>
      <c r="W493" s="2">
        <v>2</v>
      </c>
    </row>
    <row r="494" spans="4:23" x14ac:dyDescent="0.25">
      <c r="D494" s="2">
        <v>81737257</v>
      </c>
      <c r="E494" s="2">
        <v>3</v>
      </c>
      <c r="O494" s="2">
        <v>81737257</v>
      </c>
      <c r="P494" s="2">
        <v>3</v>
      </c>
      <c r="R494" s="2">
        <v>57878309</v>
      </c>
      <c r="S494" s="2">
        <v>1</v>
      </c>
      <c r="U494" s="2">
        <v>82263853</v>
      </c>
      <c r="V494" s="2">
        <v>1</v>
      </c>
      <c r="W494" s="2">
        <v>1</v>
      </c>
    </row>
    <row r="495" spans="4:23" x14ac:dyDescent="0.25">
      <c r="D495" s="2">
        <v>82263853</v>
      </c>
      <c r="E495" s="2">
        <v>1</v>
      </c>
      <c r="O495" s="2">
        <v>82263853</v>
      </c>
      <c r="P495" s="2">
        <v>1</v>
      </c>
      <c r="R495" s="2">
        <v>58114056</v>
      </c>
      <c r="S495" s="2">
        <v>1</v>
      </c>
      <c r="U495" s="2">
        <v>82497836</v>
      </c>
      <c r="V495" s="2">
        <v>2</v>
      </c>
      <c r="W495" s="2">
        <v>2</v>
      </c>
    </row>
    <row r="496" spans="4:23" x14ac:dyDescent="0.25">
      <c r="D496" s="2">
        <v>82497836</v>
      </c>
      <c r="E496" s="2">
        <v>2</v>
      </c>
      <c r="O496" s="2">
        <v>82497836</v>
      </c>
      <c r="P496" s="2">
        <v>2</v>
      </c>
      <c r="R496" s="2">
        <v>58187543</v>
      </c>
      <c r="S496" s="2">
        <v>1</v>
      </c>
      <c r="U496" s="2">
        <v>83024706</v>
      </c>
      <c r="V496" s="2">
        <v>3</v>
      </c>
      <c r="W496" s="2">
        <v>4</v>
      </c>
    </row>
    <row r="497" spans="4:23" x14ac:dyDescent="0.25">
      <c r="D497" s="2">
        <v>83024706</v>
      </c>
      <c r="E497" s="2">
        <v>3</v>
      </c>
      <c r="O497" s="2">
        <v>83024706</v>
      </c>
      <c r="P497" s="2">
        <v>3</v>
      </c>
      <c r="R497" s="2">
        <v>58273705</v>
      </c>
      <c r="S497" s="2">
        <v>1</v>
      </c>
      <c r="U497" s="2">
        <v>83231357</v>
      </c>
      <c r="V497" s="2">
        <v>1</v>
      </c>
      <c r="W497" s="2">
        <v>1</v>
      </c>
    </row>
    <row r="498" spans="4:23" x14ac:dyDescent="0.25">
      <c r="D498" s="2">
        <v>83231357</v>
      </c>
      <c r="E498" s="2">
        <v>1</v>
      </c>
      <c r="O498" s="2">
        <v>83231357</v>
      </c>
      <c r="P498" s="2">
        <v>1</v>
      </c>
      <c r="R498" s="2">
        <v>58299056</v>
      </c>
      <c r="S498" s="2">
        <v>7</v>
      </c>
      <c r="U498" s="2">
        <v>83249279</v>
      </c>
      <c r="V498" s="2">
        <v>1</v>
      </c>
      <c r="W498" s="2">
        <v>1</v>
      </c>
    </row>
    <row r="499" spans="4:23" x14ac:dyDescent="0.25">
      <c r="D499" s="2">
        <v>83249279</v>
      </c>
      <c r="E499" s="2">
        <v>1</v>
      </c>
      <c r="O499" s="2">
        <v>83249279</v>
      </c>
      <c r="P499" s="2">
        <v>1</v>
      </c>
      <c r="R499" s="2">
        <v>58320391</v>
      </c>
      <c r="S499" s="2">
        <v>1</v>
      </c>
      <c r="U499" s="2">
        <v>83548530</v>
      </c>
      <c r="V499" s="2">
        <v>1</v>
      </c>
      <c r="W499" s="2">
        <v>1</v>
      </c>
    </row>
    <row r="500" spans="4:23" x14ac:dyDescent="0.25">
      <c r="D500" s="2">
        <v>83548530</v>
      </c>
      <c r="E500" s="2">
        <v>2</v>
      </c>
      <c r="O500" s="2">
        <v>83548530</v>
      </c>
      <c r="P500" s="2">
        <v>1</v>
      </c>
      <c r="R500" s="2">
        <v>58523216</v>
      </c>
      <c r="S500" s="2">
        <v>1</v>
      </c>
      <c r="U500" s="2">
        <v>84068379</v>
      </c>
      <c r="V500" s="2">
        <v>2</v>
      </c>
      <c r="W500" s="2">
        <v>1</v>
      </c>
    </row>
    <row r="501" spans="4:23" x14ac:dyDescent="0.25">
      <c r="D501" s="2">
        <v>84068379</v>
      </c>
      <c r="E501" s="2">
        <v>2</v>
      </c>
      <c r="O501" s="2">
        <v>84068379</v>
      </c>
      <c r="P501" s="2">
        <v>2</v>
      </c>
      <c r="R501" s="2">
        <v>58547907</v>
      </c>
      <c r="S501" s="2">
        <v>1</v>
      </c>
      <c r="U501" s="2">
        <v>84251157</v>
      </c>
      <c r="V501" s="2">
        <v>1</v>
      </c>
      <c r="W501" s="2">
        <v>1</v>
      </c>
    </row>
    <row r="502" spans="4:23" x14ac:dyDescent="0.25">
      <c r="D502" s="2">
        <v>84251157</v>
      </c>
      <c r="E502" s="2">
        <v>2</v>
      </c>
      <c r="O502" s="2">
        <v>84251157</v>
      </c>
      <c r="P502" s="2">
        <v>1</v>
      </c>
      <c r="R502" s="2">
        <v>58819895</v>
      </c>
      <c r="S502" s="2">
        <v>1</v>
      </c>
      <c r="U502" s="2">
        <v>85057381</v>
      </c>
      <c r="V502" s="2">
        <v>5</v>
      </c>
      <c r="W502" s="2">
        <v>1</v>
      </c>
    </row>
    <row r="503" spans="4:23" x14ac:dyDescent="0.25">
      <c r="D503" s="2">
        <v>85057381</v>
      </c>
      <c r="E503" s="2">
        <v>5</v>
      </c>
      <c r="O503" s="2">
        <v>85057381</v>
      </c>
      <c r="P503" s="2">
        <v>5</v>
      </c>
      <c r="R503" s="2">
        <v>58853998</v>
      </c>
      <c r="S503" s="2">
        <v>1</v>
      </c>
      <c r="U503" s="2">
        <v>85526838</v>
      </c>
      <c r="V503" s="2">
        <v>1</v>
      </c>
      <c r="W503" s="2">
        <v>2</v>
      </c>
    </row>
    <row r="504" spans="4:23" x14ac:dyDescent="0.25">
      <c r="D504" s="2">
        <v>85526838</v>
      </c>
      <c r="E504" s="2">
        <v>2</v>
      </c>
      <c r="O504" s="2">
        <v>85526838</v>
      </c>
      <c r="P504" s="2">
        <v>1</v>
      </c>
      <c r="R504" s="2">
        <v>58870758</v>
      </c>
      <c r="S504" s="2">
        <v>3</v>
      </c>
      <c r="U504" s="2">
        <v>85694124</v>
      </c>
      <c r="V504" s="2">
        <v>1</v>
      </c>
      <c r="W504" s="2">
        <v>1</v>
      </c>
    </row>
    <row r="505" spans="4:23" x14ac:dyDescent="0.25">
      <c r="D505" s="2">
        <v>85694124</v>
      </c>
      <c r="E505" s="2">
        <v>1</v>
      </c>
      <c r="O505" s="2">
        <v>85694124</v>
      </c>
      <c r="P505" s="2">
        <v>1</v>
      </c>
      <c r="R505" s="2">
        <v>59022111</v>
      </c>
      <c r="S505" s="2">
        <v>2</v>
      </c>
      <c r="U505" s="2">
        <v>85698070</v>
      </c>
      <c r="V505" s="2">
        <v>1</v>
      </c>
      <c r="W505" s="2">
        <v>1</v>
      </c>
    </row>
    <row r="506" spans="4:23" x14ac:dyDescent="0.25">
      <c r="D506" s="2">
        <v>85698070</v>
      </c>
      <c r="E506" s="2">
        <v>1</v>
      </c>
      <c r="O506" s="2">
        <v>85698070</v>
      </c>
      <c r="P506" s="2">
        <v>1</v>
      </c>
      <c r="R506" s="2">
        <v>59106998</v>
      </c>
      <c r="S506" s="2">
        <v>1</v>
      </c>
      <c r="U506" s="2">
        <v>85946862</v>
      </c>
      <c r="V506" s="2">
        <v>1</v>
      </c>
      <c r="W506" s="2">
        <v>1</v>
      </c>
    </row>
    <row r="507" spans="4:23" x14ac:dyDescent="0.25">
      <c r="D507" s="2">
        <v>85946862</v>
      </c>
      <c r="E507" s="2">
        <v>1</v>
      </c>
      <c r="O507" s="2">
        <v>85946862</v>
      </c>
      <c r="P507" s="2">
        <v>1</v>
      </c>
      <c r="R507" s="2">
        <v>59388859</v>
      </c>
      <c r="S507" s="2">
        <v>2</v>
      </c>
      <c r="U507" s="2">
        <v>86124349</v>
      </c>
      <c r="V507" s="2">
        <v>9</v>
      </c>
      <c r="W507" s="2">
        <v>10</v>
      </c>
    </row>
    <row r="508" spans="4:23" x14ac:dyDescent="0.25">
      <c r="D508" s="2">
        <v>86124349</v>
      </c>
      <c r="E508" s="2">
        <v>10</v>
      </c>
      <c r="O508" s="2">
        <v>86124349</v>
      </c>
      <c r="P508" s="2">
        <v>9</v>
      </c>
      <c r="R508" s="2">
        <v>59460487</v>
      </c>
      <c r="S508" s="2">
        <v>1</v>
      </c>
      <c r="U508" s="2">
        <v>86282367</v>
      </c>
      <c r="V508" s="2">
        <v>33</v>
      </c>
      <c r="W508" s="2">
        <v>15</v>
      </c>
    </row>
    <row r="509" spans="4:23" x14ac:dyDescent="0.25">
      <c r="D509" s="2">
        <v>86282367</v>
      </c>
      <c r="E509" s="2">
        <v>34</v>
      </c>
      <c r="O509" s="2">
        <v>86282367</v>
      </c>
      <c r="P509" s="2">
        <v>33</v>
      </c>
      <c r="R509" s="2">
        <v>59600584</v>
      </c>
      <c r="S509" s="2">
        <v>1</v>
      </c>
      <c r="U509" s="2">
        <v>86769001</v>
      </c>
      <c r="V509" s="2">
        <v>4</v>
      </c>
      <c r="W509" s="2">
        <v>2</v>
      </c>
    </row>
    <row r="510" spans="4:23" x14ac:dyDescent="0.25">
      <c r="D510" s="2">
        <v>86769001</v>
      </c>
      <c r="E510" s="2">
        <v>4</v>
      </c>
      <c r="O510" s="2">
        <v>86769001</v>
      </c>
      <c r="P510" s="2">
        <v>4</v>
      </c>
      <c r="R510" s="2">
        <v>59766613</v>
      </c>
      <c r="S510" s="2">
        <v>1</v>
      </c>
      <c r="U510" s="2">
        <v>86883390</v>
      </c>
      <c r="V510" s="2">
        <v>1</v>
      </c>
      <c r="W510" s="2">
        <v>1</v>
      </c>
    </row>
    <row r="511" spans="4:23" x14ac:dyDescent="0.25">
      <c r="D511" s="2">
        <v>86883390</v>
      </c>
      <c r="E511" s="2">
        <v>1</v>
      </c>
      <c r="O511" s="2">
        <v>86883390</v>
      </c>
      <c r="P511" s="2">
        <v>1</v>
      </c>
      <c r="R511" s="2">
        <v>59791768</v>
      </c>
      <c r="S511" s="2">
        <v>6</v>
      </c>
      <c r="U511" s="2">
        <v>86929078</v>
      </c>
      <c r="V511" s="2">
        <v>1</v>
      </c>
      <c r="W511" s="2">
        <v>1</v>
      </c>
    </row>
    <row r="512" spans="4:23" x14ac:dyDescent="0.25">
      <c r="D512" s="2">
        <v>86929078</v>
      </c>
      <c r="E512" s="2">
        <v>2</v>
      </c>
      <c r="O512" s="2">
        <v>86929078</v>
      </c>
      <c r="P512" s="2">
        <v>1</v>
      </c>
      <c r="R512" s="2">
        <v>60132409</v>
      </c>
      <c r="S512" s="2">
        <v>4</v>
      </c>
      <c r="U512" s="2">
        <v>87059851</v>
      </c>
      <c r="V512" s="2">
        <v>1</v>
      </c>
      <c r="W512" s="2">
        <v>2</v>
      </c>
    </row>
    <row r="513" spans="4:23" x14ac:dyDescent="0.25">
      <c r="D513" s="2">
        <v>87059851</v>
      </c>
      <c r="E513" s="2">
        <v>2</v>
      </c>
      <c r="O513" s="2">
        <v>87059851</v>
      </c>
      <c r="P513" s="2">
        <v>1</v>
      </c>
      <c r="R513" s="2">
        <v>60183680</v>
      </c>
      <c r="S513" s="2">
        <v>1</v>
      </c>
      <c r="U513" s="2">
        <v>87159117</v>
      </c>
      <c r="V513" s="2">
        <v>3</v>
      </c>
      <c r="W513" s="2">
        <v>5</v>
      </c>
    </row>
    <row r="514" spans="4:23" x14ac:dyDescent="0.25">
      <c r="D514" s="2">
        <v>87159117</v>
      </c>
      <c r="E514" s="2">
        <v>4</v>
      </c>
      <c r="O514" s="2">
        <v>87159117</v>
      </c>
      <c r="P514" s="2">
        <v>3</v>
      </c>
      <c r="R514" s="2">
        <v>60312270</v>
      </c>
      <c r="S514" s="2">
        <v>1</v>
      </c>
      <c r="U514" s="2">
        <v>87207085</v>
      </c>
      <c r="V514" s="2">
        <v>2</v>
      </c>
      <c r="W514" s="2">
        <v>1</v>
      </c>
    </row>
    <row r="515" spans="4:23" x14ac:dyDescent="0.25">
      <c r="D515" s="2">
        <v>87207085</v>
      </c>
      <c r="E515" s="2">
        <v>2</v>
      </c>
      <c r="O515" s="2">
        <v>87207085</v>
      </c>
      <c r="P515" s="2">
        <v>2</v>
      </c>
      <c r="R515" s="2">
        <v>60463788</v>
      </c>
      <c r="S515" s="2">
        <v>1</v>
      </c>
      <c r="U515" s="2">
        <v>87493534</v>
      </c>
      <c r="V515" s="2">
        <v>1</v>
      </c>
      <c r="W515" s="2">
        <v>1</v>
      </c>
    </row>
    <row r="516" spans="4:23" x14ac:dyDescent="0.25">
      <c r="D516" s="2">
        <v>87493534</v>
      </c>
      <c r="E516" s="2">
        <v>2</v>
      </c>
      <c r="O516" s="2">
        <v>87493534</v>
      </c>
      <c r="P516" s="2">
        <v>1</v>
      </c>
      <c r="R516" s="2">
        <v>60469926</v>
      </c>
      <c r="S516" s="2">
        <v>4</v>
      </c>
      <c r="U516" s="2">
        <v>87650554</v>
      </c>
      <c r="V516" s="2">
        <v>1</v>
      </c>
      <c r="W516" s="2">
        <v>3</v>
      </c>
    </row>
    <row r="517" spans="4:23" x14ac:dyDescent="0.25">
      <c r="D517" s="2">
        <v>87650554</v>
      </c>
      <c r="E517" s="2">
        <v>3</v>
      </c>
      <c r="O517" s="2">
        <v>87650554</v>
      </c>
      <c r="P517" s="2">
        <v>1</v>
      </c>
      <c r="R517" s="2">
        <v>60479576</v>
      </c>
      <c r="S517" s="2">
        <v>1</v>
      </c>
      <c r="U517" s="2">
        <v>88734877</v>
      </c>
      <c r="V517" s="2">
        <v>2</v>
      </c>
      <c r="W517" s="2">
        <v>1</v>
      </c>
    </row>
    <row r="518" spans="4:23" x14ac:dyDescent="0.25">
      <c r="D518" s="2">
        <v>88734877</v>
      </c>
      <c r="E518" s="2">
        <v>2</v>
      </c>
      <c r="O518" s="2">
        <v>88734877</v>
      </c>
      <c r="P518" s="2">
        <v>2</v>
      </c>
      <c r="R518" s="2">
        <v>60531828</v>
      </c>
      <c r="S518" s="2">
        <v>1</v>
      </c>
      <c r="U518" s="2">
        <v>88914884</v>
      </c>
      <c r="V518" s="2">
        <v>1</v>
      </c>
      <c r="W518" s="2">
        <v>1</v>
      </c>
    </row>
    <row r="519" spans="4:23" x14ac:dyDescent="0.25">
      <c r="D519" s="2">
        <v>88914884</v>
      </c>
      <c r="E519" s="2">
        <v>1</v>
      </c>
      <c r="O519" s="2">
        <v>88914884</v>
      </c>
      <c r="P519" s="2">
        <v>1</v>
      </c>
      <c r="R519" s="2">
        <v>60666285</v>
      </c>
      <c r="S519" s="2">
        <v>1</v>
      </c>
      <c r="U519" s="2">
        <v>89159302</v>
      </c>
      <c r="V519" s="2">
        <v>1</v>
      </c>
      <c r="W519" s="2">
        <v>1</v>
      </c>
    </row>
    <row r="520" spans="4:23" x14ac:dyDescent="0.25">
      <c r="D520" s="2">
        <v>89159302</v>
      </c>
      <c r="E520" s="2">
        <v>1</v>
      </c>
      <c r="O520" s="2">
        <v>89159302</v>
      </c>
      <c r="P520" s="2">
        <v>1</v>
      </c>
      <c r="R520" s="2">
        <v>60671631</v>
      </c>
      <c r="S520" s="2">
        <v>1</v>
      </c>
      <c r="U520" s="2">
        <v>89198960</v>
      </c>
      <c r="V520" s="2">
        <v>3</v>
      </c>
      <c r="W520" s="2">
        <v>2</v>
      </c>
    </row>
    <row r="521" spans="4:23" x14ac:dyDescent="0.25">
      <c r="D521" s="2">
        <v>89198960</v>
      </c>
      <c r="E521" s="2">
        <v>4</v>
      </c>
      <c r="O521" s="2">
        <v>89198960</v>
      </c>
      <c r="P521" s="2">
        <v>3</v>
      </c>
      <c r="R521" s="2">
        <v>60691091</v>
      </c>
      <c r="S521" s="2">
        <v>1</v>
      </c>
      <c r="U521" s="2">
        <v>89386914</v>
      </c>
      <c r="V521" s="2">
        <v>227</v>
      </c>
      <c r="W521" s="2">
        <v>239</v>
      </c>
    </row>
    <row r="522" spans="4:23" x14ac:dyDescent="0.25">
      <c r="D522" s="2">
        <v>89386914</v>
      </c>
      <c r="E522" s="2">
        <v>403</v>
      </c>
      <c r="O522" s="2">
        <v>89386914</v>
      </c>
      <c r="P522" s="2">
        <v>227</v>
      </c>
      <c r="R522" s="2">
        <v>60721349</v>
      </c>
      <c r="S522" s="2">
        <v>1</v>
      </c>
      <c r="U522" s="2">
        <v>89674298</v>
      </c>
      <c r="V522" s="2">
        <v>3</v>
      </c>
      <c r="W522" s="2">
        <v>1</v>
      </c>
    </row>
    <row r="523" spans="4:23" x14ac:dyDescent="0.25">
      <c r="D523" s="2">
        <v>89674298</v>
      </c>
      <c r="E523" s="2">
        <v>3</v>
      </c>
      <c r="O523" s="2">
        <v>89674298</v>
      </c>
      <c r="P523" s="2">
        <v>3</v>
      </c>
      <c r="R523" s="2">
        <v>60894874</v>
      </c>
      <c r="S523" s="2">
        <v>1</v>
      </c>
      <c r="U523" s="2">
        <v>89725434</v>
      </c>
      <c r="V523" s="2">
        <v>2</v>
      </c>
      <c r="W523" s="2">
        <v>1</v>
      </c>
    </row>
    <row r="524" spans="4:23" x14ac:dyDescent="0.25">
      <c r="D524" s="2">
        <v>89725434</v>
      </c>
      <c r="E524" s="2">
        <v>2</v>
      </c>
      <c r="O524" s="2">
        <v>89725434</v>
      </c>
      <c r="P524" s="2">
        <v>2</v>
      </c>
      <c r="R524" s="2">
        <v>61040630</v>
      </c>
      <c r="S524" s="2">
        <v>2</v>
      </c>
      <c r="U524" s="2">
        <v>90416853</v>
      </c>
      <c r="V524" s="2">
        <v>1</v>
      </c>
      <c r="W524" s="2">
        <v>2</v>
      </c>
    </row>
    <row r="525" spans="4:23" x14ac:dyDescent="0.25">
      <c r="D525" s="2">
        <v>90416853</v>
      </c>
      <c r="E525" s="2">
        <v>3</v>
      </c>
      <c r="O525" s="2">
        <v>90416853</v>
      </c>
      <c r="P525" s="2">
        <v>1</v>
      </c>
      <c r="R525" s="2">
        <v>61046672</v>
      </c>
      <c r="S525" s="2">
        <v>2</v>
      </c>
      <c r="U525" s="2">
        <v>90486230</v>
      </c>
      <c r="V525" s="2">
        <v>1</v>
      </c>
      <c r="W525" s="2">
        <v>1</v>
      </c>
    </row>
    <row r="526" spans="4:23" x14ac:dyDescent="0.25">
      <c r="D526" s="2">
        <v>90486230</v>
      </c>
      <c r="E526" s="2">
        <v>1</v>
      </c>
      <c r="O526" s="2">
        <v>90486230</v>
      </c>
      <c r="P526" s="2">
        <v>1</v>
      </c>
      <c r="R526" s="2">
        <v>61139181</v>
      </c>
      <c r="S526" s="2">
        <v>1</v>
      </c>
      <c r="U526" s="2">
        <v>90629571</v>
      </c>
      <c r="V526" s="2">
        <v>1</v>
      </c>
      <c r="W526" s="2">
        <v>1</v>
      </c>
    </row>
    <row r="527" spans="4:23" x14ac:dyDescent="0.25">
      <c r="D527" s="2">
        <v>90629571</v>
      </c>
      <c r="E527" s="2">
        <v>1</v>
      </c>
      <c r="O527" s="2">
        <v>90629571</v>
      </c>
      <c r="P527" s="2">
        <v>1</v>
      </c>
      <c r="R527" s="2">
        <v>61315721</v>
      </c>
      <c r="S527" s="2">
        <v>1</v>
      </c>
      <c r="U527" s="2">
        <v>90966364</v>
      </c>
      <c r="V527" s="2">
        <v>1</v>
      </c>
      <c r="W527" s="2">
        <v>2</v>
      </c>
    </row>
    <row r="528" spans="4:23" x14ac:dyDescent="0.25">
      <c r="D528" s="2">
        <v>90966364</v>
      </c>
      <c r="E528" s="2">
        <v>2</v>
      </c>
      <c r="O528" s="2">
        <v>90966364</v>
      </c>
      <c r="P528" s="2">
        <v>1</v>
      </c>
      <c r="R528" s="2">
        <v>61695461</v>
      </c>
      <c r="S528" s="2">
        <v>2</v>
      </c>
      <c r="U528" s="2">
        <v>91039030</v>
      </c>
      <c r="V528" s="2">
        <v>2</v>
      </c>
      <c r="W528" s="2">
        <v>2</v>
      </c>
    </row>
    <row r="529" spans="4:23" x14ac:dyDescent="0.25">
      <c r="D529" s="2">
        <v>91039030</v>
      </c>
      <c r="E529" s="2">
        <v>2</v>
      </c>
      <c r="O529" s="2">
        <v>91039030</v>
      </c>
      <c r="P529" s="2">
        <v>2</v>
      </c>
      <c r="R529" s="2">
        <v>61724081</v>
      </c>
      <c r="S529" s="2">
        <v>1</v>
      </c>
      <c r="U529" s="2">
        <v>91811507</v>
      </c>
      <c r="V529" s="2">
        <v>2</v>
      </c>
      <c r="W529" s="2">
        <v>2</v>
      </c>
    </row>
    <row r="530" spans="4:23" x14ac:dyDescent="0.25">
      <c r="D530" s="2">
        <v>91811507</v>
      </c>
      <c r="E530" s="2">
        <v>3</v>
      </c>
      <c r="O530" s="2">
        <v>91811507</v>
      </c>
      <c r="P530" s="2">
        <v>2</v>
      </c>
      <c r="R530" s="2">
        <v>62050791</v>
      </c>
      <c r="S530" s="2">
        <v>2</v>
      </c>
      <c r="U530" s="2">
        <v>91835141</v>
      </c>
      <c r="V530" s="2">
        <v>1</v>
      </c>
      <c r="W530" s="2">
        <v>1</v>
      </c>
    </row>
    <row r="531" spans="4:23" x14ac:dyDescent="0.25">
      <c r="D531" s="2">
        <v>91835141</v>
      </c>
      <c r="E531" s="2">
        <v>1</v>
      </c>
      <c r="O531" s="2">
        <v>91835141</v>
      </c>
      <c r="P531" s="2">
        <v>1</v>
      </c>
      <c r="R531" s="2">
        <v>62129589</v>
      </c>
      <c r="S531" s="2">
        <v>6</v>
      </c>
      <c r="U531" s="2">
        <v>91971331</v>
      </c>
      <c r="V531" s="2">
        <v>1</v>
      </c>
      <c r="W531" s="2">
        <v>1</v>
      </c>
    </row>
    <row r="532" spans="4:23" x14ac:dyDescent="0.25">
      <c r="D532" s="2">
        <v>91971331</v>
      </c>
      <c r="E532" s="2">
        <v>1</v>
      </c>
      <c r="O532" s="2">
        <v>91971331</v>
      </c>
      <c r="P532" s="2">
        <v>1</v>
      </c>
      <c r="R532" s="2">
        <v>62250845</v>
      </c>
      <c r="S532" s="2">
        <v>1</v>
      </c>
      <c r="U532" s="2">
        <v>92448707</v>
      </c>
      <c r="V532" s="2">
        <v>2</v>
      </c>
      <c r="W532" s="2">
        <v>1</v>
      </c>
    </row>
    <row r="533" spans="4:23" x14ac:dyDescent="0.25">
      <c r="D533" s="2">
        <v>92448707</v>
      </c>
      <c r="E533" s="2">
        <v>2</v>
      </c>
      <c r="O533" s="2">
        <v>92448707</v>
      </c>
      <c r="P533" s="2">
        <v>2</v>
      </c>
      <c r="R533" s="2">
        <v>62399861</v>
      </c>
      <c r="S533" s="2">
        <v>2</v>
      </c>
      <c r="U533" s="2">
        <v>92938357</v>
      </c>
      <c r="V533" s="2">
        <v>226</v>
      </c>
      <c r="W533" s="2">
        <v>47</v>
      </c>
    </row>
    <row r="534" spans="4:23" x14ac:dyDescent="0.25">
      <c r="D534" s="2">
        <v>92938357</v>
      </c>
      <c r="E534" s="2">
        <v>235</v>
      </c>
      <c r="O534" s="2">
        <v>92938357</v>
      </c>
      <c r="P534" s="2">
        <v>226</v>
      </c>
      <c r="R534" s="2">
        <v>62495953</v>
      </c>
      <c r="S534" s="2">
        <v>1</v>
      </c>
      <c r="U534" s="2">
        <v>93225524</v>
      </c>
      <c r="V534" s="2">
        <v>1</v>
      </c>
      <c r="W534" s="2">
        <v>1</v>
      </c>
    </row>
    <row r="535" spans="4:23" x14ac:dyDescent="0.25">
      <c r="D535" s="2">
        <v>93225524</v>
      </c>
      <c r="E535" s="2">
        <v>1</v>
      </c>
      <c r="O535" s="2">
        <v>93225524</v>
      </c>
      <c r="P535" s="2">
        <v>1</v>
      </c>
      <c r="R535" s="2">
        <v>62516848</v>
      </c>
      <c r="S535" s="2">
        <v>1</v>
      </c>
      <c r="U535" s="2">
        <v>93316749</v>
      </c>
      <c r="V535" s="2">
        <v>14</v>
      </c>
      <c r="W535" s="2">
        <v>6</v>
      </c>
    </row>
    <row r="536" spans="4:23" x14ac:dyDescent="0.25">
      <c r="D536" s="2">
        <v>93316749</v>
      </c>
      <c r="E536" s="2">
        <v>15</v>
      </c>
      <c r="O536" s="2">
        <v>93316749</v>
      </c>
      <c r="P536" s="2">
        <v>14</v>
      </c>
      <c r="R536" s="2">
        <v>62585278</v>
      </c>
      <c r="S536" s="2">
        <v>2</v>
      </c>
      <c r="U536" s="2">
        <v>93360808</v>
      </c>
      <c r="V536" s="2">
        <v>2</v>
      </c>
      <c r="W536" s="2">
        <v>1</v>
      </c>
    </row>
    <row r="537" spans="4:23" x14ac:dyDescent="0.25">
      <c r="D537" s="2">
        <v>93360808</v>
      </c>
      <c r="E537" s="2">
        <v>2</v>
      </c>
      <c r="O537" s="2">
        <v>93360808</v>
      </c>
      <c r="P537" s="2">
        <v>2</v>
      </c>
      <c r="R537" s="2">
        <v>63055631</v>
      </c>
      <c r="S537" s="2">
        <v>1</v>
      </c>
      <c r="U537" s="2">
        <v>93371536</v>
      </c>
      <c r="V537" s="2">
        <v>1</v>
      </c>
      <c r="W537" s="2">
        <v>1</v>
      </c>
    </row>
    <row r="538" spans="4:23" x14ac:dyDescent="0.25">
      <c r="D538" s="2">
        <v>93371536</v>
      </c>
      <c r="E538" s="2">
        <v>1</v>
      </c>
      <c r="O538" s="2">
        <v>93371536</v>
      </c>
      <c r="P538" s="2">
        <v>1</v>
      </c>
      <c r="R538" s="2">
        <v>63129879</v>
      </c>
      <c r="S538" s="2">
        <v>1</v>
      </c>
      <c r="U538" s="2">
        <v>93964532</v>
      </c>
      <c r="V538" s="2">
        <v>11</v>
      </c>
      <c r="W538" s="2">
        <v>1</v>
      </c>
    </row>
    <row r="539" spans="4:23" x14ac:dyDescent="0.25">
      <c r="D539" s="2">
        <v>93964532</v>
      </c>
      <c r="E539" s="2">
        <v>12</v>
      </c>
      <c r="O539" s="2">
        <v>93964532</v>
      </c>
      <c r="P539" s="2">
        <v>11</v>
      </c>
      <c r="R539" s="2">
        <v>63627648</v>
      </c>
      <c r="S539" s="2">
        <v>1</v>
      </c>
      <c r="U539" s="2">
        <v>94137547</v>
      </c>
      <c r="V539" s="2">
        <v>1</v>
      </c>
      <c r="W539" s="2">
        <v>1</v>
      </c>
    </row>
    <row r="540" spans="4:23" x14ac:dyDescent="0.25">
      <c r="D540" s="2">
        <v>94137547</v>
      </c>
      <c r="E540" s="2">
        <v>1</v>
      </c>
      <c r="O540" s="2">
        <v>94137547</v>
      </c>
      <c r="P540" s="2">
        <v>1</v>
      </c>
      <c r="R540" s="2">
        <v>63632052</v>
      </c>
      <c r="S540" s="2">
        <v>1</v>
      </c>
      <c r="U540" s="2">
        <v>94167681</v>
      </c>
      <c r="V540" s="2">
        <v>226</v>
      </c>
      <c r="W540" s="2">
        <v>55</v>
      </c>
    </row>
    <row r="541" spans="4:23" x14ac:dyDescent="0.25">
      <c r="D541" s="2">
        <v>94167681</v>
      </c>
      <c r="E541" s="2">
        <v>240</v>
      </c>
      <c r="O541" s="2">
        <v>94167681</v>
      </c>
      <c r="P541" s="2">
        <v>226</v>
      </c>
      <c r="R541" s="2">
        <v>64056222</v>
      </c>
      <c r="S541" s="2">
        <v>1</v>
      </c>
      <c r="U541" s="2">
        <v>94255856</v>
      </c>
      <c r="V541" s="2">
        <v>1</v>
      </c>
      <c r="W541" s="2">
        <v>1</v>
      </c>
    </row>
    <row r="542" spans="4:23" x14ac:dyDescent="0.25">
      <c r="D542" s="2">
        <v>94255856</v>
      </c>
      <c r="E542" s="2">
        <v>1</v>
      </c>
      <c r="O542" s="2">
        <v>94255856</v>
      </c>
      <c r="P542" s="2">
        <v>1</v>
      </c>
      <c r="R542" s="2">
        <v>64546822</v>
      </c>
      <c r="S542" s="2">
        <v>1</v>
      </c>
      <c r="U542" s="2">
        <v>94411881</v>
      </c>
      <c r="V542" s="2">
        <v>1</v>
      </c>
      <c r="W542" s="2">
        <v>1</v>
      </c>
    </row>
    <row r="543" spans="4:23" x14ac:dyDescent="0.25">
      <c r="D543" s="2">
        <v>94411881</v>
      </c>
      <c r="E543" s="2">
        <v>1</v>
      </c>
      <c r="O543" s="2">
        <v>94411881</v>
      </c>
      <c r="P543" s="2">
        <v>1</v>
      </c>
      <c r="R543" s="2">
        <v>64619837</v>
      </c>
      <c r="S543" s="2">
        <v>3</v>
      </c>
      <c r="U543" s="2">
        <v>94865966</v>
      </c>
      <c r="V543" s="2">
        <v>8</v>
      </c>
      <c r="W543" s="2">
        <v>5</v>
      </c>
    </row>
    <row r="544" spans="4:23" x14ac:dyDescent="0.25">
      <c r="D544" s="2">
        <v>94865966</v>
      </c>
      <c r="E544" s="2">
        <v>9</v>
      </c>
      <c r="O544" s="2">
        <v>94865966</v>
      </c>
      <c r="P544" s="2">
        <v>8</v>
      </c>
      <c r="R544" s="2">
        <v>64844054</v>
      </c>
      <c r="S544" s="2">
        <v>1</v>
      </c>
      <c r="U544" s="2">
        <v>94866083</v>
      </c>
      <c r="V544" s="2">
        <v>8</v>
      </c>
      <c r="W544" s="2">
        <v>5</v>
      </c>
    </row>
    <row r="545" spans="4:23" x14ac:dyDescent="0.25">
      <c r="D545" s="2">
        <v>94866083</v>
      </c>
      <c r="E545" s="2">
        <v>9</v>
      </c>
      <c r="O545" s="2">
        <v>94866083</v>
      </c>
      <c r="P545" s="2">
        <v>8</v>
      </c>
      <c r="R545" s="2">
        <v>64882721</v>
      </c>
      <c r="S545" s="2">
        <v>1</v>
      </c>
      <c r="U545" s="2">
        <v>95210715</v>
      </c>
      <c r="V545" s="2">
        <v>226</v>
      </c>
      <c r="W545" s="2">
        <v>60</v>
      </c>
    </row>
    <row r="546" spans="4:23" x14ac:dyDescent="0.25">
      <c r="D546" s="2">
        <v>95210715</v>
      </c>
      <c r="E546" s="2">
        <v>241</v>
      </c>
      <c r="O546" s="2">
        <v>95210715</v>
      </c>
      <c r="P546" s="2">
        <v>226</v>
      </c>
      <c r="R546" s="2">
        <v>64985356</v>
      </c>
      <c r="S546" s="2">
        <v>1</v>
      </c>
      <c r="U546" s="2">
        <v>95290579</v>
      </c>
      <c r="V546" s="2">
        <v>2</v>
      </c>
      <c r="W546" s="2">
        <v>2</v>
      </c>
    </row>
    <row r="547" spans="4:23" x14ac:dyDescent="0.25">
      <c r="D547" s="2">
        <v>95290579</v>
      </c>
      <c r="E547" s="2">
        <v>2</v>
      </c>
      <c r="O547" s="2">
        <v>95290579</v>
      </c>
      <c r="P547" s="2">
        <v>2</v>
      </c>
      <c r="R547" s="2">
        <v>64986471</v>
      </c>
      <c r="S547" s="2">
        <v>3</v>
      </c>
      <c r="U547" s="2">
        <v>95443579</v>
      </c>
      <c r="V547" s="2">
        <v>226</v>
      </c>
      <c r="W547" s="2">
        <v>63</v>
      </c>
    </row>
    <row r="548" spans="4:23" x14ac:dyDescent="0.25">
      <c r="D548" s="2">
        <v>95443579</v>
      </c>
      <c r="E548" s="2">
        <v>243</v>
      </c>
      <c r="O548" s="2">
        <v>95443579</v>
      </c>
      <c r="P548" s="2">
        <v>226</v>
      </c>
      <c r="R548" s="2">
        <v>65144688</v>
      </c>
      <c r="S548" s="2">
        <v>1</v>
      </c>
      <c r="U548" s="2">
        <v>95837371</v>
      </c>
      <c r="V548" s="2">
        <v>1</v>
      </c>
      <c r="W548" s="2">
        <v>1</v>
      </c>
    </row>
    <row r="549" spans="4:23" x14ac:dyDescent="0.25">
      <c r="D549" s="2">
        <v>95837371</v>
      </c>
      <c r="E549" s="2">
        <v>2</v>
      </c>
      <c r="O549" s="2">
        <v>95837371</v>
      </c>
      <c r="P549" s="2">
        <v>1</v>
      </c>
      <c r="R549" s="2">
        <v>65203529</v>
      </c>
      <c r="S549" s="2">
        <v>1</v>
      </c>
      <c r="U549" s="2">
        <v>96006312</v>
      </c>
      <c r="V549" s="2">
        <v>1</v>
      </c>
      <c r="W549" s="2">
        <v>1</v>
      </c>
    </row>
    <row r="550" spans="4:23" x14ac:dyDescent="0.25">
      <c r="D550" s="2">
        <v>96006312</v>
      </c>
      <c r="E550" s="2">
        <v>1</v>
      </c>
      <c r="O550" s="2">
        <v>96006312</v>
      </c>
      <c r="P550" s="2">
        <v>1</v>
      </c>
      <c r="R550" s="2">
        <v>65259480</v>
      </c>
      <c r="S550" s="2">
        <v>1</v>
      </c>
      <c r="U550" s="2">
        <v>96212237</v>
      </c>
      <c r="V550" s="2">
        <v>25</v>
      </c>
      <c r="W550" s="2">
        <v>20</v>
      </c>
    </row>
    <row r="551" spans="4:23" x14ac:dyDescent="0.25">
      <c r="D551" s="2">
        <v>96212237</v>
      </c>
      <c r="E551" s="2">
        <v>31</v>
      </c>
      <c r="O551" s="2">
        <v>96212237</v>
      </c>
      <c r="P551" s="2">
        <v>25</v>
      </c>
      <c r="R551" s="2">
        <v>65511517</v>
      </c>
      <c r="S551" s="2">
        <v>1</v>
      </c>
      <c r="U551" s="2">
        <v>96458638</v>
      </c>
      <c r="V551" s="2">
        <v>1</v>
      </c>
      <c r="W551" s="2">
        <v>1</v>
      </c>
    </row>
    <row r="552" spans="4:23" x14ac:dyDescent="0.25">
      <c r="D552" s="2">
        <v>96458638</v>
      </c>
      <c r="E552" s="2">
        <v>1</v>
      </c>
      <c r="O552" s="2">
        <v>96458638</v>
      </c>
      <c r="P552" s="2">
        <v>1</v>
      </c>
      <c r="R552" s="2">
        <v>65630989</v>
      </c>
      <c r="S552" s="2">
        <v>1</v>
      </c>
      <c r="U552" s="2">
        <v>96530667</v>
      </c>
      <c r="V552" s="2">
        <v>46</v>
      </c>
      <c r="W552" s="2">
        <v>12</v>
      </c>
    </row>
    <row r="553" spans="4:23" x14ac:dyDescent="0.25">
      <c r="D553" s="2">
        <v>96530667</v>
      </c>
      <c r="E553" s="2">
        <v>48</v>
      </c>
      <c r="O553" s="2">
        <v>96530667</v>
      </c>
      <c r="P553" s="2">
        <v>46</v>
      </c>
      <c r="R553" s="2">
        <v>65742156</v>
      </c>
      <c r="S553" s="2">
        <v>1</v>
      </c>
      <c r="U553" s="2">
        <v>97128753</v>
      </c>
      <c r="V553" s="2">
        <v>41</v>
      </c>
      <c r="W553" s="2">
        <v>20</v>
      </c>
    </row>
    <row r="554" spans="4:23" x14ac:dyDescent="0.25">
      <c r="D554" s="2">
        <v>97128753</v>
      </c>
      <c r="E554" s="2">
        <v>42</v>
      </c>
      <c r="O554" s="2">
        <v>97128753</v>
      </c>
      <c r="P554" s="2">
        <v>41</v>
      </c>
      <c r="R554" s="2">
        <v>65746827</v>
      </c>
      <c r="S554" s="2">
        <v>1</v>
      </c>
      <c r="U554" s="2">
        <v>97385961</v>
      </c>
      <c r="V554" s="2">
        <v>1</v>
      </c>
      <c r="W554" s="2">
        <v>1</v>
      </c>
    </row>
    <row r="555" spans="4:23" x14ac:dyDescent="0.25">
      <c r="D555" s="2">
        <v>97385961</v>
      </c>
      <c r="E555" s="2">
        <v>1</v>
      </c>
      <c r="O555" s="2">
        <v>97385961</v>
      </c>
      <c r="P555" s="2">
        <v>1</v>
      </c>
      <c r="R555" s="2">
        <v>66043468</v>
      </c>
      <c r="S555" s="2">
        <v>1</v>
      </c>
      <c r="U555" s="2">
        <v>97729012</v>
      </c>
      <c r="V555" s="2">
        <v>1</v>
      </c>
      <c r="W555" s="2">
        <v>1</v>
      </c>
    </row>
    <row r="556" spans="4:23" x14ac:dyDescent="0.25">
      <c r="D556" s="2">
        <v>97729012</v>
      </c>
      <c r="E556" s="2">
        <v>2</v>
      </c>
      <c r="O556" s="2">
        <v>97729012</v>
      </c>
      <c r="P556" s="2">
        <v>1</v>
      </c>
      <c r="R556" s="2">
        <v>66151976</v>
      </c>
      <c r="S556" s="2">
        <v>1</v>
      </c>
      <c r="U556" s="2">
        <v>98208593</v>
      </c>
      <c r="V556" s="2">
        <v>1</v>
      </c>
      <c r="W556" s="2">
        <v>2</v>
      </c>
    </row>
    <row r="557" spans="4:23" x14ac:dyDescent="0.25">
      <c r="D557" s="2">
        <v>98208593</v>
      </c>
      <c r="E557" s="2">
        <v>2</v>
      </c>
      <c r="O557" s="2">
        <v>98208593</v>
      </c>
      <c r="P557" s="2">
        <v>1</v>
      </c>
      <c r="R557" s="2">
        <v>66184250</v>
      </c>
      <c r="S557" s="2">
        <v>1</v>
      </c>
      <c r="U557" s="2">
        <v>98348961</v>
      </c>
      <c r="V557" s="2">
        <v>1</v>
      </c>
      <c r="W557" s="2">
        <v>1</v>
      </c>
    </row>
    <row r="558" spans="4:23" x14ac:dyDescent="0.25">
      <c r="D558" s="2">
        <v>98348961</v>
      </c>
      <c r="E558" s="2">
        <v>1</v>
      </c>
      <c r="O558" s="2">
        <v>98348961</v>
      </c>
      <c r="P558" s="2">
        <v>1</v>
      </c>
      <c r="R558" s="2">
        <v>66357329</v>
      </c>
      <c r="S558" s="2">
        <v>1</v>
      </c>
      <c r="U558" s="2">
        <v>98375316</v>
      </c>
      <c r="V558" s="2">
        <v>579</v>
      </c>
      <c r="W558" s="2">
        <v>168</v>
      </c>
    </row>
    <row r="559" spans="4:23" x14ac:dyDescent="0.25">
      <c r="D559" s="2">
        <v>98375316</v>
      </c>
      <c r="E559" s="2">
        <v>625</v>
      </c>
      <c r="O559" s="2">
        <v>98375316</v>
      </c>
      <c r="P559" s="2">
        <v>579</v>
      </c>
      <c r="R559" s="2">
        <v>66402047</v>
      </c>
      <c r="S559" s="2">
        <v>1</v>
      </c>
      <c r="U559" s="2">
        <v>98575487</v>
      </c>
      <c r="V559" s="2">
        <v>616</v>
      </c>
      <c r="W559" s="2">
        <v>142</v>
      </c>
    </row>
    <row r="560" spans="4:23" x14ac:dyDescent="0.25">
      <c r="D560" s="2">
        <v>98575487</v>
      </c>
      <c r="E560" s="2">
        <v>639</v>
      </c>
      <c r="O560" s="2">
        <v>98575487</v>
      </c>
      <c r="P560" s="2">
        <v>616</v>
      </c>
      <c r="R560" s="2">
        <v>66509596</v>
      </c>
      <c r="S560" s="2">
        <v>1</v>
      </c>
      <c r="U560" s="2">
        <v>98974312</v>
      </c>
      <c r="V560" s="2">
        <v>1</v>
      </c>
      <c r="W560" s="2">
        <v>3</v>
      </c>
    </row>
    <row r="561" spans="4:23" x14ac:dyDescent="0.25">
      <c r="D561" s="2">
        <v>98974312</v>
      </c>
      <c r="E561" s="2">
        <v>3</v>
      </c>
      <c r="O561" s="2">
        <v>98974312</v>
      </c>
      <c r="P561" s="2">
        <v>1</v>
      </c>
      <c r="R561" s="2">
        <v>66538160</v>
      </c>
      <c r="S561" s="2">
        <v>1</v>
      </c>
      <c r="U561" s="2">
        <v>99538214</v>
      </c>
      <c r="V561" s="2">
        <v>1</v>
      </c>
      <c r="W561" s="2">
        <v>1</v>
      </c>
    </row>
    <row r="562" spans="4:23" x14ac:dyDescent="0.25">
      <c r="D562" s="2">
        <v>99538214</v>
      </c>
      <c r="E562" s="2">
        <v>1</v>
      </c>
      <c r="O562" s="2">
        <v>99538214</v>
      </c>
      <c r="P562" s="2">
        <v>1</v>
      </c>
      <c r="R562" s="2">
        <v>66822007</v>
      </c>
      <c r="S562" s="2">
        <v>4</v>
      </c>
      <c r="U562" s="2">
        <v>99605395</v>
      </c>
      <c r="V562" s="2">
        <v>1</v>
      </c>
      <c r="W562" s="2">
        <v>3</v>
      </c>
    </row>
    <row r="563" spans="4:23" x14ac:dyDescent="0.25">
      <c r="D563" s="2">
        <v>99605395</v>
      </c>
      <c r="E563" s="2">
        <v>3</v>
      </c>
      <c r="O563" s="2">
        <v>99605395</v>
      </c>
      <c r="P563" s="2">
        <v>1</v>
      </c>
      <c r="R563" s="2">
        <v>66834347</v>
      </c>
      <c r="S563" s="2">
        <v>3</v>
      </c>
      <c r="U563" s="2">
        <v>99975547</v>
      </c>
      <c r="V563" s="2">
        <v>1</v>
      </c>
      <c r="W563" s="2">
        <v>1</v>
      </c>
    </row>
    <row r="564" spans="4:23" x14ac:dyDescent="0.25">
      <c r="D564" s="2">
        <v>99975547</v>
      </c>
      <c r="E564" s="2">
        <v>1</v>
      </c>
      <c r="O564" s="2">
        <v>99975547</v>
      </c>
      <c r="P564" s="2">
        <v>1</v>
      </c>
      <c r="R564" s="2">
        <v>66883866</v>
      </c>
      <c r="S564" s="2">
        <v>1</v>
      </c>
      <c r="U564" s="2">
        <v>100723678</v>
      </c>
      <c r="V564" s="2">
        <v>1</v>
      </c>
      <c r="W564" s="2">
        <v>1</v>
      </c>
    </row>
    <row r="565" spans="4:23" x14ac:dyDescent="0.25">
      <c r="D565" s="2">
        <v>100723678</v>
      </c>
      <c r="E565" s="2">
        <v>1</v>
      </c>
      <c r="O565" s="2">
        <v>100723678</v>
      </c>
      <c r="P565" s="2">
        <v>1</v>
      </c>
      <c r="R565" s="2">
        <v>67122925</v>
      </c>
      <c r="S565" s="2">
        <v>6</v>
      </c>
      <c r="U565" s="2">
        <v>101262862</v>
      </c>
      <c r="V565" s="2">
        <v>226</v>
      </c>
      <c r="W565" s="2">
        <v>98</v>
      </c>
    </row>
    <row r="566" spans="4:23" x14ac:dyDescent="0.25">
      <c r="D566" s="2">
        <v>101262862</v>
      </c>
      <c r="E566" s="2">
        <v>270</v>
      </c>
      <c r="O566" s="2">
        <v>101262862</v>
      </c>
      <c r="P566" s="2">
        <v>226</v>
      </c>
      <c r="R566" s="2">
        <v>67223659</v>
      </c>
      <c r="S566" s="2">
        <v>3</v>
      </c>
      <c r="U566" s="2">
        <v>101472507</v>
      </c>
      <c r="V566" s="2">
        <v>226</v>
      </c>
      <c r="W566" s="2">
        <v>99</v>
      </c>
    </row>
    <row r="567" spans="4:23" x14ac:dyDescent="0.25">
      <c r="D567" s="2">
        <v>101472507</v>
      </c>
      <c r="E567" s="2">
        <v>271</v>
      </c>
      <c r="O567" s="2">
        <v>101472507</v>
      </c>
      <c r="P567" s="2">
        <v>226</v>
      </c>
      <c r="R567" s="2">
        <v>67291988</v>
      </c>
      <c r="S567" s="2">
        <v>2</v>
      </c>
      <c r="U567" s="2">
        <v>103070502</v>
      </c>
      <c r="V567" s="2">
        <v>1</v>
      </c>
      <c r="W567" s="2">
        <v>1</v>
      </c>
    </row>
    <row r="568" spans="4:23" x14ac:dyDescent="0.25">
      <c r="D568" s="2">
        <v>103070502</v>
      </c>
      <c r="E568" s="2">
        <v>1</v>
      </c>
      <c r="O568" s="2">
        <v>103070502</v>
      </c>
      <c r="P568" s="2">
        <v>1</v>
      </c>
      <c r="R568" s="2">
        <v>67301871</v>
      </c>
      <c r="S568" s="2">
        <v>1</v>
      </c>
      <c r="U568" s="2">
        <v>103559668</v>
      </c>
      <c r="V568" s="2">
        <v>1</v>
      </c>
      <c r="W568" s="2">
        <v>3</v>
      </c>
    </row>
    <row r="569" spans="4:23" x14ac:dyDescent="0.25">
      <c r="D569" s="2">
        <v>103559668</v>
      </c>
      <c r="E569" s="2">
        <v>3</v>
      </c>
      <c r="O569" s="2">
        <v>103559668</v>
      </c>
      <c r="P569" s="2">
        <v>1</v>
      </c>
      <c r="R569" s="2">
        <v>67443996</v>
      </c>
      <c r="S569" s="2">
        <v>2</v>
      </c>
      <c r="U569" s="2">
        <v>103650107</v>
      </c>
      <c r="V569" s="2">
        <v>1</v>
      </c>
      <c r="W569" s="2">
        <v>1</v>
      </c>
    </row>
    <row r="570" spans="4:23" x14ac:dyDescent="0.25">
      <c r="D570" s="2">
        <v>103650107</v>
      </c>
      <c r="E570" s="2">
        <v>1</v>
      </c>
      <c r="O570" s="2">
        <v>103650107</v>
      </c>
      <c r="P570" s="2">
        <v>1</v>
      </c>
      <c r="R570" s="2">
        <v>67520182</v>
      </c>
      <c r="S570" s="2">
        <v>1</v>
      </c>
      <c r="U570" s="2">
        <v>103996987</v>
      </c>
      <c r="V570" s="2">
        <v>25</v>
      </c>
      <c r="W570" s="2">
        <v>20</v>
      </c>
    </row>
    <row r="571" spans="4:23" x14ac:dyDescent="0.25">
      <c r="D571" s="2">
        <v>103996987</v>
      </c>
      <c r="E571" s="2">
        <v>31</v>
      </c>
      <c r="O571" s="2">
        <v>103996987</v>
      </c>
      <c r="P571" s="2">
        <v>25</v>
      </c>
      <c r="R571" s="2">
        <v>67642074</v>
      </c>
      <c r="S571" s="2">
        <v>4</v>
      </c>
      <c r="U571" s="2">
        <v>104265995</v>
      </c>
      <c r="V571" s="2">
        <v>1</v>
      </c>
      <c r="W571" s="2">
        <v>1</v>
      </c>
    </row>
    <row r="572" spans="4:23" x14ac:dyDescent="0.25">
      <c r="D572" s="2">
        <v>104265995</v>
      </c>
      <c r="E572" s="2">
        <v>1</v>
      </c>
      <c r="O572" s="2">
        <v>104265995</v>
      </c>
      <c r="P572" s="2">
        <v>1</v>
      </c>
      <c r="R572" s="2">
        <v>67744378</v>
      </c>
      <c r="S572" s="2">
        <v>1</v>
      </c>
      <c r="U572" s="2">
        <v>104697791</v>
      </c>
      <c r="V572" s="2">
        <v>1</v>
      </c>
      <c r="W572" s="2">
        <v>1</v>
      </c>
    </row>
    <row r="573" spans="4:23" x14ac:dyDescent="0.25">
      <c r="D573" s="2">
        <v>104697791</v>
      </c>
      <c r="E573" s="2">
        <v>1</v>
      </c>
      <c r="O573" s="2">
        <v>104697791</v>
      </c>
      <c r="P573" s="2">
        <v>1</v>
      </c>
      <c r="R573" s="2">
        <v>67746970</v>
      </c>
      <c r="S573" s="2">
        <v>1</v>
      </c>
      <c r="U573" s="2">
        <v>104817465</v>
      </c>
      <c r="V573" s="2">
        <v>3</v>
      </c>
      <c r="W573" s="2">
        <v>1</v>
      </c>
    </row>
    <row r="574" spans="4:23" x14ac:dyDescent="0.25">
      <c r="D574" s="2">
        <v>104817465</v>
      </c>
      <c r="E574" s="2">
        <v>3</v>
      </c>
      <c r="O574" s="2">
        <v>104817465</v>
      </c>
      <c r="P574" s="2">
        <v>3</v>
      </c>
      <c r="R574" s="2">
        <v>67809495</v>
      </c>
      <c r="S574" s="2">
        <v>1</v>
      </c>
      <c r="U574" s="2">
        <v>105359284</v>
      </c>
      <c r="V574" s="2">
        <v>226</v>
      </c>
      <c r="W574" s="2">
        <v>111</v>
      </c>
    </row>
    <row r="575" spans="4:23" x14ac:dyDescent="0.25">
      <c r="D575" s="2">
        <v>105359284</v>
      </c>
      <c r="E575" s="2">
        <v>281</v>
      </c>
      <c r="O575" s="2">
        <v>105359284</v>
      </c>
      <c r="P575" s="2">
        <v>226</v>
      </c>
      <c r="R575" s="2">
        <v>67923925</v>
      </c>
      <c r="S575" s="2">
        <v>5</v>
      </c>
      <c r="U575" s="2">
        <v>105523534</v>
      </c>
      <c r="V575" s="2">
        <v>1</v>
      </c>
      <c r="W575" s="2">
        <v>1</v>
      </c>
    </row>
    <row r="576" spans="4:23" x14ac:dyDescent="0.25">
      <c r="D576" s="2">
        <v>105523534</v>
      </c>
      <c r="E576" s="2">
        <v>1</v>
      </c>
      <c r="O576" s="2">
        <v>105523534</v>
      </c>
      <c r="P576" s="2">
        <v>1</v>
      </c>
      <c r="R576" s="2">
        <v>68092281</v>
      </c>
      <c r="S576" s="2">
        <v>1</v>
      </c>
      <c r="U576" s="2">
        <v>105595611</v>
      </c>
      <c r="V576" s="2">
        <v>1</v>
      </c>
      <c r="W576" s="2">
        <v>3</v>
      </c>
    </row>
    <row r="577" spans="4:23" x14ac:dyDescent="0.25">
      <c r="D577" s="2">
        <v>105595611</v>
      </c>
      <c r="E577" s="2">
        <v>3</v>
      </c>
      <c r="O577" s="2">
        <v>105595611</v>
      </c>
      <c r="P577" s="2">
        <v>1</v>
      </c>
      <c r="R577" s="2">
        <v>68276327</v>
      </c>
      <c r="S577" s="2">
        <v>1</v>
      </c>
      <c r="U577" s="2">
        <v>105611194</v>
      </c>
      <c r="V577" s="2">
        <v>1</v>
      </c>
      <c r="W577" s="2">
        <v>1</v>
      </c>
    </row>
    <row r="578" spans="4:23" x14ac:dyDescent="0.25">
      <c r="D578" s="2">
        <v>105611194</v>
      </c>
      <c r="E578" s="2">
        <v>1</v>
      </c>
      <c r="O578" s="2">
        <v>105611194</v>
      </c>
      <c r="P578" s="2">
        <v>1</v>
      </c>
      <c r="R578" s="2">
        <v>68350354</v>
      </c>
      <c r="S578" s="2">
        <v>2</v>
      </c>
      <c r="U578" s="2">
        <v>105661690</v>
      </c>
      <c r="V578" s="2">
        <v>1</v>
      </c>
      <c r="W578" s="2">
        <v>2</v>
      </c>
    </row>
    <row r="579" spans="4:23" x14ac:dyDescent="0.25">
      <c r="D579" s="2">
        <v>105661690</v>
      </c>
      <c r="E579" s="2">
        <v>2</v>
      </c>
      <c r="O579" s="2">
        <v>105661690</v>
      </c>
      <c r="P579" s="2">
        <v>1</v>
      </c>
      <c r="R579" s="2">
        <v>68407220</v>
      </c>
      <c r="S579" s="2">
        <v>3</v>
      </c>
      <c r="U579" s="2">
        <v>106247043</v>
      </c>
      <c r="V579" s="2">
        <v>1</v>
      </c>
      <c r="W579" s="2">
        <v>54</v>
      </c>
    </row>
    <row r="580" spans="4:23" x14ac:dyDescent="0.25">
      <c r="D580" s="2">
        <v>106247043</v>
      </c>
      <c r="E580" s="2">
        <v>54</v>
      </c>
      <c r="O580" s="2">
        <v>106247043</v>
      </c>
      <c r="P580" s="2">
        <v>1</v>
      </c>
      <c r="R580" s="2">
        <v>68464903</v>
      </c>
      <c r="S580" s="2">
        <v>31</v>
      </c>
      <c r="U580" s="2">
        <v>106851769</v>
      </c>
      <c r="V580" s="2">
        <v>11</v>
      </c>
      <c r="W580" s="2">
        <v>16</v>
      </c>
    </row>
    <row r="581" spans="4:23" x14ac:dyDescent="0.25">
      <c r="D581" s="2">
        <v>106851769</v>
      </c>
      <c r="E581" s="2">
        <v>21</v>
      </c>
      <c r="O581" s="2">
        <v>106851769</v>
      </c>
      <c r="P581" s="2">
        <v>11</v>
      </c>
      <c r="R581" s="2">
        <v>68533377</v>
      </c>
      <c r="S581" s="2">
        <v>1</v>
      </c>
      <c r="U581" s="2">
        <v>107119628</v>
      </c>
      <c r="V581" s="2">
        <v>622</v>
      </c>
      <c r="W581" s="2">
        <v>167</v>
      </c>
    </row>
    <row r="582" spans="4:23" x14ac:dyDescent="0.25">
      <c r="D582" s="2">
        <v>107119628</v>
      </c>
      <c r="E582" s="2">
        <v>660</v>
      </c>
      <c r="O582" s="2">
        <v>107119628</v>
      </c>
      <c r="P582" s="2">
        <v>622</v>
      </c>
      <c r="R582" s="2">
        <v>68782946</v>
      </c>
      <c r="S582" s="2">
        <v>1</v>
      </c>
      <c r="U582" s="2">
        <v>107327935</v>
      </c>
      <c r="V582" s="2">
        <v>2</v>
      </c>
      <c r="W582" s="2">
        <v>1</v>
      </c>
    </row>
    <row r="583" spans="4:23" x14ac:dyDescent="0.25">
      <c r="D583" s="2">
        <v>107327935</v>
      </c>
      <c r="E583" s="2">
        <v>2</v>
      </c>
      <c r="O583" s="2">
        <v>107327935</v>
      </c>
      <c r="P583" s="2">
        <v>2</v>
      </c>
      <c r="R583" s="2">
        <v>68818228</v>
      </c>
      <c r="S583" s="2">
        <v>1</v>
      </c>
      <c r="U583" s="2">
        <v>107367707</v>
      </c>
      <c r="V583" s="2">
        <v>226</v>
      </c>
      <c r="W583" s="2">
        <v>111</v>
      </c>
    </row>
    <row r="584" spans="4:23" x14ac:dyDescent="0.25">
      <c r="D584" s="2">
        <v>107367707</v>
      </c>
      <c r="E584" s="2">
        <v>281</v>
      </c>
      <c r="O584" s="2">
        <v>107367707</v>
      </c>
      <c r="P584" s="2">
        <v>226</v>
      </c>
      <c r="R584" s="2">
        <v>68828635</v>
      </c>
      <c r="S584" s="2">
        <v>2</v>
      </c>
      <c r="U584" s="2">
        <v>107553659</v>
      </c>
      <c r="V584" s="2">
        <v>226</v>
      </c>
      <c r="W584" s="2">
        <v>119</v>
      </c>
    </row>
    <row r="585" spans="4:23" x14ac:dyDescent="0.25">
      <c r="D585" s="2">
        <v>107553659</v>
      </c>
      <c r="E585" s="2">
        <v>287</v>
      </c>
      <c r="O585" s="2">
        <v>107553659</v>
      </c>
      <c r="P585" s="2">
        <v>226</v>
      </c>
      <c r="R585" s="2">
        <v>68868629</v>
      </c>
      <c r="S585" s="2">
        <v>1</v>
      </c>
      <c r="U585" s="2">
        <v>107561506</v>
      </c>
      <c r="V585" s="2">
        <v>1</v>
      </c>
      <c r="W585" s="2">
        <v>1</v>
      </c>
    </row>
    <row r="586" spans="4:23" x14ac:dyDescent="0.25">
      <c r="D586" s="2">
        <v>107561506</v>
      </c>
      <c r="E586" s="2">
        <v>1</v>
      </c>
      <c r="O586" s="2">
        <v>107561506</v>
      </c>
      <c r="P586" s="2">
        <v>1</v>
      </c>
      <c r="R586" s="2">
        <v>69093907</v>
      </c>
      <c r="S586" s="2">
        <v>1</v>
      </c>
      <c r="U586" s="2">
        <v>107564839</v>
      </c>
      <c r="V586" s="2">
        <v>1</v>
      </c>
      <c r="W586" s="2">
        <v>21</v>
      </c>
    </row>
    <row r="587" spans="4:23" x14ac:dyDescent="0.25">
      <c r="D587" s="2">
        <v>107564839</v>
      </c>
      <c r="E587" s="2">
        <v>21</v>
      </c>
      <c r="O587" s="2">
        <v>107564839</v>
      </c>
      <c r="P587" s="2">
        <v>1</v>
      </c>
      <c r="R587" s="2">
        <v>69305635</v>
      </c>
      <c r="S587" s="2">
        <v>1</v>
      </c>
      <c r="U587" s="2">
        <v>108281196</v>
      </c>
      <c r="V587" s="2">
        <v>1</v>
      </c>
      <c r="W587" s="2">
        <v>1</v>
      </c>
    </row>
    <row r="588" spans="4:23" x14ac:dyDescent="0.25">
      <c r="D588" s="2">
        <v>108281196</v>
      </c>
      <c r="E588" s="2">
        <v>1</v>
      </c>
      <c r="O588" s="2">
        <v>108281196</v>
      </c>
      <c r="P588" s="2">
        <v>1</v>
      </c>
      <c r="R588" s="2">
        <v>69359362</v>
      </c>
      <c r="S588" s="2">
        <v>17</v>
      </c>
      <c r="U588" s="2">
        <v>108414390</v>
      </c>
      <c r="V588" s="2">
        <v>14</v>
      </c>
      <c r="W588" s="2">
        <v>19</v>
      </c>
    </row>
    <row r="589" spans="4:23" x14ac:dyDescent="0.25">
      <c r="D589" s="2">
        <v>108414390</v>
      </c>
      <c r="E589" s="2">
        <v>26</v>
      </c>
      <c r="O589" s="2">
        <v>108414390</v>
      </c>
      <c r="P589" s="2">
        <v>14</v>
      </c>
      <c r="R589" s="2">
        <v>69547415</v>
      </c>
      <c r="S589" s="2">
        <v>2</v>
      </c>
      <c r="U589" s="2">
        <v>108781290</v>
      </c>
      <c r="V589" s="2">
        <v>1</v>
      </c>
      <c r="W589" s="2">
        <v>1</v>
      </c>
    </row>
    <row r="590" spans="4:23" x14ac:dyDescent="0.25">
      <c r="D590" s="2">
        <v>108781290</v>
      </c>
      <c r="E590" s="2">
        <v>1</v>
      </c>
      <c r="O590" s="2">
        <v>108781290</v>
      </c>
      <c r="P590" s="2">
        <v>1</v>
      </c>
      <c r="R590" s="2">
        <v>69872561</v>
      </c>
      <c r="S590" s="2">
        <v>2</v>
      </c>
      <c r="U590" s="2">
        <v>109042957</v>
      </c>
      <c r="V590" s="2">
        <v>1</v>
      </c>
      <c r="W590" s="2">
        <v>2</v>
      </c>
    </row>
    <row r="591" spans="4:23" x14ac:dyDescent="0.25">
      <c r="D591" s="2">
        <v>109042957</v>
      </c>
      <c r="E591" s="2">
        <v>2</v>
      </c>
      <c r="O591" s="2">
        <v>109042957</v>
      </c>
      <c r="P591" s="2">
        <v>1</v>
      </c>
      <c r="R591" s="2">
        <v>69881215</v>
      </c>
      <c r="S591" s="2">
        <v>1</v>
      </c>
      <c r="U591" s="2">
        <v>109310961</v>
      </c>
      <c r="V591" s="2">
        <v>1</v>
      </c>
      <c r="W591" s="2">
        <v>1</v>
      </c>
    </row>
    <row r="592" spans="4:23" x14ac:dyDescent="0.25">
      <c r="D592" s="2">
        <v>109310961</v>
      </c>
      <c r="E592" s="2">
        <v>1</v>
      </c>
      <c r="O592" s="2">
        <v>109310961</v>
      </c>
      <c r="P592" s="2">
        <v>1</v>
      </c>
      <c r="R592" s="2">
        <v>70324149</v>
      </c>
      <c r="S592" s="2">
        <v>2</v>
      </c>
      <c r="U592" s="2">
        <v>109400452</v>
      </c>
      <c r="V592" s="2">
        <v>1</v>
      </c>
      <c r="W592" s="2">
        <v>1</v>
      </c>
    </row>
    <row r="593" spans="4:23" x14ac:dyDescent="0.25">
      <c r="D593" s="2">
        <v>109400452</v>
      </c>
      <c r="E593" s="2">
        <v>1</v>
      </c>
      <c r="O593" s="2">
        <v>109400452</v>
      </c>
      <c r="P593" s="2">
        <v>1</v>
      </c>
      <c r="R593" s="2">
        <v>70492012</v>
      </c>
      <c r="S593" s="2">
        <v>1</v>
      </c>
      <c r="U593" s="2">
        <v>110383673</v>
      </c>
      <c r="V593" s="2">
        <v>1</v>
      </c>
      <c r="W593" s="2">
        <v>2</v>
      </c>
    </row>
    <row r="594" spans="4:23" x14ac:dyDescent="0.25">
      <c r="D594" s="2">
        <v>110383673</v>
      </c>
      <c r="E594" s="2">
        <v>2</v>
      </c>
      <c r="O594" s="2">
        <v>110383673</v>
      </c>
      <c r="P594" s="2">
        <v>1</v>
      </c>
      <c r="R594" s="2">
        <v>70767282</v>
      </c>
      <c r="S594" s="2">
        <v>1</v>
      </c>
      <c r="U594" s="2">
        <v>110440194</v>
      </c>
      <c r="V594" s="2">
        <v>1</v>
      </c>
      <c r="W594" s="2">
        <v>2</v>
      </c>
    </row>
    <row r="595" spans="4:23" x14ac:dyDescent="0.25">
      <c r="D595" s="2">
        <v>110440194</v>
      </c>
      <c r="E595" s="2">
        <v>2</v>
      </c>
      <c r="O595" s="2">
        <v>110440194</v>
      </c>
      <c r="P595" s="2">
        <v>1</v>
      </c>
      <c r="R595" s="2">
        <v>70910445</v>
      </c>
      <c r="S595" s="2">
        <v>1</v>
      </c>
      <c r="U595" s="2">
        <v>110570009</v>
      </c>
      <c r="V595" s="2">
        <v>2</v>
      </c>
      <c r="W595" s="2">
        <v>1</v>
      </c>
    </row>
    <row r="596" spans="4:23" x14ac:dyDescent="0.25">
      <c r="D596" s="2">
        <v>110570009</v>
      </c>
      <c r="E596" s="2">
        <v>2</v>
      </c>
      <c r="O596" s="2">
        <v>110570009</v>
      </c>
      <c r="P596" s="2">
        <v>2</v>
      </c>
      <c r="R596" s="2">
        <v>71187431</v>
      </c>
      <c r="S596" s="2">
        <v>6</v>
      </c>
      <c r="U596" s="2">
        <v>110586733</v>
      </c>
      <c r="V596" s="2">
        <v>1</v>
      </c>
      <c r="W596" s="2">
        <v>1</v>
      </c>
    </row>
    <row r="597" spans="4:23" x14ac:dyDescent="0.25">
      <c r="D597" s="2">
        <v>110586733</v>
      </c>
      <c r="E597" s="2">
        <v>1</v>
      </c>
      <c r="O597" s="2">
        <v>110586733</v>
      </c>
      <c r="P597" s="2">
        <v>1</v>
      </c>
      <c r="R597" s="2">
        <v>71223761</v>
      </c>
      <c r="S597" s="2">
        <v>1</v>
      </c>
      <c r="U597" s="2">
        <v>110738701</v>
      </c>
      <c r="V597" s="2">
        <v>2</v>
      </c>
      <c r="W597" s="2">
        <v>2</v>
      </c>
    </row>
    <row r="598" spans="4:23" x14ac:dyDescent="0.25">
      <c r="D598" s="2">
        <v>110738701</v>
      </c>
      <c r="E598" s="2">
        <v>2</v>
      </c>
      <c r="O598" s="2">
        <v>110738701</v>
      </c>
      <c r="P598" s="2">
        <v>2</v>
      </c>
      <c r="R598" s="2">
        <v>71284838</v>
      </c>
      <c r="S598" s="2">
        <v>2</v>
      </c>
      <c r="U598" s="2">
        <v>111040798</v>
      </c>
      <c r="V598" s="2">
        <v>2</v>
      </c>
      <c r="W598" s="2">
        <v>1</v>
      </c>
    </row>
    <row r="599" spans="4:23" x14ac:dyDescent="0.25">
      <c r="D599" s="2">
        <v>111040798</v>
      </c>
      <c r="E599" s="2">
        <v>2</v>
      </c>
      <c r="O599" s="2">
        <v>111040798</v>
      </c>
      <c r="P599" s="2">
        <v>2</v>
      </c>
      <c r="R599" s="2">
        <v>71301957</v>
      </c>
      <c r="S599" s="2">
        <v>5</v>
      </c>
      <c r="U599" s="2">
        <v>111079273</v>
      </c>
      <c r="V599" s="2">
        <v>1</v>
      </c>
      <c r="W599" s="2">
        <v>2</v>
      </c>
    </row>
    <row r="600" spans="4:23" x14ac:dyDescent="0.25">
      <c r="D600" s="2">
        <v>111079273</v>
      </c>
      <c r="E600" s="2">
        <v>2</v>
      </c>
      <c r="O600" s="2">
        <v>111079273</v>
      </c>
      <c r="P600" s="2">
        <v>1</v>
      </c>
      <c r="R600" s="2">
        <v>71376869</v>
      </c>
      <c r="S600" s="2">
        <v>7</v>
      </c>
      <c r="U600" s="2">
        <v>111302009</v>
      </c>
      <c r="V600" s="2">
        <v>14</v>
      </c>
      <c r="W600" s="2">
        <v>22</v>
      </c>
    </row>
    <row r="601" spans="4:23" x14ac:dyDescent="0.25">
      <c r="D601" s="2">
        <v>111302009</v>
      </c>
      <c r="E601" s="2">
        <v>29</v>
      </c>
      <c r="O601" s="2">
        <v>111302009</v>
      </c>
      <c r="P601" s="2">
        <v>14</v>
      </c>
      <c r="R601" s="2">
        <v>71430779</v>
      </c>
      <c r="S601" s="2">
        <v>2</v>
      </c>
      <c r="U601" s="2">
        <v>111730818</v>
      </c>
      <c r="V601" s="2">
        <v>1</v>
      </c>
      <c r="W601" s="2">
        <v>1</v>
      </c>
    </row>
    <row r="602" spans="4:23" x14ac:dyDescent="0.25">
      <c r="D602" s="2">
        <v>111730818</v>
      </c>
      <c r="E602" s="2">
        <v>2</v>
      </c>
      <c r="O602" s="2">
        <v>111730818</v>
      </c>
      <c r="P602" s="2">
        <v>1</v>
      </c>
      <c r="R602" s="2">
        <v>71465284</v>
      </c>
      <c r="S602" s="2">
        <v>1</v>
      </c>
      <c r="U602" s="2">
        <v>111772276</v>
      </c>
      <c r="V602" s="2">
        <v>226</v>
      </c>
      <c r="W602" s="2">
        <v>146</v>
      </c>
    </row>
    <row r="603" spans="4:23" x14ac:dyDescent="0.25">
      <c r="D603" s="2">
        <v>111772276</v>
      </c>
      <c r="E603" s="2">
        <v>312</v>
      </c>
      <c r="O603" s="2">
        <v>111772276</v>
      </c>
      <c r="P603" s="2">
        <v>226</v>
      </c>
      <c r="R603" s="2">
        <v>71501855</v>
      </c>
      <c r="S603" s="2">
        <v>18</v>
      </c>
      <c r="U603" s="2">
        <v>112103015</v>
      </c>
      <c r="V603" s="2">
        <v>1</v>
      </c>
      <c r="W603" s="2">
        <v>1</v>
      </c>
    </row>
    <row r="604" spans="4:23" x14ac:dyDescent="0.25">
      <c r="D604" s="2">
        <v>112103015</v>
      </c>
      <c r="E604" s="2">
        <v>1</v>
      </c>
      <c r="O604" s="2">
        <v>112103015</v>
      </c>
      <c r="P604" s="2">
        <v>1</v>
      </c>
      <c r="R604" s="2">
        <v>71674157</v>
      </c>
      <c r="S604" s="2">
        <v>1</v>
      </c>
      <c r="U604" s="2">
        <v>112953456</v>
      </c>
      <c r="V604" s="2">
        <v>14</v>
      </c>
      <c r="W604" s="2">
        <v>23</v>
      </c>
    </row>
    <row r="605" spans="4:23" x14ac:dyDescent="0.25">
      <c r="D605" s="2">
        <v>112953456</v>
      </c>
      <c r="E605" s="2">
        <v>30</v>
      </c>
      <c r="O605" s="2">
        <v>112953456</v>
      </c>
      <c r="P605" s="2">
        <v>14</v>
      </c>
      <c r="R605" s="2">
        <v>71675872</v>
      </c>
      <c r="S605" s="2">
        <v>1</v>
      </c>
      <c r="U605" s="2">
        <v>113229156</v>
      </c>
      <c r="V605" s="2">
        <v>2</v>
      </c>
      <c r="W605" s="2">
        <v>3</v>
      </c>
    </row>
    <row r="606" spans="4:23" x14ac:dyDescent="0.25">
      <c r="D606" s="2">
        <v>113229156</v>
      </c>
      <c r="E606" s="2">
        <v>3</v>
      </c>
      <c r="O606" s="2">
        <v>113229156</v>
      </c>
      <c r="P606" s="2">
        <v>2</v>
      </c>
      <c r="R606" s="2">
        <v>71777910</v>
      </c>
      <c r="S606" s="2">
        <v>1</v>
      </c>
      <c r="U606" s="2">
        <v>113237524</v>
      </c>
      <c r="V606" s="2">
        <v>2</v>
      </c>
      <c r="W606" s="2">
        <v>2</v>
      </c>
    </row>
    <row r="607" spans="4:23" x14ac:dyDescent="0.25">
      <c r="D607" s="2">
        <v>113237524</v>
      </c>
      <c r="E607" s="2">
        <v>2</v>
      </c>
      <c r="O607" s="2">
        <v>113237524</v>
      </c>
      <c r="P607" s="2">
        <v>2</v>
      </c>
      <c r="R607" s="2">
        <v>71932797</v>
      </c>
      <c r="S607" s="2">
        <v>1</v>
      </c>
      <c r="U607" s="2">
        <v>113795698</v>
      </c>
      <c r="V607" s="2">
        <v>14</v>
      </c>
      <c r="W607" s="2">
        <v>23</v>
      </c>
    </row>
    <row r="608" spans="4:23" x14ac:dyDescent="0.25">
      <c r="D608" s="2">
        <v>113795698</v>
      </c>
      <c r="E608" s="2">
        <v>30</v>
      </c>
      <c r="O608" s="2">
        <v>113795698</v>
      </c>
      <c r="P608" s="2">
        <v>14</v>
      </c>
      <c r="R608" s="2">
        <v>71980177</v>
      </c>
      <c r="S608" s="2">
        <v>1</v>
      </c>
      <c r="U608" s="2">
        <v>114120767</v>
      </c>
      <c r="V608" s="2">
        <v>1</v>
      </c>
      <c r="W608" s="2">
        <v>1</v>
      </c>
    </row>
    <row r="609" spans="4:23" x14ac:dyDescent="0.25">
      <c r="D609" s="2">
        <v>114120767</v>
      </c>
      <c r="E609" s="2">
        <v>2</v>
      </c>
      <c r="O609" s="2">
        <v>114120767</v>
      </c>
      <c r="P609" s="2">
        <v>1</v>
      </c>
      <c r="R609" s="2">
        <v>72017763</v>
      </c>
      <c r="S609" s="2">
        <v>1</v>
      </c>
      <c r="U609" s="2">
        <v>115434016</v>
      </c>
      <c r="V609" s="2">
        <v>1</v>
      </c>
      <c r="W609" s="2">
        <v>1</v>
      </c>
    </row>
    <row r="610" spans="4:23" x14ac:dyDescent="0.25">
      <c r="D610" s="2">
        <v>115434016</v>
      </c>
      <c r="E610" s="2">
        <v>1</v>
      </c>
      <c r="O610" s="2">
        <v>115434016</v>
      </c>
      <c r="P610" s="2">
        <v>1</v>
      </c>
      <c r="R610" s="2">
        <v>72096910</v>
      </c>
      <c r="S610" s="2">
        <v>1</v>
      </c>
      <c r="U610" s="2">
        <v>116174917</v>
      </c>
      <c r="V610" s="2">
        <v>1</v>
      </c>
      <c r="W610" s="2">
        <v>23</v>
      </c>
    </row>
    <row r="611" spans="4:23" x14ac:dyDescent="0.25">
      <c r="D611" s="2">
        <v>116174917</v>
      </c>
      <c r="E611" s="2">
        <v>22</v>
      </c>
      <c r="O611" s="2">
        <v>116174917</v>
      </c>
      <c r="P611" s="2">
        <v>1</v>
      </c>
      <c r="R611" s="2">
        <v>72233269</v>
      </c>
      <c r="S611" s="2">
        <v>6</v>
      </c>
      <c r="U611" s="2">
        <v>116361990</v>
      </c>
      <c r="V611" s="2">
        <v>226</v>
      </c>
      <c r="W611" s="2">
        <v>122</v>
      </c>
    </row>
    <row r="612" spans="4:23" x14ac:dyDescent="0.25">
      <c r="D612" s="2">
        <v>116361990</v>
      </c>
      <c r="E612" s="2">
        <v>290</v>
      </c>
      <c r="O612" s="2">
        <v>116361990</v>
      </c>
      <c r="P612" s="2">
        <v>226</v>
      </c>
      <c r="R612" s="2">
        <v>72347527</v>
      </c>
      <c r="S612" s="2">
        <v>1</v>
      </c>
      <c r="U612" s="2">
        <v>116522779</v>
      </c>
      <c r="V612" s="2">
        <v>14</v>
      </c>
      <c r="W612" s="2">
        <v>24</v>
      </c>
    </row>
    <row r="613" spans="4:23" x14ac:dyDescent="0.25">
      <c r="D613" s="2">
        <v>116522779</v>
      </c>
      <c r="E613" s="2">
        <v>31</v>
      </c>
      <c r="O613" s="2">
        <v>116522779</v>
      </c>
      <c r="P613" s="2">
        <v>14</v>
      </c>
      <c r="R613" s="2">
        <v>72352773</v>
      </c>
      <c r="S613" s="2">
        <v>1</v>
      </c>
      <c r="U613" s="2">
        <v>116960328</v>
      </c>
      <c r="V613" s="2">
        <v>1</v>
      </c>
      <c r="W613" s="2">
        <v>10</v>
      </c>
    </row>
    <row r="614" spans="4:23" x14ac:dyDescent="0.25">
      <c r="D614" s="2">
        <v>116960328</v>
      </c>
      <c r="E614" s="2">
        <v>10</v>
      </c>
      <c r="O614" s="2">
        <v>116960328</v>
      </c>
      <c r="P614" s="2">
        <v>1</v>
      </c>
      <c r="R614" s="2">
        <v>72365538</v>
      </c>
      <c r="S614" s="2">
        <v>1</v>
      </c>
      <c r="U614" s="2">
        <v>117090643</v>
      </c>
      <c r="V614" s="2">
        <v>1</v>
      </c>
      <c r="W614" s="2">
        <v>1</v>
      </c>
    </row>
    <row r="615" spans="4:23" x14ac:dyDescent="0.25">
      <c r="D615" s="2">
        <v>117090643</v>
      </c>
      <c r="E615" s="2">
        <v>1</v>
      </c>
      <c r="O615" s="2">
        <v>117090643</v>
      </c>
      <c r="P615" s="2">
        <v>1</v>
      </c>
      <c r="R615" s="2">
        <v>72479761</v>
      </c>
      <c r="S615" s="2">
        <v>21</v>
      </c>
      <c r="U615" s="2">
        <v>117668510</v>
      </c>
      <c r="V615" s="2">
        <v>2</v>
      </c>
      <c r="W615" s="2">
        <v>1</v>
      </c>
    </row>
    <row r="616" spans="4:23" x14ac:dyDescent="0.25">
      <c r="D616" s="2">
        <v>117668510</v>
      </c>
      <c r="E616" s="2">
        <v>2</v>
      </c>
      <c r="O616" s="2">
        <v>117668510</v>
      </c>
      <c r="P616" s="2">
        <v>2</v>
      </c>
      <c r="R616" s="2">
        <v>72934806</v>
      </c>
      <c r="S616" s="2">
        <v>1</v>
      </c>
      <c r="U616" s="2">
        <v>117831469</v>
      </c>
      <c r="V616" s="2">
        <v>49</v>
      </c>
      <c r="W616" s="2">
        <v>18</v>
      </c>
    </row>
    <row r="617" spans="4:23" x14ac:dyDescent="0.25">
      <c r="D617" s="2">
        <v>117831469</v>
      </c>
      <c r="E617" s="2">
        <v>61</v>
      </c>
      <c r="O617" s="2">
        <v>117831469</v>
      </c>
      <c r="P617" s="2">
        <v>49</v>
      </c>
      <c r="R617" s="2">
        <v>72940114</v>
      </c>
      <c r="S617" s="2">
        <v>1</v>
      </c>
      <c r="U617" s="2">
        <v>117849683</v>
      </c>
      <c r="V617" s="2">
        <v>1</v>
      </c>
      <c r="W617" s="2">
        <v>3</v>
      </c>
    </row>
    <row r="618" spans="4:23" x14ac:dyDescent="0.25">
      <c r="D618" s="2">
        <v>117849683</v>
      </c>
      <c r="E618" s="2">
        <v>3</v>
      </c>
      <c r="O618" s="2">
        <v>117849683</v>
      </c>
      <c r="P618" s="2">
        <v>1</v>
      </c>
      <c r="R618" s="2">
        <v>73037598</v>
      </c>
      <c r="S618" s="2">
        <v>3</v>
      </c>
      <c r="U618" s="2">
        <v>117928513</v>
      </c>
      <c r="V618" s="2">
        <v>14</v>
      </c>
      <c r="W618" s="2">
        <v>24</v>
      </c>
    </row>
    <row r="619" spans="4:23" x14ac:dyDescent="0.25">
      <c r="D619" s="2">
        <v>117928513</v>
      </c>
      <c r="E619" s="2">
        <v>31</v>
      </c>
      <c r="O619" s="2">
        <v>117928513</v>
      </c>
      <c r="P619" s="2">
        <v>14</v>
      </c>
      <c r="R619" s="2">
        <v>73052475</v>
      </c>
      <c r="S619" s="2">
        <v>1</v>
      </c>
      <c r="U619" s="2">
        <v>118183247</v>
      </c>
      <c r="V619" s="2">
        <v>1</v>
      </c>
      <c r="W619" s="2">
        <v>1</v>
      </c>
    </row>
    <row r="620" spans="4:23" x14ac:dyDescent="0.25">
      <c r="D620" s="2">
        <v>118183247</v>
      </c>
      <c r="E620" s="2">
        <v>1</v>
      </c>
      <c r="O620" s="2">
        <v>118183247</v>
      </c>
      <c r="P620" s="2">
        <v>1</v>
      </c>
      <c r="R620" s="2">
        <v>73205358</v>
      </c>
      <c r="S620" s="2">
        <v>34</v>
      </c>
      <c r="U620" s="2">
        <v>118593588</v>
      </c>
      <c r="V620" s="2">
        <v>1</v>
      </c>
      <c r="W620" s="2">
        <v>1</v>
      </c>
    </row>
    <row r="621" spans="4:23" x14ac:dyDescent="0.25">
      <c r="D621" s="2">
        <v>118593588</v>
      </c>
      <c r="E621" s="2">
        <v>1</v>
      </c>
      <c r="O621" s="2">
        <v>118593588</v>
      </c>
      <c r="P621" s="2">
        <v>1</v>
      </c>
      <c r="R621" s="2">
        <v>73379415</v>
      </c>
      <c r="S621" s="2">
        <v>1</v>
      </c>
      <c r="U621" s="2">
        <v>118650051</v>
      </c>
      <c r="V621" s="2">
        <v>4</v>
      </c>
      <c r="W621" s="2">
        <v>2</v>
      </c>
    </row>
    <row r="622" spans="4:23" x14ac:dyDescent="0.25">
      <c r="D622" s="2">
        <v>118650051</v>
      </c>
      <c r="E622" s="2">
        <v>6</v>
      </c>
      <c r="O622" s="2">
        <v>118650051</v>
      </c>
      <c r="P622" s="2">
        <v>4</v>
      </c>
      <c r="R622" s="2">
        <v>73401636</v>
      </c>
      <c r="S622" s="2">
        <v>1</v>
      </c>
      <c r="U622" s="2">
        <v>118666777</v>
      </c>
      <c r="V622" s="2">
        <v>13</v>
      </c>
      <c r="W622" s="2">
        <v>9</v>
      </c>
    </row>
    <row r="623" spans="4:23" x14ac:dyDescent="0.25">
      <c r="D623" s="2">
        <v>118666777</v>
      </c>
      <c r="E623" s="2">
        <v>16</v>
      </c>
      <c r="O623" s="2">
        <v>118666777</v>
      </c>
      <c r="P623" s="2">
        <v>13</v>
      </c>
      <c r="R623" s="2">
        <v>73402961</v>
      </c>
      <c r="S623" s="2">
        <v>4</v>
      </c>
      <c r="U623" s="2">
        <v>118670711</v>
      </c>
      <c r="V623" s="2">
        <v>1</v>
      </c>
      <c r="W623" s="2">
        <v>2</v>
      </c>
    </row>
    <row r="624" spans="4:23" x14ac:dyDescent="0.25">
      <c r="D624" s="2">
        <v>118670711</v>
      </c>
      <c r="E624" s="2">
        <v>2</v>
      </c>
      <c r="O624" s="2">
        <v>118670711</v>
      </c>
      <c r="P624" s="2">
        <v>1</v>
      </c>
      <c r="R624" s="2">
        <v>73569062</v>
      </c>
      <c r="S624" s="2">
        <v>1</v>
      </c>
      <c r="U624" s="2">
        <v>119819922</v>
      </c>
      <c r="V624" s="2">
        <v>14</v>
      </c>
      <c r="W624" s="2">
        <v>13</v>
      </c>
    </row>
    <row r="625" spans="4:23" x14ac:dyDescent="0.25">
      <c r="D625" s="2">
        <v>119819922</v>
      </c>
      <c r="E625" s="2">
        <v>18</v>
      </c>
      <c r="O625" s="2">
        <v>119819922</v>
      </c>
      <c r="P625" s="2">
        <v>14</v>
      </c>
      <c r="R625" s="2">
        <v>73685532</v>
      </c>
      <c r="S625" s="2">
        <v>5</v>
      </c>
      <c r="U625" s="2">
        <v>120099556</v>
      </c>
      <c r="V625" s="2">
        <v>1</v>
      </c>
      <c r="W625" s="2">
        <v>1</v>
      </c>
    </row>
    <row r="626" spans="4:23" x14ac:dyDescent="0.25">
      <c r="D626" s="2">
        <v>120099556</v>
      </c>
      <c r="E626" s="2">
        <v>1</v>
      </c>
      <c r="O626" s="2">
        <v>120099556</v>
      </c>
      <c r="P626" s="2">
        <v>1</v>
      </c>
      <c r="R626" s="2">
        <v>74041946</v>
      </c>
      <c r="S626" s="2">
        <v>1</v>
      </c>
      <c r="U626" s="2">
        <v>120275850</v>
      </c>
      <c r="V626" s="2">
        <v>1</v>
      </c>
      <c r="W626" s="2">
        <v>1</v>
      </c>
    </row>
    <row r="627" spans="4:23" x14ac:dyDescent="0.25">
      <c r="D627" s="2">
        <v>120275850</v>
      </c>
      <c r="E627" s="2">
        <v>1</v>
      </c>
      <c r="O627" s="2">
        <v>120275850</v>
      </c>
      <c r="P627" s="2">
        <v>1</v>
      </c>
      <c r="R627" s="2">
        <v>74074978</v>
      </c>
      <c r="S627" s="2">
        <v>72</v>
      </c>
      <c r="U627" s="2">
        <v>121212966</v>
      </c>
      <c r="V627" s="2">
        <v>2</v>
      </c>
      <c r="W627" s="2">
        <v>1</v>
      </c>
    </row>
    <row r="628" spans="4:23" x14ac:dyDescent="0.25">
      <c r="D628" s="2">
        <v>121212966</v>
      </c>
      <c r="E628" s="2">
        <v>2</v>
      </c>
      <c r="O628" s="2">
        <v>121212966</v>
      </c>
      <c r="P628" s="2">
        <v>2</v>
      </c>
      <c r="R628" s="2">
        <v>74275100</v>
      </c>
      <c r="S628" s="2">
        <v>1</v>
      </c>
      <c r="U628" s="2">
        <v>121213081</v>
      </c>
      <c r="V628" s="2">
        <v>2</v>
      </c>
      <c r="W628" s="2">
        <v>1</v>
      </c>
    </row>
    <row r="629" spans="4:23" x14ac:dyDescent="0.25">
      <c r="D629" s="2">
        <v>121213081</v>
      </c>
      <c r="E629" s="2">
        <v>2</v>
      </c>
      <c r="O629" s="2">
        <v>121213081</v>
      </c>
      <c r="P629" s="2">
        <v>2</v>
      </c>
      <c r="R629" s="2">
        <v>74284391</v>
      </c>
      <c r="S629" s="2">
        <v>1</v>
      </c>
      <c r="U629" s="2">
        <v>121228445</v>
      </c>
      <c r="V629" s="2">
        <v>2</v>
      </c>
      <c r="W629" s="2">
        <v>1</v>
      </c>
    </row>
    <row r="630" spans="4:23" x14ac:dyDescent="0.25">
      <c r="D630" s="2">
        <v>121228445</v>
      </c>
      <c r="E630" s="2">
        <v>2</v>
      </c>
      <c r="O630" s="2">
        <v>121228445</v>
      </c>
      <c r="P630" s="2">
        <v>2</v>
      </c>
      <c r="R630" s="2">
        <v>74506349</v>
      </c>
      <c r="S630" s="2">
        <v>3</v>
      </c>
      <c r="U630" s="2">
        <v>121552656</v>
      </c>
      <c r="V630" s="2">
        <v>1</v>
      </c>
      <c r="W630" s="2">
        <v>2</v>
      </c>
    </row>
    <row r="631" spans="4:23" x14ac:dyDescent="0.25">
      <c r="D631" s="2">
        <v>121552656</v>
      </c>
      <c r="E631" s="2">
        <v>2</v>
      </c>
      <c r="O631" s="2">
        <v>121552656</v>
      </c>
      <c r="P631" s="2">
        <v>1</v>
      </c>
      <c r="R631" s="2">
        <v>74510248</v>
      </c>
      <c r="S631" s="2">
        <v>2</v>
      </c>
      <c r="U631" s="2">
        <v>121644868</v>
      </c>
      <c r="V631" s="2">
        <v>1</v>
      </c>
      <c r="W631" s="2">
        <v>5</v>
      </c>
    </row>
    <row r="632" spans="4:23" x14ac:dyDescent="0.25">
      <c r="D632" s="2">
        <v>121644868</v>
      </c>
      <c r="E632" s="2">
        <v>5</v>
      </c>
      <c r="O632" s="2">
        <v>121644868</v>
      </c>
      <c r="P632" s="2">
        <v>1</v>
      </c>
      <c r="R632" s="2">
        <v>74512542</v>
      </c>
      <c r="S632" s="2">
        <v>1</v>
      </c>
      <c r="U632" s="2">
        <v>122346960</v>
      </c>
      <c r="V632" s="2">
        <v>1</v>
      </c>
      <c r="W632" s="2">
        <v>1</v>
      </c>
    </row>
    <row r="633" spans="4:23" x14ac:dyDescent="0.25">
      <c r="D633" s="2">
        <v>122346960</v>
      </c>
      <c r="E633" s="2">
        <v>1</v>
      </c>
      <c r="O633" s="2">
        <v>122346960</v>
      </c>
      <c r="P633" s="2">
        <v>1</v>
      </c>
      <c r="R633" s="2">
        <v>74578740</v>
      </c>
      <c r="S633" s="2">
        <v>1</v>
      </c>
      <c r="U633" s="2">
        <v>122350789</v>
      </c>
      <c r="V633" s="2">
        <v>1</v>
      </c>
      <c r="W633" s="2">
        <v>2</v>
      </c>
    </row>
    <row r="634" spans="4:23" x14ac:dyDescent="0.25">
      <c r="D634" s="2">
        <v>122350789</v>
      </c>
      <c r="E634" s="2">
        <v>2</v>
      </c>
      <c r="O634" s="2">
        <v>122350789</v>
      </c>
      <c r="P634" s="2">
        <v>1</v>
      </c>
      <c r="R634" s="2">
        <v>74696240</v>
      </c>
      <c r="S634" s="2">
        <v>4</v>
      </c>
      <c r="U634" s="2">
        <v>122897037</v>
      </c>
      <c r="V634" s="2">
        <v>1</v>
      </c>
      <c r="W634" s="2">
        <v>1</v>
      </c>
    </row>
    <row r="635" spans="4:23" x14ac:dyDescent="0.25">
      <c r="D635" s="2">
        <v>122897037</v>
      </c>
      <c r="E635" s="2">
        <v>1</v>
      </c>
      <c r="O635" s="2">
        <v>122897037</v>
      </c>
      <c r="P635" s="2">
        <v>1</v>
      </c>
      <c r="R635" s="2">
        <v>74815417</v>
      </c>
      <c r="S635" s="2">
        <v>1</v>
      </c>
      <c r="U635" s="2">
        <v>122976077</v>
      </c>
      <c r="V635" s="2">
        <v>18</v>
      </c>
      <c r="W635" s="2">
        <v>21</v>
      </c>
    </row>
    <row r="636" spans="4:23" x14ac:dyDescent="0.25">
      <c r="D636" s="2">
        <v>122976077</v>
      </c>
      <c r="E636" s="2">
        <v>34</v>
      </c>
      <c r="O636" s="2">
        <v>122976077</v>
      </c>
      <c r="P636" s="2">
        <v>18</v>
      </c>
      <c r="R636" s="2">
        <v>74909082</v>
      </c>
      <c r="S636" s="2">
        <v>1</v>
      </c>
      <c r="U636" s="2">
        <v>123452846</v>
      </c>
      <c r="V636" s="2">
        <v>1</v>
      </c>
      <c r="W636" s="2">
        <v>1</v>
      </c>
    </row>
    <row r="637" spans="4:23" x14ac:dyDescent="0.25">
      <c r="D637" s="2">
        <v>123452846</v>
      </c>
      <c r="E637" s="2">
        <v>1</v>
      </c>
      <c r="O637" s="2">
        <v>123452846</v>
      </c>
      <c r="P637" s="2">
        <v>1</v>
      </c>
      <c r="R637" s="2">
        <v>75029886</v>
      </c>
      <c r="S637" s="2">
        <v>1</v>
      </c>
      <c r="U637" s="2">
        <v>123528727</v>
      </c>
      <c r="V637" s="2">
        <v>1</v>
      </c>
      <c r="W637" s="2">
        <v>1</v>
      </c>
    </row>
    <row r="638" spans="4:23" x14ac:dyDescent="0.25">
      <c r="D638" s="2">
        <v>123528727</v>
      </c>
      <c r="E638" s="2">
        <v>2</v>
      </c>
      <c r="O638" s="2">
        <v>123528727</v>
      </c>
      <c r="P638" s="2">
        <v>1</v>
      </c>
      <c r="R638" s="2">
        <v>75031649</v>
      </c>
      <c r="S638" s="2">
        <v>1</v>
      </c>
      <c r="U638" s="2">
        <v>123672072</v>
      </c>
      <c r="V638" s="2">
        <v>1</v>
      </c>
      <c r="W638" s="2">
        <v>2</v>
      </c>
    </row>
    <row r="639" spans="4:23" x14ac:dyDescent="0.25">
      <c r="D639" s="2">
        <v>123672072</v>
      </c>
      <c r="E639" s="2">
        <v>2</v>
      </c>
      <c r="O639" s="2">
        <v>123672072</v>
      </c>
      <c r="P639" s="2">
        <v>1</v>
      </c>
      <c r="R639" s="2">
        <v>75049829</v>
      </c>
      <c r="S639" s="2">
        <v>1</v>
      </c>
      <c r="U639" s="2">
        <v>123831435</v>
      </c>
      <c r="V639" s="2">
        <v>2</v>
      </c>
      <c r="W639" s="2">
        <v>1</v>
      </c>
    </row>
    <row r="640" spans="4:23" x14ac:dyDescent="0.25">
      <c r="D640" s="2">
        <v>123831435</v>
      </c>
      <c r="E640" s="2">
        <v>2</v>
      </c>
      <c r="O640" s="2">
        <v>123831435</v>
      </c>
      <c r="P640" s="2">
        <v>2</v>
      </c>
      <c r="R640" s="2">
        <v>75458247</v>
      </c>
      <c r="S640" s="2">
        <v>2</v>
      </c>
      <c r="U640" s="2">
        <v>124219716</v>
      </c>
      <c r="V640" s="2">
        <v>1</v>
      </c>
      <c r="W640" s="2">
        <v>1</v>
      </c>
    </row>
    <row r="641" spans="4:23" x14ac:dyDescent="0.25">
      <c r="D641" s="2">
        <v>124219716</v>
      </c>
      <c r="E641" s="2">
        <v>2</v>
      </c>
      <c r="O641" s="2">
        <v>124219716</v>
      </c>
      <c r="P641" s="2">
        <v>1</v>
      </c>
      <c r="R641" s="2">
        <v>75686392</v>
      </c>
      <c r="S641" s="2">
        <v>2</v>
      </c>
      <c r="U641" s="2">
        <v>124245472</v>
      </c>
      <c r="V641" s="2">
        <v>227</v>
      </c>
      <c r="W641" s="2">
        <v>225</v>
      </c>
    </row>
    <row r="642" spans="4:23" x14ac:dyDescent="0.25">
      <c r="D642" s="2">
        <v>124245472</v>
      </c>
      <c r="E642" s="2">
        <v>389</v>
      </c>
      <c r="O642" s="2">
        <v>124245472</v>
      </c>
      <c r="P642" s="2">
        <v>227</v>
      </c>
      <c r="R642" s="2">
        <v>75952675</v>
      </c>
      <c r="S642" s="2">
        <v>3</v>
      </c>
      <c r="U642" s="2">
        <v>124260744</v>
      </c>
      <c r="V642" s="2">
        <v>227</v>
      </c>
      <c r="W642" s="2">
        <v>226</v>
      </c>
    </row>
    <row r="643" spans="4:23" x14ac:dyDescent="0.25">
      <c r="D643" s="2">
        <v>124260744</v>
      </c>
      <c r="E643" s="2">
        <v>390</v>
      </c>
      <c r="O643" s="2">
        <v>124260744</v>
      </c>
      <c r="P643" s="2">
        <v>227</v>
      </c>
      <c r="R643" s="2">
        <v>76048216</v>
      </c>
      <c r="S643" s="2">
        <v>4</v>
      </c>
      <c r="U643" s="2">
        <v>124541856</v>
      </c>
      <c r="V643" s="2">
        <v>14</v>
      </c>
      <c r="W643" s="2">
        <v>5</v>
      </c>
    </row>
    <row r="644" spans="4:23" x14ac:dyDescent="0.25">
      <c r="D644" s="2">
        <v>124541856</v>
      </c>
      <c r="E644" s="2">
        <v>15</v>
      </c>
      <c r="O644" s="2">
        <v>124541856</v>
      </c>
      <c r="P644" s="2">
        <v>14</v>
      </c>
      <c r="R644" s="2">
        <v>76117792</v>
      </c>
      <c r="S644" s="2">
        <v>1</v>
      </c>
      <c r="U644" s="2">
        <v>124632950</v>
      </c>
      <c r="V644" s="2">
        <v>1</v>
      </c>
      <c r="W644" s="2">
        <v>1</v>
      </c>
    </row>
    <row r="645" spans="4:23" x14ac:dyDescent="0.25">
      <c r="D645" s="2">
        <v>124632950</v>
      </c>
      <c r="E645" s="2">
        <v>2</v>
      </c>
      <c r="O645" s="2">
        <v>124632950</v>
      </c>
      <c r="P645" s="2">
        <v>1</v>
      </c>
      <c r="R645" s="2">
        <v>76426537</v>
      </c>
      <c r="S645" s="2">
        <v>1</v>
      </c>
      <c r="U645" s="2">
        <v>124907477</v>
      </c>
      <c r="V645" s="2">
        <v>8</v>
      </c>
      <c r="W645" s="2">
        <v>14</v>
      </c>
    </row>
    <row r="646" spans="4:23" x14ac:dyDescent="0.25">
      <c r="D646" s="2">
        <v>124907477</v>
      </c>
      <c r="E646" s="2">
        <v>15</v>
      </c>
      <c r="O646" s="2">
        <v>124907477</v>
      </c>
      <c r="P646" s="2">
        <v>8</v>
      </c>
      <c r="R646" s="2">
        <v>76427818</v>
      </c>
      <c r="S646" s="2">
        <v>1</v>
      </c>
      <c r="U646" s="2">
        <v>125442195</v>
      </c>
      <c r="V646" s="2">
        <v>2</v>
      </c>
      <c r="W646" s="2">
        <v>2</v>
      </c>
    </row>
    <row r="647" spans="4:23" x14ac:dyDescent="0.25">
      <c r="D647" s="2">
        <v>125442195</v>
      </c>
      <c r="E647" s="2">
        <v>2</v>
      </c>
      <c r="O647" s="2">
        <v>125442195</v>
      </c>
      <c r="P647" s="2">
        <v>2</v>
      </c>
      <c r="R647" s="2">
        <v>76746103</v>
      </c>
      <c r="S647" s="2">
        <v>1</v>
      </c>
      <c r="U647" s="2">
        <v>126179754</v>
      </c>
      <c r="V647" s="2">
        <v>1</v>
      </c>
      <c r="W647" s="2">
        <v>1</v>
      </c>
    </row>
    <row r="648" spans="4:23" x14ac:dyDescent="0.25">
      <c r="D648" s="2">
        <v>126179754</v>
      </c>
      <c r="E648" s="2">
        <v>1</v>
      </c>
      <c r="O648" s="2">
        <v>126179754</v>
      </c>
      <c r="P648" s="2">
        <v>1</v>
      </c>
      <c r="R648" s="2">
        <v>76807099</v>
      </c>
      <c r="S648" s="2">
        <v>3</v>
      </c>
      <c r="U648" s="2">
        <v>126279499</v>
      </c>
      <c r="V648" s="2">
        <v>44</v>
      </c>
      <c r="W648" s="2">
        <v>40</v>
      </c>
    </row>
    <row r="649" spans="4:23" x14ac:dyDescent="0.25">
      <c r="D649" s="2">
        <v>126257883</v>
      </c>
      <c r="E649" s="2">
        <v>1</v>
      </c>
      <c r="O649" s="2">
        <v>126257883</v>
      </c>
      <c r="P649" s="2">
        <v>1</v>
      </c>
      <c r="R649" s="2">
        <v>76819000</v>
      </c>
      <c r="S649" s="2">
        <v>105</v>
      </c>
      <c r="U649" s="2">
        <v>126315663</v>
      </c>
      <c r="V649" s="2">
        <v>1</v>
      </c>
      <c r="W649" s="2">
        <v>1</v>
      </c>
    </row>
    <row r="650" spans="4:23" x14ac:dyDescent="0.25">
      <c r="D650" s="2">
        <v>126279499</v>
      </c>
      <c r="E650" s="2">
        <v>59</v>
      </c>
      <c r="O650" s="2">
        <v>126279499</v>
      </c>
      <c r="P650" s="2">
        <v>44</v>
      </c>
      <c r="R650" s="2">
        <v>76946396</v>
      </c>
      <c r="S650" s="2">
        <v>1</v>
      </c>
      <c r="U650" s="2">
        <v>126342476</v>
      </c>
      <c r="V650" s="2">
        <v>1</v>
      </c>
      <c r="W650" s="2">
        <v>1</v>
      </c>
    </row>
    <row r="651" spans="4:23" x14ac:dyDescent="0.25">
      <c r="D651" s="2">
        <v>126315663</v>
      </c>
      <c r="E651" s="2">
        <v>1</v>
      </c>
      <c r="O651" s="2">
        <v>126315663</v>
      </c>
      <c r="P651" s="2">
        <v>1</v>
      </c>
      <c r="R651" s="2">
        <v>77328340</v>
      </c>
      <c r="S651" s="2">
        <v>3</v>
      </c>
      <c r="U651" s="2">
        <v>126371844</v>
      </c>
      <c r="V651" s="2">
        <v>227</v>
      </c>
      <c r="W651" s="2">
        <v>234</v>
      </c>
    </row>
    <row r="652" spans="4:23" x14ac:dyDescent="0.25">
      <c r="D652" s="2">
        <v>126342476</v>
      </c>
      <c r="E652" s="2">
        <v>2</v>
      </c>
      <c r="O652" s="2">
        <v>126342476</v>
      </c>
      <c r="P652" s="2">
        <v>1</v>
      </c>
      <c r="R652" s="2">
        <v>77395878</v>
      </c>
      <c r="S652" s="2">
        <v>1</v>
      </c>
      <c r="U652" s="2">
        <v>127711906</v>
      </c>
      <c r="V652" s="2">
        <v>2</v>
      </c>
      <c r="W652" s="2">
        <v>4</v>
      </c>
    </row>
    <row r="653" spans="4:23" x14ac:dyDescent="0.25">
      <c r="D653" s="2">
        <v>126371844</v>
      </c>
      <c r="E653" s="2">
        <v>398</v>
      </c>
      <c r="O653" s="2">
        <v>126371844</v>
      </c>
      <c r="P653" s="2">
        <v>227</v>
      </c>
      <c r="R653" s="2">
        <v>78210355</v>
      </c>
      <c r="S653" s="2">
        <v>4</v>
      </c>
      <c r="U653" s="2">
        <v>127807103</v>
      </c>
      <c r="V653" s="2">
        <v>2</v>
      </c>
      <c r="W653" s="2">
        <v>2</v>
      </c>
    </row>
    <row r="654" spans="4:23" x14ac:dyDescent="0.25">
      <c r="D654" s="2">
        <v>127711906</v>
      </c>
      <c r="E654" s="2">
        <v>5</v>
      </c>
      <c r="O654" s="2">
        <v>127711906</v>
      </c>
      <c r="P654" s="2">
        <v>2</v>
      </c>
      <c r="R654" s="2">
        <v>78469943</v>
      </c>
      <c r="S654" s="2">
        <v>2</v>
      </c>
      <c r="U654" s="2">
        <v>127921676</v>
      </c>
      <c r="V654" s="2">
        <v>2</v>
      </c>
      <c r="W654" s="2">
        <v>2</v>
      </c>
    </row>
    <row r="655" spans="4:23" x14ac:dyDescent="0.25">
      <c r="D655" s="2">
        <v>127807103</v>
      </c>
      <c r="E655" s="2">
        <v>3</v>
      </c>
      <c r="O655" s="2">
        <v>127807103</v>
      </c>
      <c r="P655" s="2">
        <v>2</v>
      </c>
      <c r="R655" s="2">
        <v>78471377</v>
      </c>
      <c r="S655" s="2">
        <v>1</v>
      </c>
      <c r="U655" s="2">
        <v>127966163</v>
      </c>
      <c r="V655" s="2">
        <v>576</v>
      </c>
      <c r="W655" s="2">
        <v>166</v>
      </c>
    </row>
    <row r="656" spans="4:23" x14ac:dyDescent="0.25">
      <c r="D656" s="2">
        <v>127921676</v>
      </c>
      <c r="E656" s="2">
        <v>2</v>
      </c>
      <c r="O656" s="2">
        <v>127921676</v>
      </c>
      <c r="P656" s="2">
        <v>2</v>
      </c>
      <c r="R656" s="2">
        <v>78475062</v>
      </c>
      <c r="S656" s="2">
        <v>2</v>
      </c>
      <c r="U656" s="2">
        <v>128623167</v>
      </c>
      <c r="V656" s="2">
        <v>1</v>
      </c>
      <c r="W656" s="2">
        <v>1</v>
      </c>
    </row>
    <row r="657" spans="4:19" x14ac:dyDescent="0.25">
      <c r="D657" s="2">
        <v>127966163</v>
      </c>
      <c r="E657" s="2">
        <v>621</v>
      </c>
      <c r="O657" s="2">
        <v>127966163</v>
      </c>
      <c r="P657" s="2">
        <v>576</v>
      </c>
      <c r="R657" s="2">
        <v>78644365</v>
      </c>
      <c r="S657" s="2">
        <v>3</v>
      </c>
    </row>
    <row r="658" spans="4:19" x14ac:dyDescent="0.25">
      <c r="D658" s="2">
        <v>128623167</v>
      </c>
      <c r="E658" s="2">
        <v>1</v>
      </c>
      <c r="O658" s="2">
        <v>128623167</v>
      </c>
      <c r="P658" s="2">
        <v>1</v>
      </c>
      <c r="R658" s="2">
        <v>78912017</v>
      </c>
      <c r="S658" s="2">
        <v>1</v>
      </c>
    </row>
    <row r="659" spans="4:19" x14ac:dyDescent="0.25">
      <c r="R659" s="2">
        <v>78954268</v>
      </c>
      <c r="S659" s="2">
        <v>1</v>
      </c>
    </row>
    <row r="660" spans="4:19" x14ac:dyDescent="0.25">
      <c r="R660" s="2">
        <v>79121812</v>
      </c>
      <c r="S660" s="2">
        <v>1</v>
      </c>
    </row>
    <row r="661" spans="4:19" x14ac:dyDescent="0.25">
      <c r="R661" s="2">
        <v>79148749</v>
      </c>
      <c r="S661" s="2">
        <v>8</v>
      </c>
    </row>
    <row r="662" spans="4:19" x14ac:dyDescent="0.25">
      <c r="R662" s="2">
        <v>79432422</v>
      </c>
      <c r="S662" s="2">
        <v>1</v>
      </c>
    </row>
    <row r="663" spans="4:19" x14ac:dyDescent="0.25">
      <c r="R663" s="2">
        <v>79458915</v>
      </c>
      <c r="S663" s="2">
        <v>4</v>
      </c>
    </row>
    <row r="664" spans="4:19" x14ac:dyDescent="0.25">
      <c r="R664" s="2">
        <v>79465598</v>
      </c>
      <c r="S664" s="2">
        <v>9</v>
      </c>
    </row>
    <row r="665" spans="4:19" x14ac:dyDescent="0.25">
      <c r="R665" s="2">
        <v>79559592</v>
      </c>
      <c r="S665" s="2">
        <v>1</v>
      </c>
    </row>
    <row r="666" spans="4:19" x14ac:dyDescent="0.25">
      <c r="R666" s="2">
        <v>79580739</v>
      </c>
      <c r="S666" s="2">
        <v>1</v>
      </c>
    </row>
    <row r="667" spans="4:19" x14ac:dyDescent="0.25">
      <c r="R667" s="2">
        <v>79663974</v>
      </c>
      <c r="S667" s="2">
        <v>1</v>
      </c>
    </row>
    <row r="668" spans="4:19" x14ac:dyDescent="0.25">
      <c r="R668" s="2">
        <v>79707682</v>
      </c>
      <c r="S668" s="2">
        <v>2</v>
      </c>
    </row>
    <row r="669" spans="4:19" x14ac:dyDescent="0.25">
      <c r="R669" s="2">
        <v>79924625</v>
      </c>
      <c r="S669" s="2">
        <v>2</v>
      </c>
    </row>
    <row r="670" spans="4:19" x14ac:dyDescent="0.25">
      <c r="R670" s="2">
        <v>80055274</v>
      </c>
      <c r="S670" s="2">
        <v>1</v>
      </c>
    </row>
    <row r="671" spans="4:19" x14ac:dyDescent="0.25">
      <c r="R671" s="2">
        <v>80075516</v>
      </c>
      <c r="S671" s="2">
        <v>1</v>
      </c>
    </row>
    <row r="672" spans="4:19" x14ac:dyDescent="0.25">
      <c r="R672" s="2">
        <v>80376407</v>
      </c>
      <c r="S672" s="2">
        <v>1</v>
      </c>
    </row>
    <row r="673" spans="18:19" x14ac:dyDescent="0.25">
      <c r="R673" s="2">
        <v>80384894</v>
      </c>
      <c r="S673" s="2">
        <v>2</v>
      </c>
    </row>
    <row r="674" spans="18:19" x14ac:dyDescent="0.25">
      <c r="R674" s="2">
        <v>80594406</v>
      </c>
      <c r="S674" s="2">
        <v>1</v>
      </c>
    </row>
    <row r="675" spans="18:19" x14ac:dyDescent="0.25">
      <c r="R675" s="2">
        <v>80599980</v>
      </c>
      <c r="S675" s="2">
        <v>1</v>
      </c>
    </row>
    <row r="676" spans="18:19" x14ac:dyDescent="0.25">
      <c r="R676" s="2">
        <v>80600548</v>
      </c>
      <c r="S676" s="2">
        <v>1</v>
      </c>
    </row>
    <row r="677" spans="18:19" x14ac:dyDescent="0.25">
      <c r="R677" s="2">
        <v>80777592</v>
      </c>
      <c r="S677" s="2">
        <v>2</v>
      </c>
    </row>
    <row r="678" spans="18:19" x14ac:dyDescent="0.25">
      <c r="R678" s="2">
        <v>80943990</v>
      </c>
      <c r="S678" s="2">
        <v>1</v>
      </c>
    </row>
    <row r="679" spans="18:19" x14ac:dyDescent="0.25">
      <c r="R679" s="2">
        <v>81069260</v>
      </c>
      <c r="S679" s="2">
        <v>2</v>
      </c>
    </row>
    <row r="680" spans="18:19" x14ac:dyDescent="0.25">
      <c r="R680" s="2">
        <v>81348052</v>
      </c>
      <c r="S680" s="2">
        <v>10</v>
      </c>
    </row>
    <row r="681" spans="18:19" x14ac:dyDescent="0.25">
      <c r="R681" s="2">
        <v>81357850</v>
      </c>
      <c r="S681" s="2">
        <v>1</v>
      </c>
    </row>
    <row r="682" spans="18:19" x14ac:dyDescent="0.25">
      <c r="R682" s="2">
        <v>81536550</v>
      </c>
      <c r="S682" s="2">
        <v>1</v>
      </c>
    </row>
    <row r="683" spans="18:19" x14ac:dyDescent="0.25">
      <c r="R683" s="2">
        <v>81563476</v>
      </c>
      <c r="S683" s="2">
        <v>2</v>
      </c>
    </row>
    <row r="684" spans="18:19" x14ac:dyDescent="0.25">
      <c r="R684" s="2">
        <v>81671315</v>
      </c>
      <c r="S684" s="2">
        <v>1</v>
      </c>
    </row>
    <row r="685" spans="18:19" x14ac:dyDescent="0.25">
      <c r="R685" s="2">
        <v>81680561</v>
      </c>
      <c r="S685" s="2">
        <v>1</v>
      </c>
    </row>
    <row r="686" spans="18:19" x14ac:dyDescent="0.25">
      <c r="R686" s="2">
        <v>81708448</v>
      </c>
      <c r="S686" s="2">
        <v>1</v>
      </c>
    </row>
    <row r="687" spans="18:19" x14ac:dyDescent="0.25">
      <c r="R687" s="2">
        <v>81737257</v>
      </c>
      <c r="S687" s="2">
        <v>2</v>
      </c>
    </row>
    <row r="688" spans="18:19" x14ac:dyDescent="0.25">
      <c r="R688" s="2">
        <v>81821365</v>
      </c>
      <c r="S688" s="2">
        <v>1</v>
      </c>
    </row>
    <row r="689" spans="18:19" x14ac:dyDescent="0.25">
      <c r="R689" s="2">
        <v>82169664</v>
      </c>
      <c r="S689" s="2">
        <v>1</v>
      </c>
    </row>
    <row r="690" spans="18:19" x14ac:dyDescent="0.25">
      <c r="R690" s="2">
        <v>82263853</v>
      </c>
      <c r="S690" s="2">
        <v>1</v>
      </c>
    </row>
    <row r="691" spans="18:19" x14ac:dyDescent="0.25">
      <c r="R691" s="2">
        <v>82497836</v>
      </c>
      <c r="S691" s="2">
        <v>2</v>
      </c>
    </row>
    <row r="692" spans="18:19" x14ac:dyDescent="0.25">
      <c r="R692" s="2">
        <v>82517138</v>
      </c>
      <c r="S692" s="2">
        <v>1</v>
      </c>
    </row>
    <row r="693" spans="18:19" x14ac:dyDescent="0.25">
      <c r="R693" s="2">
        <v>82694148</v>
      </c>
      <c r="S693" s="2">
        <v>2</v>
      </c>
    </row>
    <row r="694" spans="18:19" x14ac:dyDescent="0.25">
      <c r="R694" s="2">
        <v>82824325</v>
      </c>
      <c r="S694" s="2">
        <v>1</v>
      </c>
    </row>
    <row r="695" spans="18:19" x14ac:dyDescent="0.25">
      <c r="R695" s="2">
        <v>82995312</v>
      </c>
      <c r="S695" s="2">
        <v>2</v>
      </c>
    </row>
    <row r="696" spans="18:19" x14ac:dyDescent="0.25">
      <c r="R696" s="2">
        <v>83024706</v>
      </c>
      <c r="S696" s="2">
        <v>4</v>
      </c>
    </row>
    <row r="697" spans="18:19" x14ac:dyDescent="0.25">
      <c r="R697" s="2">
        <v>83231357</v>
      </c>
      <c r="S697" s="2">
        <v>1</v>
      </c>
    </row>
    <row r="698" spans="18:19" x14ac:dyDescent="0.25">
      <c r="R698" s="2">
        <v>83249279</v>
      </c>
      <c r="S698" s="2">
        <v>1</v>
      </c>
    </row>
    <row r="699" spans="18:19" x14ac:dyDescent="0.25">
      <c r="R699" s="2">
        <v>83409727</v>
      </c>
      <c r="S699" s="2">
        <v>4</v>
      </c>
    </row>
    <row r="700" spans="18:19" x14ac:dyDescent="0.25">
      <c r="R700" s="2">
        <v>83548530</v>
      </c>
      <c r="S700" s="2">
        <v>1</v>
      </c>
    </row>
    <row r="701" spans="18:19" x14ac:dyDescent="0.25">
      <c r="R701" s="2">
        <v>83795705</v>
      </c>
      <c r="S701" s="2">
        <v>3</v>
      </c>
    </row>
    <row r="702" spans="18:19" x14ac:dyDescent="0.25">
      <c r="R702" s="2">
        <v>84068379</v>
      </c>
      <c r="S702" s="2">
        <v>1</v>
      </c>
    </row>
    <row r="703" spans="18:19" x14ac:dyDescent="0.25">
      <c r="R703" s="2">
        <v>84251157</v>
      </c>
      <c r="S703" s="2">
        <v>1</v>
      </c>
    </row>
    <row r="704" spans="18:19" x14ac:dyDescent="0.25">
      <c r="R704" s="2">
        <v>84358945</v>
      </c>
      <c r="S704" s="2">
        <v>1</v>
      </c>
    </row>
    <row r="705" spans="18:19" x14ac:dyDescent="0.25">
      <c r="R705" s="2">
        <v>84416173</v>
      </c>
      <c r="S705" s="2">
        <v>1</v>
      </c>
    </row>
    <row r="706" spans="18:19" x14ac:dyDescent="0.25">
      <c r="R706" s="2">
        <v>84494468</v>
      </c>
      <c r="S706" s="2">
        <v>1</v>
      </c>
    </row>
    <row r="707" spans="18:19" x14ac:dyDescent="0.25">
      <c r="R707" s="2">
        <v>84499042</v>
      </c>
      <c r="S707" s="2">
        <v>1</v>
      </c>
    </row>
    <row r="708" spans="18:19" x14ac:dyDescent="0.25">
      <c r="R708" s="2">
        <v>85057381</v>
      </c>
      <c r="S708" s="2">
        <v>1</v>
      </c>
    </row>
    <row r="709" spans="18:19" x14ac:dyDescent="0.25">
      <c r="R709" s="2">
        <v>85337580</v>
      </c>
      <c r="S709" s="2">
        <v>1</v>
      </c>
    </row>
    <row r="710" spans="18:19" x14ac:dyDescent="0.25">
      <c r="R710" s="2">
        <v>85526838</v>
      </c>
      <c r="S710" s="2">
        <v>2</v>
      </c>
    </row>
    <row r="711" spans="18:19" x14ac:dyDescent="0.25">
      <c r="R711" s="2">
        <v>85694124</v>
      </c>
      <c r="S711" s="2">
        <v>1</v>
      </c>
    </row>
    <row r="712" spans="18:19" x14ac:dyDescent="0.25">
      <c r="R712" s="2">
        <v>85698070</v>
      </c>
      <c r="S712" s="2">
        <v>1</v>
      </c>
    </row>
    <row r="713" spans="18:19" x14ac:dyDescent="0.25">
      <c r="R713" s="2">
        <v>85946862</v>
      </c>
      <c r="S713" s="2">
        <v>1</v>
      </c>
    </row>
    <row r="714" spans="18:19" x14ac:dyDescent="0.25">
      <c r="R714" s="2">
        <v>86079701</v>
      </c>
      <c r="S714" s="2">
        <v>1</v>
      </c>
    </row>
    <row r="715" spans="18:19" x14ac:dyDescent="0.25">
      <c r="R715" s="2">
        <v>86091828</v>
      </c>
      <c r="S715" s="2">
        <v>1</v>
      </c>
    </row>
    <row r="716" spans="18:19" x14ac:dyDescent="0.25">
      <c r="R716" s="2">
        <v>86124349</v>
      </c>
      <c r="S716" s="2">
        <v>10</v>
      </c>
    </row>
    <row r="717" spans="18:19" x14ac:dyDescent="0.25">
      <c r="R717" s="2">
        <v>86282367</v>
      </c>
      <c r="S717" s="2">
        <v>15</v>
      </c>
    </row>
    <row r="718" spans="18:19" x14ac:dyDescent="0.25">
      <c r="R718" s="2">
        <v>86769001</v>
      </c>
      <c r="S718" s="2">
        <v>2</v>
      </c>
    </row>
    <row r="719" spans="18:19" x14ac:dyDescent="0.25">
      <c r="R719" s="2">
        <v>86883390</v>
      </c>
      <c r="S719" s="2">
        <v>1</v>
      </c>
    </row>
    <row r="720" spans="18:19" x14ac:dyDescent="0.25">
      <c r="R720" s="2">
        <v>86929066</v>
      </c>
      <c r="S720" s="2">
        <v>1</v>
      </c>
    </row>
    <row r="721" spans="18:19" x14ac:dyDescent="0.25">
      <c r="R721" s="2">
        <v>86929078</v>
      </c>
      <c r="S721" s="2">
        <v>1</v>
      </c>
    </row>
    <row r="722" spans="18:19" x14ac:dyDescent="0.25">
      <c r="R722" s="2">
        <v>87059851</v>
      </c>
      <c r="S722" s="2">
        <v>2</v>
      </c>
    </row>
    <row r="723" spans="18:19" x14ac:dyDescent="0.25">
      <c r="R723" s="2">
        <v>87159117</v>
      </c>
      <c r="S723" s="2">
        <v>5</v>
      </c>
    </row>
    <row r="724" spans="18:19" x14ac:dyDescent="0.25">
      <c r="R724" s="2">
        <v>87207085</v>
      </c>
      <c r="S724" s="2">
        <v>1</v>
      </c>
    </row>
    <row r="725" spans="18:19" x14ac:dyDescent="0.25">
      <c r="R725" s="2">
        <v>87493534</v>
      </c>
      <c r="S725" s="2">
        <v>1</v>
      </c>
    </row>
    <row r="726" spans="18:19" x14ac:dyDescent="0.25">
      <c r="R726" s="2">
        <v>87650554</v>
      </c>
      <c r="S726" s="2">
        <v>3</v>
      </c>
    </row>
    <row r="727" spans="18:19" x14ac:dyDescent="0.25">
      <c r="R727" s="2">
        <v>87860628</v>
      </c>
      <c r="S727" s="2">
        <v>2</v>
      </c>
    </row>
    <row r="728" spans="18:19" x14ac:dyDescent="0.25">
      <c r="R728" s="2">
        <v>88105983</v>
      </c>
      <c r="S728" s="2">
        <v>1</v>
      </c>
    </row>
    <row r="729" spans="18:19" x14ac:dyDescent="0.25">
      <c r="R729" s="2">
        <v>88734877</v>
      </c>
      <c r="S729" s="2">
        <v>1</v>
      </c>
    </row>
    <row r="730" spans="18:19" x14ac:dyDescent="0.25">
      <c r="R730" s="2">
        <v>88864400</v>
      </c>
      <c r="S730" s="2">
        <v>1</v>
      </c>
    </row>
    <row r="731" spans="18:19" x14ac:dyDescent="0.25">
      <c r="R731" s="2">
        <v>88914884</v>
      </c>
      <c r="S731" s="2">
        <v>1</v>
      </c>
    </row>
    <row r="732" spans="18:19" x14ac:dyDescent="0.25">
      <c r="R732" s="2">
        <v>89159302</v>
      </c>
      <c r="S732" s="2">
        <v>1</v>
      </c>
    </row>
    <row r="733" spans="18:19" x14ac:dyDescent="0.25">
      <c r="R733" s="2">
        <v>89198960</v>
      </c>
      <c r="S733" s="2">
        <v>2</v>
      </c>
    </row>
    <row r="734" spans="18:19" x14ac:dyDescent="0.25">
      <c r="R734" s="2">
        <v>89386914</v>
      </c>
      <c r="S734" s="2">
        <v>239</v>
      </c>
    </row>
    <row r="735" spans="18:19" x14ac:dyDescent="0.25">
      <c r="R735" s="2">
        <v>89674298</v>
      </c>
      <c r="S735" s="2">
        <v>1</v>
      </c>
    </row>
    <row r="736" spans="18:19" x14ac:dyDescent="0.25">
      <c r="R736" s="2">
        <v>89725434</v>
      </c>
      <c r="S736" s="2">
        <v>1</v>
      </c>
    </row>
    <row r="737" spans="18:19" x14ac:dyDescent="0.25">
      <c r="R737" s="2">
        <v>90068555</v>
      </c>
      <c r="S737" s="2">
        <v>4</v>
      </c>
    </row>
    <row r="738" spans="18:19" x14ac:dyDescent="0.25">
      <c r="R738" s="2">
        <v>90301930</v>
      </c>
      <c r="S738" s="2">
        <v>1</v>
      </c>
    </row>
    <row r="739" spans="18:19" x14ac:dyDescent="0.25">
      <c r="R739" s="2">
        <v>90416853</v>
      </c>
      <c r="S739" s="2">
        <v>2</v>
      </c>
    </row>
    <row r="740" spans="18:19" x14ac:dyDescent="0.25">
      <c r="R740" s="2">
        <v>90486230</v>
      </c>
      <c r="S740" s="2">
        <v>1</v>
      </c>
    </row>
    <row r="741" spans="18:19" x14ac:dyDescent="0.25">
      <c r="R741" s="2">
        <v>90629571</v>
      </c>
      <c r="S741" s="2">
        <v>1</v>
      </c>
    </row>
    <row r="742" spans="18:19" x14ac:dyDescent="0.25">
      <c r="R742" s="2">
        <v>90670747</v>
      </c>
      <c r="S742" s="2">
        <v>1</v>
      </c>
    </row>
    <row r="743" spans="18:19" x14ac:dyDescent="0.25">
      <c r="R743" s="2">
        <v>90966364</v>
      </c>
      <c r="S743" s="2">
        <v>2</v>
      </c>
    </row>
    <row r="744" spans="18:19" x14ac:dyDescent="0.25">
      <c r="R744" s="2">
        <v>91039030</v>
      </c>
      <c r="S744" s="2">
        <v>2</v>
      </c>
    </row>
    <row r="745" spans="18:19" x14ac:dyDescent="0.25">
      <c r="R745" s="2">
        <v>91553181</v>
      </c>
      <c r="S745" s="2">
        <v>1</v>
      </c>
    </row>
    <row r="746" spans="18:19" x14ac:dyDescent="0.25">
      <c r="R746" s="2">
        <v>91811507</v>
      </c>
      <c r="S746" s="2">
        <v>2</v>
      </c>
    </row>
    <row r="747" spans="18:19" x14ac:dyDescent="0.25">
      <c r="R747" s="2">
        <v>91835141</v>
      </c>
      <c r="S747" s="2">
        <v>1</v>
      </c>
    </row>
    <row r="748" spans="18:19" x14ac:dyDescent="0.25">
      <c r="R748" s="2">
        <v>91890025</v>
      </c>
      <c r="S748" s="2">
        <v>2</v>
      </c>
    </row>
    <row r="749" spans="18:19" x14ac:dyDescent="0.25">
      <c r="R749" s="2">
        <v>91971331</v>
      </c>
      <c r="S749" s="2">
        <v>1</v>
      </c>
    </row>
    <row r="750" spans="18:19" x14ac:dyDescent="0.25">
      <c r="R750" s="2">
        <v>91987455</v>
      </c>
      <c r="S750" s="2">
        <v>1</v>
      </c>
    </row>
    <row r="751" spans="18:19" x14ac:dyDescent="0.25">
      <c r="R751" s="2">
        <v>92448707</v>
      </c>
      <c r="S751" s="2">
        <v>1</v>
      </c>
    </row>
    <row r="752" spans="18:19" x14ac:dyDescent="0.25">
      <c r="R752" s="2">
        <v>92916399</v>
      </c>
      <c r="S752" s="2">
        <v>1</v>
      </c>
    </row>
    <row r="753" spans="18:19" x14ac:dyDescent="0.25">
      <c r="R753" s="2">
        <v>92938357</v>
      </c>
      <c r="S753" s="2">
        <v>47</v>
      </c>
    </row>
    <row r="754" spans="18:19" x14ac:dyDescent="0.25">
      <c r="R754" s="2">
        <v>93225524</v>
      </c>
      <c r="S754" s="2">
        <v>1</v>
      </c>
    </row>
    <row r="755" spans="18:19" x14ac:dyDescent="0.25">
      <c r="R755" s="2">
        <v>93316749</v>
      </c>
      <c r="S755" s="2">
        <v>6</v>
      </c>
    </row>
    <row r="756" spans="18:19" x14ac:dyDescent="0.25">
      <c r="R756" s="2">
        <v>93360808</v>
      </c>
      <c r="S756" s="2">
        <v>1</v>
      </c>
    </row>
    <row r="757" spans="18:19" x14ac:dyDescent="0.25">
      <c r="R757" s="2">
        <v>93371536</v>
      </c>
      <c r="S757" s="2">
        <v>1</v>
      </c>
    </row>
    <row r="758" spans="18:19" x14ac:dyDescent="0.25">
      <c r="R758" s="2">
        <v>93964532</v>
      </c>
      <c r="S758" s="2">
        <v>1</v>
      </c>
    </row>
    <row r="759" spans="18:19" x14ac:dyDescent="0.25">
      <c r="R759" s="2">
        <v>94137547</v>
      </c>
      <c r="S759" s="2">
        <v>1</v>
      </c>
    </row>
    <row r="760" spans="18:19" x14ac:dyDescent="0.25">
      <c r="R760" s="2">
        <v>94167681</v>
      </c>
      <c r="S760" s="2">
        <v>55</v>
      </c>
    </row>
    <row r="761" spans="18:19" x14ac:dyDescent="0.25">
      <c r="R761" s="2">
        <v>94255856</v>
      </c>
      <c r="S761" s="2">
        <v>1</v>
      </c>
    </row>
    <row r="762" spans="18:19" x14ac:dyDescent="0.25">
      <c r="R762" s="2">
        <v>94411881</v>
      </c>
      <c r="S762" s="2">
        <v>1</v>
      </c>
    </row>
    <row r="763" spans="18:19" x14ac:dyDescent="0.25">
      <c r="R763" s="2">
        <v>94702255</v>
      </c>
      <c r="S763" s="2">
        <v>1</v>
      </c>
    </row>
    <row r="764" spans="18:19" x14ac:dyDescent="0.25">
      <c r="R764" s="2">
        <v>94754584</v>
      </c>
      <c r="S764" s="2">
        <v>3</v>
      </c>
    </row>
    <row r="765" spans="18:19" x14ac:dyDescent="0.25">
      <c r="R765" s="2">
        <v>94865966</v>
      </c>
      <c r="S765" s="2">
        <v>5</v>
      </c>
    </row>
    <row r="766" spans="18:19" x14ac:dyDescent="0.25">
      <c r="R766" s="2">
        <v>94866083</v>
      </c>
      <c r="S766" s="2">
        <v>5</v>
      </c>
    </row>
    <row r="767" spans="18:19" x14ac:dyDescent="0.25">
      <c r="R767" s="2">
        <v>95142941</v>
      </c>
      <c r="S767" s="2">
        <v>1</v>
      </c>
    </row>
    <row r="768" spans="18:19" x14ac:dyDescent="0.25">
      <c r="R768" s="2">
        <v>95210715</v>
      </c>
      <c r="S768" s="2">
        <v>60</v>
      </c>
    </row>
    <row r="769" spans="18:19" x14ac:dyDescent="0.25">
      <c r="R769" s="2">
        <v>95290579</v>
      </c>
      <c r="S769" s="2">
        <v>2</v>
      </c>
    </row>
    <row r="770" spans="18:19" x14ac:dyDescent="0.25">
      <c r="R770" s="2">
        <v>95443579</v>
      </c>
      <c r="S770" s="2">
        <v>63</v>
      </c>
    </row>
    <row r="771" spans="18:19" x14ac:dyDescent="0.25">
      <c r="R771" s="2">
        <v>95837371</v>
      </c>
      <c r="S771" s="2">
        <v>1</v>
      </c>
    </row>
    <row r="772" spans="18:19" x14ac:dyDescent="0.25">
      <c r="R772" s="2">
        <v>95866344</v>
      </c>
      <c r="S772" s="2">
        <v>1</v>
      </c>
    </row>
    <row r="773" spans="18:19" x14ac:dyDescent="0.25">
      <c r="R773" s="2">
        <v>95980339</v>
      </c>
      <c r="S773" s="2">
        <v>1</v>
      </c>
    </row>
    <row r="774" spans="18:19" x14ac:dyDescent="0.25">
      <c r="R774" s="2">
        <v>96006312</v>
      </c>
      <c r="S774" s="2">
        <v>1</v>
      </c>
    </row>
    <row r="775" spans="18:19" x14ac:dyDescent="0.25">
      <c r="R775" s="2">
        <v>96212237</v>
      </c>
      <c r="S775" s="2">
        <v>20</v>
      </c>
    </row>
    <row r="776" spans="18:19" x14ac:dyDescent="0.25">
      <c r="R776" s="2">
        <v>96295201</v>
      </c>
      <c r="S776" s="2">
        <v>2</v>
      </c>
    </row>
    <row r="777" spans="18:19" x14ac:dyDescent="0.25">
      <c r="R777" s="2">
        <v>96458638</v>
      </c>
      <c r="S777" s="2">
        <v>1</v>
      </c>
    </row>
    <row r="778" spans="18:19" x14ac:dyDescent="0.25">
      <c r="R778" s="2">
        <v>96530667</v>
      </c>
      <c r="S778" s="2">
        <v>12</v>
      </c>
    </row>
    <row r="779" spans="18:19" x14ac:dyDescent="0.25">
      <c r="R779" s="2">
        <v>96681153</v>
      </c>
      <c r="S779" s="2">
        <v>1</v>
      </c>
    </row>
    <row r="780" spans="18:19" x14ac:dyDescent="0.25">
      <c r="R780" s="2">
        <v>97128753</v>
      </c>
      <c r="S780" s="2">
        <v>20</v>
      </c>
    </row>
    <row r="781" spans="18:19" x14ac:dyDescent="0.25">
      <c r="R781" s="2">
        <v>97209617</v>
      </c>
      <c r="S781" s="2">
        <v>1</v>
      </c>
    </row>
    <row r="782" spans="18:19" x14ac:dyDescent="0.25">
      <c r="R782" s="2">
        <v>97385961</v>
      </c>
      <c r="S782" s="2">
        <v>1</v>
      </c>
    </row>
    <row r="783" spans="18:19" x14ac:dyDescent="0.25">
      <c r="R783" s="2">
        <v>97696892</v>
      </c>
      <c r="S783" s="2">
        <v>1</v>
      </c>
    </row>
    <row r="784" spans="18:19" x14ac:dyDescent="0.25">
      <c r="R784" s="2">
        <v>97703198</v>
      </c>
      <c r="S784" s="2">
        <v>1</v>
      </c>
    </row>
    <row r="785" spans="18:19" x14ac:dyDescent="0.25">
      <c r="R785" s="2">
        <v>97729012</v>
      </c>
      <c r="S785" s="2">
        <v>1</v>
      </c>
    </row>
    <row r="786" spans="18:19" x14ac:dyDescent="0.25">
      <c r="R786" s="2">
        <v>98208593</v>
      </c>
      <c r="S786" s="2">
        <v>2</v>
      </c>
    </row>
    <row r="787" spans="18:19" x14ac:dyDescent="0.25">
      <c r="R787" s="2">
        <v>98348961</v>
      </c>
      <c r="S787" s="2">
        <v>1</v>
      </c>
    </row>
    <row r="788" spans="18:19" x14ac:dyDescent="0.25">
      <c r="R788" s="2">
        <v>98375316</v>
      </c>
      <c r="S788" s="2">
        <v>168</v>
      </c>
    </row>
    <row r="789" spans="18:19" x14ac:dyDescent="0.25">
      <c r="R789" s="2">
        <v>98575487</v>
      </c>
      <c r="S789" s="2">
        <v>142</v>
      </c>
    </row>
    <row r="790" spans="18:19" x14ac:dyDescent="0.25">
      <c r="R790" s="2">
        <v>98755888</v>
      </c>
      <c r="S790" s="2">
        <v>1</v>
      </c>
    </row>
    <row r="791" spans="18:19" x14ac:dyDescent="0.25">
      <c r="R791" s="2">
        <v>98974312</v>
      </c>
      <c r="S791" s="2">
        <v>3</v>
      </c>
    </row>
    <row r="792" spans="18:19" x14ac:dyDescent="0.25">
      <c r="R792" s="2">
        <v>99073407</v>
      </c>
      <c r="S792" s="2">
        <v>1</v>
      </c>
    </row>
    <row r="793" spans="18:19" x14ac:dyDescent="0.25">
      <c r="R793" s="2">
        <v>99538214</v>
      </c>
      <c r="S793" s="2">
        <v>1</v>
      </c>
    </row>
    <row r="794" spans="18:19" x14ac:dyDescent="0.25">
      <c r="R794" s="2">
        <v>99605395</v>
      </c>
      <c r="S794" s="2">
        <v>3</v>
      </c>
    </row>
    <row r="795" spans="18:19" x14ac:dyDescent="0.25">
      <c r="R795" s="2">
        <v>99932152</v>
      </c>
      <c r="S795" s="2">
        <v>1</v>
      </c>
    </row>
    <row r="796" spans="18:19" x14ac:dyDescent="0.25">
      <c r="R796" s="2">
        <v>99975547</v>
      </c>
      <c r="S796" s="2">
        <v>1</v>
      </c>
    </row>
    <row r="797" spans="18:19" x14ac:dyDescent="0.25">
      <c r="R797" s="2">
        <v>100225581</v>
      </c>
      <c r="S797" s="2">
        <v>1</v>
      </c>
    </row>
    <row r="798" spans="18:19" x14ac:dyDescent="0.25">
      <c r="R798" s="2">
        <v>100366080</v>
      </c>
      <c r="S798" s="2">
        <v>1</v>
      </c>
    </row>
    <row r="799" spans="18:19" x14ac:dyDescent="0.25">
      <c r="R799" s="2">
        <v>100636581</v>
      </c>
      <c r="S799" s="2">
        <v>1</v>
      </c>
    </row>
    <row r="800" spans="18:19" x14ac:dyDescent="0.25">
      <c r="R800" s="2">
        <v>100723678</v>
      </c>
      <c r="S800" s="2">
        <v>1</v>
      </c>
    </row>
    <row r="801" spans="18:19" x14ac:dyDescent="0.25">
      <c r="R801" s="2">
        <v>101262862</v>
      </c>
      <c r="S801" s="2">
        <v>98</v>
      </c>
    </row>
    <row r="802" spans="18:19" x14ac:dyDescent="0.25">
      <c r="R802" s="2">
        <v>101472507</v>
      </c>
      <c r="S802" s="2">
        <v>99</v>
      </c>
    </row>
    <row r="803" spans="18:19" x14ac:dyDescent="0.25">
      <c r="R803" s="2">
        <v>102541671</v>
      </c>
      <c r="S803" s="2">
        <v>1</v>
      </c>
    </row>
    <row r="804" spans="18:19" x14ac:dyDescent="0.25">
      <c r="R804" s="2">
        <v>103070502</v>
      </c>
      <c r="S804" s="2">
        <v>1</v>
      </c>
    </row>
    <row r="805" spans="18:19" x14ac:dyDescent="0.25">
      <c r="R805" s="2">
        <v>103375381</v>
      </c>
      <c r="S805" s="2">
        <v>1</v>
      </c>
    </row>
    <row r="806" spans="18:19" x14ac:dyDescent="0.25">
      <c r="R806" s="2">
        <v>103559668</v>
      </c>
      <c r="S806" s="2">
        <v>3</v>
      </c>
    </row>
    <row r="807" spans="18:19" x14ac:dyDescent="0.25">
      <c r="R807" s="2">
        <v>103650107</v>
      </c>
      <c r="S807" s="2">
        <v>1</v>
      </c>
    </row>
    <row r="808" spans="18:19" x14ac:dyDescent="0.25">
      <c r="R808" s="2">
        <v>103722070</v>
      </c>
      <c r="S808" s="2">
        <v>1</v>
      </c>
    </row>
    <row r="809" spans="18:19" x14ac:dyDescent="0.25">
      <c r="R809" s="2">
        <v>103996987</v>
      </c>
      <c r="S809" s="2">
        <v>20</v>
      </c>
    </row>
    <row r="810" spans="18:19" x14ac:dyDescent="0.25">
      <c r="R810" s="2">
        <v>104265995</v>
      </c>
      <c r="S810" s="2">
        <v>1</v>
      </c>
    </row>
    <row r="811" spans="18:19" x14ac:dyDescent="0.25">
      <c r="R811" s="2">
        <v>104697791</v>
      </c>
      <c r="S811" s="2">
        <v>1</v>
      </c>
    </row>
    <row r="812" spans="18:19" x14ac:dyDescent="0.25">
      <c r="R812" s="2">
        <v>104817465</v>
      </c>
      <c r="S812" s="2">
        <v>1</v>
      </c>
    </row>
    <row r="813" spans="18:19" x14ac:dyDescent="0.25">
      <c r="R813" s="2">
        <v>105115436</v>
      </c>
      <c r="S813" s="2">
        <v>1</v>
      </c>
    </row>
    <row r="814" spans="18:19" x14ac:dyDescent="0.25">
      <c r="R814" s="2">
        <v>105359284</v>
      </c>
      <c r="S814" s="2">
        <v>111</v>
      </c>
    </row>
    <row r="815" spans="18:19" x14ac:dyDescent="0.25">
      <c r="R815" s="2">
        <v>105523534</v>
      </c>
      <c r="S815" s="2">
        <v>1</v>
      </c>
    </row>
    <row r="816" spans="18:19" x14ac:dyDescent="0.25">
      <c r="R816" s="2">
        <v>105595611</v>
      </c>
      <c r="S816" s="2">
        <v>3</v>
      </c>
    </row>
    <row r="817" spans="18:19" x14ac:dyDescent="0.25">
      <c r="R817" s="2">
        <v>105611194</v>
      </c>
      <c r="S817" s="2">
        <v>1</v>
      </c>
    </row>
    <row r="818" spans="18:19" x14ac:dyDescent="0.25">
      <c r="R818" s="2">
        <v>105661690</v>
      </c>
      <c r="S818" s="2">
        <v>2</v>
      </c>
    </row>
    <row r="819" spans="18:19" x14ac:dyDescent="0.25">
      <c r="R819" s="2">
        <v>106247043</v>
      </c>
      <c r="S819" s="2">
        <v>54</v>
      </c>
    </row>
    <row r="820" spans="18:19" x14ac:dyDescent="0.25">
      <c r="R820" s="2">
        <v>106755542</v>
      </c>
      <c r="S820" s="2">
        <v>1</v>
      </c>
    </row>
    <row r="821" spans="18:19" x14ac:dyDescent="0.25">
      <c r="R821" s="2">
        <v>106851769</v>
      </c>
      <c r="S821" s="2">
        <v>16</v>
      </c>
    </row>
    <row r="822" spans="18:19" x14ac:dyDescent="0.25">
      <c r="R822" s="2">
        <v>107119628</v>
      </c>
      <c r="S822" s="2">
        <v>167</v>
      </c>
    </row>
    <row r="823" spans="18:19" x14ac:dyDescent="0.25">
      <c r="R823" s="2">
        <v>107253811</v>
      </c>
      <c r="S823" s="2">
        <v>1</v>
      </c>
    </row>
    <row r="824" spans="18:19" x14ac:dyDescent="0.25">
      <c r="R824" s="2">
        <v>107327935</v>
      </c>
      <c r="S824" s="2">
        <v>1</v>
      </c>
    </row>
    <row r="825" spans="18:19" x14ac:dyDescent="0.25">
      <c r="R825" s="2">
        <v>107367707</v>
      </c>
      <c r="S825" s="2">
        <v>111</v>
      </c>
    </row>
    <row r="826" spans="18:19" x14ac:dyDescent="0.25">
      <c r="R826" s="2">
        <v>107542678</v>
      </c>
      <c r="S826" s="2">
        <v>1</v>
      </c>
    </row>
    <row r="827" spans="18:19" x14ac:dyDescent="0.25">
      <c r="R827" s="2">
        <v>107553659</v>
      </c>
      <c r="S827" s="2">
        <v>119</v>
      </c>
    </row>
    <row r="828" spans="18:19" x14ac:dyDescent="0.25">
      <c r="R828" s="2">
        <v>107561506</v>
      </c>
      <c r="S828" s="2">
        <v>1</v>
      </c>
    </row>
    <row r="829" spans="18:19" x14ac:dyDescent="0.25">
      <c r="R829" s="2">
        <v>107564839</v>
      </c>
      <c r="S829" s="2">
        <v>21</v>
      </c>
    </row>
    <row r="830" spans="18:19" x14ac:dyDescent="0.25">
      <c r="R830" s="2">
        <v>108281196</v>
      </c>
      <c r="S830" s="2">
        <v>1</v>
      </c>
    </row>
    <row r="831" spans="18:19" x14ac:dyDescent="0.25">
      <c r="R831" s="2">
        <v>108414390</v>
      </c>
      <c r="S831" s="2">
        <v>19</v>
      </c>
    </row>
    <row r="832" spans="18:19" x14ac:dyDescent="0.25">
      <c r="R832" s="2">
        <v>108781290</v>
      </c>
      <c r="S832" s="2">
        <v>1</v>
      </c>
    </row>
    <row r="833" spans="18:19" x14ac:dyDescent="0.25">
      <c r="R833" s="2">
        <v>108957299</v>
      </c>
      <c r="S833" s="2">
        <v>1</v>
      </c>
    </row>
    <row r="834" spans="18:19" x14ac:dyDescent="0.25">
      <c r="R834" s="2">
        <v>109042957</v>
      </c>
      <c r="S834" s="2">
        <v>2</v>
      </c>
    </row>
    <row r="835" spans="18:19" x14ac:dyDescent="0.25">
      <c r="R835" s="2">
        <v>109056285</v>
      </c>
      <c r="S835" s="2">
        <v>1</v>
      </c>
    </row>
    <row r="836" spans="18:19" x14ac:dyDescent="0.25">
      <c r="R836" s="2">
        <v>109175311</v>
      </c>
      <c r="S836" s="2">
        <v>3</v>
      </c>
    </row>
    <row r="837" spans="18:19" x14ac:dyDescent="0.25">
      <c r="R837" s="2">
        <v>109310961</v>
      </c>
      <c r="S837" s="2">
        <v>1</v>
      </c>
    </row>
    <row r="838" spans="18:19" x14ac:dyDescent="0.25">
      <c r="R838" s="2">
        <v>109400452</v>
      </c>
      <c r="S838" s="2">
        <v>1</v>
      </c>
    </row>
    <row r="839" spans="18:19" x14ac:dyDescent="0.25">
      <c r="R839" s="2">
        <v>109588301</v>
      </c>
      <c r="S839" s="2">
        <v>1</v>
      </c>
    </row>
    <row r="840" spans="18:19" x14ac:dyDescent="0.25">
      <c r="R840" s="2">
        <v>109705342</v>
      </c>
      <c r="S840" s="2">
        <v>1</v>
      </c>
    </row>
    <row r="841" spans="18:19" x14ac:dyDescent="0.25">
      <c r="R841" s="2">
        <v>110009792</v>
      </c>
      <c r="S841" s="2">
        <v>1</v>
      </c>
    </row>
    <row r="842" spans="18:19" x14ac:dyDescent="0.25">
      <c r="R842" s="2">
        <v>110383673</v>
      </c>
      <c r="S842" s="2">
        <v>2</v>
      </c>
    </row>
    <row r="843" spans="18:19" x14ac:dyDescent="0.25">
      <c r="R843" s="2">
        <v>110440194</v>
      </c>
      <c r="S843" s="2">
        <v>2</v>
      </c>
    </row>
    <row r="844" spans="18:19" x14ac:dyDescent="0.25">
      <c r="R844" s="2">
        <v>110570009</v>
      </c>
      <c r="S844" s="2">
        <v>1</v>
      </c>
    </row>
    <row r="845" spans="18:19" x14ac:dyDescent="0.25">
      <c r="R845" s="2">
        <v>110586733</v>
      </c>
      <c r="S845" s="2">
        <v>1</v>
      </c>
    </row>
    <row r="846" spans="18:19" x14ac:dyDescent="0.25">
      <c r="R846" s="2">
        <v>110588359</v>
      </c>
      <c r="S846" s="2">
        <v>1</v>
      </c>
    </row>
    <row r="847" spans="18:19" x14ac:dyDescent="0.25">
      <c r="R847" s="2">
        <v>110738701</v>
      </c>
      <c r="S847" s="2">
        <v>2</v>
      </c>
    </row>
    <row r="848" spans="18:19" x14ac:dyDescent="0.25">
      <c r="R848" s="2">
        <v>111040798</v>
      </c>
      <c r="S848" s="2">
        <v>1</v>
      </c>
    </row>
    <row r="849" spans="18:19" x14ac:dyDescent="0.25">
      <c r="R849" s="2">
        <v>111079273</v>
      </c>
      <c r="S849" s="2">
        <v>2</v>
      </c>
    </row>
    <row r="850" spans="18:19" x14ac:dyDescent="0.25">
      <c r="R850" s="2">
        <v>111302009</v>
      </c>
      <c r="S850" s="2">
        <v>22</v>
      </c>
    </row>
    <row r="851" spans="18:19" x14ac:dyDescent="0.25">
      <c r="R851" s="2">
        <v>111730818</v>
      </c>
      <c r="S851" s="2">
        <v>1</v>
      </c>
    </row>
    <row r="852" spans="18:19" x14ac:dyDescent="0.25">
      <c r="R852" s="2">
        <v>111766481</v>
      </c>
      <c r="S852" s="2">
        <v>1</v>
      </c>
    </row>
    <row r="853" spans="18:19" x14ac:dyDescent="0.25">
      <c r="R853" s="2">
        <v>111772276</v>
      </c>
      <c r="S853" s="2">
        <v>146</v>
      </c>
    </row>
    <row r="854" spans="18:19" x14ac:dyDescent="0.25">
      <c r="R854" s="2">
        <v>112103015</v>
      </c>
      <c r="S854" s="2">
        <v>1</v>
      </c>
    </row>
    <row r="855" spans="18:19" x14ac:dyDescent="0.25">
      <c r="R855" s="2">
        <v>112557227</v>
      </c>
      <c r="S855" s="2">
        <v>2</v>
      </c>
    </row>
    <row r="856" spans="18:19" x14ac:dyDescent="0.25">
      <c r="R856" s="2">
        <v>112724540</v>
      </c>
      <c r="S856" s="2">
        <v>1</v>
      </c>
    </row>
    <row r="857" spans="18:19" x14ac:dyDescent="0.25">
      <c r="R857" s="2">
        <v>112953456</v>
      </c>
      <c r="S857" s="2">
        <v>23</v>
      </c>
    </row>
    <row r="858" spans="18:19" x14ac:dyDescent="0.25">
      <c r="R858" s="2">
        <v>113229156</v>
      </c>
      <c r="S858" s="2">
        <v>3</v>
      </c>
    </row>
    <row r="859" spans="18:19" x14ac:dyDescent="0.25">
      <c r="R859" s="2">
        <v>113237524</v>
      </c>
      <c r="S859" s="2">
        <v>2</v>
      </c>
    </row>
    <row r="860" spans="18:19" x14ac:dyDescent="0.25">
      <c r="R860" s="2">
        <v>113795698</v>
      </c>
      <c r="S860" s="2">
        <v>23</v>
      </c>
    </row>
    <row r="861" spans="18:19" x14ac:dyDescent="0.25">
      <c r="R861" s="2">
        <v>113833070</v>
      </c>
      <c r="S861" s="2">
        <v>1</v>
      </c>
    </row>
    <row r="862" spans="18:19" x14ac:dyDescent="0.25">
      <c r="R862" s="2">
        <v>114120767</v>
      </c>
      <c r="S862" s="2">
        <v>1</v>
      </c>
    </row>
    <row r="863" spans="18:19" x14ac:dyDescent="0.25">
      <c r="R863" s="2">
        <v>115422673</v>
      </c>
      <c r="S863" s="2">
        <v>3</v>
      </c>
    </row>
    <row r="864" spans="18:19" x14ac:dyDescent="0.25">
      <c r="R864" s="2">
        <v>115434016</v>
      </c>
      <c r="S864" s="2">
        <v>1</v>
      </c>
    </row>
    <row r="865" spans="18:19" x14ac:dyDescent="0.25">
      <c r="R865" s="2">
        <v>115556412</v>
      </c>
      <c r="S865" s="2">
        <v>1</v>
      </c>
    </row>
    <row r="866" spans="18:19" x14ac:dyDescent="0.25">
      <c r="R866" s="2">
        <v>115682085</v>
      </c>
      <c r="S866" s="2">
        <v>1</v>
      </c>
    </row>
    <row r="867" spans="18:19" x14ac:dyDescent="0.25">
      <c r="R867" s="2">
        <v>115997292</v>
      </c>
      <c r="S867" s="2">
        <v>1</v>
      </c>
    </row>
    <row r="868" spans="18:19" x14ac:dyDescent="0.25">
      <c r="R868" s="2">
        <v>116174917</v>
      </c>
      <c r="S868" s="2">
        <v>23</v>
      </c>
    </row>
    <row r="869" spans="18:19" x14ac:dyDescent="0.25">
      <c r="R869" s="2">
        <v>116239425</v>
      </c>
      <c r="S869" s="2">
        <v>2</v>
      </c>
    </row>
    <row r="870" spans="18:19" x14ac:dyDescent="0.25">
      <c r="R870" s="2">
        <v>116277356</v>
      </c>
      <c r="S870" s="2">
        <v>1</v>
      </c>
    </row>
    <row r="871" spans="18:19" x14ac:dyDescent="0.25">
      <c r="R871" s="2">
        <v>116361990</v>
      </c>
      <c r="S871" s="2">
        <v>122</v>
      </c>
    </row>
    <row r="872" spans="18:19" x14ac:dyDescent="0.25">
      <c r="R872" s="2">
        <v>116509313</v>
      </c>
      <c r="S872" s="2">
        <v>1</v>
      </c>
    </row>
    <row r="873" spans="18:19" x14ac:dyDescent="0.25">
      <c r="R873" s="2">
        <v>116522233</v>
      </c>
      <c r="S873" s="2">
        <v>1</v>
      </c>
    </row>
    <row r="874" spans="18:19" x14ac:dyDescent="0.25">
      <c r="R874" s="2">
        <v>116522779</v>
      </c>
      <c r="S874" s="2">
        <v>24</v>
      </c>
    </row>
    <row r="875" spans="18:19" x14ac:dyDescent="0.25">
      <c r="R875" s="2">
        <v>116960328</v>
      </c>
      <c r="S875" s="2">
        <v>10</v>
      </c>
    </row>
    <row r="876" spans="18:19" x14ac:dyDescent="0.25">
      <c r="R876" s="2">
        <v>117090643</v>
      </c>
      <c r="S876" s="2">
        <v>1</v>
      </c>
    </row>
    <row r="877" spans="18:19" x14ac:dyDescent="0.25">
      <c r="R877" s="2">
        <v>117102099</v>
      </c>
      <c r="S877" s="2">
        <v>1</v>
      </c>
    </row>
    <row r="878" spans="18:19" x14ac:dyDescent="0.25">
      <c r="R878" s="2">
        <v>117391559</v>
      </c>
      <c r="S878" s="2">
        <v>1</v>
      </c>
    </row>
    <row r="879" spans="18:19" x14ac:dyDescent="0.25">
      <c r="R879" s="2">
        <v>117668510</v>
      </c>
      <c r="S879" s="2">
        <v>1</v>
      </c>
    </row>
    <row r="880" spans="18:19" x14ac:dyDescent="0.25">
      <c r="R880" s="2">
        <v>117831469</v>
      </c>
      <c r="S880" s="2">
        <v>18</v>
      </c>
    </row>
    <row r="881" spans="18:19" x14ac:dyDescent="0.25">
      <c r="R881" s="2">
        <v>117849683</v>
      </c>
      <c r="S881" s="2">
        <v>3</v>
      </c>
    </row>
    <row r="882" spans="18:19" x14ac:dyDescent="0.25">
      <c r="R882" s="2">
        <v>117928513</v>
      </c>
      <c r="S882" s="2">
        <v>24</v>
      </c>
    </row>
    <row r="883" spans="18:19" x14ac:dyDescent="0.25">
      <c r="R883" s="2">
        <v>118012601</v>
      </c>
      <c r="S883" s="2">
        <v>1</v>
      </c>
    </row>
    <row r="884" spans="18:19" x14ac:dyDescent="0.25">
      <c r="R884" s="2">
        <v>118183247</v>
      </c>
      <c r="S884" s="2">
        <v>1</v>
      </c>
    </row>
    <row r="885" spans="18:19" x14ac:dyDescent="0.25">
      <c r="R885" s="2">
        <v>118593588</v>
      </c>
      <c r="S885" s="2">
        <v>1</v>
      </c>
    </row>
    <row r="886" spans="18:19" x14ac:dyDescent="0.25">
      <c r="R886" s="2">
        <v>118640234</v>
      </c>
      <c r="S886" s="2">
        <v>1</v>
      </c>
    </row>
    <row r="887" spans="18:19" x14ac:dyDescent="0.25">
      <c r="R887" s="2">
        <v>118650051</v>
      </c>
      <c r="S887" s="2">
        <v>2</v>
      </c>
    </row>
    <row r="888" spans="18:19" x14ac:dyDescent="0.25">
      <c r="R888" s="2">
        <v>118666777</v>
      </c>
      <c r="S888" s="2">
        <v>9</v>
      </c>
    </row>
    <row r="889" spans="18:19" x14ac:dyDescent="0.25">
      <c r="R889" s="2">
        <v>118670711</v>
      </c>
      <c r="S889" s="2">
        <v>2</v>
      </c>
    </row>
    <row r="890" spans="18:19" x14ac:dyDescent="0.25">
      <c r="R890" s="2">
        <v>119617843</v>
      </c>
      <c r="S890" s="2">
        <v>1</v>
      </c>
    </row>
    <row r="891" spans="18:19" x14ac:dyDescent="0.25">
      <c r="R891" s="2">
        <v>119819922</v>
      </c>
      <c r="S891" s="2">
        <v>13</v>
      </c>
    </row>
    <row r="892" spans="18:19" x14ac:dyDescent="0.25">
      <c r="R892" s="2">
        <v>120047392</v>
      </c>
      <c r="S892" s="2">
        <v>1</v>
      </c>
    </row>
    <row r="893" spans="18:19" x14ac:dyDescent="0.25">
      <c r="R893" s="2">
        <v>120099556</v>
      </c>
      <c r="S893" s="2">
        <v>1</v>
      </c>
    </row>
    <row r="894" spans="18:19" x14ac:dyDescent="0.25">
      <c r="R894" s="2">
        <v>120195279</v>
      </c>
      <c r="S894" s="2">
        <v>1</v>
      </c>
    </row>
    <row r="895" spans="18:19" x14ac:dyDescent="0.25">
      <c r="R895" s="2">
        <v>120275850</v>
      </c>
      <c r="S895" s="2">
        <v>1</v>
      </c>
    </row>
    <row r="896" spans="18:19" x14ac:dyDescent="0.25">
      <c r="R896" s="2">
        <v>121038918</v>
      </c>
      <c r="S896" s="2">
        <v>1</v>
      </c>
    </row>
    <row r="897" spans="18:19" x14ac:dyDescent="0.25">
      <c r="R897" s="2">
        <v>121212966</v>
      </c>
      <c r="S897" s="2">
        <v>1</v>
      </c>
    </row>
    <row r="898" spans="18:19" x14ac:dyDescent="0.25">
      <c r="R898" s="2">
        <v>121213081</v>
      </c>
      <c r="S898" s="2">
        <v>1</v>
      </c>
    </row>
    <row r="899" spans="18:19" x14ac:dyDescent="0.25">
      <c r="R899" s="2">
        <v>121228445</v>
      </c>
      <c r="S899" s="2">
        <v>1</v>
      </c>
    </row>
    <row r="900" spans="18:19" x14ac:dyDescent="0.25">
      <c r="R900" s="2">
        <v>121552656</v>
      </c>
      <c r="S900" s="2">
        <v>2</v>
      </c>
    </row>
    <row r="901" spans="18:19" x14ac:dyDescent="0.25">
      <c r="R901" s="2">
        <v>121644868</v>
      </c>
      <c r="S901" s="2">
        <v>5</v>
      </c>
    </row>
    <row r="902" spans="18:19" x14ac:dyDescent="0.25">
      <c r="R902" s="2">
        <v>122346960</v>
      </c>
      <c r="S902" s="2">
        <v>1</v>
      </c>
    </row>
    <row r="903" spans="18:19" x14ac:dyDescent="0.25">
      <c r="R903" s="2">
        <v>122350789</v>
      </c>
      <c r="S903" s="2">
        <v>2</v>
      </c>
    </row>
    <row r="904" spans="18:19" x14ac:dyDescent="0.25">
      <c r="R904" s="2">
        <v>122897037</v>
      </c>
      <c r="S904" s="2">
        <v>1</v>
      </c>
    </row>
    <row r="905" spans="18:19" x14ac:dyDescent="0.25">
      <c r="R905" s="2">
        <v>122976077</v>
      </c>
      <c r="S905" s="2">
        <v>21</v>
      </c>
    </row>
    <row r="906" spans="18:19" x14ac:dyDescent="0.25">
      <c r="R906" s="2">
        <v>123148405</v>
      </c>
      <c r="S906" s="2">
        <v>3</v>
      </c>
    </row>
    <row r="907" spans="18:19" x14ac:dyDescent="0.25">
      <c r="R907" s="2">
        <v>123452846</v>
      </c>
      <c r="S907" s="2">
        <v>1</v>
      </c>
    </row>
    <row r="908" spans="18:19" x14ac:dyDescent="0.25">
      <c r="R908" s="2">
        <v>123528727</v>
      </c>
      <c r="S908" s="2">
        <v>1</v>
      </c>
    </row>
    <row r="909" spans="18:19" x14ac:dyDescent="0.25">
      <c r="R909" s="2">
        <v>123672072</v>
      </c>
      <c r="S909" s="2">
        <v>2</v>
      </c>
    </row>
    <row r="910" spans="18:19" x14ac:dyDescent="0.25">
      <c r="R910" s="2">
        <v>123826042</v>
      </c>
      <c r="S910" s="2">
        <v>1</v>
      </c>
    </row>
    <row r="911" spans="18:19" x14ac:dyDescent="0.25">
      <c r="R911" s="2">
        <v>123831435</v>
      </c>
      <c r="S911" s="2">
        <v>1</v>
      </c>
    </row>
    <row r="912" spans="18:19" x14ac:dyDescent="0.25">
      <c r="R912" s="2">
        <v>124219716</v>
      </c>
      <c r="S912" s="2">
        <v>1</v>
      </c>
    </row>
    <row r="913" spans="18:19" x14ac:dyDescent="0.25">
      <c r="R913" s="2">
        <v>124245472</v>
      </c>
      <c r="S913" s="2">
        <v>225</v>
      </c>
    </row>
    <row r="914" spans="18:19" x14ac:dyDescent="0.25">
      <c r="R914" s="2">
        <v>124260744</v>
      </c>
      <c r="S914" s="2">
        <v>226</v>
      </c>
    </row>
    <row r="915" spans="18:19" x14ac:dyDescent="0.25">
      <c r="R915" s="2">
        <v>124501156</v>
      </c>
      <c r="S915" s="2">
        <v>1</v>
      </c>
    </row>
    <row r="916" spans="18:19" x14ac:dyDescent="0.25">
      <c r="R916" s="2">
        <v>124541856</v>
      </c>
      <c r="S916" s="2">
        <v>5</v>
      </c>
    </row>
    <row r="917" spans="18:19" x14ac:dyDescent="0.25">
      <c r="R917" s="2">
        <v>124632950</v>
      </c>
      <c r="S917" s="2">
        <v>1</v>
      </c>
    </row>
    <row r="918" spans="18:19" x14ac:dyDescent="0.25">
      <c r="R918" s="2">
        <v>124848927</v>
      </c>
      <c r="S918" s="2">
        <v>1</v>
      </c>
    </row>
    <row r="919" spans="18:19" x14ac:dyDescent="0.25">
      <c r="R919" s="2">
        <v>124907477</v>
      </c>
      <c r="S919" s="2">
        <v>14</v>
      </c>
    </row>
    <row r="920" spans="18:19" x14ac:dyDescent="0.25">
      <c r="R920" s="2">
        <v>125395935</v>
      </c>
      <c r="S920" s="2">
        <v>1</v>
      </c>
    </row>
    <row r="921" spans="18:19" x14ac:dyDescent="0.25">
      <c r="R921" s="2">
        <v>125442195</v>
      </c>
      <c r="S921" s="2">
        <v>2</v>
      </c>
    </row>
    <row r="922" spans="18:19" x14ac:dyDescent="0.25">
      <c r="R922" s="2">
        <v>125732892</v>
      </c>
      <c r="S922" s="2">
        <v>1</v>
      </c>
    </row>
    <row r="923" spans="18:19" x14ac:dyDescent="0.25">
      <c r="R923" s="2">
        <v>126179754</v>
      </c>
      <c r="S923" s="2">
        <v>1</v>
      </c>
    </row>
    <row r="924" spans="18:19" x14ac:dyDescent="0.25">
      <c r="R924" s="2">
        <v>126279499</v>
      </c>
      <c r="S924" s="2">
        <v>40</v>
      </c>
    </row>
    <row r="925" spans="18:19" x14ac:dyDescent="0.25">
      <c r="R925" s="2">
        <v>126315663</v>
      </c>
      <c r="S925" s="2">
        <v>1</v>
      </c>
    </row>
    <row r="926" spans="18:19" x14ac:dyDescent="0.25">
      <c r="R926" s="2">
        <v>126342476</v>
      </c>
      <c r="S926" s="2">
        <v>1</v>
      </c>
    </row>
    <row r="927" spans="18:19" x14ac:dyDescent="0.25">
      <c r="R927" s="2">
        <v>126371844</v>
      </c>
      <c r="S927" s="2">
        <v>234</v>
      </c>
    </row>
    <row r="928" spans="18:19" x14ac:dyDescent="0.25">
      <c r="R928" s="2">
        <v>126585195</v>
      </c>
      <c r="S928" s="2">
        <v>1</v>
      </c>
    </row>
    <row r="929" spans="18:19" x14ac:dyDescent="0.25">
      <c r="R929" s="2">
        <v>126748057</v>
      </c>
      <c r="S929" s="2">
        <v>1</v>
      </c>
    </row>
    <row r="930" spans="18:19" x14ac:dyDescent="0.25">
      <c r="R930" s="2">
        <v>126955945</v>
      </c>
      <c r="S930" s="2">
        <v>1</v>
      </c>
    </row>
    <row r="931" spans="18:19" x14ac:dyDescent="0.25">
      <c r="R931" s="2">
        <v>127711906</v>
      </c>
      <c r="S931" s="2">
        <v>4</v>
      </c>
    </row>
    <row r="932" spans="18:19" x14ac:dyDescent="0.25">
      <c r="R932" s="2">
        <v>127807103</v>
      </c>
      <c r="S932" s="2">
        <v>2</v>
      </c>
    </row>
    <row r="933" spans="18:19" x14ac:dyDescent="0.25">
      <c r="R933" s="2">
        <v>127921676</v>
      </c>
      <c r="S933" s="2">
        <v>2</v>
      </c>
    </row>
    <row r="934" spans="18:19" x14ac:dyDescent="0.25">
      <c r="R934" s="2">
        <v>127966163</v>
      </c>
      <c r="S934" s="2">
        <v>166</v>
      </c>
    </row>
    <row r="935" spans="18:19" x14ac:dyDescent="0.25">
      <c r="R935" s="2">
        <v>128587752</v>
      </c>
      <c r="S935" s="2">
        <v>1</v>
      </c>
    </row>
    <row r="936" spans="18:19" x14ac:dyDescent="0.25">
      <c r="R936" s="2">
        <v>128623167</v>
      </c>
      <c r="S9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0"/>
  <sheetViews>
    <sheetView workbookViewId="0">
      <selection activeCell="S2" sqref="S2"/>
    </sheetView>
  </sheetViews>
  <sheetFormatPr defaultRowHeight="15" x14ac:dyDescent="0.25"/>
  <cols>
    <col min="3" max="4" width="17.7109375" bestFit="1" customWidth="1"/>
    <col min="5" max="5" width="17.7109375" customWidth="1"/>
    <col min="17" max="18" width="12" bestFit="1" customWidth="1"/>
    <col min="19" max="19" width="8.85546875" bestFit="1" customWidth="1"/>
    <col min="20" max="21" width="17.7109375" bestFit="1" customWidth="1"/>
    <col min="22" max="22" width="14.42578125" customWidth="1"/>
    <col min="23" max="24" width="17.28515625" bestFit="1" customWidth="1"/>
    <col min="25" max="25" width="16.7109375" bestFit="1" customWidth="1"/>
    <col min="29" max="29" width="17.7109375" bestFit="1" customWidth="1"/>
    <col min="30" max="30" width="11.5703125" bestFit="1" customWidth="1"/>
    <col min="31" max="31" width="28.85546875" bestFit="1" customWidth="1"/>
    <col min="35" max="35" width="12.7109375" bestFit="1" customWidth="1"/>
    <col min="36" max="36" width="11.85546875" bestFit="1" customWidth="1"/>
    <col min="41" max="41" width="12.7109375" bestFit="1" customWidth="1"/>
  </cols>
  <sheetData>
    <row r="1" spans="1:43" x14ac:dyDescent="0.25">
      <c r="A1" s="6" t="s">
        <v>7</v>
      </c>
      <c r="B1" s="6" t="s">
        <v>24</v>
      </c>
      <c r="C1" s="6" t="s">
        <v>8</v>
      </c>
      <c r="D1" s="6" t="s">
        <v>9</v>
      </c>
      <c r="E1" s="6" t="s">
        <v>25</v>
      </c>
      <c r="G1" s="7"/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P1" s="9" t="s">
        <v>7</v>
      </c>
      <c r="Q1" s="9" t="s">
        <v>69</v>
      </c>
      <c r="R1" s="9" t="s">
        <v>70</v>
      </c>
      <c r="S1" s="9" t="s">
        <v>24</v>
      </c>
      <c r="T1" s="9" t="s">
        <v>8</v>
      </c>
      <c r="U1" s="9" t="s">
        <v>9</v>
      </c>
      <c r="V1" s="9" t="s">
        <v>25</v>
      </c>
      <c r="W1" s="9" t="s">
        <v>72</v>
      </c>
      <c r="X1" s="9" t="s">
        <v>71</v>
      </c>
      <c r="Y1" s="9" t="s">
        <v>54</v>
      </c>
      <c r="AA1" s="4" t="s">
        <v>7</v>
      </c>
      <c r="AB1" s="4" t="s">
        <v>24</v>
      </c>
      <c r="AC1" s="4" t="s">
        <v>9</v>
      </c>
      <c r="AD1" s="4" t="s">
        <v>25</v>
      </c>
      <c r="AE1" s="9" t="s">
        <v>56</v>
      </c>
      <c r="AH1" s="4" t="s">
        <v>7</v>
      </c>
      <c r="AI1" t="s">
        <v>85</v>
      </c>
      <c r="AJ1" t="s">
        <v>86</v>
      </c>
      <c r="AK1" s="9" t="s">
        <v>87</v>
      </c>
      <c r="AN1" s="4" t="s">
        <v>7</v>
      </c>
      <c r="AO1" t="s">
        <v>88</v>
      </c>
      <c r="AP1" t="s">
        <v>89</v>
      </c>
      <c r="AQ1" s="9" t="s">
        <v>90</v>
      </c>
    </row>
    <row r="2" spans="1:43" x14ac:dyDescent="0.25">
      <c r="A2" s="2">
        <v>16694</v>
      </c>
      <c r="B2">
        <f>VLOOKUP(A2,commits!A1:D625,4,FALSE)</f>
        <v>77</v>
      </c>
      <c r="C2" s="2">
        <v>4</v>
      </c>
      <c r="D2" s="2">
        <v>26</v>
      </c>
      <c r="E2" s="2">
        <f>B2/(C2+D2)</f>
        <v>2.5666666666666669</v>
      </c>
      <c r="G2" s="6"/>
      <c r="H2" s="6">
        <f>_xlfn.QUARTILE.INC(E:E,2)</f>
        <v>2.8658216783216783</v>
      </c>
      <c r="I2" s="6">
        <f>_xlfn.QUARTILE.INC(E:E,1)</f>
        <v>1.1471399535423925</v>
      </c>
      <c r="J2" s="6">
        <f>_xlfn.QUARTILE.INC(E:E,3)</f>
        <v>5.6966666666666672</v>
      </c>
      <c r="K2" s="6">
        <f>J2-I2</f>
        <v>4.5495267131242745</v>
      </c>
      <c r="L2" s="6">
        <f>AVERAGE(E2:E202)</f>
        <v>6.9278832629832543</v>
      </c>
      <c r="M2" s="6">
        <f>J2+(1.5*K2)</f>
        <v>12.520956736353078</v>
      </c>
      <c r="P2" s="2">
        <v>16694</v>
      </c>
      <c r="Q2" s="2">
        <f>VLOOKUP(P2,commits!$A$1:$E$666,3,FALSE)</f>
        <v>239</v>
      </c>
      <c r="R2" s="2">
        <f>VLOOKUP(P2,commits!$A$1:$E$666,4,FALSE)</f>
        <v>77</v>
      </c>
      <c r="S2">
        <f>VLOOKUP(P2,commits!$A$1:$E$666,5,FALSE)</f>
        <v>316</v>
      </c>
      <c r="T2" s="2">
        <v>4</v>
      </c>
      <c r="U2" s="2">
        <v>25</v>
      </c>
      <c r="V2">
        <f t="shared" ref="V2:V33" si="0">S2/(T2+U2)</f>
        <v>10.896551724137931</v>
      </c>
      <c r="W2">
        <f t="shared" ref="W2:W33" si="1">Q2/T2</f>
        <v>59.75</v>
      </c>
      <c r="X2">
        <f t="shared" ref="X2:X33" si="2">R2/U2</f>
        <v>3.08</v>
      </c>
      <c r="AA2" s="2">
        <v>469502</v>
      </c>
      <c r="AB2" s="2">
        <f>VLOOKUP(AA2,commits!$H$2:$I$666,2,FALSE)</f>
        <v>74</v>
      </c>
      <c r="AC2" s="2">
        <v>6</v>
      </c>
      <c r="AD2" s="2">
        <f>AB2/AC2</f>
        <v>12.333333333333334</v>
      </c>
      <c r="AH2" s="2">
        <v>16694</v>
      </c>
      <c r="AI2" s="2">
        <v>0</v>
      </c>
      <c r="AJ2" s="2">
        <v>4</v>
      </c>
      <c r="AN2" s="2">
        <v>16694</v>
      </c>
      <c r="AO2" s="2">
        <v>0</v>
      </c>
      <c r="AP2" s="2">
        <v>25</v>
      </c>
    </row>
    <row r="3" spans="1:43" x14ac:dyDescent="0.25">
      <c r="A3" s="2">
        <v>347655</v>
      </c>
      <c r="B3">
        <f>VLOOKUP(A3,commits!A2:D626,4,FALSE)</f>
        <v>21874</v>
      </c>
      <c r="C3" s="2">
        <v>244</v>
      </c>
      <c r="D3" s="2">
        <v>2820</v>
      </c>
      <c r="E3" s="2">
        <f t="shared" ref="E3:E66" si="3">B3/(C3+D3)</f>
        <v>7.139033942558747</v>
      </c>
      <c r="P3" s="2">
        <v>347655</v>
      </c>
      <c r="Q3" s="2">
        <f>VLOOKUP(P3,commits!$A$1:$E$666,3,FALSE)</f>
        <v>5027</v>
      </c>
      <c r="R3" s="2">
        <f>VLOOKUP(P3,commits!$A$1:$E$666,4,FALSE)</f>
        <v>21874</v>
      </c>
      <c r="S3">
        <f>VLOOKUP(P3,commits!$A$1:$E$666,5,FALSE)</f>
        <v>26901</v>
      </c>
      <c r="T3" s="2">
        <v>233</v>
      </c>
      <c r="U3" s="2">
        <v>2045</v>
      </c>
      <c r="V3">
        <f t="shared" si="0"/>
        <v>11.809043020193151</v>
      </c>
      <c r="W3">
        <f t="shared" si="1"/>
        <v>21.57510729613734</v>
      </c>
      <c r="X3">
        <f t="shared" si="2"/>
        <v>10.696332518337409</v>
      </c>
      <c r="AA3" s="2">
        <v>500122</v>
      </c>
      <c r="AB3" s="2">
        <f>VLOOKUP(AA3,commits!$H$2:$I$666,2,FALSE)</f>
        <v>754</v>
      </c>
      <c r="AC3" s="2">
        <v>100</v>
      </c>
      <c r="AD3" s="2">
        <f t="shared" ref="AD3:AD44" si="4">AB3/AC3</f>
        <v>7.54</v>
      </c>
      <c r="AH3" s="2">
        <v>347655</v>
      </c>
      <c r="AI3" s="2">
        <v>1</v>
      </c>
      <c r="AJ3" s="2">
        <v>232</v>
      </c>
      <c r="AN3" s="2">
        <v>347655</v>
      </c>
      <c r="AO3" s="2">
        <v>11059</v>
      </c>
      <c r="AP3" s="2">
        <v>2045</v>
      </c>
    </row>
    <row r="4" spans="1:43" x14ac:dyDescent="0.25">
      <c r="A4" s="2">
        <v>489645</v>
      </c>
      <c r="B4">
        <f>VLOOKUP(A4,commits!A3:D627,4,FALSE)</f>
        <v>5017</v>
      </c>
      <c r="C4" s="2">
        <v>75</v>
      </c>
      <c r="D4" s="2">
        <v>509</v>
      </c>
      <c r="E4" s="2">
        <f t="shared" si="3"/>
        <v>8.5907534246575334</v>
      </c>
      <c r="P4" s="2">
        <v>489645</v>
      </c>
      <c r="Q4" s="2">
        <f>VLOOKUP(P4,commits!$A$1:$E$666,3,FALSE)</f>
        <v>1715</v>
      </c>
      <c r="R4" s="2">
        <f>VLOOKUP(P4,commits!$A$1:$E$666,4,FALSE)</f>
        <v>5017</v>
      </c>
      <c r="S4">
        <f>VLOOKUP(P4,commits!$A$1:$E$666,5,FALSE)</f>
        <v>6732</v>
      </c>
      <c r="T4" s="2">
        <v>74</v>
      </c>
      <c r="U4" s="2">
        <v>269</v>
      </c>
      <c r="V4">
        <f t="shared" si="0"/>
        <v>19.626822157434404</v>
      </c>
      <c r="W4">
        <f t="shared" si="1"/>
        <v>23.175675675675677</v>
      </c>
      <c r="X4">
        <f t="shared" si="2"/>
        <v>18.650557620817843</v>
      </c>
      <c r="AA4" s="2">
        <v>1769294</v>
      </c>
      <c r="AB4" s="2">
        <f>VLOOKUP(AA4,commits!$H$2:$I$666,2,FALSE)</f>
        <v>153</v>
      </c>
      <c r="AC4" s="2">
        <v>1</v>
      </c>
      <c r="AD4" s="2">
        <f t="shared" si="4"/>
        <v>153</v>
      </c>
      <c r="AH4" s="2">
        <v>489645</v>
      </c>
      <c r="AI4" s="2">
        <v>29</v>
      </c>
      <c r="AJ4" s="2">
        <v>74</v>
      </c>
      <c r="AN4" s="2">
        <v>469502</v>
      </c>
      <c r="AO4" s="2">
        <v>1</v>
      </c>
      <c r="AP4" s="2">
        <v>6</v>
      </c>
    </row>
    <row r="5" spans="1:43" x14ac:dyDescent="0.25">
      <c r="A5" s="2">
        <v>806511</v>
      </c>
      <c r="B5">
        <f>VLOOKUP(A5,commits!A4:D628,4,FALSE)</f>
        <v>719</v>
      </c>
      <c r="C5" s="2">
        <v>1035</v>
      </c>
      <c r="D5" s="2">
        <v>179</v>
      </c>
      <c r="E5" s="2">
        <f t="shared" si="3"/>
        <v>0.59225700164744643</v>
      </c>
      <c r="H5" s="12" t="s">
        <v>17</v>
      </c>
      <c r="I5" s="12" t="s">
        <v>18</v>
      </c>
      <c r="J5" s="12" t="s">
        <v>19</v>
      </c>
      <c r="K5" s="12" t="s">
        <v>20</v>
      </c>
      <c r="L5" s="12" t="s">
        <v>21</v>
      </c>
      <c r="M5" s="12" t="s">
        <v>22</v>
      </c>
      <c r="P5" s="2">
        <v>806511</v>
      </c>
      <c r="Q5" s="2">
        <f>VLOOKUP(P5,commits!$A$1:$E$666,3,FALSE)</f>
        <v>3355</v>
      </c>
      <c r="R5" s="2">
        <f>VLOOKUP(P5,commits!$A$1:$E$666,4,FALSE)</f>
        <v>719</v>
      </c>
      <c r="S5">
        <f>VLOOKUP(P5,commits!$A$1:$E$666,5,FALSE)</f>
        <v>4074</v>
      </c>
      <c r="T5" s="2">
        <v>1001</v>
      </c>
      <c r="U5" s="2">
        <v>113</v>
      </c>
      <c r="V5">
        <f t="shared" si="0"/>
        <v>3.6570915619389588</v>
      </c>
      <c r="W5">
        <f t="shared" si="1"/>
        <v>3.3516483516483517</v>
      </c>
      <c r="X5">
        <f t="shared" si="2"/>
        <v>6.3628318584070795</v>
      </c>
      <c r="AA5" s="2">
        <v>2220387</v>
      </c>
      <c r="AB5" s="2">
        <f>VLOOKUP(AA5,commits!$H$2:$I$666,2,FALSE)</f>
        <v>268</v>
      </c>
      <c r="AC5" s="2">
        <v>4</v>
      </c>
      <c r="AD5" s="2">
        <f t="shared" si="4"/>
        <v>67</v>
      </c>
      <c r="AH5" s="2">
        <v>552695</v>
      </c>
      <c r="AI5" s="2">
        <v>0</v>
      </c>
      <c r="AJ5" s="2">
        <v>2</v>
      </c>
      <c r="AN5" s="2">
        <v>489645</v>
      </c>
      <c r="AO5" s="2">
        <v>35</v>
      </c>
      <c r="AP5" s="2">
        <v>269</v>
      </c>
    </row>
    <row r="6" spans="1:43" x14ac:dyDescent="0.25">
      <c r="A6" s="2">
        <v>937116</v>
      </c>
      <c r="B6">
        <f>VLOOKUP(A6,commits!A5:D629,4,FALSE)</f>
        <v>14</v>
      </c>
      <c r="C6" s="2">
        <v>9</v>
      </c>
      <c r="D6" s="2">
        <v>3</v>
      </c>
      <c r="E6" s="2">
        <f t="shared" si="3"/>
        <v>1.1666666666666667</v>
      </c>
      <c r="H6" s="3">
        <f>_xlfn.QUARTILE.INC(V:V,2)</f>
        <v>13.695652173913043</v>
      </c>
      <c r="I6" s="3">
        <f>_xlfn.QUARTILE.INC(V:V,1)</f>
        <v>7.5269320843091334</v>
      </c>
      <c r="J6" s="3">
        <f>_xlfn.QUARTILE.INC(V:V,3)</f>
        <v>38</v>
      </c>
      <c r="K6" s="3">
        <f>J6-I6</f>
        <v>30.473067915690866</v>
      </c>
      <c r="L6" s="3">
        <f>AVERAGE(V6:V201)</f>
        <v>19.04106702707254</v>
      </c>
      <c r="M6" s="3">
        <f>J6+(1.5*K6)</f>
        <v>83.7096018735363</v>
      </c>
      <c r="P6" s="2">
        <v>937116</v>
      </c>
      <c r="Q6" s="2">
        <f>VLOOKUP(P6,commits!$A$1:$E$666,3,FALSE)</f>
        <v>348</v>
      </c>
      <c r="R6" s="2">
        <f>VLOOKUP(P6,commits!$A$1:$E$666,4,FALSE)</f>
        <v>14</v>
      </c>
      <c r="S6">
        <f>VLOOKUP(P6,commits!$A$1:$E$666,5,FALSE)</f>
        <v>362</v>
      </c>
      <c r="T6" s="2">
        <v>9</v>
      </c>
      <c r="U6" s="2">
        <v>3</v>
      </c>
      <c r="V6">
        <f t="shared" si="0"/>
        <v>30.166666666666668</v>
      </c>
      <c r="W6">
        <f t="shared" si="1"/>
        <v>38.666666666666664</v>
      </c>
      <c r="X6">
        <f t="shared" si="2"/>
        <v>4.666666666666667</v>
      </c>
      <c r="AA6" s="2">
        <v>10056182</v>
      </c>
      <c r="AB6" s="2">
        <f>VLOOKUP(AA6,commits!$H$2:$I$666,2,FALSE)</f>
        <v>55</v>
      </c>
      <c r="AC6" s="2">
        <v>1</v>
      </c>
      <c r="AD6" s="2">
        <f t="shared" si="4"/>
        <v>55</v>
      </c>
      <c r="AH6" s="2">
        <v>806511</v>
      </c>
      <c r="AI6" s="2">
        <v>600</v>
      </c>
      <c r="AJ6" s="2">
        <v>1001</v>
      </c>
      <c r="AN6" s="2">
        <v>500122</v>
      </c>
      <c r="AO6" s="2">
        <v>52</v>
      </c>
      <c r="AP6" s="2">
        <v>100</v>
      </c>
    </row>
    <row r="7" spans="1:43" x14ac:dyDescent="0.25">
      <c r="A7" s="2">
        <v>1059929</v>
      </c>
      <c r="B7">
        <f>VLOOKUP(A7,commits!A6:D630,4,FALSE)</f>
        <v>1702</v>
      </c>
      <c r="C7" s="2">
        <v>1</v>
      </c>
      <c r="D7" s="2">
        <v>26</v>
      </c>
      <c r="E7" s="2">
        <f t="shared" si="3"/>
        <v>63.037037037037038</v>
      </c>
      <c r="P7" s="2">
        <v>1059929</v>
      </c>
      <c r="Q7" s="2">
        <f>VLOOKUP(P7,commits!$A$1:$E$666,3,FALSE)</f>
        <v>1129</v>
      </c>
      <c r="R7" s="2">
        <f>VLOOKUP(P7,commits!$A$1:$E$666,4,FALSE)</f>
        <v>1702</v>
      </c>
      <c r="S7">
        <f>VLOOKUP(P7,commits!$A$1:$E$666,5,FALSE)</f>
        <v>2831</v>
      </c>
      <c r="T7" s="2">
        <v>1</v>
      </c>
      <c r="U7" s="2">
        <v>14</v>
      </c>
      <c r="V7">
        <f t="shared" si="0"/>
        <v>188.73333333333332</v>
      </c>
      <c r="W7">
        <f t="shared" si="1"/>
        <v>1129</v>
      </c>
      <c r="X7">
        <f t="shared" si="2"/>
        <v>121.57142857142857</v>
      </c>
      <c r="AA7" s="2">
        <v>11027151</v>
      </c>
      <c r="AB7" s="2">
        <f>VLOOKUP(AA7,commits!$H$2:$I$666,2,FALSE)</f>
        <v>69</v>
      </c>
      <c r="AC7" s="2">
        <v>6</v>
      </c>
      <c r="AD7" s="2">
        <f t="shared" si="4"/>
        <v>11.5</v>
      </c>
      <c r="AH7" s="2">
        <v>813405</v>
      </c>
      <c r="AI7" s="2">
        <v>105</v>
      </c>
      <c r="AJ7" s="2">
        <v>9</v>
      </c>
      <c r="AN7" s="2">
        <v>769182</v>
      </c>
      <c r="AO7" s="2">
        <v>137</v>
      </c>
      <c r="AP7" s="2">
        <v>29</v>
      </c>
    </row>
    <row r="8" spans="1:43" x14ac:dyDescent="0.25">
      <c r="A8" s="2">
        <v>1217077</v>
      </c>
      <c r="B8">
        <f>VLOOKUP(A8,commits!A7:D631,4,FALSE)</f>
        <v>643</v>
      </c>
      <c r="C8" s="2">
        <v>1035</v>
      </c>
      <c r="D8" s="2">
        <v>150</v>
      </c>
      <c r="E8" s="2">
        <f t="shared" si="3"/>
        <v>0.54261603375527423</v>
      </c>
      <c r="P8" s="2">
        <v>1217077</v>
      </c>
      <c r="Q8" s="2">
        <f>VLOOKUP(P8,commits!$A$1:$E$666,3,FALSE)</f>
        <v>3347</v>
      </c>
      <c r="R8" s="2">
        <f>VLOOKUP(P8,commits!$A$1:$E$666,4,FALSE)</f>
        <v>643</v>
      </c>
      <c r="S8">
        <f>VLOOKUP(P8,commits!$A$1:$E$666,5,FALSE)</f>
        <v>3990</v>
      </c>
      <c r="T8" s="2">
        <v>1001</v>
      </c>
      <c r="U8" s="2">
        <v>105</v>
      </c>
      <c r="V8">
        <f t="shared" si="0"/>
        <v>3.6075949367088609</v>
      </c>
      <c r="W8">
        <f t="shared" si="1"/>
        <v>3.3436563436563436</v>
      </c>
      <c r="X8">
        <f t="shared" si="2"/>
        <v>6.1238095238095234</v>
      </c>
      <c r="AA8" s="2">
        <v>14689478</v>
      </c>
      <c r="AB8" s="2">
        <f>VLOOKUP(AA8,commits!$H$2:$I$666,2,FALSE)</f>
        <v>115</v>
      </c>
      <c r="AC8" s="2">
        <v>11</v>
      </c>
      <c r="AD8" s="2">
        <f t="shared" si="4"/>
        <v>10.454545454545455</v>
      </c>
      <c r="AH8" s="2">
        <v>937116</v>
      </c>
      <c r="AI8" s="2">
        <v>4</v>
      </c>
      <c r="AJ8" s="2">
        <v>9</v>
      </c>
      <c r="AN8" s="2">
        <v>806511</v>
      </c>
      <c r="AO8" s="2">
        <v>3</v>
      </c>
      <c r="AP8" s="2">
        <v>112</v>
      </c>
    </row>
    <row r="9" spans="1:43" x14ac:dyDescent="0.25">
      <c r="A9" s="2">
        <v>1338040</v>
      </c>
      <c r="B9">
        <f>VLOOKUP(A9,commits!A8:D632,4,FALSE)</f>
        <v>4096</v>
      </c>
      <c r="C9" s="2">
        <v>1996</v>
      </c>
      <c r="D9" s="2">
        <v>958</v>
      </c>
      <c r="E9" s="2">
        <f t="shared" si="3"/>
        <v>1.3865944482058226</v>
      </c>
      <c r="P9" s="2">
        <v>1338040</v>
      </c>
      <c r="Q9" s="2">
        <f>VLOOKUP(P9,commits!$A$1:$E$666,3,FALSE)</f>
        <v>9773</v>
      </c>
      <c r="R9" s="2">
        <f>VLOOKUP(P9,commits!$A$1:$E$666,4,FALSE)</f>
        <v>4096</v>
      </c>
      <c r="S9">
        <f>VLOOKUP(P9,commits!$A$1:$E$666,5,FALSE)</f>
        <v>13869</v>
      </c>
      <c r="T9" s="2">
        <v>1567</v>
      </c>
      <c r="U9" s="2">
        <v>740</v>
      </c>
      <c r="V9">
        <f t="shared" si="0"/>
        <v>6.0117035110533159</v>
      </c>
      <c r="W9">
        <f t="shared" si="1"/>
        <v>6.2367581365666878</v>
      </c>
      <c r="X9">
        <f t="shared" si="2"/>
        <v>5.5351351351351354</v>
      </c>
      <c r="AA9" s="2">
        <v>17581811</v>
      </c>
      <c r="AB9" s="2">
        <f>VLOOKUP(AA9,commits!$H$2:$I$666,2,FALSE)</f>
        <v>96</v>
      </c>
      <c r="AC9" s="2">
        <v>4</v>
      </c>
      <c r="AD9" s="2">
        <f t="shared" si="4"/>
        <v>24</v>
      </c>
      <c r="AH9" s="2">
        <v>1217077</v>
      </c>
      <c r="AI9" s="2">
        <v>600</v>
      </c>
      <c r="AJ9" s="2">
        <v>1001</v>
      </c>
      <c r="AN9" s="2">
        <v>937116</v>
      </c>
      <c r="AO9" s="2">
        <v>0</v>
      </c>
      <c r="AP9" s="2">
        <v>3</v>
      </c>
    </row>
    <row r="10" spans="1:43" x14ac:dyDescent="0.25">
      <c r="A10" s="2">
        <v>1352520</v>
      </c>
      <c r="B10">
        <f>VLOOKUP(A10,commits!A9:D633,4,FALSE)</f>
        <v>11921</v>
      </c>
      <c r="C10" s="2">
        <v>133</v>
      </c>
      <c r="D10" s="2">
        <v>3786</v>
      </c>
      <c r="E10" s="2">
        <f t="shared" si="3"/>
        <v>3.0418474100535851</v>
      </c>
      <c r="P10" s="2">
        <v>1352520</v>
      </c>
      <c r="Q10" s="2">
        <f>VLOOKUP(P10,commits!$A$1:$E$666,3,FALSE)</f>
        <v>1974</v>
      </c>
      <c r="R10" s="2">
        <f>VLOOKUP(P10,commits!$A$1:$E$666,4,FALSE)</f>
        <v>11921</v>
      </c>
      <c r="S10">
        <f>VLOOKUP(P10,commits!$A$1:$E$666,5,FALSE)</f>
        <v>13895</v>
      </c>
      <c r="T10" s="2">
        <v>121</v>
      </c>
      <c r="U10" s="2">
        <v>2671</v>
      </c>
      <c r="V10">
        <f t="shared" si="0"/>
        <v>4.9767191977077365</v>
      </c>
      <c r="W10">
        <f t="shared" si="1"/>
        <v>16.314049586776861</v>
      </c>
      <c r="X10">
        <f t="shared" si="2"/>
        <v>4.4631224260576561</v>
      </c>
      <c r="AA10" s="2">
        <v>23112219</v>
      </c>
      <c r="AB10" s="2">
        <f>VLOOKUP(AA10,commits!$H$2:$I$666,2,FALSE)</f>
        <v>41</v>
      </c>
      <c r="AC10" s="2">
        <v>5</v>
      </c>
      <c r="AD10" s="2">
        <f t="shared" si="4"/>
        <v>8.1999999999999993</v>
      </c>
      <c r="AH10" s="2">
        <v>1338040</v>
      </c>
      <c r="AI10" s="2">
        <v>919</v>
      </c>
      <c r="AJ10" s="2">
        <v>1567</v>
      </c>
      <c r="AN10" s="2">
        <v>1059929</v>
      </c>
      <c r="AO10" s="2">
        <v>0</v>
      </c>
      <c r="AP10" s="2">
        <v>14</v>
      </c>
    </row>
    <row r="11" spans="1:43" x14ac:dyDescent="0.25">
      <c r="A11" s="2">
        <v>1365296</v>
      </c>
      <c r="B11">
        <f>VLOOKUP(A11,commits!A10:D634,4,FALSE)</f>
        <v>7</v>
      </c>
      <c r="C11" s="2">
        <v>3</v>
      </c>
      <c r="D11" s="2">
        <v>2</v>
      </c>
      <c r="E11" s="2">
        <f t="shared" si="3"/>
        <v>1.4</v>
      </c>
      <c r="P11" s="2">
        <v>1365296</v>
      </c>
      <c r="Q11" s="2">
        <f>VLOOKUP(P11,commits!$A$1:$E$666,3,FALSE)</f>
        <v>30</v>
      </c>
      <c r="R11" s="2">
        <f>VLOOKUP(P11,commits!$A$1:$E$666,4,FALSE)</f>
        <v>7</v>
      </c>
      <c r="S11">
        <f>VLOOKUP(P11,commits!$A$1:$E$666,5,FALSE)</f>
        <v>37</v>
      </c>
      <c r="T11" s="2">
        <v>3</v>
      </c>
      <c r="U11" s="2">
        <v>2</v>
      </c>
      <c r="V11">
        <f t="shared" si="0"/>
        <v>7.4</v>
      </c>
      <c r="W11">
        <f t="shared" si="1"/>
        <v>10</v>
      </c>
      <c r="X11">
        <f t="shared" si="2"/>
        <v>3.5</v>
      </c>
      <c r="AA11" s="2">
        <v>23359201</v>
      </c>
      <c r="AB11" s="2">
        <f>VLOOKUP(AA11,commits!$H$2:$I$666,2,FALSE)</f>
        <v>69</v>
      </c>
      <c r="AC11" s="2">
        <v>1</v>
      </c>
      <c r="AD11" s="2">
        <f t="shared" si="4"/>
        <v>69</v>
      </c>
      <c r="AH11" s="2">
        <v>1352520</v>
      </c>
      <c r="AI11" s="2">
        <v>64</v>
      </c>
      <c r="AJ11" s="2">
        <v>121</v>
      </c>
      <c r="AN11" s="2">
        <v>1217077</v>
      </c>
      <c r="AO11" s="2">
        <v>3</v>
      </c>
      <c r="AP11" s="2">
        <v>104</v>
      </c>
    </row>
    <row r="12" spans="1:43" x14ac:dyDescent="0.25">
      <c r="A12" s="2">
        <v>1430636</v>
      </c>
      <c r="B12">
        <f>VLOOKUP(A12,commits!A11:D635,4,FALSE)</f>
        <v>81</v>
      </c>
      <c r="C12" s="2">
        <v>2</v>
      </c>
      <c r="D12" s="2">
        <v>1</v>
      </c>
      <c r="E12" s="2">
        <f t="shared" si="3"/>
        <v>27</v>
      </c>
      <c r="P12" s="2">
        <v>1430636</v>
      </c>
      <c r="Q12" s="2">
        <f>VLOOKUP(P12,commits!$A$1:$E$666,3,FALSE)</f>
        <v>33</v>
      </c>
      <c r="R12" s="2">
        <f>VLOOKUP(P12,commits!$A$1:$E$666,4,FALSE)</f>
        <v>81</v>
      </c>
      <c r="S12">
        <f>VLOOKUP(P12,commits!$A$1:$E$666,5,FALSE)</f>
        <v>114</v>
      </c>
      <c r="T12" s="2">
        <v>2</v>
      </c>
      <c r="U12" s="2">
        <v>1</v>
      </c>
      <c r="V12">
        <f t="shared" si="0"/>
        <v>38</v>
      </c>
      <c r="W12">
        <f t="shared" si="1"/>
        <v>16.5</v>
      </c>
      <c r="X12">
        <f t="shared" si="2"/>
        <v>81</v>
      </c>
      <c r="AA12" s="2">
        <v>23657117</v>
      </c>
      <c r="AB12" s="2">
        <f>VLOOKUP(AA12,commits!$H$2:$I$666,2,FALSE)</f>
        <v>60</v>
      </c>
      <c r="AC12" s="2">
        <v>5</v>
      </c>
      <c r="AD12" s="2">
        <f t="shared" si="4"/>
        <v>12</v>
      </c>
      <c r="AH12" s="2">
        <v>1365296</v>
      </c>
      <c r="AI12" s="2">
        <v>0</v>
      </c>
      <c r="AJ12" s="2">
        <v>3</v>
      </c>
      <c r="AN12" s="2">
        <v>1338040</v>
      </c>
      <c r="AO12" s="2">
        <v>178</v>
      </c>
      <c r="AP12" s="2">
        <v>740</v>
      </c>
    </row>
    <row r="13" spans="1:43" x14ac:dyDescent="0.25">
      <c r="A13" s="2">
        <v>1722606</v>
      </c>
      <c r="B13">
        <f>VLOOKUP(A13,commits!A12:D636,4,FALSE)</f>
        <v>209</v>
      </c>
      <c r="C13" s="2">
        <v>221</v>
      </c>
      <c r="D13" s="2">
        <v>52</v>
      </c>
      <c r="E13" s="2">
        <f t="shared" si="3"/>
        <v>0.76556776556776551</v>
      </c>
      <c r="P13" s="2">
        <v>1722606</v>
      </c>
      <c r="Q13" s="2">
        <f>VLOOKUP(P13,commits!$A$1:$E$666,3,FALSE)</f>
        <v>1403</v>
      </c>
      <c r="R13" s="2">
        <f>VLOOKUP(P13,commits!$A$1:$E$666,4,FALSE)</f>
        <v>209</v>
      </c>
      <c r="S13">
        <f>VLOOKUP(P13,commits!$A$1:$E$666,5,FALSE)</f>
        <v>1612</v>
      </c>
      <c r="T13" s="2">
        <v>188</v>
      </c>
      <c r="U13" s="2">
        <v>41</v>
      </c>
      <c r="V13">
        <f t="shared" si="0"/>
        <v>7.0393013100436681</v>
      </c>
      <c r="W13">
        <f t="shared" si="1"/>
        <v>7.4627659574468082</v>
      </c>
      <c r="X13">
        <f t="shared" si="2"/>
        <v>5.0975609756097562</v>
      </c>
      <c r="AA13" s="2">
        <v>29163083</v>
      </c>
      <c r="AB13" s="2">
        <f>VLOOKUP(AA13,commits!$H$2:$I$666,2,FALSE)</f>
        <v>569</v>
      </c>
      <c r="AC13" s="2">
        <v>119</v>
      </c>
      <c r="AD13" s="2">
        <f t="shared" si="4"/>
        <v>4.7815126050420167</v>
      </c>
      <c r="AH13" s="2">
        <v>1430636</v>
      </c>
      <c r="AI13" s="2">
        <v>0</v>
      </c>
      <c r="AJ13" s="2">
        <v>2</v>
      </c>
      <c r="AN13" s="2">
        <v>1352520</v>
      </c>
      <c r="AO13" s="2">
        <v>510</v>
      </c>
      <c r="AP13" s="2">
        <v>2671</v>
      </c>
    </row>
    <row r="14" spans="1:43" x14ac:dyDescent="0.25">
      <c r="A14" s="2">
        <v>1799884</v>
      </c>
      <c r="B14">
        <f>VLOOKUP(A14,commits!A13:D637,4,FALSE)</f>
        <v>1692</v>
      </c>
      <c r="C14" s="2">
        <v>683</v>
      </c>
      <c r="D14" s="2">
        <v>727</v>
      </c>
      <c r="E14" s="2">
        <f t="shared" si="3"/>
        <v>1.2</v>
      </c>
      <c r="P14" s="2">
        <v>1799884</v>
      </c>
      <c r="Q14" s="2">
        <f>VLOOKUP(P14,commits!$A$1:$E$666,3,FALSE)</f>
        <v>2435</v>
      </c>
      <c r="R14" s="2">
        <f>VLOOKUP(P14,commits!$A$1:$E$666,4,FALSE)</f>
        <v>1692</v>
      </c>
      <c r="S14">
        <f>VLOOKUP(P14,commits!$A$1:$E$666,5,FALSE)</f>
        <v>4127</v>
      </c>
      <c r="T14" s="2">
        <v>390</v>
      </c>
      <c r="U14" s="2">
        <v>373</v>
      </c>
      <c r="V14">
        <f t="shared" si="0"/>
        <v>5.4089121887287028</v>
      </c>
      <c r="W14">
        <f t="shared" si="1"/>
        <v>6.2435897435897436</v>
      </c>
      <c r="X14">
        <f t="shared" si="2"/>
        <v>4.536193029490617</v>
      </c>
      <c r="AA14" s="2">
        <v>29936500</v>
      </c>
      <c r="AB14" s="2">
        <f>VLOOKUP(AA14,commits!$H$2:$I$666,2,FALSE)</f>
        <v>150</v>
      </c>
      <c r="AC14" s="2">
        <v>35</v>
      </c>
      <c r="AD14" s="2">
        <f t="shared" si="4"/>
        <v>4.2857142857142856</v>
      </c>
      <c r="AH14" s="2">
        <v>1722606</v>
      </c>
      <c r="AI14" s="2">
        <v>467</v>
      </c>
      <c r="AJ14" s="2">
        <v>187</v>
      </c>
      <c r="AN14" s="2">
        <v>1365296</v>
      </c>
      <c r="AO14" s="2">
        <v>0</v>
      </c>
      <c r="AP14" s="2">
        <v>2</v>
      </c>
    </row>
    <row r="15" spans="1:43" x14ac:dyDescent="0.25">
      <c r="A15" s="2">
        <v>1848736</v>
      </c>
      <c r="B15">
        <f>VLOOKUP(A15,commits!A14:D638,4,FALSE)</f>
        <v>796</v>
      </c>
      <c r="C15" s="2">
        <v>17</v>
      </c>
      <c r="D15" s="2">
        <v>102</v>
      </c>
      <c r="E15" s="2">
        <f t="shared" si="3"/>
        <v>6.6890756302521011</v>
      </c>
      <c r="P15" s="2">
        <v>1848736</v>
      </c>
      <c r="Q15" s="2">
        <f>VLOOKUP(P15,commits!$A$1:$E$666,3,FALSE)</f>
        <v>357</v>
      </c>
      <c r="R15" s="2">
        <f>VLOOKUP(P15,commits!$A$1:$E$666,4,FALSE)</f>
        <v>796</v>
      </c>
      <c r="S15">
        <f>VLOOKUP(P15,commits!$A$1:$E$666,5,FALSE)</f>
        <v>1153</v>
      </c>
      <c r="T15" s="2">
        <v>8</v>
      </c>
      <c r="U15" s="2">
        <v>20</v>
      </c>
      <c r="V15">
        <f t="shared" si="0"/>
        <v>41.178571428571431</v>
      </c>
      <c r="W15">
        <f t="shared" si="1"/>
        <v>44.625</v>
      </c>
      <c r="X15">
        <f t="shared" si="2"/>
        <v>39.799999999999997</v>
      </c>
      <c r="AA15" s="2">
        <v>35948482</v>
      </c>
      <c r="AB15" s="2">
        <f>VLOOKUP(AA15,commits!$H$2:$I$666,2,FALSE)</f>
        <v>33</v>
      </c>
      <c r="AC15" s="2">
        <v>1</v>
      </c>
      <c r="AD15" s="2">
        <f t="shared" si="4"/>
        <v>33</v>
      </c>
      <c r="AH15" s="2">
        <v>1799884</v>
      </c>
      <c r="AI15" s="2">
        <v>208</v>
      </c>
      <c r="AJ15" s="2">
        <v>390</v>
      </c>
      <c r="AN15" s="2">
        <v>1430636</v>
      </c>
      <c r="AO15" s="2">
        <v>0</v>
      </c>
      <c r="AP15" s="2">
        <v>1</v>
      </c>
    </row>
    <row r="16" spans="1:43" x14ac:dyDescent="0.25">
      <c r="A16" s="2">
        <v>2263742</v>
      </c>
      <c r="B16">
        <f>VLOOKUP(A16,commits!A15:D639,4,FALSE)</f>
        <v>4914</v>
      </c>
      <c r="C16" s="2">
        <v>1299</v>
      </c>
      <c r="D16" s="2">
        <v>1654</v>
      </c>
      <c r="E16" s="2">
        <f t="shared" si="3"/>
        <v>1.6640704368438877</v>
      </c>
      <c r="P16" s="2">
        <v>2263742</v>
      </c>
      <c r="Q16" s="2">
        <f>VLOOKUP(P16,commits!$A$1:$E$666,3,FALSE)</f>
        <v>5956</v>
      </c>
      <c r="R16" s="2">
        <f>VLOOKUP(P16,commits!$A$1:$E$666,4,FALSE)</f>
        <v>4914</v>
      </c>
      <c r="S16">
        <f>VLOOKUP(P16,commits!$A$1:$E$666,5,FALSE)</f>
        <v>10870</v>
      </c>
      <c r="T16" s="2">
        <v>904</v>
      </c>
      <c r="U16" s="2">
        <v>941</v>
      </c>
      <c r="V16">
        <f t="shared" si="0"/>
        <v>5.8915989159891602</v>
      </c>
      <c r="W16">
        <f t="shared" si="1"/>
        <v>6.5884955752212386</v>
      </c>
      <c r="X16">
        <f t="shared" si="2"/>
        <v>5.2221041445270986</v>
      </c>
      <c r="AA16" s="2">
        <v>42875428</v>
      </c>
      <c r="AB16" s="2">
        <f>VLOOKUP(AA16,commits!$H$2:$I$666,2,FALSE)</f>
        <v>485</v>
      </c>
      <c r="AC16" s="2">
        <v>3</v>
      </c>
      <c r="AD16" s="2">
        <f t="shared" si="4"/>
        <v>161.66666666666666</v>
      </c>
      <c r="AH16" s="2">
        <v>1848736</v>
      </c>
      <c r="AI16" s="2">
        <v>1</v>
      </c>
      <c r="AJ16" s="2">
        <v>8</v>
      </c>
      <c r="AN16" s="2">
        <v>1622553</v>
      </c>
      <c r="AO16" s="2">
        <v>5</v>
      </c>
      <c r="AP16" s="2">
        <v>7</v>
      </c>
    </row>
    <row r="17" spans="1:42" x14ac:dyDescent="0.25">
      <c r="A17" s="2">
        <v>2386842</v>
      </c>
      <c r="B17">
        <f>VLOOKUP(A17,commits!A16:D640,4,FALSE)</f>
        <v>628</v>
      </c>
      <c r="C17" s="2">
        <v>1035</v>
      </c>
      <c r="D17" s="2">
        <v>144</v>
      </c>
      <c r="E17" s="2">
        <f t="shared" si="3"/>
        <v>0.53265479219677692</v>
      </c>
      <c r="P17" s="2">
        <v>2386842</v>
      </c>
      <c r="Q17" s="2">
        <f>VLOOKUP(P17,commits!$A$1:$E$666,3,FALSE)</f>
        <v>3349</v>
      </c>
      <c r="R17" s="2">
        <f>VLOOKUP(P17,commits!$A$1:$E$666,4,FALSE)</f>
        <v>628</v>
      </c>
      <c r="S17">
        <f>VLOOKUP(P17,commits!$A$1:$E$666,5,FALSE)</f>
        <v>3977</v>
      </c>
      <c r="T17" s="2">
        <v>1001</v>
      </c>
      <c r="U17" s="2">
        <v>104</v>
      </c>
      <c r="V17">
        <f t="shared" si="0"/>
        <v>3.5990950226244345</v>
      </c>
      <c r="W17">
        <f t="shared" si="1"/>
        <v>3.3456543456543457</v>
      </c>
      <c r="X17">
        <f t="shared" si="2"/>
        <v>6.0384615384615383</v>
      </c>
      <c r="AA17" s="2">
        <v>43055360</v>
      </c>
      <c r="AB17" s="2">
        <f>VLOOKUP(AA17,commits!$H$2:$I$666,2,FALSE)</f>
        <v>53</v>
      </c>
      <c r="AC17" s="2">
        <v>8</v>
      </c>
      <c r="AD17" s="2">
        <f t="shared" si="4"/>
        <v>6.625</v>
      </c>
      <c r="AH17" s="2">
        <v>2263742</v>
      </c>
      <c r="AI17" s="2">
        <v>29</v>
      </c>
      <c r="AJ17" s="2">
        <v>904</v>
      </c>
      <c r="AN17" s="2">
        <v>1722606</v>
      </c>
      <c r="AO17" s="2">
        <v>11</v>
      </c>
      <c r="AP17" s="2">
        <v>41</v>
      </c>
    </row>
    <row r="18" spans="1:42" x14ac:dyDescent="0.25">
      <c r="A18" s="2">
        <v>2392358</v>
      </c>
      <c r="B18">
        <f>VLOOKUP(A18,commits!A17:D641,4,FALSE)</f>
        <v>92</v>
      </c>
      <c r="C18" s="2">
        <v>21</v>
      </c>
      <c r="D18" s="2">
        <v>1</v>
      </c>
      <c r="E18" s="2">
        <f t="shared" si="3"/>
        <v>4.1818181818181817</v>
      </c>
      <c r="P18" s="2">
        <v>2392358</v>
      </c>
      <c r="Q18" s="2">
        <f>VLOOKUP(P18,commits!$A$1:$E$666,3,FALSE)</f>
        <v>272</v>
      </c>
      <c r="R18" s="2">
        <f>VLOOKUP(P18,commits!$A$1:$E$666,4,FALSE)</f>
        <v>92</v>
      </c>
      <c r="S18">
        <f>VLOOKUP(P18,commits!$A$1:$E$666,5,FALSE)</f>
        <v>364</v>
      </c>
      <c r="T18" s="2">
        <v>21</v>
      </c>
      <c r="U18" s="2">
        <v>1</v>
      </c>
      <c r="V18">
        <f t="shared" si="0"/>
        <v>16.545454545454547</v>
      </c>
      <c r="W18">
        <f t="shared" si="1"/>
        <v>12.952380952380953</v>
      </c>
      <c r="X18">
        <f t="shared" si="2"/>
        <v>92</v>
      </c>
      <c r="AA18" s="2">
        <v>43329472</v>
      </c>
      <c r="AB18" s="2">
        <f>VLOOKUP(AA18,commits!$H$2:$I$666,2,FALSE)</f>
        <v>35</v>
      </c>
      <c r="AC18" s="2">
        <v>2</v>
      </c>
      <c r="AD18" s="2">
        <f t="shared" si="4"/>
        <v>17.5</v>
      </c>
      <c r="AH18" s="2">
        <v>2386842</v>
      </c>
      <c r="AI18" s="2">
        <v>600</v>
      </c>
      <c r="AJ18" s="2">
        <v>1001</v>
      </c>
      <c r="AN18" s="2">
        <v>1769294</v>
      </c>
      <c r="AO18" s="2">
        <v>0</v>
      </c>
      <c r="AP18" s="2">
        <v>1</v>
      </c>
    </row>
    <row r="19" spans="1:42" x14ac:dyDescent="0.25">
      <c r="A19" s="2">
        <v>2416064</v>
      </c>
      <c r="B19">
        <f>VLOOKUP(A19,commits!A18:D642,4,FALSE)</f>
        <v>11338</v>
      </c>
      <c r="C19" s="2">
        <v>869</v>
      </c>
      <c r="D19" s="2">
        <v>2841</v>
      </c>
      <c r="E19" s="2">
        <f t="shared" si="3"/>
        <v>3.0560646900269544</v>
      </c>
      <c r="P19" s="2">
        <v>2416064</v>
      </c>
      <c r="Q19" s="2">
        <f>VLOOKUP(P19,commits!$A$1:$E$666,3,FALSE)</f>
        <v>8509</v>
      </c>
      <c r="R19" s="2">
        <f>VLOOKUP(P19,commits!$A$1:$E$666,4,FALSE)</f>
        <v>11338</v>
      </c>
      <c r="S19">
        <f>VLOOKUP(P19,commits!$A$1:$E$666,5,FALSE)</f>
        <v>19847</v>
      </c>
      <c r="T19" s="2">
        <v>771</v>
      </c>
      <c r="U19" s="2">
        <v>1865</v>
      </c>
      <c r="V19">
        <f t="shared" si="0"/>
        <v>7.5292109256449162</v>
      </c>
      <c r="W19">
        <f t="shared" si="1"/>
        <v>11.036316472114137</v>
      </c>
      <c r="X19">
        <f t="shared" si="2"/>
        <v>6.0793565683646111</v>
      </c>
      <c r="AA19" s="2">
        <v>44443176</v>
      </c>
      <c r="AB19" s="2">
        <f>VLOOKUP(AA19,commits!$H$2:$I$666,2,FALSE)</f>
        <v>37</v>
      </c>
      <c r="AC19" s="2">
        <v>5</v>
      </c>
      <c r="AD19" s="2">
        <f t="shared" si="4"/>
        <v>7.4</v>
      </c>
      <c r="AH19" s="2">
        <v>2392358</v>
      </c>
      <c r="AI19" s="2">
        <v>13</v>
      </c>
      <c r="AJ19" s="2">
        <v>21</v>
      </c>
      <c r="AN19" s="2">
        <v>1799884</v>
      </c>
      <c r="AO19" s="2">
        <v>0</v>
      </c>
      <c r="AP19" s="2">
        <v>373</v>
      </c>
    </row>
    <row r="20" spans="1:42" x14ac:dyDescent="0.25">
      <c r="A20" s="2">
        <v>2642594</v>
      </c>
      <c r="B20">
        <f>VLOOKUP(A20,commits!A19:D643,4,FALSE)</f>
        <v>8</v>
      </c>
      <c r="C20" s="2">
        <v>4</v>
      </c>
      <c r="D20" s="2">
        <v>1</v>
      </c>
      <c r="E20" s="2">
        <f t="shared" si="3"/>
        <v>1.6</v>
      </c>
      <c r="P20" s="2">
        <v>2453389</v>
      </c>
      <c r="Q20" s="2">
        <f>VLOOKUP(P20,commits!$A$1:$E$666,3,FALSE)</f>
        <v>91</v>
      </c>
      <c r="R20" s="2">
        <f>VLOOKUP(P20,commits!$A$1:$E$666,4,FALSE)</f>
        <v>71</v>
      </c>
      <c r="S20">
        <f>VLOOKUP(P20,commits!$A$1:$E$666,5,FALSE)</f>
        <v>162</v>
      </c>
      <c r="T20" s="2">
        <v>4</v>
      </c>
      <c r="U20" s="2">
        <v>7</v>
      </c>
      <c r="V20">
        <f t="shared" si="0"/>
        <v>14.727272727272727</v>
      </c>
      <c r="W20">
        <f t="shared" si="1"/>
        <v>22.75</v>
      </c>
      <c r="X20">
        <f t="shared" si="2"/>
        <v>10.142857142857142</v>
      </c>
      <c r="AA20" s="2">
        <v>45859239</v>
      </c>
      <c r="AB20" s="2">
        <f>VLOOKUP(AA20,commits!$H$2:$I$666,2,FALSE)</f>
        <v>95</v>
      </c>
      <c r="AC20" s="2">
        <v>4</v>
      </c>
      <c r="AD20" s="2">
        <f t="shared" si="4"/>
        <v>23.75</v>
      </c>
      <c r="AH20" s="2">
        <v>2416064</v>
      </c>
      <c r="AI20" s="2">
        <v>116</v>
      </c>
      <c r="AJ20" s="2">
        <v>771</v>
      </c>
      <c r="AN20" s="2">
        <v>1848736</v>
      </c>
      <c r="AO20" s="2">
        <v>0</v>
      </c>
      <c r="AP20" s="2">
        <v>20</v>
      </c>
    </row>
    <row r="21" spans="1:42" x14ac:dyDescent="0.25">
      <c r="A21" s="2">
        <v>2821775</v>
      </c>
      <c r="B21">
        <f>VLOOKUP(A21,commits!A20:D644,4,FALSE)</f>
        <v>79</v>
      </c>
      <c r="C21" s="2">
        <v>1035</v>
      </c>
      <c r="D21" s="2">
        <v>32</v>
      </c>
      <c r="E21" s="2">
        <f t="shared" si="3"/>
        <v>7.4039362699156508E-2</v>
      </c>
      <c r="P21" s="2">
        <v>2723436</v>
      </c>
      <c r="Q21" s="2">
        <f>VLOOKUP(P21,commits!$A$1:$E$666,3,FALSE)</f>
        <v>527</v>
      </c>
      <c r="R21" s="2">
        <f>VLOOKUP(P21,commits!$A$1:$E$666,4,FALSE)</f>
        <v>3153</v>
      </c>
      <c r="S21">
        <f>VLOOKUP(P21,commits!$A$1:$E$666,5,FALSE)</f>
        <v>3680</v>
      </c>
      <c r="T21" s="2">
        <v>39</v>
      </c>
      <c r="U21" s="2">
        <v>286</v>
      </c>
      <c r="V21">
        <f t="shared" si="0"/>
        <v>11.323076923076924</v>
      </c>
      <c r="W21">
        <f t="shared" si="1"/>
        <v>13.512820512820513</v>
      </c>
      <c r="X21">
        <f t="shared" si="2"/>
        <v>11.024475524475525</v>
      </c>
      <c r="AA21" s="2">
        <v>47181287</v>
      </c>
      <c r="AB21" s="2">
        <f>VLOOKUP(AA21,commits!$H$2:$I$666,2,FALSE)</f>
        <v>28</v>
      </c>
      <c r="AC21" s="2">
        <v>5</v>
      </c>
      <c r="AD21" s="2">
        <f t="shared" si="4"/>
        <v>5.6</v>
      </c>
      <c r="AH21" s="2">
        <v>2453389</v>
      </c>
      <c r="AI21" s="2">
        <v>0</v>
      </c>
      <c r="AJ21" s="2">
        <v>4</v>
      </c>
      <c r="AN21" s="2">
        <v>2220387</v>
      </c>
      <c r="AO21" s="2">
        <v>0</v>
      </c>
      <c r="AP21" s="2">
        <v>4</v>
      </c>
    </row>
    <row r="22" spans="1:42" x14ac:dyDescent="0.25">
      <c r="A22" s="2">
        <v>2987495</v>
      </c>
      <c r="B22">
        <f>VLOOKUP(A22,commits!A21:D645,4,FALSE)</f>
        <v>874</v>
      </c>
      <c r="C22" s="2">
        <v>484</v>
      </c>
      <c r="D22" s="2">
        <v>21</v>
      </c>
      <c r="E22" s="2">
        <f t="shared" si="3"/>
        <v>1.7306930693069307</v>
      </c>
      <c r="P22" s="2">
        <v>2821775</v>
      </c>
      <c r="Q22" s="2">
        <f>VLOOKUP(P22,commits!$A$1:$E$666,3,FALSE)</f>
        <v>3359</v>
      </c>
      <c r="R22" s="2">
        <f>VLOOKUP(P22,commits!$A$1:$E$666,4,FALSE)</f>
        <v>79</v>
      </c>
      <c r="S22">
        <f>VLOOKUP(P22,commits!$A$1:$E$666,5,FALSE)</f>
        <v>3438</v>
      </c>
      <c r="T22" s="2">
        <v>1001</v>
      </c>
      <c r="U22" s="2">
        <v>22</v>
      </c>
      <c r="V22">
        <f t="shared" si="0"/>
        <v>3.3607038123167157</v>
      </c>
      <c r="W22">
        <f t="shared" si="1"/>
        <v>3.3556443556443556</v>
      </c>
      <c r="X22">
        <f t="shared" si="2"/>
        <v>3.5909090909090908</v>
      </c>
      <c r="AA22" s="2">
        <v>48448272</v>
      </c>
      <c r="AB22" s="2">
        <f>VLOOKUP(AA22,commits!$H$2:$I$666,2,FALSE)</f>
        <v>11</v>
      </c>
      <c r="AC22" s="2">
        <v>1</v>
      </c>
      <c r="AD22" s="2">
        <f t="shared" si="4"/>
        <v>11</v>
      </c>
      <c r="AH22" s="2">
        <v>2505328</v>
      </c>
      <c r="AI22" s="2">
        <v>4</v>
      </c>
      <c r="AJ22" s="2">
        <v>12</v>
      </c>
      <c r="AN22" s="2">
        <v>2227939</v>
      </c>
      <c r="AO22" s="2">
        <v>204</v>
      </c>
      <c r="AP22" s="2">
        <v>2</v>
      </c>
    </row>
    <row r="23" spans="1:42" x14ac:dyDescent="0.25">
      <c r="A23" s="2">
        <v>3011763</v>
      </c>
      <c r="B23">
        <f>VLOOKUP(A23,commits!A22:D646,4,FALSE)</f>
        <v>92</v>
      </c>
      <c r="C23" s="2">
        <v>2</v>
      </c>
      <c r="D23" s="2">
        <v>30</v>
      </c>
      <c r="E23" s="2">
        <f t="shared" si="3"/>
        <v>2.875</v>
      </c>
      <c r="P23" s="2">
        <v>2987495</v>
      </c>
      <c r="Q23" s="2">
        <f>VLOOKUP(P23,commits!$A$1:$E$666,3,FALSE)</f>
        <v>11255</v>
      </c>
      <c r="R23" s="2">
        <f>VLOOKUP(P23,commits!$A$1:$E$666,4,FALSE)</f>
        <v>874</v>
      </c>
      <c r="S23">
        <f>VLOOKUP(P23,commits!$A$1:$E$666,5,FALSE)</f>
        <v>12129</v>
      </c>
      <c r="T23" s="2">
        <v>484</v>
      </c>
      <c r="U23" s="2">
        <v>21</v>
      </c>
      <c r="V23">
        <f t="shared" si="0"/>
        <v>24.017821782178217</v>
      </c>
      <c r="W23">
        <f t="shared" si="1"/>
        <v>23.254132231404959</v>
      </c>
      <c r="X23">
        <f t="shared" si="2"/>
        <v>41.61904761904762</v>
      </c>
      <c r="AA23" s="2">
        <v>53073936</v>
      </c>
      <c r="AB23" s="2">
        <f>VLOOKUP(AA23,commits!$H$2:$I$666,2,FALSE)</f>
        <v>124</v>
      </c>
      <c r="AC23" s="2">
        <v>1</v>
      </c>
      <c r="AD23" s="2">
        <f t="shared" si="4"/>
        <v>124</v>
      </c>
      <c r="AH23" s="2">
        <v>2642594</v>
      </c>
      <c r="AI23" s="2">
        <v>0</v>
      </c>
      <c r="AJ23" s="2">
        <v>4</v>
      </c>
      <c r="AN23" s="2">
        <v>2263742</v>
      </c>
      <c r="AO23" s="2">
        <v>0</v>
      </c>
      <c r="AP23" s="2">
        <v>941</v>
      </c>
    </row>
    <row r="24" spans="1:42" x14ac:dyDescent="0.25">
      <c r="A24" s="2">
        <v>3148994</v>
      </c>
      <c r="B24">
        <f>VLOOKUP(A24,commits!A23:D647,4,FALSE)</f>
        <v>74</v>
      </c>
      <c r="C24" s="2">
        <v>124</v>
      </c>
      <c r="D24" s="2">
        <v>4</v>
      </c>
      <c r="E24" s="2">
        <f t="shared" si="3"/>
        <v>0.578125</v>
      </c>
      <c r="P24" s="2">
        <v>3011763</v>
      </c>
      <c r="Q24" s="2">
        <f>VLOOKUP(P24,commits!$A$1:$E$666,3,FALSE)</f>
        <v>17</v>
      </c>
      <c r="R24" s="2">
        <f>VLOOKUP(P24,commits!$A$1:$E$666,4,FALSE)</f>
        <v>92</v>
      </c>
      <c r="S24">
        <f>VLOOKUP(P24,commits!$A$1:$E$666,5,FALSE)</f>
        <v>109</v>
      </c>
      <c r="T24" s="2">
        <v>1</v>
      </c>
      <c r="U24" s="2">
        <v>8</v>
      </c>
      <c r="V24">
        <f t="shared" si="0"/>
        <v>12.111111111111111</v>
      </c>
      <c r="W24">
        <f t="shared" si="1"/>
        <v>17</v>
      </c>
      <c r="X24">
        <f t="shared" si="2"/>
        <v>11.5</v>
      </c>
      <c r="AA24" s="2">
        <v>54498583</v>
      </c>
      <c r="AB24" s="2">
        <f>VLOOKUP(AA24,commits!$H$2:$I$666,2,FALSE)</f>
        <v>216</v>
      </c>
      <c r="AC24" s="2">
        <v>19</v>
      </c>
      <c r="AD24" s="2">
        <f t="shared" si="4"/>
        <v>11.368421052631579</v>
      </c>
      <c r="AH24" s="2">
        <v>2723436</v>
      </c>
      <c r="AI24" s="2">
        <v>3</v>
      </c>
      <c r="AJ24" s="2">
        <v>39</v>
      </c>
      <c r="AN24" s="2">
        <v>2386842</v>
      </c>
      <c r="AO24" s="2">
        <v>3</v>
      </c>
      <c r="AP24" s="2">
        <v>103</v>
      </c>
    </row>
    <row r="25" spans="1:42" x14ac:dyDescent="0.25">
      <c r="A25" s="2">
        <v>3614046</v>
      </c>
      <c r="B25">
        <f>VLOOKUP(A25,commits!A24:D648,4,FALSE)</f>
        <v>1003</v>
      </c>
      <c r="C25" s="2">
        <v>1</v>
      </c>
      <c r="D25" s="2">
        <v>90</v>
      </c>
      <c r="E25" s="2">
        <f t="shared" si="3"/>
        <v>11.021978021978022</v>
      </c>
      <c r="P25" s="2">
        <v>3614046</v>
      </c>
      <c r="Q25" s="2">
        <f>VLOOKUP(P25,commits!$A$1:$E$666,3,FALSE)</f>
        <v>68</v>
      </c>
      <c r="R25" s="2">
        <f>VLOOKUP(P25,commits!$A$1:$E$666,4,FALSE)</f>
        <v>1003</v>
      </c>
      <c r="S25">
        <f>VLOOKUP(P25,commits!$A$1:$E$666,5,FALSE)</f>
        <v>1071</v>
      </c>
      <c r="T25" s="2">
        <v>1</v>
      </c>
      <c r="U25" s="2">
        <v>90</v>
      </c>
      <c r="V25">
        <f t="shared" si="0"/>
        <v>11.76923076923077</v>
      </c>
      <c r="W25">
        <f t="shared" si="1"/>
        <v>68</v>
      </c>
      <c r="X25">
        <f t="shared" si="2"/>
        <v>11.144444444444444</v>
      </c>
      <c r="AA25" s="2">
        <v>55208796</v>
      </c>
      <c r="AB25" s="2">
        <f>VLOOKUP(AA25,commits!$H$2:$I$666,2,FALSE)</f>
        <v>37</v>
      </c>
      <c r="AC25" s="2">
        <v>2</v>
      </c>
      <c r="AD25" s="2">
        <f t="shared" si="4"/>
        <v>18.5</v>
      </c>
      <c r="AH25" s="2">
        <v>2821775</v>
      </c>
      <c r="AI25" s="2">
        <v>600</v>
      </c>
      <c r="AJ25" s="2">
        <v>1001</v>
      </c>
      <c r="AN25" s="2">
        <v>2392358</v>
      </c>
      <c r="AO25" s="2">
        <v>0</v>
      </c>
      <c r="AP25" s="2">
        <v>1</v>
      </c>
    </row>
    <row r="26" spans="1:42" x14ac:dyDescent="0.25">
      <c r="A26" s="2">
        <v>4494078</v>
      </c>
      <c r="B26">
        <f>VLOOKUP(A26,commits!A25:D649,4,FALSE)</f>
        <v>141</v>
      </c>
      <c r="C26" s="2">
        <v>15</v>
      </c>
      <c r="D26" s="2">
        <v>2</v>
      </c>
      <c r="E26" s="2">
        <f t="shared" si="3"/>
        <v>8.2941176470588243</v>
      </c>
      <c r="P26" s="2">
        <v>4494078</v>
      </c>
      <c r="Q26" s="2">
        <f>VLOOKUP(P26,commits!$A$1:$E$666,3,FALSE)</f>
        <v>560</v>
      </c>
      <c r="R26" s="2">
        <f>VLOOKUP(P26,commits!$A$1:$E$666,4,FALSE)</f>
        <v>141</v>
      </c>
      <c r="S26">
        <f>VLOOKUP(P26,commits!$A$1:$E$666,5,FALSE)</f>
        <v>701</v>
      </c>
      <c r="T26" s="2">
        <v>15</v>
      </c>
      <c r="U26" s="2">
        <v>2</v>
      </c>
      <c r="V26">
        <f t="shared" si="0"/>
        <v>41.235294117647058</v>
      </c>
      <c r="W26">
        <f t="shared" si="1"/>
        <v>37.333333333333336</v>
      </c>
      <c r="X26">
        <f t="shared" si="2"/>
        <v>70.5</v>
      </c>
      <c r="AA26" s="2">
        <v>55677053</v>
      </c>
      <c r="AB26" s="2">
        <f>VLOOKUP(AA26,commits!$H$2:$I$666,2,FALSE)</f>
        <v>257</v>
      </c>
      <c r="AC26" s="2">
        <v>6</v>
      </c>
      <c r="AD26" s="2">
        <f t="shared" si="4"/>
        <v>42.833333333333336</v>
      </c>
      <c r="AH26" s="2">
        <v>2987495</v>
      </c>
      <c r="AI26" s="2">
        <v>5896</v>
      </c>
      <c r="AJ26" s="2">
        <v>484</v>
      </c>
      <c r="AN26" s="2">
        <v>2416064</v>
      </c>
      <c r="AO26" s="2">
        <v>21</v>
      </c>
      <c r="AP26" s="2">
        <v>1865</v>
      </c>
    </row>
    <row r="27" spans="1:42" x14ac:dyDescent="0.25">
      <c r="A27" s="2">
        <v>4693087</v>
      </c>
      <c r="B27">
        <f>VLOOKUP(A27,commits!A26:D650,4,FALSE)</f>
        <v>2446</v>
      </c>
      <c r="C27" s="2">
        <v>484</v>
      </c>
      <c r="D27" s="2">
        <v>69</v>
      </c>
      <c r="E27" s="2">
        <f t="shared" si="3"/>
        <v>4.4231464737793855</v>
      </c>
      <c r="P27" s="2">
        <v>4693087</v>
      </c>
      <c r="Q27" s="2">
        <f>VLOOKUP(P27,commits!$A$1:$E$666,3,FALSE)</f>
        <v>4555</v>
      </c>
      <c r="R27" s="2">
        <f>VLOOKUP(P27,commits!$A$1:$E$666,4,FALSE)</f>
        <v>2446</v>
      </c>
      <c r="S27">
        <f>VLOOKUP(P27,commits!$A$1:$E$666,5,FALSE)</f>
        <v>7001</v>
      </c>
      <c r="T27" s="2">
        <v>479</v>
      </c>
      <c r="U27" s="2">
        <v>69</v>
      </c>
      <c r="V27">
        <f t="shared" si="0"/>
        <v>12.775547445255475</v>
      </c>
      <c r="W27">
        <f t="shared" si="1"/>
        <v>9.5093945720250517</v>
      </c>
      <c r="X27">
        <f t="shared" si="2"/>
        <v>35.449275362318843</v>
      </c>
      <c r="AA27" s="2">
        <v>55773603</v>
      </c>
      <c r="AB27" s="2">
        <f>VLOOKUP(AA27,commits!$H$2:$I$666,2,FALSE)</f>
        <v>209</v>
      </c>
      <c r="AC27" s="2">
        <v>1</v>
      </c>
      <c r="AD27" s="2">
        <f t="shared" si="4"/>
        <v>209</v>
      </c>
      <c r="AH27" s="2">
        <v>3011763</v>
      </c>
      <c r="AI27" s="2">
        <v>0</v>
      </c>
      <c r="AJ27" s="2">
        <v>1</v>
      </c>
      <c r="AN27" s="2">
        <v>2453389</v>
      </c>
      <c r="AO27" s="2">
        <v>2</v>
      </c>
      <c r="AP27" s="2">
        <v>7</v>
      </c>
    </row>
    <row r="28" spans="1:42" x14ac:dyDescent="0.25">
      <c r="A28" s="2">
        <v>5021616</v>
      </c>
      <c r="B28">
        <f>VLOOKUP(A28,commits!A27:D651,4,FALSE)</f>
        <v>717</v>
      </c>
      <c r="C28" s="2">
        <v>1035</v>
      </c>
      <c r="D28" s="2">
        <v>177</v>
      </c>
      <c r="E28" s="2">
        <f t="shared" si="3"/>
        <v>0.59158415841584155</v>
      </c>
      <c r="P28" s="2">
        <v>5021616</v>
      </c>
      <c r="Q28" s="2">
        <f>VLOOKUP(P28,commits!$A$1:$E$666,3,FALSE)</f>
        <v>3342</v>
      </c>
      <c r="R28" s="2">
        <f>VLOOKUP(P28,commits!$A$1:$E$666,4,FALSE)</f>
        <v>717</v>
      </c>
      <c r="S28">
        <f>VLOOKUP(P28,commits!$A$1:$E$666,5,FALSE)</f>
        <v>4059</v>
      </c>
      <c r="T28" s="2">
        <v>1001</v>
      </c>
      <c r="U28" s="2">
        <v>113</v>
      </c>
      <c r="V28">
        <f t="shared" si="0"/>
        <v>3.6436265709156195</v>
      </c>
      <c r="W28">
        <f t="shared" si="1"/>
        <v>3.3386613386613386</v>
      </c>
      <c r="X28">
        <f t="shared" si="2"/>
        <v>6.3451327433628322</v>
      </c>
      <c r="AA28" s="2">
        <v>64619837</v>
      </c>
      <c r="AB28" s="2">
        <f>VLOOKUP(AA28,commits!$H$2:$I$666,2,FALSE)</f>
        <v>18</v>
      </c>
      <c r="AC28" s="2">
        <v>2</v>
      </c>
      <c r="AD28" s="2">
        <f t="shared" si="4"/>
        <v>9</v>
      </c>
      <c r="AH28" s="2">
        <v>3148994</v>
      </c>
      <c r="AI28" s="2">
        <v>2</v>
      </c>
      <c r="AJ28" s="2">
        <v>60</v>
      </c>
      <c r="AN28" s="2">
        <v>2457595</v>
      </c>
      <c r="AO28" s="2">
        <v>0</v>
      </c>
      <c r="AP28" s="2">
        <v>3</v>
      </c>
    </row>
    <row r="29" spans="1:42" x14ac:dyDescent="0.25">
      <c r="A29" s="2">
        <v>5144181</v>
      </c>
      <c r="B29">
        <f>VLOOKUP(A29,commits!A28:D652,4,FALSE)</f>
        <v>191</v>
      </c>
      <c r="C29" s="2">
        <v>187</v>
      </c>
      <c r="D29" s="2">
        <v>22</v>
      </c>
      <c r="E29" s="2">
        <f t="shared" si="3"/>
        <v>0.9138755980861244</v>
      </c>
      <c r="P29" s="2">
        <v>5144181</v>
      </c>
      <c r="Q29" s="2">
        <f>VLOOKUP(P29,commits!$A$1:$E$666,3,FALSE)</f>
        <v>1549</v>
      </c>
      <c r="R29" s="2">
        <f>VLOOKUP(P29,commits!$A$1:$E$666,4,FALSE)</f>
        <v>191</v>
      </c>
      <c r="S29">
        <f>VLOOKUP(P29,commits!$A$1:$E$666,5,FALSE)</f>
        <v>1740</v>
      </c>
      <c r="T29" s="2">
        <v>69</v>
      </c>
      <c r="U29" s="2">
        <v>12</v>
      </c>
      <c r="V29">
        <f t="shared" si="0"/>
        <v>21.481481481481481</v>
      </c>
      <c r="W29">
        <f t="shared" si="1"/>
        <v>22.44927536231884</v>
      </c>
      <c r="X29">
        <f t="shared" si="2"/>
        <v>15.916666666666666</v>
      </c>
      <c r="AA29" s="2">
        <v>64986471</v>
      </c>
      <c r="AB29" s="2">
        <f>VLOOKUP(AA29,commits!$H$2:$I$666,2,FALSE)</f>
        <v>124</v>
      </c>
      <c r="AC29" s="2">
        <v>20</v>
      </c>
      <c r="AD29" s="2">
        <f t="shared" si="4"/>
        <v>6.2</v>
      </c>
      <c r="AH29" s="2">
        <v>3614046</v>
      </c>
      <c r="AI29" s="2">
        <v>0</v>
      </c>
      <c r="AJ29" s="2">
        <v>1</v>
      </c>
      <c r="AN29" s="2">
        <v>2577146</v>
      </c>
      <c r="AO29" s="2">
        <v>0</v>
      </c>
      <c r="AP29" s="2">
        <v>2</v>
      </c>
    </row>
    <row r="30" spans="1:42" x14ac:dyDescent="0.25">
      <c r="A30" s="2">
        <v>5197539</v>
      </c>
      <c r="B30">
        <f>VLOOKUP(A30,commits!A29:D653,4,FALSE)</f>
        <v>712</v>
      </c>
      <c r="C30" s="2">
        <v>151</v>
      </c>
      <c r="D30" s="2">
        <v>259</v>
      </c>
      <c r="E30" s="2">
        <f t="shared" si="3"/>
        <v>1.7365853658536585</v>
      </c>
      <c r="P30" s="2">
        <v>5197539</v>
      </c>
      <c r="Q30" s="2">
        <f>VLOOKUP(P30,commits!$A$1:$E$666,3,FALSE)</f>
        <v>1138</v>
      </c>
      <c r="R30" s="2">
        <f>VLOOKUP(P30,commits!$A$1:$E$666,4,FALSE)</f>
        <v>712</v>
      </c>
      <c r="S30">
        <f>VLOOKUP(P30,commits!$A$1:$E$666,5,FALSE)</f>
        <v>1850</v>
      </c>
      <c r="T30" s="2">
        <v>39</v>
      </c>
      <c r="U30" s="2">
        <v>52</v>
      </c>
      <c r="V30">
        <f t="shared" si="0"/>
        <v>20.329670329670328</v>
      </c>
      <c r="W30">
        <f t="shared" si="1"/>
        <v>29.179487179487179</v>
      </c>
      <c r="X30">
        <f t="shared" si="2"/>
        <v>13.692307692307692</v>
      </c>
      <c r="AA30" s="2">
        <v>67642074</v>
      </c>
      <c r="AB30" s="2">
        <f>VLOOKUP(AA30,commits!$H$2:$I$666,2,FALSE)</f>
        <v>62</v>
      </c>
      <c r="AC30" s="2">
        <v>8</v>
      </c>
      <c r="AD30" s="2">
        <f t="shared" si="4"/>
        <v>7.75</v>
      </c>
      <c r="AH30" s="2">
        <v>4077804</v>
      </c>
      <c r="AI30" s="2">
        <v>0</v>
      </c>
      <c r="AJ30" s="2">
        <v>2</v>
      </c>
      <c r="AN30" s="2">
        <v>2723436</v>
      </c>
      <c r="AO30" s="2">
        <v>66</v>
      </c>
      <c r="AP30" s="2">
        <v>286</v>
      </c>
    </row>
    <row r="31" spans="1:42" x14ac:dyDescent="0.25">
      <c r="A31" s="2">
        <v>5203368</v>
      </c>
      <c r="B31">
        <f>VLOOKUP(A31,commits!A30:D654,4,FALSE)</f>
        <v>934</v>
      </c>
      <c r="C31" s="2">
        <v>8</v>
      </c>
      <c r="D31" s="2">
        <v>14</v>
      </c>
      <c r="E31" s="2">
        <f t="shared" si="3"/>
        <v>42.454545454545453</v>
      </c>
      <c r="P31" s="2">
        <v>5203368</v>
      </c>
      <c r="Q31" s="2">
        <f>VLOOKUP(P31,commits!$A$1:$E$666,3,FALSE)</f>
        <v>329</v>
      </c>
      <c r="R31" s="2">
        <f>VLOOKUP(P31,commits!$A$1:$E$666,4,FALSE)</f>
        <v>934</v>
      </c>
      <c r="S31">
        <f>VLOOKUP(P31,commits!$A$1:$E$666,5,FALSE)</f>
        <v>1263</v>
      </c>
      <c r="T31" s="2">
        <v>8</v>
      </c>
      <c r="U31" s="2">
        <v>12</v>
      </c>
      <c r="V31">
        <f t="shared" si="0"/>
        <v>63.15</v>
      </c>
      <c r="W31">
        <f t="shared" si="1"/>
        <v>41.125</v>
      </c>
      <c r="X31">
        <f t="shared" si="2"/>
        <v>77.833333333333329</v>
      </c>
      <c r="AA31" s="2">
        <v>67923925</v>
      </c>
      <c r="AB31" s="2">
        <f>VLOOKUP(AA31,commits!$H$2:$I$666,2,FALSE)</f>
        <v>77</v>
      </c>
      <c r="AC31" s="2">
        <v>8</v>
      </c>
      <c r="AD31" s="2">
        <f t="shared" si="4"/>
        <v>9.625</v>
      </c>
      <c r="AH31" s="2">
        <v>4295237</v>
      </c>
      <c r="AI31" s="2">
        <v>0</v>
      </c>
      <c r="AJ31" s="2">
        <v>3</v>
      </c>
      <c r="AN31" s="2">
        <v>2821775</v>
      </c>
      <c r="AO31" s="2">
        <v>0</v>
      </c>
      <c r="AP31" s="2">
        <v>22</v>
      </c>
    </row>
    <row r="32" spans="1:42" x14ac:dyDescent="0.25">
      <c r="A32" s="2">
        <v>5287954</v>
      </c>
      <c r="B32">
        <f>VLOOKUP(A32,commits!A31:D655,4,FALSE)</f>
        <v>706</v>
      </c>
      <c r="C32" s="2">
        <v>1035</v>
      </c>
      <c r="D32" s="2">
        <v>174</v>
      </c>
      <c r="E32" s="2">
        <f t="shared" si="3"/>
        <v>0.58395368072787424</v>
      </c>
      <c r="P32" s="2">
        <v>5287954</v>
      </c>
      <c r="Q32" s="2">
        <f>VLOOKUP(P32,commits!$A$1:$E$666,3,FALSE)</f>
        <v>3355</v>
      </c>
      <c r="R32" s="2">
        <f>VLOOKUP(P32,commits!$A$1:$E$666,4,FALSE)</f>
        <v>706</v>
      </c>
      <c r="S32">
        <f>VLOOKUP(P32,commits!$A$1:$E$666,5,FALSE)</f>
        <v>4061</v>
      </c>
      <c r="T32" s="2">
        <v>1001</v>
      </c>
      <c r="U32" s="2">
        <v>113</v>
      </c>
      <c r="V32">
        <f t="shared" si="0"/>
        <v>3.6454219030520645</v>
      </c>
      <c r="W32">
        <f t="shared" si="1"/>
        <v>3.3516483516483517</v>
      </c>
      <c r="X32">
        <f t="shared" si="2"/>
        <v>6.2477876106194694</v>
      </c>
      <c r="AA32" s="2">
        <v>69881215</v>
      </c>
      <c r="AB32" s="2">
        <f>VLOOKUP(AA32,commits!$H$2:$I$666,2,FALSE)</f>
        <v>11</v>
      </c>
      <c r="AC32" s="2">
        <v>2</v>
      </c>
      <c r="AD32" s="2">
        <f t="shared" si="4"/>
        <v>5.5</v>
      </c>
      <c r="AH32" s="2">
        <v>4494078</v>
      </c>
      <c r="AI32" s="2">
        <v>647</v>
      </c>
      <c r="AJ32" s="2">
        <v>15</v>
      </c>
      <c r="AN32" s="2">
        <v>2987495</v>
      </c>
      <c r="AO32" s="2">
        <v>286</v>
      </c>
      <c r="AP32" s="2">
        <v>21</v>
      </c>
    </row>
    <row r="33" spans="1:42" x14ac:dyDescent="0.25">
      <c r="A33" s="2">
        <v>5421677</v>
      </c>
      <c r="B33">
        <f>VLOOKUP(A33,commits!A32:D656,4,FALSE)</f>
        <v>130</v>
      </c>
      <c r="C33" s="2">
        <v>123</v>
      </c>
      <c r="D33" s="2">
        <v>27</v>
      </c>
      <c r="E33" s="2">
        <f t="shared" si="3"/>
        <v>0.8666666666666667</v>
      </c>
      <c r="P33" s="2">
        <v>5421677</v>
      </c>
      <c r="Q33" s="2">
        <f>VLOOKUP(P33,commits!$A$1:$E$666,3,FALSE)</f>
        <v>514</v>
      </c>
      <c r="R33" s="2">
        <f>VLOOKUP(P33,commits!$A$1:$E$666,4,FALSE)</f>
        <v>130</v>
      </c>
      <c r="S33">
        <f>VLOOKUP(P33,commits!$A$1:$E$666,5,FALSE)</f>
        <v>644</v>
      </c>
      <c r="T33" s="2">
        <v>116</v>
      </c>
      <c r="U33" s="2">
        <v>18</v>
      </c>
      <c r="V33">
        <f t="shared" si="0"/>
        <v>4.8059701492537314</v>
      </c>
      <c r="W33">
        <f t="shared" si="1"/>
        <v>4.431034482758621</v>
      </c>
      <c r="X33">
        <f t="shared" si="2"/>
        <v>7.2222222222222223</v>
      </c>
      <c r="AA33" s="2">
        <v>73402961</v>
      </c>
      <c r="AB33" s="2">
        <f>VLOOKUP(AA33,commits!$H$2:$I$666,2,FALSE)</f>
        <v>62</v>
      </c>
      <c r="AC33" s="2">
        <v>5</v>
      </c>
      <c r="AD33" s="2">
        <f t="shared" si="4"/>
        <v>12.4</v>
      </c>
      <c r="AH33" s="2">
        <v>4693087</v>
      </c>
      <c r="AI33" s="2">
        <v>6296</v>
      </c>
      <c r="AJ33" s="2">
        <v>479</v>
      </c>
      <c r="AN33" s="2">
        <v>2995765</v>
      </c>
      <c r="AO33" s="2">
        <v>2</v>
      </c>
      <c r="AP33" s="2">
        <v>37</v>
      </c>
    </row>
    <row r="34" spans="1:42" x14ac:dyDescent="0.25">
      <c r="A34" s="2">
        <v>5541660</v>
      </c>
      <c r="B34">
        <f>VLOOKUP(A34,commits!A33:D657,4,FALSE)</f>
        <v>196</v>
      </c>
      <c r="C34" s="2">
        <v>293</v>
      </c>
      <c r="D34" s="2">
        <v>23</v>
      </c>
      <c r="E34" s="2">
        <f t="shared" si="3"/>
        <v>0.620253164556962</v>
      </c>
      <c r="P34" s="2">
        <v>5541660</v>
      </c>
      <c r="Q34" s="2">
        <f>VLOOKUP(P34,commits!$A$1:$E$666,3,FALSE)</f>
        <v>1714</v>
      </c>
      <c r="R34" s="2">
        <f>VLOOKUP(P34,commits!$A$1:$E$666,4,FALSE)</f>
        <v>196</v>
      </c>
      <c r="S34">
        <f>VLOOKUP(P34,commits!$A$1:$E$666,5,FALSE)</f>
        <v>1910</v>
      </c>
      <c r="T34" s="2">
        <v>114</v>
      </c>
      <c r="U34" s="2">
        <v>18</v>
      </c>
      <c r="V34">
        <f t="shared" ref="V34:V65" si="5">S34/(T34+U34)</f>
        <v>14.469696969696969</v>
      </c>
      <c r="W34">
        <f t="shared" ref="W34:W66" si="6">Q34/T34</f>
        <v>15.035087719298245</v>
      </c>
      <c r="X34">
        <f t="shared" ref="X34:X66" si="7">R34/U34</f>
        <v>10.888888888888889</v>
      </c>
      <c r="AA34" s="2">
        <v>74492844</v>
      </c>
      <c r="AB34" s="2">
        <f>VLOOKUP(AA34,commits!$H$2:$I$666,2,FALSE)</f>
        <v>34</v>
      </c>
      <c r="AC34" s="2">
        <v>1</v>
      </c>
      <c r="AD34" s="2">
        <f t="shared" si="4"/>
        <v>34</v>
      </c>
      <c r="AH34" s="2">
        <v>5021616</v>
      </c>
      <c r="AI34" s="2">
        <v>600</v>
      </c>
      <c r="AJ34" s="2">
        <v>1001</v>
      </c>
      <c r="AN34" s="2">
        <v>3011763</v>
      </c>
      <c r="AO34" s="2">
        <v>0</v>
      </c>
      <c r="AP34" s="2">
        <v>8</v>
      </c>
    </row>
    <row r="35" spans="1:42" x14ac:dyDescent="0.25">
      <c r="A35" s="2">
        <v>5614312</v>
      </c>
      <c r="B35">
        <f>VLOOKUP(A35,commits!A34:D658,4,FALSE)</f>
        <v>187</v>
      </c>
      <c r="C35" s="2">
        <v>1</v>
      </c>
      <c r="D35" s="2">
        <v>2</v>
      </c>
      <c r="E35" s="2">
        <f t="shared" si="3"/>
        <v>62.333333333333336</v>
      </c>
      <c r="P35" s="2">
        <v>6388572</v>
      </c>
      <c r="Q35" s="2">
        <f>VLOOKUP(P35,commits!$A$1:$E$666,3,FALSE)</f>
        <v>149</v>
      </c>
      <c r="R35" s="2">
        <f>VLOOKUP(P35,commits!$A$1:$E$666,4,FALSE)</f>
        <v>406</v>
      </c>
      <c r="S35">
        <f>VLOOKUP(P35,commits!$A$1:$E$666,5,FALSE)</f>
        <v>555</v>
      </c>
      <c r="T35" s="2">
        <v>6</v>
      </c>
      <c r="U35" s="2">
        <v>79</v>
      </c>
      <c r="V35">
        <f t="shared" si="5"/>
        <v>6.5294117647058822</v>
      </c>
      <c r="W35">
        <f t="shared" si="6"/>
        <v>24.833333333333332</v>
      </c>
      <c r="X35">
        <f t="shared" si="7"/>
        <v>5.1392405063291138</v>
      </c>
      <c r="AA35" s="2">
        <v>74696240</v>
      </c>
      <c r="AB35" s="2">
        <f>VLOOKUP(AA35,commits!$H$2:$I$666,2,FALSE)</f>
        <v>67</v>
      </c>
      <c r="AC35" s="2">
        <v>9</v>
      </c>
      <c r="AD35" s="2">
        <f t="shared" si="4"/>
        <v>7.4444444444444446</v>
      </c>
      <c r="AH35" s="2">
        <v>5144181</v>
      </c>
      <c r="AI35" s="2">
        <v>27</v>
      </c>
      <c r="AJ35" s="2">
        <v>69</v>
      </c>
      <c r="AN35" s="2">
        <v>3614046</v>
      </c>
      <c r="AO35" s="2">
        <v>47</v>
      </c>
      <c r="AP35" s="2">
        <v>90</v>
      </c>
    </row>
    <row r="36" spans="1:42" x14ac:dyDescent="0.25">
      <c r="A36" s="2">
        <v>6127047</v>
      </c>
      <c r="B36">
        <f>VLOOKUP(A36,commits!A35:D659,4,FALSE)</f>
        <v>224</v>
      </c>
      <c r="C36" s="2">
        <v>276</v>
      </c>
      <c r="D36" s="2">
        <v>1</v>
      </c>
      <c r="E36" s="2">
        <f t="shared" si="3"/>
        <v>0.80866425992779778</v>
      </c>
      <c r="P36" s="2">
        <v>7358191</v>
      </c>
      <c r="Q36" s="2">
        <f>VLOOKUP(P36,commits!$A$1:$E$666,3,FALSE)</f>
        <v>287</v>
      </c>
      <c r="R36" s="2">
        <f>VLOOKUP(P36,commits!$A$1:$E$666,4,FALSE)</f>
        <v>117</v>
      </c>
      <c r="S36">
        <f>VLOOKUP(P36,commits!$A$1:$E$666,5,FALSE)</f>
        <v>404</v>
      </c>
      <c r="T36" s="2">
        <v>32</v>
      </c>
      <c r="U36" s="2">
        <v>2</v>
      </c>
      <c r="V36">
        <f t="shared" si="5"/>
        <v>11.882352941176471</v>
      </c>
      <c r="W36">
        <f t="shared" si="6"/>
        <v>8.96875</v>
      </c>
      <c r="X36">
        <f t="shared" si="7"/>
        <v>58.5</v>
      </c>
      <c r="AA36" s="2">
        <v>74815417</v>
      </c>
      <c r="AB36" s="2">
        <f>VLOOKUP(AA36,commits!$H$2:$I$666,2,FALSE)</f>
        <v>25</v>
      </c>
      <c r="AC36" s="2">
        <v>2</v>
      </c>
      <c r="AD36" s="2">
        <f t="shared" si="4"/>
        <v>12.5</v>
      </c>
      <c r="AH36" s="2">
        <v>5197539</v>
      </c>
      <c r="AI36" s="2">
        <v>0</v>
      </c>
      <c r="AJ36" s="2">
        <v>39</v>
      </c>
      <c r="AN36" s="2">
        <v>4494078</v>
      </c>
      <c r="AO36" s="2">
        <v>96</v>
      </c>
      <c r="AP36" s="2">
        <v>2</v>
      </c>
    </row>
    <row r="37" spans="1:42" x14ac:dyDescent="0.25">
      <c r="A37" s="2">
        <v>7358191</v>
      </c>
      <c r="B37">
        <f>VLOOKUP(A37,commits!A36:D660,4,FALSE)</f>
        <v>117</v>
      </c>
      <c r="C37" s="2">
        <v>40</v>
      </c>
      <c r="D37" s="2">
        <v>21</v>
      </c>
      <c r="E37" s="2">
        <f t="shared" si="3"/>
        <v>1.9180327868852458</v>
      </c>
      <c r="P37" s="2">
        <v>8884773</v>
      </c>
      <c r="Q37" s="2">
        <f>VLOOKUP(P37,commits!$A$1:$E$666,3,FALSE)</f>
        <v>745</v>
      </c>
      <c r="R37" s="2">
        <f>VLOOKUP(P37,commits!$A$1:$E$666,4,FALSE)</f>
        <v>1407</v>
      </c>
      <c r="S37">
        <f>VLOOKUP(P37,commits!$A$1:$E$666,5,FALSE)</f>
        <v>2152</v>
      </c>
      <c r="T37" s="2">
        <v>85</v>
      </c>
      <c r="U37" s="2">
        <v>116</v>
      </c>
      <c r="V37">
        <f t="shared" si="5"/>
        <v>10.706467661691542</v>
      </c>
      <c r="W37">
        <f t="shared" si="6"/>
        <v>8.764705882352942</v>
      </c>
      <c r="X37">
        <f t="shared" si="7"/>
        <v>12.129310344827585</v>
      </c>
      <c r="AA37" s="2">
        <v>75458247</v>
      </c>
      <c r="AB37" s="2">
        <f>VLOOKUP(AA37,commits!$H$2:$I$666,2,FALSE)</f>
        <v>190</v>
      </c>
      <c r="AC37" s="2">
        <v>1</v>
      </c>
      <c r="AD37" s="2">
        <f t="shared" si="4"/>
        <v>190</v>
      </c>
      <c r="AH37" s="2">
        <v>5203368</v>
      </c>
      <c r="AI37" s="2">
        <v>1777</v>
      </c>
      <c r="AJ37" s="2">
        <v>8</v>
      </c>
      <c r="AN37" s="2">
        <v>4693087</v>
      </c>
      <c r="AO37" s="2">
        <v>1</v>
      </c>
      <c r="AP37" s="2">
        <v>69</v>
      </c>
    </row>
    <row r="38" spans="1:42" x14ac:dyDescent="0.25">
      <c r="A38" s="2">
        <v>8125302</v>
      </c>
      <c r="B38">
        <f>VLOOKUP(A38,commits!A37:D661,4,FALSE)</f>
        <v>11</v>
      </c>
      <c r="C38" s="2">
        <v>2</v>
      </c>
      <c r="D38" s="2">
        <v>1</v>
      </c>
      <c r="E38" s="2">
        <f t="shared" si="3"/>
        <v>3.6666666666666665</v>
      </c>
      <c r="P38" s="2">
        <v>9063331</v>
      </c>
      <c r="Q38" s="2">
        <f>VLOOKUP(P38,commits!$A$1:$E$666,3,FALSE)</f>
        <v>69</v>
      </c>
      <c r="R38" s="2">
        <f>VLOOKUP(P38,commits!$A$1:$E$666,4,FALSE)</f>
        <v>40</v>
      </c>
      <c r="S38">
        <f>VLOOKUP(P38,commits!$A$1:$E$666,5,FALSE)</f>
        <v>109</v>
      </c>
      <c r="T38" s="2">
        <v>1</v>
      </c>
      <c r="U38" s="2">
        <v>1</v>
      </c>
      <c r="V38">
        <f t="shared" si="5"/>
        <v>54.5</v>
      </c>
      <c r="W38">
        <f t="shared" si="6"/>
        <v>69</v>
      </c>
      <c r="X38">
        <f t="shared" si="7"/>
        <v>40</v>
      </c>
      <c r="AA38" s="2">
        <v>83409727</v>
      </c>
      <c r="AB38" s="2">
        <f>VLOOKUP(AA38,commits!$H$2:$I$666,2,FALSE)</f>
        <v>129</v>
      </c>
      <c r="AC38" s="2">
        <v>20</v>
      </c>
      <c r="AD38" s="2">
        <f t="shared" si="4"/>
        <v>6.45</v>
      </c>
      <c r="AH38" s="2">
        <v>5287954</v>
      </c>
      <c r="AI38" s="2">
        <v>600</v>
      </c>
      <c r="AJ38" s="2">
        <v>1001</v>
      </c>
      <c r="AN38" s="2">
        <v>5021616</v>
      </c>
      <c r="AO38" s="2">
        <v>3</v>
      </c>
      <c r="AP38" s="2">
        <v>112</v>
      </c>
    </row>
    <row r="39" spans="1:42" x14ac:dyDescent="0.25">
      <c r="A39" s="2">
        <v>8884773</v>
      </c>
      <c r="B39">
        <f>VLOOKUP(A39,commits!A38:D662,4,FALSE)</f>
        <v>1407</v>
      </c>
      <c r="C39" s="2">
        <v>129</v>
      </c>
      <c r="D39" s="2">
        <v>346</v>
      </c>
      <c r="E39" s="2">
        <f t="shared" si="3"/>
        <v>2.9621052631578948</v>
      </c>
      <c r="P39" s="2">
        <v>10199599</v>
      </c>
      <c r="Q39" s="2">
        <f>VLOOKUP(P39,commits!$A$1:$E$666,3,FALSE)</f>
        <v>49634</v>
      </c>
      <c r="R39" s="2">
        <f>VLOOKUP(P39,commits!$A$1:$E$666,4,FALSE)</f>
        <v>827</v>
      </c>
      <c r="S39">
        <f>VLOOKUP(P39,commits!$A$1:$E$666,5,FALSE)</f>
        <v>50461</v>
      </c>
      <c r="T39" s="2">
        <v>12608</v>
      </c>
      <c r="U39" s="2">
        <v>220</v>
      </c>
      <c r="V39">
        <f t="shared" si="5"/>
        <v>3.9336607421265981</v>
      </c>
      <c r="W39">
        <f t="shared" si="6"/>
        <v>3.936706852791878</v>
      </c>
      <c r="X39">
        <f t="shared" si="7"/>
        <v>3.7590909090909093</v>
      </c>
      <c r="AA39" s="2">
        <v>107542678</v>
      </c>
      <c r="AB39" s="2">
        <f>VLOOKUP(AA39,commits!$H$2:$I$666,2,FALSE)</f>
        <v>47</v>
      </c>
      <c r="AC39" s="2">
        <v>1</v>
      </c>
      <c r="AD39" s="2">
        <f t="shared" si="4"/>
        <v>47</v>
      </c>
      <c r="AH39" s="2">
        <v>5421677</v>
      </c>
      <c r="AI39" s="2">
        <v>2820</v>
      </c>
      <c r="AJ39" s="2">
        <v>116</v>
      </c>
      <c r="AN39" s="2">
        <v>5144181</v>
      </c>
      <c r="AO39" s="2">
        <v>8</v>
      </c>
      <c r="AP39" s="2">
        <v>12</v>
      </c>
    </row>
    <row r="40" spans="1:42" x14ac:dyDescent="0.25">
      <c r="A40" s="2">
        <v>9063331</v>
      </c>
      <c r="B40">
        <f>VLOOKUP(A40,commits!A39:D663,4,FALSE)</f>
        <v>40</v>
      </c>
      <c r="C40" s="2">
        <v>4</v>
      </c>
      <c r="D40" s="2">
        <v>6</v>
      </c>
      <c r="E40" s="2">
        <f t="shared" si="3"/>
        <v>4</v>
      </c>
      <c r="P40" s="2">
        <v>10391073</v>
      </c>
      <c r="Q40" s="2">
        <f>VLOOKUP(P40,commits!$A$1:$E$666,3,FALSE)</f>
        <v>52487</v>
      </c>
      <c r="R40" s="2">
        <f>VLOOKUP(P40,commits!$A$1:$E$666,4,FALSE)</f>
        <v>7225</v>
      </c>
      <c r="S40">
        <f>VLOOKUP(P40,commits!$A$1:$E$666,5,FALSE)</f>
        <v>59712</v>
      </c>
      <c r="T40" s="2">
        <v>9471</v>
      </c>
      <c r="U40" s="2">
        <v>1908</v>
      </c>
      <c r="V40">
        <f t="shared" si="5"/>
        <v>5.2475612971262855</v>
      </c>
      <c r="W40">
        <f t="shared" si="6"/>
        <v>5.541864639425615</v>
      </c>
      <c r="X40">
        <f t="shared" si="7"/>
        <v>3.7866876310272537</v>
      </c>
      <c r="AA40" s="2">
        <v>109175311</v>
      </c>
      <c r="AB40" s="2">
        <f>VLOOKUP(AA40,commits!$H$2:$I$666,2,FALSE)</f>
        <v>1156</v>
      </c>
      <c r="AC40" s="2">
        <v>130</v>
      </c>
      <c r="AD40" s="2">
        <f t="shared" si="4"/>
        <v>8.8923076923076927</v>
      </c>
      <c r="AH40" s="2">
        <v>5541660</v>
      </c>
      <c r="AI40" s="2">
        <v>155</v>
      </c>
      <c r="AJ40" s="2">
        <v>114</v>
      </c>
      <c r="AN40" s="2">
        <v>5197539</v>
      </c>
      <c r="AO40" s="2">
        <v>0</v>
      </c>
      <c r="AP40" s="2">
        <v>52</v>
      </c>
    </row>
    <row r="41" spans="1:42" x14ac:dyDescent="0.25">
      <c r="A41" s="2">
        <v>10199599</v>
      </c>
      <c r="B41">
        <f>VLOOKUP(A41,commits!A40:D664,4,FALSE)</f>
        <v>827</v>
      </c>
      <c r="C41" s="2">
        <v>13638</v>
      </c>
      <c r="D41" s="2">
        <v>244</v>
      </c>
      <c r="E41" s="2">
        <f t="shared" si="3"/>
        <v>5.9573548480046104E-2</v>
      </c>
      <c r="P41" s="2">
        <v>10934610</v>
      </c>
      <c r="Q41" s="2">
        <f>VLOOKUP(P41,commits!$A$1:$E$666,3,FALSE)</f>
        <v>138</v>
      </c>
      <c r="R41" s="2">
        <f>VLOOKUP(P41,commits!$A$1:$E$666,4,FALSE)</f>
        <v>1134</v>
      </c>
      <c r="S41">
        <f>VLOOKUP(P41,commits!$A$1:$E$666,5,FALSE)</f>
        <v>1272</v>
      </c>
      <c r="T41" s="2">
        <v>13</v>
      </c>
      <c r="U41" s="2">
        <v>130</v>
      </c>
      <c r="V41">
        <f t="shared" si="5"/>
        <v>8.895104895104895</v>
      </c>
      <c r="W41">
        <f t="shared" si="6"/>
        <v>10.615384615384615</v>
      </c>
      <c r="X41">
        <f t="shared" si="7"/>
        <v>8.7230769230769223</v>
      </c>
      <c r="AA41" s="2">
        <v>115422673</v>
      </c>
      <c r="AB41" s="2">
        <f>VLOOKUP(AA41,commits!$H$2:$I$666,2,FALSE)</f>
        <v>63</v>
      </c>
      <c r="AC41" s="2">
        <v>3</v>
      </c>
      <c r="AD41" s="2">
        <f t="shared" si="4"/>
        <v>21</v>
      </c>
      <c r="AH41" s="2">
        <v>6127047</v>
      </c>
      <c r="AI41" s="2">
        <v>245</v>
      </c>
      <c r="AJ41" s="2">
        <v>183</v>
      </c>
      <c r="AN41" s="2">
        <v>5203368</v>
      </c>
      <c r="AO41" s="2">
        <v>0</v>
      </c>
      <c r="AP41" s="2">
        <v>12</v>
      </c>
    </row>
    <row r="42" spans="1:42" x14ac:dyDescent="0.25">
      <c r="A42" s="2">
        <v>10391073</v>
      </c>
      <c r="B42">
        <f>VLOOKUP(A42,commits!A41:D665,4,FALSE)</f>
        <v>7225</v>
      </c>
      <c r="C42" s="2">
        <v>12987</v>
      </c>
      <c r="D42" s="2">
        <v>2488</v>
      </c>
      <c r="E42" s="2">
        <f t="shared" si="3"/>
        <v>0.46688206785137321</v>
      </c>
      <c r="P42" s="2">
        <v>11246402</v>
      </c>
      <c r="Q42" s="2">
        <f>VLOOKUP(P42,commits!$A$1:$E$666,3,FALSE)</f>
        <v>340</v>
      </c>
      <c r="R42" s="2">
        <f>VLOOKUP(P42,commits!$A$1:$E$666,4,FALSE)</f>
        <v>167</v>
      </c>
      <c r="S42">
        <f>VLOOKUP(P42,commits!$A$1:$E$666,5,FALSE)</f>
        <v>507</v>
      </c>
      <c r="T42" s="2">
        <v>7</v>
      </c>
      <c r="U42" s="2">
        <v>2</v>
      </c>
      <c r="V42">
        <f t="shared" si="5"/>
        <v>56.333333333333336</v>
      </c>
      <c r="W42">
        <f t="shared" si="6"/>
        <v>48.571428571428569</v>
      </c>
      <c r="X42">
        <f t="shared" si="7"/>
        <v>83.5</v>
      </c>
      <c r="AA42" s="2">
        <v>116522233</v>
      </c>
      <c r="AB42" s="2">
        <f>VLOOKUP(AA42,commits!$H$2:$I$666,2,FALSE)</f>
        <v>16</v>
      </c>
      <c r="AC42" s="2">
        <v>1</v>
      </c>
      <c r="AD42" s="2">
        <f t="shared" si="4"/>
        <v>16</v>
      </c>
      <c r="AH42" s="2">
        <v>6388572</v>
      </c>
      <c r="AI42" s="2">
        <v>0</v>
      </c>
      <c r="AJ42" s="2">
        <v>6</v>
      </c>
      <c r="AN42" s="2">
        <v>5287954</v>
      </c>
      <c r="AO42" s="2">
        <v>3</v>
      </c>
      <c r="AP42" s="2">
        <v>112</v>
      </c>
    </row>
    <row r="43" spans="1:42" x14ac:dyDescent="0.25">
      <c r="A43" s="2">
        <v>10934610</v>
      </c>
      <c r="B43">
        <f>VLOOKUP(A43,commits!A42:D666,4,FALSE)</f>
        <v>1134</v>
      </c>
      <c r="C43" s="2">
        <v>17</v>
      </c>
      <c r="D43" s="2">
        <v>208</v>
      </c>
      <c r="E43" s="2">
        <f t="shared" si="3"/>
        <v>5.04</v>
      </c>
      <c r="P43" s="2">
        <v>11671912</v>
      </c>
      <c r="Q43" s="2">
        <f>VLOOKUP(P43,commits!$A$1:$E$666,3,FALSE)</f>
        <v>1556</v>
      </c>
      <c r="R43" s="2">
        <f>VLOOKUP(P43,commits!$A$1:$E$666,4,FALSE)</f>
        <v>481</v>
      </c>
      <c r="S43">
        <f>VLOOKUP(P43,commits!$A$1:$E$666,5,FALSE)</f>
        <v>2037</v>
      </c>
      <c r="T43" s="2">
        <v>64</v>
      </c>
      <c r="U43" s="2">
        <v>17</v>
      </c>
      <c r="V43">
        <f t="shared" si="5"/>
        <v>25.148148148148149</v>
      </c>
      <c r="W43">
        <f t="shared" si="6"/>
        <v>24.3125</v>
      </c>
      <c r="X43">
        <f t="shared" si="7"/>
        <v>28.294117647058822</v>
      </c>
      <c r="AA43" s="2">
        <v>123148405</v>
      </c>
      <c r="AB43" s="2">
        <f>VLOOKUP(AA43,commits!$H$2:$I$666,2,FALSE)</f>
        <v>20</v>
      </c>
      <c r="AC43" s="2">
        <v>1</v>
      </c>
      <c r="AD43" s="2">
        <f t="shared" si="4"/>
        <v>20</v>
      </c>
      <c r="AH43" s="2">
        <v>7031510</v>
      </c>
      <c r="AI43" s="2">
        <v>929</v>
      </c>
      <c r="AJ43" s="2">
        <v>212</v>
      </c>
      <c r="AN43" s="2">
        <v>5421677</v>
      </c>
      <c r="AO43" s="2">
        <v>6</v>
      </c>
      <c r="AP43" s="2">
        <v>18</v>
      </c>
    </row>
    <row r="44" spans="1:42" x14ac:dyDescent="0.25">
      <c r="A44" s="2">
        <v>11671912</v>
      </c>
      <c r="B44">
        <f>VLOOKUP(A44,commits!A43:D667,4,FALSE)</f>
        <v>481</v>
      </c>
      <c r="C44" s="2">
        <v>87</v>
      </c>
      <c r="D44" s="2">
        <v>25</v>
      </c>
      <c r="E44" s="2">
        <f t="shared" si="3"/>
        <v>4.2946428571428568</v>
      </c>
      <c r="P44" s="2">
        <v>13633443</v>
      </c>
      <c r="Q44" s="2">
        <f>VLOOKUP(P44,commits!$A$1:$E$666,3,FALSE)</f>
        <v>3174</v>
      </c>
      <c r="R44" s="2">
        <f>VLOOKUP(P44,commits!$A$1:$E$666,4,FALSE)</f>
        <v>255</v>
      </c>
      <c r="S44">
        <f>VLOOKUP(P44,commits!$A$1:$E$666,5,FALSE)</f>
        <v>3429</v>
      </c>
      <c r="T44" s="2">
        <v>543</v>
      </c>
      <c r="U44" s="2">
        <v>36</v>
      </c>
      <c r="V44">
        <f t="shared" si="5"/>
        <v>5.9222797927461137</v>
      </c>
      <c r="W44">
        <f t="shared" si="6"/>
        <v>5.8453038674033149</v>
      </c>
      <c r="X44">
        <f t="shared" si="7"/>
        <v>7.083333333333333</v>
      </c>
      <c r="AA44" s="2">
        <v>125395935</v>
      </c>
      <c r="AB44" s="2">
        <f>VLOOKUP(AA44,commits!$H$2:$I$666,2,FALSE)</f>
        <v>46</v>
      </c>
      <c r="AC44" s="2">
        <v>1</v>
      </c>
      <c r="AD44" s="2">
        <f t="shared" si="4"/>
        <v>46</v>
      </c>
      <c r="AH44" s="2">
        <v>7121796</v>
      </c>
      <c r="AI44" s="2">
        <v>24</v>
      </c>
      <c r="AJ44" s="2">
        <v>8</v>
      </c>
      <c r="AN44" s="2">
        <v>5541660</v>
      </c>
      <c r="AO44" s="2">
        <v>0</v>
      </c>
      <c r="AP44" s="2">
        <v>18</v>
      </c>
    </row>
    <row r="45" spans="1:42" x14ac:dyDescent="0.25">
      <c r="A45" s="2">
        <v>12153870</v>
      </c>
      <c r="B45">
        <f>VLOOKUP(A45,commits!A44:D668,4,FALSE)</f>
        <v>13</v>
      </c>
      <c r="C45" s="2">
        <v>1</v>
      </c>
      <c r="D45" s="2">
        <v>1</v>
      </c>
      <c r="E45" s="2">
        <f t="shared" si="3"/>
        <v>6.5</v>
      </c>
      <c r="P45" s="2">
        <v>15008139</v>
      </c>
      <c r="Q45" s="2">
        <f>VLOOKUP(P45,commits!$A$1:$E$666,3,FALSE)</f>
        <v>153</v>
      </c>
      <c r="R45" s="2">
        <f>VLOOKUP(P45,commits!$A$1:$E$666,4,FALSE)</f>
        <v>1804</v>
      </c>
      <c r="S45">
        <f>VLOOKUP(P45,commits!$A$1:$E$666,5,FALSE)</f>
        <v>1957</v>
      </c>
      <c r="T45" s="2">
        <v>8</v>
      </c>
      <c r="U45" s="2">
        <v>24</v>
      </c>
      <c r="V45">
        <f t="shared" si="5"/>
        <v>61.15625</v>
      </c>
      <c r="W45">
        <f t="shared" si="6"/>
        <v>19.125</v>
      </c>
      <c r="X45">
        <f t="shared" si="7"/>
        <v>75.166666666666671</v>
      </c>
      <c r="AH45" s="2">
        <v>7358191</v>
      </c>
      <c r="AI45" s="2">
        <v>480</v>
      </c>
      <c r="AJ45" s="2">
        <v>32</v>
      </c>
      <c r="AN45" s="2">
        <v>5614312</v>
      </c>
      <c r="AO45" s="2">
        <v>0</v>
      </c>
      <c r="AP45" s="2">
        <v>2</v>
      </c>
    </row>
    <row r="46" spans="1:42" x14ac:dyDescent="0.25">
      <c r="A46" s="2">
        <v>12333065</v>
      </c>
      <c r="B46">
        <f>VLOOKUP(A46,commits!A45:D669,4,FALSE)</f>
        <v>19</v>
      </c>
      <c r="C46" s="2">
        <v>27</v>
      </c>
      <c r="D46" s="2">
        <v>1</v>
      </c>
      <c r="E46" s="2">
        <f t="shared" si="3"/>
        <v>0.6785714285714286</v>
      </c>
      <c r="P46" s="2">
        <v>15344614</v>
      </c>
      <c r="Q46" s="2">
        <f>VLOOKUP(P46,commits!$A$1:$E$666,3,FALSE)</f>
        <v>2236</v>
      </c>
      <c r="R46" s="2">
        <f>VLOOKUP(P46,commits!$A$1:$E$666,4,FALSE)</f>
        <v>254</v>
      </c>
      <c r="S46">
        <f>VLOOKUP(P46,commits!$A$1:$E$666,5,FALSE)</f>
        <v>2490</v>
      </c>
      <c r="T46" s="2">
        <v>38</v>
      </c>
      <c r="U46" s="2">
        <v>10</v>
      </c>
      <c r="V46">
        <f t="shared" si="5"/>
        <v>51.875</v>
      </c>
      <c r="W46">
        <f t="shared" si="6"/>
        <v>58.842105263157897</v>
      </c>
      <c r="X46">
        <f t="shared" si="7"/>
        <v>25.4</v>
      </c>
      <c r="AH46" s="2">
        <v>8125302</v>
      </c>
      <c r="AI46" s="2">
        <v>2</v>
      </c>
      <c r="AJ46" s="2">
        <v>2</v>
      </c>
      <c r="AN46" s="2">
        <v>6388572</v>
      </c>
      <c r="AO46" s="2">
        <v>0</v>
      </c>
      <c r="AP46" s="2">
        <v>79</v>
      </c>
    </row>
    <row r="47" spans="1:42" x14ac:dyDescent="0.25">
      <c r="A47" s="2">
        <v>13633443</v>
      </c>
      <c r="B47">
        <f>VLOOKUP(A47,commits!A46:D670,4,FALSE)</f>
        <v>255</v>
      </c>
      <c r="C47" s="2">
        <v>948</v>
      </c>
      <c r="D47" s="2">
        <v>98</v>
      </c>
      <c r="E47" s="2">
        <f t="shared" si="3"/>
        <v>0.24378585086042065</v>
      </c>
      <c r="P47" s="2">
        <v>16416867</v>
      </c>
      <c r="Q47" s="2">
        <f>VLOOKUP(P47,commits!$A$1:$E$666,3,FALSE)</f>
        <v>5027</v>
      </c>
      <c r="R47" s="2">
        <f>VLOOKUP(P47,commits!$A$1:$E$666,4,FALSE)</f>
        <v>29030</v>
      </c>
      <c r="S47">
        <f>VLOOKUP(P47,commits!$A$1:$E$666,5,FALSE)</f>
        <v>34057</v>
      </c>
      <c r="T47" s="2">
        <v>231</v>
      </c>
      <c r="U47" s="2">
        <v>3175</v>
      </c>
      <c r="V47">
        <f t="shared" si="5"/>
        <v>9.9991192014092771</v>
      </c>
      <c r="W47">
        <f t="shared" si="6"/>
        <v>21.761904761904763</v>
      </c>
      <c r="X47">
        <f t="shared" si="7"/>
        <v>9.1433070866141737</v>
      </c>
      <c r="AH47" s="2">
        <v>8484604</v>
      </c>
      <c r="AI47" s="2">
        <v>9928</v>
      </c>
      <c r="AJ47" s="2">
        <v>1257</v>
      </c>
      <c r="AN47" s="2">
        <v>7358191</v>
      </c>
      <c r="AO47" s="2">
        <v>0</v>
      </c>
      <c r="AP47" s="2">
        <v>2</v>
      </c>
    </row>
    <row r="48" spans="1:42" x14ac:dyDescent="0.25">
      <c r="A48" s="2">
        <v>15008139</v>
      </c>
      <c r="B48">
        <f>VLOOKUP(A48,commits!A47:D671,4,FALSE)</f>
        <v>1804</v>
      </c>
      <c r="C48" s="2">
        <v>9</v>
      </c>
      <c r="D48" s="2">
        <v>24</v>
      </c>
      <c r="E48" s="2">
        <f t="shared" si="3"/>
        <v>54.666666666666664</v>
      </c>
      <c r="P48" s="2">
        <v>16827151</v>
      </c>
      <c r="Q48" s="2">
        <f>VLOOKUP(P48,commits!$A$1:$E$666,3,FALSE)</f>
        <v>302</v>
      </c>
      <c r="R48" s="2">
        <f>VLOOKUP(P48,commits!$A$1:$E$666,4,FALSE)</f>
        <v>1565</v>
      </c>
      <c r="S48">
        <f>VLOOKUP(P48,commits!$A$1:$E$666,5,FALSE)</f>
        <v>1867</v>
      </c>
      <c r="T48" s="2">
        <v>7</v>
      </c>
      <c r="U48" s="2">
        <v>209</v>
      </c>
      <c r="V48">
        <f t="shared" si="5"/>
        <v>8.643518518518519</v>
      </c>
      <c r="W48">
        <f t="shared" si="6"/>
        <v>43.142857142857146</v>
      </c>
      <c r="X48">
        <f t="shared" si="7"/>
        <v>7.4880382775119614</v>
      </c>
      <c r="AH48" s="2">
        <v>8884773</v>
      </c>
      <c r="AI48" s="2">
        <v>14</v>
      </c>
      <c r="AJ48" s="2">
        <v>85</v>
      </c>
      <c r="AN48" s="2">
        <v>8884773</v>
      </c>
      <c r="AO48" s="2">
        <v>4</v>
      </c>
      <c r="AP48" s="2">
        <v>116</v>
      </c>
    </row>
    <row r="49" spans="1:42" x14ac:dyDescent="0.25">
      <c r="A49" s="2">
        <v>15344614</v>
      </c>
      <c r="B49">
        <f>VLOOKUP(A49,commits!A48:D672,4,FALSE)</f>
        <v>254</v>
      </c>
      <c r="C49" s="2">
        <v>40</v>
      </c>
      <c r="D49" s="2">
        <v>37</v>
      </c>
      <c r="E49" s="2">
        <f t="shared" si="3"/>
        <v>3.2987012987012987</v>
      </c>
      <c r="P49" s="2">
        <v>17164513</v>
      </c>
      <c r="Q49" s="2">
        <f>VLOOKUP(P49,commits!$A$1:$E$666,3,FALSE)</f>
        <v>1758</v>
      </c>
      <c r="R49" s="2">
        <f>VLOOKUP(P49,commits!$A$1:$E$666,4,FALSE)</f>
        <v>175</v>
      </c>
      <c r="S49">
        <f>VLOOKUP(P49,commits!$A$1:$E$666,5,FALSE)</f>
        <v>1933</v>
      </c>
      <c r="T49" s="2">
        <v>218</v>
      </c>
      <c r="U49" s="2">
        <v>5</v>
      </c>
      <c r="V49">
        <f t="shared" si="5"/>
        <v>8.6681614349775788</v>
      </c>
      <c r="W49">
        <f t="shared" si="6"/>
        <v>8.0642201834862384</v>
      </c>
      <c r="X49">
        <f t="shared" si="7"/>
        <v>35</v>
      </c>
      <c r="AH49" s="2">
        <v>9063331</v>
      </c>
      <c r="AI49" s="2">
        <v>0</v>
      </c>
      <c r="AJ49" s="2">
        <v>1</v>
      </c>
      <c r="AN49" s="2">
        <v>9063331</v>
      </c>
      <c r="AO49" s="2">
        <v>0</v>
      </c>
      <c r="AP49" s="2">
        <v>1</v>
      </c>
    </row>
    <row r="50" spans="1:42" x14ac:dyDescent="0.25">
      <c r="A50" s="2">
        <v>16416867</v>
      </c>
      <c r="B50">
        <f>VLOOKUP(A50,commits!A49:D673,4,FALSE)</f>
        <v>29030</v>
      </c>
      <c r="C50" s="2">
        <v>244</v>
      </c>
      <c r="D50" s="2">
        <v>4228</v>
      </c>
      <c r="E50" s="2">
        <f t="shared" si="3"/>
        <v>6.4915026833631488</v>
      </c>
      <c r="P50" s="2">
        <v>18382741</v>
      </c>
      <c r="Q50" s="2">
        <f>VLOOKUP(P50,commits!$A$1:$E$666,3,FALSE)</f>
        <v>225</v>
      </c>
      <c r="R50" s="2">
        <f>VLOOKUP(P50,commits!$A$1:$E$666,4,FALSE)</f>
        <v>16</v>
      </c>
      <c r="S50">
        <f>VLOOKUP(P50,commits!$A$1:$E$666,5,FALSE)</f>
        <v>241</v>
      </c>
      <c r="T50" s="2">
        <v>18</v>
      </c>
      <c r="U50" s="2">
        <v>1</v>
      </c>
      <c r="V50">
        <f t="shared" si="5"/>
        <v>12.684210526315789</v>
      </c>
      <c r="W50">
        <f t="shared" si="6"/>
        <v>12.5</v>
      </c>
      <c r="X50">
        <f t="shared" si="7"/>
        <v>16</v>
      </c>
      <c r="AH50" s="2">
        <v>10199599</v>
      </c>
      <c r="AI50" s="2">
        <v>29655</v>
      </c>
      <c r="AJ50" s="2">
        <v>12608</v>
      </c>
      <c r="AN50" s="2">
        <v>9565345</v>
      </c>
      <c r="AO50" s="2">
        <v>2</v>
      </c>
      <c r="AP50" s="2">
        <v>6</v>
      </c>
    </row>
    <row r="51" spans="1:42" x14ac:dyDescent="0.25">
      <c r="A51" s="2">
        <v>16827151</v>
      </c>
      <c r="B51">
        <f>VLOOKUP(A51,commits!A50:D674,4,FALSE)</f>
        <v>1565</v>
      </c>
      <c r="C51" s="2">
        <v>7</v>
      </c>
      <c r="D51" s="2">
        <v>375</v>
      </c>
      <c r="E51" s="2">
        <f t="shared" si="3"/>
        <v>4.0968586387434556</v>
      </c>
      <c r="P51" s="2">
        <v>18625008</v>
      </c>
      <c r="Q51" s="2">
        <f>VLOOKUP(P51,commits!$A$1:$E$666,3,FALSE)</f>
        <v>1278</v>
      </c>
      <c r="R51" s="2">
        <f>VLOOKUP(P51,commits!$A$1:$E$666,4,FALSE)</f>
        <v>326</v>
      </c>
      <c r="S51">
        <f>VLOOKUP(P51,commits!$A$1:$E$666,5,FALSE)</f>
        <v>1604</v>
      </c>
      <c r="T51" s="2">
        <v>12</v>
      </c>
      <c r="U51" s="2">
        <v>6</v>
      </c>
      <c r="V51">
        <f t="shared" si="5"/>
        <v>89.111111111111114</v>
      </c>
      <c r="W51">
        <f t="shared" si="6"/>
        <v>106.5</v>
      </c>
      <c r="X51">
        <f t="shared" si="7"/>
        <v>54.333333333333336</v>
      </c>
      <c r="AH51" s="2">
        <v>10391073</v>
      </c>
      <c r="AI51" s="2">
        <v>10565</v>
      </c>
      <c r="AJ51" s="2">
        <v>9469</v>
      </c>
      <c r="AN51" s="2">
        <v>10056182</v>
      </c>
      <c r="AO51" s="2">
        <v>0</v>
      </c>
      <c r="AP51" s="2">
        <v>1</v>
      </c>
    </row>
    <row r="52" spans="1:42" x14ac:dyDescent="0.25">
      <c r="A52" s="2">
        <v>17164513</v>
      </c>
      <c r="B52">
        <f>VLOOKUP(A52,commits!A51:D675,4,FALSE)</f>
        <v>175</v>
      </c>
      <c r="C52" s="2">
        <v>826</v>
      </c>
      <c r="D52" s="2">
        <v>22</v>
      </c>
      <c r="E52" s="2">
        <f t="shared" si="3"/>
        <v>0.20636792452830188</v>
      </c>
      <c r="P52" s="2">
        <v>19272646</v>
      </c>
      <c r="Q52" s="2">
        <f>VLOOKUP(P52,commits!$A$1:$E$666,3,FALSE)</f>
        <v>2412</v>
      </c>
      <c r="R52" s="2">
        <f>VLOOKUP(P52,commits!$A$1:$E$666,4,FALSE)</f>
        <v>1141</v>
      </c>
      <c r="S52">
        <f>VLOOKUP(P52,commits!$A$1:$E$666,5,FALSE)</f>
        <v>3553</v>
      </c>
      <c r="T52" s="2">
        <v>205</v>
      </c>
      <c r="U52" s="2">
        <v>26</v>
      </c>
      <c r="V52">
        <f t="shared" si="5"/>
        <v>15.380952380952381</v>
      </c>
      <c r="W52">
        <f t="shared" si="6"/>
        <v>11.765853658536585</v>
      </c>
      <c r="X52">
        <f t="shared" si="7"/>
        <v>43.884615384615387</v>
      </c>
      <c r="AH52" s="2">
        <v>10934610</v>
      </c>
      <c r="AI52" s="2">
        <v>15</v>
      </c>
      <c r="AJ52" s="2">
        <v>13</v>
      </c>
      <c r="AN52" s="2">
        <v>10199599</v>
      </c>
      <c r="AO52" s="2">
        <v>141</v>
      </c>
      <c r="AP52" s="2">
        <v>220</v>
      </c>
    </row>
    <row r="53" spans="1:42" x14ac:dyDescent="0.25">
      <c r="A53" s="2">
        <v>18382741</v>
      </c>
      <c r="B53">
        <f>VLOOKUP(A53,commits!A52:D676,4,FALSE)</f>
        <v>16</v>
      </c>
      <c r="C53" s="2">
        <v>18</v>
      </c>
      <c r="D53" s="2">
        <v>1</v>
      </c>
      <c r="E53" s="2">
        <f t="shared" si="3"/>
        <v>0.84210526315789469</v>
      </c>
      <c r="P53" s="2">
        <v>19695722</v>
      </c>
      <c r="Q53" s="2">
        <f>VLOOKUP(P53,commits!$A$1:$E$666,3,FALSE)</f>
        <v>1179</v>
      </c>
      <c r="R53" s="2">
        <f>VLOOKUP(P53,commits!$A$1:$E$666,4,FALSE)</f>
        <v>867</v>
      </c>
      <c r="S53">
        <f>VLOOKUP(P53,commits!$A$1:$E$666,5,FALSE)</f>
        <v>2046</v>
      </c>
      <c r="T53" s="2">
        <v>205</v>
      </c>
      <c r="U53" s="2">
        <v>125</v>
      </c>
      <c r="V53">
        <f t="shared" si="5"/>
        <v>6.2</v>
      </c>
      <c r="W53">
        <f t="shared" si="6"/>
        <v>5.7512195121951217</v>
      </c>
      <c r="X53">
        <f t="shared" si="7"/>
        <v>6.9359999999999999</v>
      </c>
      <c r="AH53" s="2">
        <v>11246402</v>
      </c>
      <c r="AI53" s="2">
        <v>0</v>
      </c>
      <c r="AJ53" s="2">
        <v>7</v>
      </c>
      <c r="AN53" s="2">
        <v>10391073</v>
      </c>
      <c r="AO53" s="2">
        <v>0</v>
      </c>
      <c r="AP53" s="2">
        <v>1908</v>
      </c>
    </row>
    <row r="54" spans="1:42" x14ac:dyDescent="0.25">
      <c r="A54" s="2">
        <v>18625008</v>
      </c>
      <c r="B54">
        <f>VLOOKUP(A54,commits!A53:D677,4,FALSE)</f>
        <v>326</v>
      </c>
      <c r="C54" s="2">
        <v>12</v>
      </c>
      <c r="D54" s="2">
        <v>7</v>
      </c>
      <c r="E54" s="2">
        <f t="shared" si="3"/>
        <v>17.157894736842106</v>
      </c>
      <c r="P54" s="2">
        <v>20538228</v>
      </c>
      <c r="Q54" s="2">
        <f>VLOOKUP(P54,commits!$A$1:$E$666,3,FALSE)</f>
        <v>379</v>
      </c>
      <c r="R54" s="2">
        <f>VLOOKUP(P54,commits!$A$1:$E$666,4,FALSE)</f>
        <v>3314</v>
      </c>
      <c r="S54">
        <f>VLOOKUP(P54,commits!$A$1:$E$666,5,FALSE)</f>
        <v>3693</v>
      </c>
      <c r="T54" s="2">
        <v>28</v>
      </c>
      <c r="U54" s="2">
        <v>739</v>
      </c>
      <c r="V54">
        <f t="shared" si="5"/>
        <v>4.8148631029986966</v>
      </c>
      <c r="W54">
        <f t="shared" si="6"/>
        <v>13.535714285714286</v>
      </c>
      <c r="X54">
        <f t="shared" si="7"/>
        <v>4.484438430311231</v>
      </c>
      <c r="AH54" s="2">
        <v>11671912</v>
      </c>
      <c r="AI54" s="2">
        <v>157</v>
      </c>
      <c r="AJ54" s="2">
        <v>64</v>
      </c>
      <c r="AN54" s="2">
        <v>10934610</v>
      </c>
      <c r="AO54" s="2">
        <v>350</v>
      </c>
      <c r="AP54" s="2">
        <v>130</v>
      </c>
    </row>
    <row r="55" spans="1:42" x14ac:dyDescent="0.25">
      <c r="A55" s="2">
        <v>19272646</v>
      </c>
      <c r="B55">
        <f>VLOOKUP(A55,commits!A54:D678,4,FALSE)</f>
        <v>1141</v>
      </c>
      <c r="C55" s="2">
        <v>205</v>
      </c>
      <c r="D55" s="2">
        <v>26</v>
      </c>
      <c r="E55" s="2">
        <f t="shared" si="3"/>
        <v>4.9393939393939394</v>
      </c>
      <c r="P55" s="2">
        <v>20767408</v>
      </c>
      <c r="Q55" s="2">
        <f>VLOOKUP(P55,commits!$A$1:$E$666,3,FALSE)</f>
        <v>118</v>
      </c>
      <c r="R55" s="2">
        <f>VLOOKUP(P55,commits!$A$1:$E$666,4,FALSE)</f>
        <v>178</v>
      </c>
      <c r="S55">
        <f>VLOOKUP(P55,commits!$A$1:$E$666,5,FALSE)</f>
        <v>296</v>
      </c>
      <c r="T55" s="2">
        <v>19</v>
      </c>
      <c r="U55" s="2">
        <v>28</v>
      </c>
      <c r="V55">
        <f t="shared" si="5"/>
        <v>6.2978723404255321</v>
      </c>
      <c r="W55">
        <f t="shared" si="6"/>
        <v>6.2105263157894735</v>
      </c>
      <c r="X55">
        <f t="shared" si="7"/>
        <v>6.3571428571428568</v>
      </c>
      <c r="AH55" s="2">
        <v>11764528</v>
      </c>
      <c r="AI55" s="2">
        <v>0</v>
      </c>
      <c r="AJ55" s="2">
        <v>1</v>
      </c>
      <c r="AN55" s="2">
        <v>11027151</v>
      </c>
      <c r="AO55" s="2">
        <v>0</v>
      </c>
      <c r="AP55" s="2">
        <v>6</v>
      </c>
    </row>
    <row r="56" spans="1:42" x14ac:dyDescent="0.25">
      <c r="A56" s="2">
        <v>19695722</v>
      </c>
      <c r="B56">
        <f>VLOOKUP(A56,commits!A55:D679,4,FALSE)</f>
        <v>867</v>
      </c>
      <c r="C56" s="2">
        <v>297</v>
      </c>
      <c r="D56" s="2">
        <v>226</v>
      </c>
      <c r="E56" s="2">
        <f t="shared" si="3"/>
        <v>1.6577437858508604</v>
      </c>
      <c r="P56" s="2">
        <v>20941273</v>
      </c>
      <c r="Q56" s="2">
        <f>VLOOKUP(P56,commits!$A$1:$E$666,3,FALSE)</f>
        <v>57</v>
      </c>
      <c r="R56" s="2">
        <f>VLOOKUP(P56,commits!$A$1:$E$666,4,FALSE)</f>
        <v>1634</v>
      </c>
      <c r="S56">
        <f>VLOOKUP(P56,commits!$A$1:$E$666,5,FALSE)</f>
        <v>1691</v>
      </c>
      <c r="T56" s="2">
        <v>7</v>
      </c>
      <c r="U56" s="2">
        <v>260</v>
      </c>
      <c r="V56">
        <f t="shared" si="5"/>
        <v>6.333333333333333</v>
      </c>
      <c r="W56">
        <f t="shared" si="6"/>
        <v>8.1428571428571423</v>
      </c>
      <c r="X56">
        <f t="shared" si="7"/>
        <v>6.2846153846153845</v>
      </c>
      <c r="AH56" s="2">
        <v>12333065</v>
      </c>
      <c r="AI56" s="2">
        <v>0</v>
      </c>
      <c r="AJ56" s="2">
        <v>16</v>
      </c>
      <c r="AN56" s="2">
        <v>11246402</v>
      </c>
      <c r="AO56" s="2">
        <v>0</v>
      </c>
      <c r="AP56" s="2">
        <v>2</v>
      </c>
    </row>
    <row r="57" spans="1:42" x14ac:dyDescent="0.25">
      <c r="A57" s="2">
        <v>20538228</v>
      </c>
      <c r="B57">
        <f>VLOOKUP(A57,commits!A56:D680,4,FALSE)</f>
        <v>3314</v>
      </c>
      <c r="C57" s="2">
        <v>49</v>
      </c>
      <c r="D57" s="2">
        <v>1497</v>
      </c>
      <c r="E57" s="2">
        <f t="shared" si="3"/>
        <v>2.1435963777490299</v>
      </c>
      <c r="P57" s="2">
        <v>22128680</v>
      </c>
      <c r="Q57" s="2">
        <f>VLOOKUP(P57,commits!$A$1:$E$666,3,FALSE)</f>
        <v>566</v>
      </c>
      <c r="R57" s="2">
        <f>VLOOKUP(P57,commits!$A$1:$E$666,4,FALSE)</f>
        <v>122</v>
      </c>
      <c r="S57">
        <f>VLOOKUP(P57,commits!$A$1:$E$666,5,FALSE)</f>
        <v>688</v>
      </c>
      <c r="T57" s="2">
        <v>64</v>
      </c>
      <c r="U57" s="2">
        <v>21</v>
      </c>
      <c r="V57">
        <f t="shared" si="5"/>
        <v>8.0941176470588232</v>
      </c>
      <c r="W57">
        <f t="shared" si="6"/>
        <v>8.84375</v>
      </c>
      <c r="X57">
        <f t="shared" si="7"/>
        <v>5.8095238095238093</v>
      </c>
      <c r="AH57" s="2">
        <v>13633443</v>
      </c>
      <c r="AI57" s="2">
        <v>2</v>
      </c>
      <c r="AJ57" s="2">
        <v>543</v>
      </c>
      <c r="AN57" s="2">
        <v>11671912</v>
      </c>
      <c r="AO57" s="2">
        <v>1</v>
      </c>
      <c r="AP57" s="2">
        <v>17</v>
      </c>
    </row>
    <row r="58" spans="1:42" x14ac:dyDescent="0.25">
      <c r="A58" s="2">
        <v>20767408</v>
      </c>
      <c r="B58">
        <f>VLOOKUP(A58,commits!A57:D681,4,FALSE)</f>
        <v>178</v>
      </c>
      <c r="C58" s="2">
        <v>19</v>
      </c>
      <c r="D58" s="2">
        <v>42</v>
      </c>
      <c r="E58" s="2">
        <f t="shared" si="3"/>
        <v>2.918032786885246</v>
      </c>
      <c r="P58" s="2">
        <v>22321097</v>
      </c>
      <c r="Q58" s="2">
        <f>VLOOKUP(P58,commits!$A$1:$E$666,3,FALSE)</f>
        <v>53</v>
      </c>
      <c r="R58" s="2">
        <f>VLOOKUP(P58,commits!$A$1:$E$666,4,FALSE)</f>
        <v>143</v>
      </c>
      <c r="S58">
        <f>VLOOKUP(P58,commits!$A$1:$E$666,5,FALSE)</f>
        <v>196</v>
      </c>
      <c r="T58" s="2">
        <v>1</v>
      </c>
      <c r="U58" s="2">
        <v>3</v>
      </c>
      <c r="V58">
        <f t="shared" si="5"/>
        <v>49</v>
      </c>
      <c r="W58">
        <f t="shared" si="6"/>
        <v>53</v>
      </c>
      <c r="X58">
        <f t="shared" si="7"/>
        <v>47.666666666666664</v>
      </c>
      <c r="AH58" s="2">
        <v>14252909</v>
      </c>
      <c r="AI58" s="2">
        <v>0</v>
      </c>
      <c r="AJ58" s="2">
        <v>3</v>
      </c>
      <c r="AN58" s="2">
        <v>12736575</v>
      </c>
      <c r="AO58" s="2">
        <v>5</v>
      </c>
      <c r="AP58" s="2">
        <v>407</v>
      </c>
    </row>
    <row r="59" spans="1:42" x14ac:dyDescent="0.25">
      <c r="A59" s="2">
        <v>20941273</v>
      </c>
      <c r="B59">
        <f>VLOOKUP(A59,commits!A58:D682,4,FALSE)</f>
        <v>1634</v>
      </c>
      <c r="C59" s="2">
        <v>16</v>
      </c>
      <c r="D59" s="2">
        <v>556</v>
      </c>
      <c r="E59" s="2">
        <f t="shared" si="3"/>
        <v>2.8566433566433567</v>
      </c>
      <c r="P59" s="2">
        <v>24676571</v>
      </c>
      <c r="Q59" s="2">
        <f>VLOOKUP(P59,commits!$A$1:$E$666,3,FALSE)</f>
        <v>389</v>
      </c>
      <c r="R59" s="2">
        <f>VLOOKUP(P59,commits!$A$1:$E$666,4,FALSE)</f>
        <v>323</v>
      </c>
      <c r="S59">
        <f>VLOOKUP(P59,commits!$A$1:$E$666,5,FALSE)</f>
        <v>712</v>
      </c>
      <c r="T59" s="2">
        <v>26</v>
      </c>
      <c r="U59" s="2">
        <v>41</v>
      </c>
      <c r="V59">
        <f t="shared" si="5"/>
        <v>10.626865671641792</v>
      </c>
      <c r="W59">
        <f t="shared" si="6"/>
        <v>14.961538461538462</v>
      </c>
      <c r="X59">
        <f t="shared" si="7"/>
        <v>7.8780487804878048</v>
      </c>
      <c r="AH59" s="2">
        <v>15008139</v>
      </c>
      <c r="AI59" s="2">
        <v>11894</v>
      </c>
      <c r="AJ59" s="2">
        <v>8</v>
      </c>
      <c r="AN59" s="2">
        <v>13633443</v>
      </c>
      <c r="AO59" s="2">
        <v>0</v>
      </c>
      <c r="AP59" s="2">
        <v>36</v>
      </c>
    </row>
    <row r="60" spans="1:42" x14ac:dyDescent="0.25">
      <c r="A60" s="2">
        <v>22128680</v>
      </c>
      <c r="B60">
        <f>VLOOKUP(A60,commits!A59:D683,4,FALSE)</f>
        <v>122</v>
      </c>
      <c r="C60" s="2">
        <v>77</v>
      </c>
      <c r="D60" s="2">
        <v>28</v>
      </c>
      <c r="E60" s="2">
        <f t="shared" si="3"/>
        <v>1.161904761904762</v>
      </c>
      <c r="P60" s="2">
        <v>24728203</v>
      </c>
      <c r="Q60" s="2">
        <f>VLOOKUP(P60,commits!$A$1:$E$666,3,FALSE)</f>
        <v>2551</v>
      </c>
      <c r="R60" s="2">
        <f>VLOOKUP(P60,commits!$A$1:$E$666,4,FALSE)</f>
        <v>2729</v>
      </c>
      <c r="S60">
        <f>VLOOKUP(P60,commits!$A$1:$E$666,5,FALSE)</f>
        <v>5280</v>
      </c>
      <c r="T60" s="2">
        <v>116</v>
      </c>
      <c r="U60" s="2">
        <v>192</v>
      </c>
      <c r="V60">
        <f t="shared" si="5"/>
        <v>17.142857142857142</v>
      </c>
      <c r="W60">
        <f t="shared" si="6"/>
        <v>21.991379310344829</v>
      </c>
      <c r="X60">
        <f t="shared" si="7"/>
        <v>14.213541666666666</v>
      </c>
      <c r="AH60" s="2">
        <v>15344614</v>
      </c>
      <c r="AI60" s="2">
        <v>73</v>
      </c>
      <c r="AJ60" s="2">
        <v>37</v>
      </c>
      <c r="AN60" s="2">
        <v>14357889</v>
      </c>
      <c r="AO60" s="2">
        <v>11</v>
      </c>
      <c r="AP60" s="2">
        <v>3</v>
      </c>
    </row>
    <row r="61" spans="1:42" x14ac:dyDescent="0.25">
      <c r="A61" s="2">
        <v>22321097</v>
      </c>
      <c r="B61">
        <f>VLOOKUP(A61,commits!A60:D684,4,FALSE)</f>
        <v>143</v>
      </c>
      <c r="C61" s="2">
        <v>7</v>
      </c>
      <c r="D61" s="2">
        <v>18</v>
      </c>
      <c r="E61" s="2">
        <f t="shared" si="3"/>
        <v>5.72</v>
      </c>
      <c r="P61" s="2">
        <v>24850244</v>
      </c>
      <c r="Q61" s="2">
        <f>VLOOKUP(P61,commits!$A$1:$E$666,3,FALSE)</f>
        <v>518</v>
      </c>
      <c r="R61" s="2">
        <f>VLOOKUP(P61,commits!$A$1:$E$666,4,FALSE)</f>
        <v>227</v>
      </c>
      <c r="S61">
        <f>VLOOKUP(P61,commits!$A$1:$E$666,5,FALSE)</f>
        <v>745</v>
      </c>
      <c r="T61" s="2">
        <v>116</v>
      </c>
      <c r="U61" s="2">
        <v>36</v>
      </c>
      <c r="V61">
        <f t="shared" si="5"/>
        <v>4.9013157894736841</v>
      </c>
      <c r="W61">
        <f t="shared" si="6"/>
        <v>4.4655172413793105</v>
      </c>
      <c r="X61">
        <f t="shared" si="7"/>
        <v>6.3055555555555554</v>
      </c>
      <c r="AH61" s="2">
        <v>16416867</v>
      </c>
      <c r="AI61" s="2">
        <v>1</v>
      </c>
      <c r="AJ61" s="2">
        <v>230</v>
      </c>
      <c r="AN61" s="2">
        <v>14628316</v>
      </c>
      <c r="AO61" s="2">
        <v>0</v>
      </c>
      <c r="AP61" s="2">
        <v>3</v>
      </c>
    </row>
    <row r="62" spans="1:42" x14ac:dyDescent="0.25">
      <c r="A62" s="2">
        <v>23996209</v>
      </c>
      <c r="B62">
        <f>VLOOKUP(A62,commits!A61:D685,4,FALSE)</f>
        <v>286</v>
      </c>
      <c r="C62" s="2">
        <v>2</v>
      </c>
      <c r="D62" s="2">
        <v>1</v>
      </c>
      <c r="E62" s="2">
        <f t="shared" si="3"/>
        <v>95.333333333333329</v>
      </c>
      <c r="P62" s="2">
        <v>24998407</v>
      </c>
      <c r="Q62" s="2">
        <f>VLOOKUP(P62,commits!$A$1:$E$666,3,FALSE)</f>
        <v>1019</v>
      </c>
      <c r="R62" s="2">
        <f>VLOOKUP(P62,commits!$A$1:$E$666,4,FALSE)</f>
        <v>1479</v>
      </c>
      <c r="S62">
        <f>VLOOKUP(P62,commits!$A$1:$E$666,5,FALSE)</f>
        <v>2498</v>
      </c>
      <c r="T62" s="2">
        <v>245</v>
      </c>
      <c r="U62" s="2">
        <v>455</v>
      </c>
      <c r="V62">
        <f t="shared" si="5"/>
        <v>3.5685714285714285</v>
      </c>
      <c r="W62">
        <f t="shared" si="6"/>
        <v>4.1591836734693874</v>
      </c>
      <c r="X62">
        <f t="shared" si="7"/>
        <v>3.2505494505494505</v>
      </c>
      <c r="AH62" s="2">
        <v>16827151</v>
      </c>
      <c r="AI62" s="2">
        <v>63</v>
      </c>
      <c r="AJ62" s="2">
        <v>7</v>
      </c>
      <c r="AN62" s="2">
        <v>14689478</v>
      </c>
      <c r="AO62" s="2">
        <v>0</v>
      </c>
      <c r="AP62" s="2">
        <v>11</v>
      </c>
    </row>
    <row r="63" spans="1:42" x14ac:dyDescent="0.25">
      <c r="A63" s="2">
        <v>24676571</v>
      </c>
      <c r="B63">
        <f>VLOOKUP(A63,commits!A62:D686,4,FALSE)</f>
        <v>323</v>
      </c>
      <c r="C63" s="2">
        <v>79</v>
      </c>
      <c r="D63" s="2">
        <v>109</v>
      </c>
      <c r="E63" s="2">
        <f t="shared" si="3"/>
        <v>1.7180851063829787</v>
      </c>
      <c r="P63" s="2">
        <v>25266940</v>
      </c>
      <c r="Q63" s="2">
        <f>VLOOKUP(P63,commits!$A$1:$E$666,3,FALSE)</f>
        <v>14</v>
      </c>
      <c r="R63" s="2">
        <f>VLOOKUP(P63,commits!$A$1:$E$666,4,FALSE)</f>
        <v>1134</v>
      </c>
      <c r="S63">
        <f>VLOOKUP(P63,commits!$A$1:$E$666,5,FALSE)</f>
        <v>1148</v>
      </c>
      <c r="T63" s="2">
        <v>2</v>
      </c>
      <c r="U63" s="2">
        <v>109</v>
      </c>
      <c r="V63">
        <f t="shared" si="5"/>
        <v>10.342342342342342</v>
      </c>
      <c r="W63">
        <f t="shared" si="6"/>
        <v>7</v>
      </c>
      <c r="X63">
        <f t="shared" si="7"/>
        <v>10.403669724770642</v>
      </c>
      <c r="AH63" s="2">
        <v>17164513</v>
      </c>
      <c r="AI63" s="2">
        <v>3</v>
      </c>
      <c r="AJ63" s="2">
        <v>218</v>
      </c>
      <c r="AN63" s="2">
        <v>15008139</v>
      </c>
      <c r="AO63" s="2">
        <v>7</v>
      </c>
      <c r="AP63" s="2">
        <v>24</v>
      </c>
    </row>
    <row r="64" spans="1:42" x14ac:dyDescent="0.25">
      <c r="A64" s="2">
        <v>24728203</v>
      </c>
      <c r="B64">
        <f>VLOOKUP(A64,commits!A63:D687,4,FALSE)</f>
        <v>2729</v>
      </c>
      <c r="C64" s="2">
        <v>326</v>
      </c>
      <c r="D64" s="2">
        <v>297</v>
      </c>
      <c r="E64" s="2">
        <f t="shared" si="3"/>
        <v>4.3804173354735152</v>
      </c>
      <c r="P64" s="2">
        <v>25745061</v>
      </c>
      <c r="Q64" s="2">
        <f>VLOOKUP(P64,commits!$A$1:$E$666,3,FALSE)</f>
        <v>1523</v>
      </c>
      <c r="R64" s="2">
        <f>VLOOKUP(P64,commits!$A$1:$E$666,4,FALSE)</f>
        <v>2128</v>
      </c>
      <c r="S64">
        <f>VLOOKUP(P64,commits!$A$1:$E$666,5,FALSE)</f>
        <v>3651</v>
      </c>
      <c r="T64" s="2">
        <v>162</v>
      </c>
      <c r="U64" s="2">
        <v>336</v>
      </c>
      <c r="V64">
        <f t="shared" si="5"/>
        <v>7.331325301204819</v>
      </c>
      <c r="W64">
        <f t="shared" si="6"/>
        <v>9.4012345679012341</v>
      </c>
      <c r="X64">
        <f t="shared" si="7"/>
        <v>6.333333333333333</v>
      </c>
      <c r="AH64" s="2">
        <v>18355156</v>
      </c>
      <c r="AI64" s="2">
        <v>21</v>
      </c>
      <c r="AJ64" s="2">
        <v>3</v>
      </c>
      <c r="AN64" s="2">
        <v>15344614</v>
      </c>
      <c r="AO64" s="2">
        <v>29</v>
      </c>
      <c r="AP64" s="2">
        <v>10</v>
      </c>
    </row>
    <row r="65" spans="1:42" x14ac:dyDescent="0.25">
      <c r="A65" s="2">
        <v>24850244</v>
      </c>
      <c r="B65">
        <f>VLOOKUP(A65,commits!A64:D688,4,FALSE)</f>
        <v>227</v>
      </c>
      <c r="C65" s="2">
        <v>123</v>
      </c>
      <c r="D65" s="2">
        <v>50</v>
      </c>
      <c r="E65" s="2">
        <f t="shared" si="3"/>
        <v>1.3121387283236994</v>
      </c>
      <c r="P65" s="2">
        <v>26113177</v>
      </c>
      <c r="Q65" s="2">
        <f>VLOOKUP(P65,commits!$A$1:$E$666,3,FALSE)</f>
        <v>118</v>
      </c>
      <c r="R65" s="2">
        <f>VLOOKUP(P65,commits!$A$1:$E$666,4,FALSE)</f>
        <v>120</v>
      </c>
      <c r="S65">
        <f>VLOOKUP(P65,commits!$A$1:$E$666,5,FALSE)</f>
        <v>238</v>
      </c>
      <c r="T65" s="2">
        <v>18</v>
      </c>
      <c r="U65" s="2">
        <v>17</v>
      </c>
      <c r="V65">
        <f t="shared" si="5"/>
        <v>6.8</v>
      </c>
      <c r="W65">
        <f t="shared" si="6"/>
        <v>6.5555555555555554</v>
      </c>
      <c r="X65">
        <f t="shared" si="7"/>
        <v>7.0588235294117645</v>
      </c>
      <c r="AH65" s="2">
        <v>18382741</v>
      </c>
      <c r="AI65" s="2">
        <v>66</v>
      </c>
      <c r="AJ65" s="2">
        <v>18</v>
      </c>
      <c r="AN65" s="2">
        <v>15884519</v>
      </c>
      <c r="AO65" s="2">
        <v>3</v>
      </c>
      <c r="AP65" s="2">
        <v>2</v>
      </c>
    </row>
    <row r="66" spans="1:42" x14ac:dyDescent="0.25">
      <c r="A66" s="2">
        <v>24998407</v>
      </c>
      <c r="B66">
        <f>VLOOKUP(A66,commits!A65:D689,4,FALSE)</f>
        <v>1479</v>
      </c>
      <c r="C66" s="2">
        <v>337</v>
      </c>
      <c r="D66" s="2">
        <v>621</v>
      </c>
      <c r="E66" s="2">
        <f t="shared" si="3"/>
        <v>1.5438413361169103</v>
      </c>
      <c r="P66" s="2">
        <v>26767408</v>
      </c>
      <c r="Q66" s="2">
        <f>VLOOKUP(P66,commits!$A$1:$E$666,3,FALSE)</f>
        <v>1800</v>
      </c>
      <c r="R66" s="2">
        <f>VLOOKUP(P66,commits!$A$1:$E$666,4,FALSE)</f>
        <v>377</v>
      </c>
      <c r="S66">
        <f>VLOOKUP(P66,commits!$A$1:$E$666,5,FALSE)</f>
        <v>2177</v>
      </c>
      <c r="T66" s="2">
        <v>557</v>
      </c>
      <c r="U66" s="2">
        <v>107</v>
      </c>
      <c r="V66">
        <f t="shared" ref="V66" si="8">S66/(T66+U66)</f>
        <v>3.2786144578313254</v>
      </c>
      <c r="W66">
        <f t="shared" si="6"/>
        <v>3.2315978456014363</v>
      </c>
      <c r="X66">
        <f t="shared" si="7"/>
        <v>3.5233644859813085</v>
      </c>
      <c r="AH66" s="2">
        <v>18625008</v>
      </c>
      <c r="AI66" s="2">
        <v>0</v>
      </c>
      <c r="AJ66" s="2">
        <v>12</v>
      </c>
      <c r="AN66" s="2">
        <v>16416867</v>
      </c>
      <c r="AO66" s="2">
        <v>14157</v>
      </c>
      <c r="AP66" s="2">
        <v>3175</v>
      </c>
    </row>
    <row r="67" spans="1:42" x14ac:dyDescent="0.25">
      <c r="A67" s="2">
        <v>25266940</v>
      </c>
      <c r="B67">
        <f>VLOOKUP(A67,commits!A66:D690,4,FALSE)</f>
        <v>1134</v>
      </c>
      <c r="C67" s="2">
        <v>4</v>
      </c>
      <c r="D67" s="2">
        <v>303</v>
      </c>
      <c r="E67" s="2">
        <f t="shared" ref="E67:E130" si="9">B67/(C67+D67)</f>
        <v>3.6938110749185666</v>
      </c>
      <c r="P67" s="2">
        <v>27058591</v>
      </c>
      <c r="Q67" s="2">
        <f>VLOOKUP(P67,commits!$A$1:$E$666,3,FALSE)</f>
        <v>1715</v>
      </c>
      <c r="R67" s="2">
        <f>VLOOKUP(P67,commits!$A$1:$E$666,4,FALSE)</f>
        <v>3467</v>
      </c>
      <c r="S67">
        <f>VLOOKUP(P67,commits!$A$1:$E$666,5,FALSE)</f>
        <v>5182</v>
      </c>
      <c r="T67" s="2">
        <v>74</v>
      </c>
      <c r="U67" s="2">
        <v>20</v>
      </c>
      <c r="V67">
        <f t="shared" ref="V67:V130" si="10">S67/(T67+U67)</f>
        <v>55.127659574468083</v>
      </c>
      <c r="W67">
        <f t="shared" ref="W67:W130" si="11">Q67/T67</f>
        <v>23.175675675675677</v>
      </c>
      <c r="X67">
        <f t="shared" ref="X67:X130" si="12">R67/U67</f>
        <v>173.35</v>
      </c>
      <c r="AH67" s="2">
        <v>18810181</v>
      </c>
      <c r="AI67" s="2">
        <v>171</v>
      </c>
      <c r="AJ67" s="2">
        <v>8</v>
      </c>
      <c r="AN67" s="2">
        <v>16567843</v>
      </c>
      <c r="AO67" s="2">
        <v>12</v>
      </c>
      <c r="AP67" s="2">
        <v>33</v>
      </c>
    </row>
    <row r="68" spans="1:42" x14ac:dyDescent="0.25">
      <c r="A68" s="2">
        <v>25745061</v>
      </c>
      <c r="B68">
        <f>VLOOKUP(A68,commits!A67:D691,4,FALSE)</f>
        <v>2128</v>
      </c>
      <c r="C68" s="2">
        <v>317</v>
      </c>
      <c r="D68" s="2">
        <v>455</v>
      </c>
      <c r="E68" s="2">
        <f t="shared" si="9"/>
        <v>2.7564766839378239</v>
      </c>
      <c r="P68" s="2">
        <v>27121444</v>
      </c>
      <c r="Q68" s="2">
        <f>VLOOKUP(P68,commits!$A$1:$E$666,3,FALSE)</f>
        <v>24</v>
      </c>
      <c r="R68" s="2">
        <f>VLOOKUP(P68,commits!$A$1:$E$666,4,FALSE)</f>
        <v>15</v>
      </c>
      <c r="S68">
        <f>VLOOKUP(P68,commits!$A$1:$E$666,5,FALSE)</f>
        <v>39</v>
      </c>
      <c r="T68" s="2">
        <v>2</v>
      </c>
      <c r="U68" s="2">
        <v>2</v>
      </c>
      <c r="V68">
        <f t="shared" si="10"/>
        <v>9.75</v>
      </c>
      <c r="W68">
        <f t="shared" si="11"/>
        <v>12</v>
      </c>
      <c r="X68">
        <f t="shared" si="12"/>
        <v>7.5</v>
      </c>
      <c r="AH68" s="2">
        <v>19104393</v>
      </c>
      <c r="AI68" s="2">
        <v>3</v>
      </c>
      <c r="AJ68" s="2">
        <v>1</v>
      </c>
      <c r="AN68" s="2">
        <v>16619668</v>
      </c>
      <c r="AO68" s="2">
        <v>0</v>
      </c>
      <c r="AP68" s="2">
        <v>13</v>
      </c>
    </row>
    <row r="69" spans="1:42" x14ac:dyDescent="0.25">
      <c r="A69" s="2">
        <v>26113177</v>
      </c>
      <c r="B69">
        <f>VLOOKUP(A69,commits!A68:D692,4,FALSE)</f>
        <v>120</v>
      </c>
      <c r="C69" s="2">
        <v>18</v>
      </c>
      <c r="D69" s="2">
        <v>17</v>
      </c>
      <c r="E69" s="2">
        <f t="shared" si="9"/>
        <v>3.4285714285714284</v>
      </c>
      <c r="P69" s="2">
        <v>28054380</v>
      </c>
      <c r="Q69" s="2">
        <f>VLOOKUP(P69,commits!$A$1:$E$666,3,FALSE)</f>
        <v>992</v>
      </c>
      <c r="R69" s="2">
        <f>VLOOKUP(P69,commits!$A$1:$E$666,4,FALSE)</f>
        <v>1214</v>
      </c>
      <c r="S69">
        <f>VLOOKUP(P69,commits!$A$1:$E$666,5,FALSE)</f>
        <v>2206</v>
      </c>
      <c r="T69" s="2">
        <v>161</v>
      </c>
      <c r="U69" s="2">
        <v>296</v>
      </c>
      <c r="V69">
        <f t="shared" si="10"/>
        <v>4.8271334792122538</v>
      </c>
      <c r="W69">
        <f t="shared" si="11"/>
        <v>6.1614906832298137</v>
      </c>
      <c r="X69">
        <f t="shared" si="12"/>
        <v>4.1013513513513518</v>
      </c>
      <c r="AH69" s="2">
        <v>19272646</v>
      </c>
      <c r="AI69" s="2">
        <v>1107</v>
      </c>
      <c r="AJ69" s="2">
        <v>205</v>
      </c>
      <c r="AN69" s="2">
        <v>16827151</v>
      </c>
      <c r="AO69" s="2">
        <v>13</v>
      </c>
      <c r="AP69" s="2">
        <v>209</v>
      </c>
    </row>
    <row r="70" spans="1:42" x14ac:dyDescent="0.25">
      <c r="A70" s="2">
        <v>26767408</v>
      </c>
      <c r="B70">
        <f>VLOOKUP(A70,commits!A69:D693,4,FALSE)</f>
        <v>377</v>
      </c>
      <c r="C70" s="2">
        <v>560</v>
      </c>
      <c r="D70" s="2">
        <v>109</v>
      </c>
      <c r="E70" s="2">
        <f t="shared" si="9"/>
        <v>0.56352765321375187</v>
      </c>
      <c r="P70" s="2">
        <v>29340261</v>
      </c>
      <c r="Q70" s="2">
        <f>VLOOKUP(P70,commits!$A$1:$E$666,3,FALSE)</f>
        <v>617</v>
      </c>
      <c r="R70" s="2">
        <f>VLOOKUP(P70,commits!$A$1:$E$666,4,FALSE)</f>
        <v>1420</v>
      </c>
      <c r="S70">
        <f>VLOOKUP(P70,commits!$A$1:$E$666,5,FALSE)</f>
        <v>2037</v>
      </c>
      <c r="T70" s="2">
        <v>87</v>
      </c>
      <c r="U70" s="2">
        <v>213</v>
      </c>
      <c r="V70">
        <f t="shared" si="10"/>
        <v>6.79</v>
      </c>
      <c r="W70">
        <f t="shared" si="11"/>
        <v>7.0919540229885056</v>
      </c>
      <c r="X70">
        <f t="shared" si="12"/>
        <v>6.666666666666667</v>
      </c>
      <c r="AH70" s="2">
        <v>19695722</v>
      </c>
      <c r="AI70" s="2">
        <v>1077</v>
      </c>
      <c r="AJ70" s="2">
        <v>204</v>
      </c>
      <c r="AN70" s="2">
        <v>17164513</v>
      </c>
      <c r="AO70" s="2">
        <v>0</v>
      </c>
      <c r="AP70" s="2">
        <v>5</v>
      </c>
    </row>
    <row r="71" spans="1:42" x14ac:dyDescent="0.25">
      <c r="A71" s="2">
        <v>27058591</v>
      </c>
      <c r="B71">
        <f>VLOOKUP(A71,commits!A70:D694,4,FALSE)</f>
        <v>3467</v>
      </c>
      <c r="C71" s="2">
        <v>75</v>
      </c>
      <c r="D71" s="2">
        <v>25</v>
      </c>
      <c r="E71" s="2">
        <f t="shared" si="9"/>
        <v>34.67</v>
      </c>
      <c r="P71" s="2">
        <v>29364795</v>
      </c>
      <c r="Q71" s="2">
        <f>VLOOKUP(P71,commits!$A$1:$E$666,3,FALSE)</f>
        <v>1715</v>
      </c>
      <c r="R71" s="2">
        <f>VLOOKUP(P71,commits!$A$1:$E$666,4,FALSE)</f>
        <v>3529</v>
      </c>
      <c r="S71">
        <f>VLOOKUP(P71,commits!$A$1:$E$666,5,FALSE)</f>
        <v>5244</v>
      </c>
      <c r="T71" s="2">
        <v>74</v>
      </c>
      <c r="U71" s="2">
        <v>15</v>
      </c>
      <c r="V71">
        <f t="shared" si="10"/>
        <v>58.921348314606739</v>
      </c>
      <c r="W71">
        <f t="shared" si="11"/>
        <v>23.175675675675677</v>
      </c>
      <c r="X71">
        <f t="shared" si="12"/>
        <v>235.26666666666668</v>
      </c>
      <c r="AH71" s="2">
        <v>19769089</v>
      </c>
      <c r="AI71" s="2">
        <v>131</v>
      </c>
      <c r="AJ71" s="2">
        <v>6</v>
      </c>
      <c r="AN71" s="2">
        <v>17509624</v>
      </c>
      <c r="AO71" s="2">
        <v>68</v>
      </c>
      <c r="AP71" s="2">
        <v>3</v>
      </c>
    </row>
    <row r="72" spans="1:42" x14ac:dyDescent="0.25">
      <c r="A72" s="2">
        <v>27121444</v>
      </c>
      <c r="B72">
        <f>VLOOKUP(A72,commits!A71:D695,4,FALSE)</f>
        <v>15</v>
      </c>
      <c r="C72" s="2">
        <v>2</v>
      </c>
      <c r="D72" s="2">
        <v>2</v>
      </c>
      <c r="E72" s="2">
        <f t="shared" si="9"/>
        <v>3.75</v>
      </c>
      <c r="P72" s="2">
        <v>30023801</v>
      </c>
      <c r="Q72" s="2">
        <f>VLOOKUP(P72,commits!$A$1:$E$666,3,FALSE)</f>
        <v>69</v>
      </c>
      <c r="R72" s="2">
        <f>VLOOKUP(P72,commits!$A$1:$E$666,4,FALSE)</f>
        <v>22</v>
      </c>
      <c r="S72">
        <f>VLOOKUP(P72,commits!$A$1:$E$666,5,FALSE)</f>
        <v>91</v>
      </c>
      <c r="T72" s="2">
        <v>8</v>
      </c>
      <c r="U72" s="2">
        <v>3</v>
      </c>
      <c r="V72">
        <f t="shared" si="10"/>
        <v>8.2727272727272734</v>
      </c>
      <c r="W72">
        <f t="shared" si="11"/>
        <v>8.625</v>
      </c>
      <c r="X72">
        <f t="shared" si="12"/>
        <v>7.333333333333333</v>
      </c>
      <c r="AH72" s="2">
        <v>20538228</v>
      </c>
      <c r="AI72" s="2">
        <v>9</v>
      </c>
      <c r="AJ72" s="2">
        <v>27</v>
      </c>
      <c r="AN72" s="2">
        <v>17512409</v>
      </c>
      <c r="AO72" s="2">
        <v>0</v>
      </c>
      <c r="AP72" s="2">
        <v>1</v>
      </c>
    </row>
    <row r="73" spans="1:42" x14ac:dyDescent="0.25">
      <c r="A73" s="2">
        <v>28054380</v>
      </c>
      <c r="B73">
        <f>VLOOKUP(A73,commits!A72:D696,4,FALSE)</f>
        <v>1214</v>
      </c>
      <c r="C73" s="2">
        <v>193</v>
      </c>
      <c r="D73" s="2">
        <v>572</v>
      </c>
      <c r="E73" s="2">
        <f t="shared" si="9"/>
        <v>1.5869281045751633</v>
      </c>
      <c r="P73" s="2">
        <v>30058260</v>
      </c>
      <c r="Q73" s="2">
        <f>VLOOKUP(P73,commits!$A$1:$E$666,3,FALSE)</f>
        <v>138</v>
      </c>
      <c r="R73" s="2">
        <f>VLOOKUP(P73,commits!$A$1:$E$666,4,FALSE)</f>
        <v>44</v>
      </c>
      <c r="S73">
        <f>VLOOKUP(P73,commits!$A$1:$E$666,5,FALSE)</f>
        <v>182</v>
      </c>
      <c r="T73" s="2">
        <v>22</v>
      </c>
      <c r="U73" s="2">
        <v>3</v>
      </c>
      <c r="V73">
        <f t="shared" si="10"/>
        <v>7.28</v>
      </c>
      <c r="W73">
        <f t="shared" si="11"/>
        <v>6.2727272727272725</v>
      </c>
      <c r="X73">
        <f t="shared" si="12"/>
        <v>14.666666666666666</v>
      </c>
      <c r="AH73" s="2">
        <v>20767408</v>
      </c>
      <c r="AI73" s="2">
        <v>1</v>
      </c>
      <c r="AJ73" s="2">
        <v>19</v>
      </c>
      <c r="AN73" s="2">
        <v>17581811</v>
      </c>
      <c r="AO73" s="2">
        <v>0</v>
      </c>
      <c r="AP73" s="2">
        <v>4</v>
      </c>
    </row>
    <row r="74" spans="1:42" x14ac:dyDescent="0.25">
      <c r="A74" s="2">
        <v>29364795</v>
      </c>
      <c r="B74">
        <f>VLOOKUP(A74,commits!A73:D697,4,FALSE)</f>
        <v>3529</v>
      </c>
      <c r="C74" s="2">
        <v>75</v>
      </c>
      <c r="D74" s="2">
        <v>20</v>
      </c>
      <c r="E74" s="2">
        <f t="shared" si="9"/>
        <v>37.147368421052633</v>
      </c>
      <c r="P74" s="2">
        <v>30175039</v>
      </c>
      <c r="Q74" s="2">
        <f>VLOOKUP(P74,commits!$A$1:$E$666,3,FALSE)</f>
        <v>330</v>
      </c>
      <c r="R74" s="2">
        <f>VLOOKUP(P74,commits!$A$1:$E$666,4,FALSE)</f>
        <v>1995</v>
      </c>
      <c r="S74">
        <f>VLOOKUP(P74,commits!$A$1:$E$666,5,FALSE)</f>
        <v>2325</v>
      </c>
      <c r="T74" s="2">
        <v>45</v>
      </c>
      <c r="U74" s="2">
        <v>84</v>
      </c>
      <c r="V74">
        <f t="shared" si="10"/>
        <v>18.023255813953487</v>
      </c>
      <c r="W74">
        <f t="shared" si="11"/>
        <v>7.333333333333333</v>
      </c>
      <c r="X74">
        <f t="shared" si="12"/>
        <v>23.75</v>
      </c>
      <c r="AH74" s="2">
        <v>20941273</v>
      </c>
      <c r="AI74" s="2">
        <v>0</v>
      </c>
      <c r="AJ74" s="2">
        <v>7</v>
      </c>
      <c r="AN74" s="2">
        <v>17958695</v>
      </c>
      <c r="AO74" s="2">
        <v>0</v>
      </c>
      <c r="AP74" s="2">
        <v>3</v>
      </c>
    </row>
    <row r="75" spans="1:42" x14ac:dyDescent="0.25">
      <c r="A75" s="2">
        <v>30023801</v>
      </c>
      <c r="B75">
        <f>VLOOKUP(A75,commits!A74:D698,4,FALSE)</f>
        <v>22</v>
      </c>
      <c r="C75" s="2">
        <v>11</v>
      </c>
      <c r="D75" s="2">
        <v>10</v>
      </c>
      <c r="E75" s="2">
        <f t="shared" si="9"/>
        <v>1.0476190476190477</v>
      </c>
      <c r="P75" s="2">
        <v>31377627</v>
      </c>
      <c r="Q75" s="2">
        <f>VLOOKUP(P75,commits!$A$1:$E$666,3,FALSE)</f>
        <v>2391</v>
      </c>
      <c r="R75" s="2">
        <f>VLOOKUP(P75,commits!$A$1:$E$666,4,FALSE)</f>
        <v>1119</v>
      </c>
      <c r="S75">
        <f>VLOOKUP(P75,commits!$A$1:$E$666,5,FALSE)</f>
        <v>3510</v>
      </c>
      <c r="T75" s="2">
        <v>205</v>
      </c>
      <c r="U75" s="2">
        <v>26</v>
      </c>
      <c r="V75">
        <f t="shared" si="10"/>
        <v>15.194805194805195</v>
      </c>
      <c r="W75">
        <f t="shared" si="11"/>
        <v>11.663414634146342</v>
      </c>
      <c r="X75">
        <f t="shared" si="12"/>
        <v>43.03846153846154</v>
      </c>
      <c r="AH75" s="2">
        <v>21674470</v>
      </c>
      <c r="AI75" s="2">
        <v>0</v>
      </c>
      <c r="AJ75" s="2">
        <v>1</v>
      </c>
      <c r="AN75" s="2">
        <v>18299706</v>
      </c>
      <c r="AO75" s="2">
        <v>0</v>
      </c>
      <c r="AP75" s="2">
        <v>4</v>
      </c>
    </row>
    <row r="76" spans="1:42" x14ac:dyDescent="0.25">
      <c r="A76" s="2">
        <v>30058260</v>
      </c>
      <c r="B76">
        <f>VLOOKUP(A76,commits!A75:D699,4,FALSE)</f>
        <v>44</v>
      </c>
      <c r="C76" s="2">
        <v>22</v>
      </c>
      <c r="D76" s="2">
        <v>3</v>
      </c>
      <c r="E76" s="2">
        <f t="shared" si="9"/>
        <v>1.76</v>
      </c>
      <c r="P76" s="2">
        <v>31466422</v>
      </c>
      <c r="Q76" s="2">
        <f>VLOOKUP(P76,commits!$A$1:$E$666,3,FALSE)</f>
        <v>24</v>
      </c>
      <c r="R76" s="2">
        <f>VLOOKUP(P76,commits!$A$1:$E$666,4,FALSE)</f>
        <v>99</v>
      </c>
      <c r="S76">
        <f>VLOOKUP(P76,commits!$A$1:$E$666,5,FALSE)</f>
        <v>123</v>
      </c>
      <c r="T76" s="2">
        <v>4</v>
      </c>
      <c r="U76" s="2">
        <v>17</v>
      </c>
      <c r="V76">
        <f t="shared" si="10"/>
        <v>5.8571428571428568</v>
      </c>
      <c r="W76">
        <f t="shared" si="11"/>
        <v>6</v>
      </c>
      <c r="X76">
        <f t="shared" si="12"/>
        <v>5.8235294117647056</v>
      </c>
      <c r="AH76" s="2">
        <v>22128680</v>
      </c>
      <c r="AI76" s="2">
        <v>114</v>
      </c>
      <c r="AJ76" s="2">
        <v>64</v>
      </c>
      <c r="AN76" s="2">
        <v>18382741</v>
      </c>
      <c r="AO76" s="2">
        <v>0</v>
      </c>
      <c r="AP76" s="2">
        <v>1</v>
      </c>
    </row>
    <row r="77" spans="1:42" x14ac:dyDescent="0.25">
      <c r="A77" s="2">
        <v>30175039</v>
      </c>
      <c r="B77">
        <f>VLOOKUP(A77,commits!A76:D700,4,FALSE)</f>
        <v>1995</v>
      </c>
      <c r="C77" s="2">
        <v>157</v>
      </c>
      <c r="D77" s="2">
        <v>711</v>
      </c>
      <c r="E77" s="2">
        <f t="shared" si="9"/>
        <v>2.2983870967741935</v>
      </c>
      <c r="P77" s="2">
        <v>31597135</v>
      </c>
      <c r="Q77" s="2">
        <f>VLOOKUP(P77,commits!$A$1:$E$666,3,FALSE)</f>
        <v>35</v>
      </c>
      <c r="R77" s="2">
        <f>VLOOKUP(P77,commits!$A$1:$E$666,4,FALSE)</f>
        <v>24</v>
      </c>
      <c r="S77">
        <f>VLOOKUP(P77,commits!$A$1:$E$666,5,FALSE)</f>
        <v>59</v>
      </c>
      <c r="T77" s="2">
        <v>1</v>
      </c>
      <c r="U77" s="2">
        <v>2</v>
      </c>
      <c r="V77">
        <f t="shared" si="10"/>
        <v>19.666666666666668</v>
      </c>
      <c r="W77">
        <f t="shared" si="11"/>
        <v>35</v>
      </c>
      <c r="X77">
        <f t="shared" si="12"/>
        <v>12</v>
      </c>
      <c r="AH77" s="2">
        <v>22321097</v>
      </c>
      <c r="AI77" s="2">
        <v>0</v>
      </c>
      <c r="AJ77" s="2">
        <v>1</v>
      </c>
      <c r="AN77" s="2">
        <v>18625008</v>
      </c>
      <c r="AO77" s="2">
        <v>0</v>
      </c>
      <c r="AP77" s="2">
        <v>6</v>
      </c>
    </row>
    <row r="78" spans="1:42" x14ac:dyDescent="0.25">
      <c r="A78" s="2">
        <v>31377627</v>
      </c>
      <c r="B78">
        <f>VLOOKUP(A78,commits!A77:D701,4,FALSE)</f>
        <v>1119</v>
      </c>
      <c r="C78" s="2">
        <v>205</v>
      </c>
      <c r="D78" s="2">
        <v>26</v>
      </c>
      <c r="E78" s="2">
        <f t="shared" si="9"/>
        <v>4.8441558441558445</v>
      </c>
      <c r="P78" s="2">
        <v>32340528</v>
      </c>
      <c r="Q78" s="2">
        <f>VLOOKUP(P78,commits!$A$1:$E$666,3,FALSE)</f>
        <v>152</v>
      </c>
      <c r="R78" s="2">
        <f>VLOOKUP(P78,commits!$A$1:$E$666,4,FALSE)</f>
        <v>113</v>
      </c>
      <c r="S78">
        <f>VLOOKUP(P78,commits!$A$1:$E$666,5,FALSE)</f>
        <v>265</v>
      </c>
      <c r="T78" s="2">
        <v>13</v>
      </c>
      <c r="U78" s="2">
        <v>15</v>
      </c>
      <c r="V78">
        <f t="shared" si="10"/>
        <v>9.4642857142857135</v>
      </c>
      <c r="W78">
        <f t="shared" si="11"/>
        <v>11.692307692307692</v>
      </c>
      <c r="X78">
        <f t="shared" si="12"/>
        <v>7.5333333333333332</v>
      </c>
      <c r="AH78" s="2">
        <v>23075373</v>
      </c>
      <c r="AI78" s="2">
        <v>57826</v>
      </c>
      <c r="AJ78" s="2">
        <v>9</v>
      </c>
      <c r="AN78" s="2">
        <v>19272646</v>
      </c>
      <c r="AO78" s="2">
        <v>5</v>
      </c>
      <c r="AP78" s="2">
        <v>26</v>
      </c>
    </row>
    <row r="79" spans="1:42" x14ac:dyDescent="0.25">
      <c r="A79" s="2">
        <v>31466422</v>
      </c>
      <c r="B79">
        <f>VLOOKUP(A79,commits!A78:D702,4,FALSE)</f>
        <v>99</v>
      </c>
      <c r="C79" s="2">
        <v>4</v>
      </c>
      <c r="D79" s="2">
        <v>17</v>
      </c>
      <c r="E79" s="2">
        <f t="shared" si="9"/>
        <v>4.7142857142857144</v>
      </c>
      <c r="P79" s="2">
        <v>34396268</v>
      </c>
      <c r="Q79" s="2">
        <f>VLOOKUP(P79,commits!$A$1:$E$666,3,FALSE)</f>
        <v>142</v>
      </c>
      <c r="R79" s="2">
        <f>VLOOKUP(P79,commits!$A$1:$E$666,4,FALSE)</f>
        <v>1166</v>
      </c>
      <c r="S79">
        <f>VLOOKUP(P79,commits!$A$1:$E$666,5,FALSE)</f>
        <v>1308</v>
      </c>
      <c r="T79" s="2">
        <v>14</v>
      </c>
      <c r="U79" s="2">
        <v>38</v>
      </c>
      <c r="V79">
        <f t="shared" si="10"/>
        <v>25.153846153846153</v>
      </c>
      <c r="W79">
        <f t="shared" si="11"/>
        <v>10.142857142857142</v>
      </c>
      <c r="X79">
        <f t="shared" si="12"/>
        <v>30.684210526315791</v>
      </c>
      <c r="AH79" s="2">
        <v>23700996</v>
      </c>
      <c r="AI79" s="2">
        <v>0</v>
      </c>
      <c r="AJ79" s="2">
        <v>3</v>
      </c>
      <c r="AN79" s="2">
        <v>19695722</v>
      </c>
      <c r="AO79" s="2">
        <v>192</v>
      </c>
      <c r="AP79" s="2">
        <v>125</v>
      </c>
    </row>
    <row r="80" spans="1:42" x14ac:dyDescent="0.25">
      <c r="A80" s="2">
        <v>31597135</v>
      </c>
      <c r="B80">
        <f>VLOOKUP(A80,commits!A79:D703,4,FALSE)</f>
        <v>24</v>
      </c>
      <c r="C80" s="2">
        <v>2</v>
      </c>
      <c r="D80" s="2">
        <v>2</v>
      </c>
      <c r="E80" s="2">
        <f t="shared" si="9"/>
        <v>6</v>
      </c>
      <c r="P80" s="2">
        <v>35300278</v>
      </c>
      <c r="Q80" s="2">
        <f>VLOOKUP(P80,commits!$A$1:$E$666,3,FALSE)</f>
        <v>336</v>
      </c>
      <c r="R80" s="2">
        <f>VLOOKUP(P80,commits!$A$1:$E$666,4,FALSE)</f>
        <v>187</v>
      </c>
      <c r="S80">
        <f>VLOOKUP(P80,commits!$A$1:$E$666,5,FALSE)</f>
        <v>523</v>
      </c>
      <c r="T80" s="2">
        <v>104</v>
      </c>
      <c r="U80" s="2">
        <v>54</v>
      </c>
      <c r="V80">
        <f t="shared" si="10"/>
        <v>3.3101265822784809</v>
      </c>
      <c r="W80">
        <f t="shared" si="11"/>
        <v>3.2307692307692308</v>
      </c>
      <c r="X80">
        <f t="shared" si="12"/>
        <v>3.4629629629629628</v>
      </c>
      <c r="AH80" s="2">
        <v>23722245</v>
      </c>
      <c r="AI80" s="2">
        <v>0</v>
      </c>
      <c r="AJ80" s="2">
        <v>2</v>
      </c>
      <c r="AN80" s="2">
        <v>20538228</v>
      </c>
      <c r="AO80" s="2">
        <v>11</v>
      </c>
      <c r="AP80" s="2">
        <v>739</v>
      </c>
    </row>
    <row r="81" spans="1:42" x14ac:dyDescent="0.25">
      <c r="A81" s="2">
        <v>32340528</v>
      </c>
      <c r="B81">
        <f>VLOOKUP(A81,commits!A80:D704,4,FALSE)</f>
        <v>113</v>
      </c>
      <c r="C81" s="2">
        <v>20</v>
      </c>
      <c r="D81" s="2">
        <v>17</v>
      </c>
      <c r="E81" s="2">
        <f t="shared" si="9"/>
        <v>3.0540540540540539</v>
      </c>
      <c r="P81" s="2">
        <v>35304323</v>
      </c>
      <c r="Q81" s="2">
        <f>VLOOKUP(P81,commits!$A$1:$E$666,3,FALSE)</f>
        <v>14</v>
      </c>
      <c r="R81" s="2">
        <f>VLOOKUP(P81,commits!$A$1:$E$666,4,FALSE)</f>
        <v>101</v>
      </c>
      <c r="S81">
        <f>VLOOKUP(P81,commits!$A$1:$E$666,5,FALSE)</f>
        <v>115</v>
      </c>
      <c r="T81" s="2">
        <v>1</v>
      </c>
      <c r="U81" s="2">
        <v>1</v>
      </c>
      <c r="V81">
        <f t="shared" si="10"/>
        <v>57.5</v>
      </c>
      <c r="W81">
        <f t="shared" si="11"/>
        <v>14</v>
      </c>
      <c r="X81">
        <f t="shared" si="12"/>
        <v>101</v>
      </c>
      <c r="AH81" s="2">
        <v>23996209</v>
      </c>
      <c r="AI81" s="2">
        <v>0</v>
      </c>
      <c r="AJ81" s="2">
        <v>1</v>
      </c>
      <c r="AN81" s="2">
        <v>20767408</v>
      </c>
      <c r="AO81" s="2">
        <v>27</v>
      </c>
      <c r="AP81" s="2">
        <v>28</v>
      </c>
    </row>
    <row r="82" spans="1:42" x14ac:dyDescent="0.25">
      <c r="A82" s="2">
        <v>34396268</v>
      </c>
      <c r="B82">
        <f>VLOOKUP(A82,commits!A81:D705,4,FALSE)</f>
        <v>1166</v>
      </c>
      <c r="C82" s="2">
        <v>44</v>
      </c>
      <c r="D82" s="2">
        <v>318</v>
      </c>
      <c r="E82" s="2">
        <f t="shared" si="9"/>
        <v>3.2209944751381214</v>
      </c>
      <c r="P82" s="2">
        <v>35432863</v>
      </c>
      <c r="Q82" s="2">
        <f>VLOOKUP(P82,commits!$A$1:$E$666,3,FALSE)</f>
        <v>61</v>
      </c>
      <c r="R82" s="2">
        <f>VLOOKUP(P82,commits!$A$1:$E$666,4,FALSE)</f>
        <v>254</v>
      </c>
      <c r="S82">
        <f>VLOOKUP(P82,commits!$A$1:$E$666,5,FALSE)</f>
        <v>315</v>
      </c>
      <c r="T82" s="2">
        <v>5</v>
      </c>
      <c r="U82" s="2">
        <v>18</v>
      </c>
      <c r="V82">
        <f t="shared" si="10"/>
        <v>13.695652173913043</v>
      </c>
      <c r="W82">
        <f t="shared" si="11"/>
        <v>12.2</v>
      </c>
      <c r="X82">
        <f t="shared" si="12"/>
        <v>14.111111111111111</v>
      </c>
      <c r="AH82" s="2">
        <v>24676571</v>
      </c>
      <c r="AI82" s="2">
        <v>0</v>
      </c>
      <c r="AJ82" s="2">
        <v>26</v>
      </c>
      <c r="AN82" s="2">
        <v>20941273</v>
      </c>
      <c r="AO82" s="2">
        <v>83</v>
      </c>
      <c r="AP82" s="2">
        <v>260</v>
      </c>
    </row>
    <row r="83" spans="1:42" x14ac:dyDescent="0.25">
      <c r="A83" s="2">
        <v>35300278</v>
      </c>
      <c r="B83">
        <f>VLOOKUP(A83,commits!A82:D706,4,FALSE)</f>
        <v>187</v>
      </c>
      <c r="C83" s="2">
        <v>104</v>
      </c>
      <c r="D83" s="2">
        <v>54</v>
      </c>
      <c r="E83" s="2">
        <f t="shared" si="9"/>
        <v>1.1835443037974684</v>
      </c>
      <c r="P83" s="2">
        <v>35489525</v>
      </c>
      <c r="Q83" s="2">
        <f>VLOOKUP(P83,commits!$A$1:$E$666,3,FALSE)</f>
        <v>1261</v>
      </c>
      <c r="R83" s="2">
        <f>VLOOKUP(P83,commits!$A$1:$E$666,4,FALSE)</f>
        <v>92</v>
      </c>
      <c r="S83">
        <f>VLOOKUP(P83,commits!$A$1:$E$666,5,FALSE)</f>
        <v>1353</v>
      </c>
      <c r="T83" s="2">
        <v>139</v>
      </c>
      <c r="U83" s="2">
        <v>11</v>
      </c>
      <c r="V83">
        <f t="shared" si="10"/>
        <v>9.02</v>
      </c>
      <c r="W83">
        <f t="shared" si="11"/>
        <v>9.071942446043165</v>
      </c>
      <c r="X83">
        <f t="shared" si="12"/>
        <v>8.3636363636363633</v>
      </c>
      <c r="AH83" s="2">
        <v>24728203</v>
      </c>
      <c r="AI83" s="2">
        <v>97</v>
      </c>
      <c r="AJ83" s="2">
        <v>116</v>
      </c>
      <c r="AN83" s="2">
        <v>21130146</v>
      </c>
      <c r="AO83" s="2">
        <v>18</v>
      </c>
      <c r="AP83" s="2">
        <v>1</v>
      </c>
    </row>
    <row r="84" spans="1:42" x14ac:dyDescent="0.25">
      <c r="A84" s="2">
        <v>35304323</v>
      </c>
      <c r="B84">
        <f>VLOOKUP(A84,commits!A83:D707,4,FALSE)</f>
        <v>101</v>
      </c>
      <c r="C84" s="2">
        <v>1</v>
      </c>
      <c r="D84" s="2">
        <v>1</v>
      </c>
      <c r="E84" s="2">
        <f t="shared" si="9"/>
        <v>50.5</v>
      </c>
      <c r="P84" s="2">
        <v>35973428</v>
      </c>
      <c r="Q84" s="2">
        <f>VLOOKUP(P84,commits!$A$1:$E$666,3,FALSE)</f>
        <v>4</v>
      </c>
      <c r="R84" s="2">
        <f>VLOOKUP(P84,commits!$A$1:$E$666,4,FALSE)</f>
        <v>127</v>
      </c>
      <c r="S84">
        <f>VLOOKUP(P84,commits!$A$1:$E$666,5,FALSE)</f>
        <v>131</v>
      </c>
      <c r="T84" s="2">
        <v>1</v>
      </c>
      <c r="U84" s="2">
        <v>12</v>
      </c>
      <c r="V84">
        <f t="shared" si="10"/>
        <v>10.076923076923077</v>
      </c>
      <c r="W84">
        <f t="shared" si="11"/>
        <v>4</v>
      </c>
      <c r="X84">
        <f t="shared" si="12"/>
        <v>10.583333333333334</v>
      </c>
      <c r="AH84" s="2">
        <v>24850244</v>
      </c>
      <c r="AI84" s="2">
        <v>2820</v>
      </c>
      <c r="AJ84" s="2">
        <v>116</v>
      </c>
      <c r="AN84" s="2">
        <v>22128680</v>
      </c>
      <c r="AO84" s="2">
        <v>18</v>
      </c>
      <c r="AP84" s="2">
        <v>21</v>
      </c>
    </row>
    <row r="85" spans="1:42" x14ac:dyDescent="0.25">
      <c r="A85" s="2">
        <v>35432863</v>
      </c>
      <c r="B85">
        <f>VLOOKUP(A85,commits!A84:D708,4,FALSE)</f>
        <v>254</v>
      </c>
      <c r="C85" s="2">
        <v>5</v>
      </c>
      <c r="D85" s="2">
        <v>18</v>
      </c>
      <c r="E85" s="2">
        <f t="shared" si="9"/>
        <v>11.043478260869565</v>
      </c>
      <c r="P85" s="2">
        <v>38515336</v>
      </c>
      <c r="Q85" s="2">
        <f>VLOOKUP(P85,commits!$A$1:$E$666,3,FALSE)</f>
        <v>220</v>
      </c>
      <c r="R85" s="2">
        <f>VLOOKUP(P85,commits!$A$1:$E$666,4,FALSE)</f>
        <v>72</v>
      </c>
      <c r="S85">
        <f>VLOOKUP(P85,commits!$A$1:$E$666,5,FALSE)</f>
        <v>292</v>
      </c>
      <c r="T85" s="2">
        <v>1</v>
      </c>
      <c r="U85" s="2">
        <v>3</v>
      </c>
      <c r="V85">
        <f t="shared" si="10"/>
        <v>73</v>
      </c>
      <c r="W85">
        <f t="shared" si="11"/>
        <v>220</v>
      </c>
      <c r="X85">
        <f t="shared" si="12"/>
        <v>24</v>
      </c>
      <c r="AH85" s="2">
        <v>24998407</v>
      </c>
      <c r="AI85" s="2">
        <v>33</v>
      </c>
      <c r="AJ85" s="2">
        <v>245</v>
      </c>
      <c r="AN85" s="2">
        <v>22321097</v>
      </c>
      <c r="AO85" s="2">
        <v>0</v>
      </c>
      <c r="AP85" s="2">
        <v>3</v>
      </c>
    </row>
    <row r="86" spans="1:42" x14ac:dyDescent="0.25">
      <c r="A86" s="2">
        <v>35489525</v>
      </c>
      <c r="B86">
        <f>VLOOKUP(A86,commits!A85:D709,4,FALSE)</f>
        <v>92</v>
      </c>
      <c r="C86" s="2">
        <v>139</v>
      </c>
      <c r="D86" s="2">
        <v>11</v>
      </c>
      <c r="E86" s="2">
        <f t="shared" si="9"/>
        <v>0.61333333333333329</v>
      </c>
      <c r="P86" s="2">
        <v>39432256</v>
      </c>
      <c r="Q86" s="2">
        <f>VLOOKUP(P86,commits!$A$1:$E$666,3,FALSE)</f>
        <v>21</v>
      </c>
      <c r="R86" s="2">
        <f>VLOOKUP(P86,commits!$A$1:$E$666,4,FALSE)</f>
        <v>10</v>
      </c>
      <c r="S86">
        <f>VLOOKUP(P86,commits!$A$1:$E$666,5,FALSE)</f>
        <v>31</v>
      </c>
      <c r="T86" s="2">
        <v>4</v>
      </c>
      <c r="U86" s="2">
        <v>1</v>
      </c>
      <c r="V86">
        <f t="shared" si="10"/>
        <v>6.2</v>
      </c>
      <c r="W86">
        <f t="shared" si="11"/>
        <v>5.25</v>
      </c>
      <c r="X86">
        <f t="shared" si="12"/>
        <v>10</v>
      </c>
      <c r="AH86" s="2">
        <v>25266940</v>
      </c>
      <c r="AI86" s="2">
        <v>0</v>
      </c>
      <c r="AJ86" s="2">
        <v>2</v>
      </c>
      <c r="AN86" s="2">
        <v>23112219</v>
      </c>
      <c r="AO86" s="2">
        <v>0</v>
      </c>
      <c r="AP86" s="2">
        <v>5</v>
      </c>
    </row>
    <row r="87" spans="1:42" x14ac:dyDescent="0.25">
      <c r="A87" s="2">
        <v>35973428</v>
      </c>
      <c r="B87">
        <f>VLOOKUP(A87,commits!A86:D710,4,FALSE)</f>
        <v>127</v>
      </c>
      <c r="C87" s="2">
        <v>1</v>
      </c>
      <c r="D87" s="2">
        <v>12</v>
      </c>
      <c r="E87" s="2">
        <f t="shared" si="9"/>
        <v>9.7692307692307701</v>
      </c>
      <c r="P87" s="2">
        <v>39788762</v>
      </c>
      <c r="Q87" s="2">
        <f>VLOOKUP(P87,commits!$A$1:$E$666,3,FALSE)</f>
        <v>1233</v>
      </c>
      <c r="R87" s="2">
        <f>VLOOKUP(P87,commits!$A$1:$E$666,4,FALSE)</f>
        <v>925</v>
      </c>
      <c r="S87">
        <f>VLOOKUP(P87,commits!$A$1:$E$666,5,FALSE)</f>
        <v>2158</v>
      </c>
      <c r="T87" s="2">
        <v>342</v>
      </c>
      <c r="U87" s="2">
        <v>268</v>
      </c>
      <c r="V87">
        <f t="shared" si="10"/>
        <v>3.5377049180327869</v>
      </c>
      <c r="W87">
        <f t="shared" si="11"/>
        <v>3.6052631578947367</v>
      </c>
      <c r="X87">
        <f t="shared" si="12"/>
        <v>3.4514925373134329</v>
      </c>
      <c r="AH87" s="2">
        <v>25745061</v>
      </c>
      <c r="AI87" s="2">
        <v>115</v>
      </c>
      <c r="AJ87" s="2">
        <v>162</v>
      </c>
      <c r="AN87" s="2">
        <v>23359201</v>
      </c>
      <c r="AO87" s="2">
        <v>0</v>
      </c>
      <c r="AP87" s="2">
        <v>1</v>
      </c>
    </row>
    <row r="88" spans="1:42" x14ac:dyDescent="0.25">
      <c r="A88" s="2">
        <v>36751035</v>
      </c>
      <c r="B88">
        <f>VLOOKUP(A88,commits!A87:D711,4,FALSE)</f>
        <v>16</v>
      </c>
      <c r="C88" s="2">
        <v>1</v>
      </c>
      <c r="D88" s="2">
        <v>3</v>
      </c>
      <c r="E88" s="2">
        <f t="shared" si="9"/>
        <v>4</v>
      </c>
      <c r="P88" s="2">
        <v>41660176</v>
      </c>
      <c r="Q88" s="2">
        <f>VLOOKUP(P88,commits!$A$1:$E$666,3,FALSE)</f>
        <v>115</v>
      </c>
      <c r="R88" s="2">
        <f>VLOOKUP(P88,commits!$A$1:$E$666,4,FALSE)</f>
        <v>8</v>
      </c>
      <c r="S88">
        <f>VLOOKUP(P88,commits!$A$1:$E$666,5,FALSE)</f>
        <v>123</v>
      </c>
      <c r="T88" s="2">
        <v>30</v>
      </c>
      <c r="U88" s="2">
        <v>1</v>
      </c>
      <c r="V88">
        <f t="shared" si="10"/>
        <v>3.967741935483871</v>
      </c>
      <c r="W88">
        <f t="shared" si="11"/>
        <v>3.8333333333333335</v>
      </c>
      <c r="X88">
        <f t="shared" si="12"/>
        <v>8</v>
      </c>
      <c r="AH88" s="2">
        <v>26113177</v>
      </c>
      <c r="AI88" s="2">
        <v>0</v>
      </c>
      <c r="AJ88" s="2">
        <v>18</v>
      </c>
      <c r="AN88" s="2">
        <v>23399487</v>
      </c>
      <c r="AO88" s="2">
        <v>0</v>
      </c>
      <c r="AP88" s="2">
        <v>1</v>
      </c>
    </row>
    <row r="89" spans="1:42" x14ac:dyDescent="0.25">
      <c r="A89" s="2">
        <v>38515336</v>
      </c>
      <c r="B89">
        <f>VLOOKUP(A89,commits!A88:D712,4,FALSE)</f>
        <v>72</v>
      </c>
      <c r="C89" s="2">
        <v>3</v>
      </c>
      <c r="D89" s="2">
        <v>3</v>
      </c>
      <c r="E89" s="2">
        <f t="shared" si="9"/>
        <v>12</v>
      </c>
      <c r="P89" s="2">
        <v>41830983</v>
      </c>
      <c r="Q89" s="2">
        <f>VLOOKUP(P89,commits!$A$1:$E$666,3,FALSE)</f>
        <v>27</v>
      </c>
      <c r="R89" s="2">
        <f>VLOOKUP(P89,commits!$A$1:$E$666,4,FALSE)</f>
        <v>3</v>
      </c>
      <c r="S89">
        <f>VLOOKUP(P89,commits!$A$1:$E$666,5,FALSE)</f>
        <v>30</v>
      </c>
      <c r="T89" s="2">
        <v>1</v>
      </c>
      <c r="U89" s="2">
        <v>1</v>
      </c>
      <c r="V89">
        <f t="shared" si="10"/>
        <v>15</v>
      </c>
      <c r="W89">
        <f t="shared" si="11"/>
        <v>27</v>
      </c>
      <c r="X89">
        <f t="shared" si="12"/>
        <v>3</v>
      </c>
      <c r="AH89" s="2">
        <v>26767408</v>
      </c>
      <c r="AI89" s="2">
        <v>13</v>
      </c>
      <c r="AJ89" s="2">
        <v>557</v>
      </c>
      <c r="AN89" s="2">
        <v>23657117</v>
      </c>
      <c r="AO89" s="2">
        <v>0</v>
      </c>
      <c r="AP89" s="2">
        <v>5</v>
      </c>
    </row>
    <row r="90" spans="1:42" x14ac:dyDescent="0.25">
      <c r="A90" s="2">
        <v>39432256</v>
      </c>
      <c r="B90">
        <f>VLOOKUP(A90,commits!A89:D713,4,FALSE)</f>
        <v>10</v>
      </c>
      <c r="C90" s="2">
        <v>4</v>
      </c>
      <c r="D90" s="2">
        <v>1</v>
      </c>
      <c r="E90" s="2">
        <f t="shared" si="9"/>
        <v>2</v>
      </c>
      <c r="P90" s="2">
        <v>42480983</v>
      </c>
      <c r="Q90" s="2">
        <f>VLOOKUP(P90,commits!$A$1:$E$666,3,FALSE)</f>
        <v>1728</v>
      </c>
      <c r="R90" s="2">
        <f>VLOOKUP(P90,commits!$A$1:$E$666,4,FALSE)</f>
        <v>1405</v>
      </c>
      <c r="S90">
        <f>VLOOKUP(P90,commits!$A$1:$E$666,5,FALSE)</f>
        <v>3133</v>
      </c>
      <c r="T90" s="2">
        <v>4</v>
      </c>
      <c r="U90" s="2">
        <v>6</v>
      </c>
      <c r="V90">
        <f t="shared" si="10"/>
        <v>313.3</v>
      </c>
      <c r="W90">
        <f t="shared" si="11"/>
        <v>432</v>
      </c>
      <c r="X90">
        <f t="shared" si="12"/>
        <v>234.16666666666666</v>
      </c>
      <c r="AH90" s="2">
        <v>27058591</v>
      </c>
      <c r="AI90" s="2">
        <v>29</v>
      </c>
      <c r="AJ90" s="2">
        <v>74</v>
      </c>
      <c r="AN90" s="2">
        <v>24676571</v>
      </c>
      <c r="AO90" s="2">
        <v>0</v>
      </c>
      <c r="AP90" s="2">
        <v>41</v>
      </c>
    </row>
    <row r="91" spans="1:42" x14ac:dyDescent="0.25">
      <c r="A91" s="2">
        <v>39788762</v>
      </c>
      <c r="B91">
        <f>VLOOKUP(A91,commits!A90:D714,4,FALSE)</f>
        <v>925</v>
      </c>
      <c r="C91" s="2">
        <v>344</v>
      </c>
      <c r="D91" s="2">
        <v>268</v>
      </c>
      <c r="E91" s="2">
        <f t="shared" si="9"/>
        <v>1.511437908496732</v>
      </c>
      <c r="P91" s="2">
        <v>42585709</v>
      </c>
      <c r="Q91" s="2">
        <f>VLOOKUP(P91,commits!$A$1:$E$666,3,FALSE)</f>
        <v>137</v>
      </c>
      <c r="R91" s="2">
        <f>VLOOKUP(P91,commits!$A$1:$E$666,4,FALSE)</f>
        <v>190</v>
      </c>
      <c r="S91">
        <f>VLOOKUP(P91,commits!$A$1:$E$666,5,FALSE)</f>
        <v>327</v>
      </c>
      <c r="T91" s="2">
        <v>6</v>
      </c>
      <c r="U91" s="2">
        <v>3</v>
      </c>
      <c r="V91">
        <f t="shared" si="10"/>
        <v>36.333333333333336</v>
      </c>
      <c r="W91">
        <f t="shared" si="11"/>
        <v>22.833333333333332</v>
      </c>
      <c r="X91">
        <f t="shared" si="12"/>
        <v>63.333333333333336</v>
      </c>
      <c r="AH91" s="2">
        <v>27121444</v>
      </c>
      <c r="AI91" s="2">
        <v>0</v>
      </c>
      <c r="AJ91" s="2">
        <v>2</v>
      </c>
      <c r="AN91" s="2">
        <v>24728203</v>
      </c>
      <c r="AO91" s="2">
        <v>5615</v>
      </c>
      <c r="AP91" s="2">
        <v>192</v>
      </c>
    </row>
    <row r="92" spans="1:42" x14ac:dyDescent="0.25">
      <c r="A92" s="2">
        <v>41607639</v>
      </c>
      <c r="B92">
        <f>VLOOKUP(A92,commits!A91:D715,4,FALSE)</f>
        <v>173</v>
      </c>
      <c r="C92" s="2">
        <v>7</v>
      </c>
      <c r="D92" s="2">
        <v>6</v>
      </c>
      <c r="E92" s="2">
        <f t="shared" si="9"/>
        <v>13.307692307692308</v>
      </c>
      <c r="P92" s="2">
        <v>42682761</v>
      </c>
      <c r="Q92" s="2">
        <f>VLOOKUP(P92,commits!$A$1:$E$666,3,FALSE)</f>
        <v>394</v>
      </c>
      <c r="R92" s="2">
        <f>VLOOKUP(P92,commits!$A$1:$E$666,4,FALSE)</f>
        <v>124</v>
      </c>
      <c r="S92">
        <f>VLOOKUP(P92,commits!$A$1:$E$666,5,FALSE)</f>
        <v>518</v>
      </c>
      <c r="T92" s="2">
        <v>108</v>
      </c>
      <c r="U92" s="2">
        <v>35</v>
      </c>
      <c r="V92">
        <f t="shared" si="10"/>
        <v>3.6223776223776225</v>
      </c>
      <c r="W92">
        <f t="shared" si="11"/>
        <v>3.6481481481481484</v>
      </c>
      <c r="X92">
        <f t="shared" si="12"/>
        <v>3.5428571428571427</v>
      </c>
      <c r="AH92" s="2">
        <v>28054380</v>
      </c>
      <c r="AI92" s="2">
        <v>444</v>
      </c>
      <c r="AJ92" s="2">
        <v>161</v>
      </c>
      <c r="AN92" s="2">
        <v>24850244</v>
      </c>
      <c r="AO92" s="2">
        <v>88</v>
      </c>
      <c r="AP92" s="2">
        <v>36</v>
      </c>
    </row>
    <row r="93" spans="1:42" x14ac:dyDescent="0.25">
      <c r="A93" s="2">
        <v>41660176</v>
      </c>
      <c r="B93">
        <f>VLOOKUP(A93,commits!A92:D716,4,FALSE)</f>
        <v>8</v>
      </c>
      <c r="C93" s="2">
        <v>30</v>
      </c>
      <c r="D93" s="2">
        <v>1</v>
      </c>
      <c r="E93" s="2">
        <f t="shared" si="9"/>
        <v>0.25806451612903225</v>
      </c>
      <c r="P93" s="2">
        <v>45253868</v>
      </c>
      <c r="Q93" s="2">
        <f>VLOOKUP(P93,commits!$A$1:$E$666,3,FALSE)</f>
        <v>231</v>
      </c>
      <c r="R93" s="2">
        <f>VLOOKUP(P93,commits!$A$1:$E$666,4,FALSE)</f>
        <v>60</v>
      </c>
      <c r="S93">
        <f>VLOOKUP(P93,commits!$A$1:$E$666,5,FALSE)</f>
        <v>291</v>
      </c>
      <c r="T93" s="2">
        <v>3</v>
      </c>
      <c r="U93" s="2">
        <v>2</v>
      </c>
      <c r="V93">
        <f t="shared" si="10"/>
        <v>58.2</v>
      </c>
      <c r="W93">
        <f t="shared" si="11"/>
        <v>77</v>
      </c>
      <c r="X93">
        <f t="shared" si="12"/>
        <v>30</v>
      </c>
      <c r="AH93" s="2">
        <v>29340261</v>
      </c>
      <c r="AI93" s="2">
        <v>168</v>
      </c>
      <c r="AJ93" s="2">
        <v>87</v>
      </c>
      <c r="AN93" s="2">
        <v>24998407</v>
      </c>
      <c r="AO93" s="2">
        <v>10</v>
      </c>
      <c r="AP93" s="2">
        <v>455</v>
      </c>
    </row>
    <row r="94" spans="1:42" x14ac:dyDescent="0.25">
      <c r="A94" s="2">
        <v>41830983</v>
      </c>
      <c r="B94">
        <f>VLOOKUP(A94,commits!A93:D717,4,FALSE)</f>
        <v>3</v>
      </c>
      <c r="C94" s="2">
        <v>1</v>
      </c>
      <c r="D94" s="2">
        <v>1</v>
      </c>
      <c r="E94" s="2">
        <f t="shared" si="9"/>
        <v>1.5</v>
      </c>
      <c r="P94" s="2">
        <v>45260412</v>
      </c>
      <c r="Q94" s="2">
        <f>VLOOKUP(P94,commits!$A$1:$E$666,3,FALSE)</f>
        <v>387</v>
      </c>
      <c r="R94" s="2">
        <f>VLOOKUP(P94,commits!$A$1:$E$666,4,FALSE)</f>
        <v>349</v>
      </c>
      <c r="S94">
        <f>VLOOKUP(P94,commits!$A$1:$E$666,5,FALSE)</f>
        <v>736</v>
      </c>
      <c r="T94" s="2">
        <v>52</v>
      </c>
      <c r="U94" s="2">
        <v>43</v>
      </c>
      <c r="V94">
        <f t="shared" si="10"/>
        <v>7.7473684210526317</v>
      </c>
      <c r="W94">
        <f t="shared" si="11"/>
        <v>7.4423076923076925</v>
      </c>
      <c r="X94">
        <f t="shared" si="12"/>
        <v>8.1162790697674421</v>
      </c>
      <c r="AH94" s="2">
        <v>29364795</v>
      </c>
      <c r="AI94" s="2">
        <v>29</v>
      </c>
      <c r="AJ94" s="2">
        <v>74</v>
      </c>
      <c r="AN94" s="2">
        <v>25266940</v>
      </c>
      <c r="AO94" s="2">
        <v>135</v>
      </c>
      <c r="AP94" s="2">
        <v>109</v>
      </c>
    </row>
    <row r="95" spans="1:42" x14ac:dyDescent="0.25">
      <c r="A95" s="2">
        <v>42480983</v>
      </c>
      <c r="B95">
        <f>VLOOKUP(A95,commits!A94:D718,4,FALSE)</f>
        <v>1405</v>
      </c>
      <c r="C95" s="2">
        <v>4</v>
      </c>
      <c r="D95" s="2">
        <v>6</v>
      </c>
      <c r="E95" s="2">
        <f t="shared" si="9"/>
        <v>140.5</v>
      </c>
      <c r="P95" s="2">
        <v>45931203</v>
      </c>
      <c r="Q95" s="2">
        <f>VLOOKUP(P95,commits!$A$1:$E$666,3,FALSE)</f>
        <v>1715</v>
      </c>
      <c r="R95" s="2">
        <f>VLOOKUP(P95,commits!$A$1:$E$666,4,FALSE)</f>
        <v>4529</v>
      </c>
      <c r="S95">
        <f>VLOOKUP(P95,commits!$A$1:$E$666,5,FALSE)</f>
        <v>6244</v>
      </c>
      <c r="T95" s="2">
        <v>74</v>
      </c>
      <c r="U95" s="2">
        <v>187</v>
      </c>
      <c r="V95">
        <f t="shared" si="10"/>
        <v>23.92337164750958</v>
      </c>
      <c r="W95">
        <f t="shared" si="11"/>
        <v>23.175675675675677</v>
      </c>
      <c r="X95">
        <f t="shared" si="12"/>
        <v>24.219251336898395</v>
      </c>
      <c r="AH95" s="2">
        <v>30023801</v>
      </c>
      <c r="AI95" s="2">
        <v>0</v>
      </c>
      <c r="AJ95" s="2">
        <v>8</v>
      </c>
      <c r="AN95" s="2">
        <v>25745061</v>
      </c>
      <c r="AO95" s="2">
        <v>358</v>
      </c>
      <c r="AP95" s="2">
        <v>336</v>
      </c>
    </row>
    <row r="96" spans="1:42" x14ac:dyDescent="0.25">
      <c r="A96" s="2">
        <v>42585709</v>
      </c>
      <c r="B96">
        <f>VLOOKUP(A96,commits!A95:D719,4,FALSE)</f>
        <v>190</v>
      </c>
      <c r="C96" s="2">
        <v>6</v>
      </c>
      <c r="D96" s="2">
        <v>3</v>
      </c>
      <c r="E96" s="2">
        <f t="shared" si="9"/>
        <v>21.111111111111111</v>
      </c>
      <c r="P96" s="2">
        <v>47052953</v>
      </c>
      <c r="Q96" s="2">
        <f>VLOOKUP(P96,commits!$A$1:$E$666,3,FALSE)</f>
        <v>71</v>
      </c>
      <c r="R96" s="2">
        <f>VLOOKUP(P96,commits!$A$1:$E$666,4,FALSE)</f>
        <v>122</v>
      </c>
      <c r="S96">
        <f>VLOOKUP(P96,commits!$A$1:$E$666,5,FALSE)</f>
        <v>193</v>
      </c>
      <c r="T96" s="2">
        <v>1</v>
      </c>
      <c r="U96" s="2">
        <v>6</v>
      </c>
      <c r="V96">
        <f t="shared" si="10"/>
        <v>27.571428571428573</v>
      </c>
      <c r="W96">
        <f t="shared" si="11"/>
        <v>71</v>
      </c>
      <c r="X96">
        <f t="shared" si="12"/>
        <v>20.333333333333332</v>
      </c>
      <c r="AH96" s="2">
        <v>30058260</v>
      </c>
      <c r="AI96" s="2">
        <v>138</v>
      </c>
      <c r="AJ96" s="2">
        <v>22</v>
      </c>
      <c r="AN96" s="2">
        <v>25854277</v>
      </c>
      <c r="AO96" s="2">
        <v>334</v>
      </c>
      <c r="AP96" s="2">
        <v>19</v>
      </c>
    </row>
    <row r="97" spans="1:42" x14ac:dyDescent="0.25">
      <c r="A97" s="2">
        <v>42682761</v>
      </c>
      <c r="B97">
        <f>VLOOKUP(A97,commits!A96:D720,4,FALSE)</f>
        <v>124</v>
      </c>
      <c r="C97" s="2">
        <v>108</v>
      </c>
      <c r="D97" s="2">
        <v>35</v>
      </c>
      <c r="E97" s="2">
        <f t="shared" si="9"/>
        <v>0.86713286713286708</v>
      </c>
      <c r="P97" s="2">
        <v>47398246</v>
      </c>
      <c r="Q97" s="2">
        <f>VLOOKUP(P97,commits!$A$1:$E$666,3,FALSE)</f>
        <v>41</v>
      </c>
      <c r="R97" s="2">
        <f>VLOOKUP(P97,commits!$A$1:$E$666,4,FALSE)</f>
        <v>35</v>
      </c>
      <c r="S97">
        <f>VLOOKUP(P97,commits!$A$1:$E$666,5,FALSE)</f>
        <v>76</v>
      </c>
      <c r="T97" s="2">
        <v>1</v>
      </c>
      <c r="U97" s="2">
        <v>1</v>
      </c>
      <c r="V97">
        <f t="shared" si="10"/>
        <v>38</v>
      </c>
      <c r="W97">
        <f t="shared" si="11"/>
        <v>41</v>
      </c>
      <c r="X97">
        <f t="shared" si="12"/>
        <v>35</v>
      </c>
      <c r="AH97" s="2">
        <v>30175039</v>
      </c>
      <c r="AI97" s="2">
        <v>0</v>
      </c>
      <c r="AJ97" s="2">
        <v>45</v>
      </c>
      <c r="AN97" s="2">
        <v>26113177</v>
      </c>
      <c r="AO97" s="2">
        <v>0</v>
      </c>
      <c r="AP97" s="2">
        <v>17</v>
      </c>
    </row>
    <row r="98" spans="1:42" x14ac:dyDescent="0.25">
      <c r="A98" s="2">
        <v>45253868</v>
      </c>
      <c r="B98">
        <f>VLOOKUP(A98,commits!A97:D721,4,FALSE)</f>
        <v>60</v>
      </c>
      <c r="C98" s="2">
        <v>21</v>
      </c>
      <c r="D98" s="2">
        <v>3</v>
      </c>
      <c r="E98" s="2">
        <f t="shared" si="9"/>
        <v>2.5</v>
      </c>
      <c r="P98" s="2">
        <v>47632133</v>
      </c>
      <c r="Q98" s="2">
        <f>VLOOKUP(P98,commits!$A$1:$E$666,3,FALSE)</f>
        <v>2100</v>
      </c>
      <c r="R98" s="2">
        <f>VLOOKUP(P98,commits!$A$1:$E$666,4,FALSE)</f>
        <v>1114</v>
      </c>
      <c r="S98">
        <f>VLOOKUP(P98,commits!$A$1:$E$666,5,FALSE)</f>
        <v>3214</v>
      </c>
      <c r="T98" s="2">
        <v>319</v>
      </c>
      <c r="U98" s="2">
        <v>108</v>
      </c>
      <c r="V98">
        <f t="shared" si="10"/>
        <v>7.5269320843091334</v>
      </c>
      <c r="W98">
        <f t="shared" si="11"/>
        <v>6.5830721003134798</v>
      </c>
      <c r="X98">
        <f t="shared" si="12"/>
        <v>10.314814814814815</v>
      </c>
      <c r="AH98" s="2">
        <v>31377627</v>
      </c>
      <c r="AI98" s="2">
        <v>1107</v>
      </c>
      <c r="AJ98" s="2">
        <v>205</v>
      </c>
      <c r="AN98" s="2">
        <v>26246085</v>
      </c>
      <c r="AO98" s="2">
        <v>2</v>
      </c>
      <c r="AP98" s="2">
        <v>1</v>
      </c>
    </row>
    <row r="99" spans="1:42" x14ac:dyDescent="0.25">
      <c r="A99" s="2">
        <v>45260412</v>
      </c>
      <c r="B99">
        <f>VLOOKUP(A99,commits!A98:D722,4,FALSE)</f>
        <v>349</v>
      </c>
      <c r="C99" s="2">
        <v>58</v>
      </c>
      <c r="D99" s="2">
        <v>55</v>
      </c>
      <c r="E99" s="2">
        <f t="shared" si="9"/>
        <v>3.0884955752212391</v>
      </c>
      <c r="P99" s="2">
        <v>49892996</v>
      </c>
      <c r="Q99" s="2">
        <f>VLOOKUP(P99,commits!$A$1:$E$666,3,FALSE)</f>
        <v>303</v>
      </c>
      <c r="R99" s="2">
        <f>VLOOKUP(P99,commits!$A$1:$E$666,4,FALSE)</f>
        <v>522</v>
      </c>
      <c r="S99">
        <f>VLOOKUP(P99,commits!$A$1:$E$666,5,FALSE)</f>
        <v>825</v>
      </c>
      <c r="T99" s="2">
        <v>19</v>
      </c>
      <c r="U99" s="2">
        <v>38</v>
      </c>
      <c r="V99">
        <f t="shared" si="10"/>
        <v>14.473684210526315</v>
      </c>
      <c r="W99">
        <f t="shared" si="11"/>
        <v>15.947368421052632</v>
      </c>
      <c r="X99">
        <f t="shared" si="12"/>
        <v>13.736842105263158</v>
      </c>
      <c r="AH99" s="2">
        <v>31466422</v>
      </c>
      <c r="AI99" s="2">
        <v>0</v>
      </c>
      <c r="AJ99" s="2">
        <v>4</v>
      </c>
      <c r="AN99" s="2">
        <v>26767408</v>
      </c>
      <c r="AO99" s="2">
        <v>0</v>
      </c>
      <c r="AP99" s="2">
        <v>107</v>
      </c>
    </row>
    <row r="100" spans="1:42" x14ac:dyDescent="0.25">
      <c r="A100" s="2">
        <v>45728723</v>
      </c>
      <c r="B100">
        <f>VLOOKUP(A100,commits!A99:D723,4,FALSE)</f>
        <v>60</v>
      </c>
      <c r="C100" s="2">
        <v>1</v>
      </c>
      <c r="D100" s="2">
        <v>12</v>
      </c>
      <c r="E100" s="2">
        <f t="shared" si="9"/>
        <v>4.615384615384615</v>
      </c>
      <c r="P100" s="2">
        <v>50365703</v>
      </c>
      <c r="Q100" s="2">
        <f>VLOOKUP(P100,commits!$A$1:$E$666,3,FALSE)</f>
        <v>409</v>
      </c>
      <c r="R100" s="2">
        <f>VLOOKUP(P100,commits!$A$1:$E$666,4,FALSE)</f>
        <v>509</v>
      </c>
      <c r="S100">
        <f>VLOOKUP(P100,commits!$A$1:$E$666,5,FALSE)</f>
        <v>918</v>
      </c>
      <c r="T100" s="2">
        <v>109</v>
      </c>
      <c r="U100" s="2">
        <v>135</v>
      </c>
      <c r="V100">
        <f t="shared" si="10"/>
        <v>3.762295081967213</v>
      </c>
      <c r="W100">
        <f t="shared" si="11"/>
        <v>3.7522935779816513</v>
      </c>
      <c r="X100">
        <f t="shared" si="12"/>
        <v>3.7703703703703701</v>
      </c>
      <c r="AH100" s="2">
        <v>31597135</v>
      </c>
      <c r="AI100" s="2">
        <v>0</v>
      </c>
      <c r="AJ100" s="2">
        <v>1</v>
      </c>
      <c r="AN100" s="2">
        <v>27058591</v>
      </c>
      <c r="AO100" s="2">
        <v>21</v>
      </c>
      <c r="AP100" s="2">
        <v>20</v>
      </c>
    </row>
    <row r="101" spans="1:42" x14ac:dyDescent="0.25">
      <c r="A101" s="2">
        <v>45866355</v>
      </c>
      <c r="B101">
        <f>VLOOKUP(A101,commits!A100:D724,4,FALSE)</f>
        <v>1026</v>
      </c>
      <c r="C101" s="2">
        <v>185</v>
      </c>
      <c r="D101" s="2">
        <v>123</v>
      </c>
      <c r="E101" s="2">
        <f t="shared" si="9"/>
        <v>3.331168831168831</v>
      </c>
      <c r="P101" s="2">
        <v>50582931</v>
      </c>
      <c r="Q101" s="2">
        <f>VLOOKUP(P101,commits!$A$1:$E$666,3,FALSE)</f>
        <v>233</v>
      </c>
      <c r="R101" s="2">
        <f>VLOOKUP(P101,commits!$A$1:$E$666,4,FALSE)</f>
        <v>13</v>
      </c>
      <c r="S101">
        <f>VLOOKUP(P101,commits!$A$1:$E$666,5,FALSE)</f>
        <v>246</v>
      </c>
      <c r="T101" s="2">
        <v>28</v>
      </c>
      <c r="U101" s="2">
        <v>1</v>
      </c>
      <c r="V101">
        <f t="shared" si="10"/>
        <v>8.4827586206896548</v>
      </c>
      <c r="W101">
        <f t="shared" si="11"/>
        <v>8.3214285714285712</v>
      </c>
      <c r="X101">
        <f t="shared" si="12"/>
        <v>13</v>
      </c>
      <c r="AH101" s="2">
        <v>32340528</v>
      </c>
      <c r="AI101" s="2">
        <v>8</v>
      </c>
      <c r="AJ101" s="2">
        <v>13</v>
      </c>
      <c r="AN101" s="2">
        <v>27121444</v>
      </c>
      <c r="AO101" s="2">
        <v>12</v>
      </c>
      <c r="AP101" s="2">
        <v>2</v>
      </c>
    </row>
    <row r="102" spans="1:42" x14ac:dyDescent="0.25">
      <c r="A102" s="2">
        <v>45931203</v>
      </c>
      <c r="B102">
        <f>VLOOKUP(A102,commits!A101:D725,4,FALSE)</f>
        <v>4529</v>
      </c>
      <c r="C102" s="2">
        <v>75</v>
      </c>
      <c r="D102" s="2">
        <v>362</v>
      </c>
      <c r="E102" s="2">
        <f t="shared" si="9"/>
        <v>10.363844393592677</v>
      </c>
      <c r="P102" s="2">
        <v>50665628</v>
      </c>
      <c r="Q102" s="2">
        <f>VLOOKUP(P102,commits!$A$1:$E$666,3,FALSE)</f>
        <v>8</v>
      </c>
      <c r="R102" s="2">
        <f>VLOOKUP(P102,commits!$A$1:$E$666,4,FALSE)</f>
        <v>12</v>
      </c>
      <c r="S102">
        <f>VLOOKUP(P102,commits!$A$1:$E$666,5,FALSE)</f>
        <v>20</v>
      </c>
      <c r="T102" s="2">
        <v>1</v>
      </c>
      <c r="U102" s="2">
        <v>1</v>
      </c>
      <c r="V102">
        <f t="shared" si="10"/>
        <v>10</v>
      </c>
      <c r="W102">
        <f t="shared" si="11"/>
        <v>8</v>
      </c>
      <c r="X102">
        <f t="shared" si="12"/>
        <v>12</v>
      </c>
      <c r="AH102" s="2">
        <v>34396268</v>
      </c>
      <c r="AI102" s="2">
        <v>0</v>
      </c>
      <c r="AJ102" s="2">
        <v>14</v>
      </c>
      <c r="AN102" s="2">
        <v>27288669</v>
      </c>
      <c r="AO102" s="2">
        <v>8</v>
      </c>
      <c r="AP102" s="2">
        <v>1</v>
      </c>
    </row>
    <row r="103" spans="1:42" x14ac:dyDescent="0.25">
      <c r="A103" s="2">
        <v>47052953</v>
      </c>
      <c r="B103">
        <f>VLOOKUP(A103,commits!A102:D726,4,FALSE)</f>
        <v>122</v>
      </c>
      <c r="C103" s="2">
        <v>1</v>
      </c>
      <c r="D103" s="2">
        <v>6</v>
      </c>
      <c r="E103" s="2">
        <f t="shared" si="9"/>
        <v>17.428571428571427</v>
      </c>
      <c r="P103" s="2">
        <v>50667950</v>
      </c>
      <c r="Q103" s="2">
        <f>VLOOKUP(P103,commits!$A$1:$E$666,3,FALSE)</f>
        <v>980</v>
      </c>
      <c r="R103" s="2">
        <f>VLOOKUP(P103,commits!$A$1:$E$666,4,FALSE)</f>
        <v>399</v>
      </c>
      <c r="S103">
        <f>VLOOKUP(P103,commits!$A$1:$E$666,5,FALSE)</f>
        <v>1379</v>
      </c>
      <c r="T103" s="2">
        <v>261</v>
      </c>
      <c r="U103" s="2">
        <v>70</v>
      </c>
      <c r="V103">
        <f t="shared" si="10"/>
        <v>4.166163141993958</v>
      </c>
      <c r="W103">
        <f t="shared" si="11"/>
        <v>3.7547892720306515</v>
      </c>
      <c r="X103">
        <f t="shared" si="12"/>
        <v>5.7</v>
      </c>
      <c r="AH103" s="2">
        <v>35300278</v>
      </c>
      <c r="AI103" s="2">
        <v>0</v>
      </c>
      <c r="AJ103" s="2">
        <v>104</v>
      </c>
      <c r="AN103" s="2">
        <v>28054380</v>
      </c>
      <c r="AO103" s="2">
        <v>46</v>
      </c>
      <c r="AP103" s="2">
        <v>296</v>
      </c>
    </row>
    <row r="104" spans="1:42" x14ac:dyDescent="0.25">
      <c r="A104" s="2">
        <v>47398246</v>
      </c>
      <c r="B104">
        <f>VLOOKUP(A104,commits!A103:D727,4,FALSE)</f>
        <v>35</v>
      </c>
      <c r="C104" s="2">
        <v>1</v>
      </c>
      <c r="D104" s="2">
        <v>2</v>
      </c>
      <c r="E104" s="2">
        <f t="shared" si="9"/>
        <v>11.666666666666666</v>
      </c>
      <c r="P104" s="2">
        <v>51774067</v>
      </c>
      <c r="Q104" s="2">
        <f>VLOOKUP(P104,commits!$A$1:$E$666,3,FALSE)</f>
        <v>104</v>
      </c>
      <c r="R104" s="2">
        <f>VLOOKUP(P104,commits!$A$1:$E$666,4,FALSE)</f>
        <v>136</v>
      </c>
      <c r="S104">
        <f>VLOOKUP(P104,commits!$A$1:$E$666,5,FALSE)</f>
        <v>240</v>
      </c>
      <c r="T104" s="2">
        <v>1</v>
      </c>
      <c r="U104" s="2">
        <v>5</v>
      </c>
      <c r="V104">
        <f t="shared" si="10"/>
        <v>40</v>
      </c>
      <c r="W104">
        <f t="shared" si="11"/>
        <v>104</v>
      </c>
      <c r="X104">
        <f t="shared" si="12"/>
        <v>27.2</v>
      </c>
      <c r="AH104" s="2">
        <v>35304323</v>
      </c>
      <c r="AI104" s="2">
        <v>0</v>
      </c>
      <c r="AJ104" s="2">
        <v>1</v>
      </c>
      <c r="AN104" s="2">
        <v>28898308</v>
      </c>
      <c r="AO104" s="2">
        <v>0</v>
      </c>
      <c r="AP104" s="2">
        <v>1</v>
      </c>
    </row>
    <row r="105" spans="1:42" x14ac:dyDescent="0.25">
      <c r="A105" s="2">
        <v>47632133</v>
      </c>
      <c r="B105">
        <f>VLOOKUP(A105,commits!A104:D728,4,FALSE)</f>
        <v>1114</v>
      </c>
      <c r="C105" s="2">
        <v>320</v>
      </c>
      <c r="D105" s="2">
        <v>131</v>
      </c>
      <c r="E105" s="2">
        <f t="shared" si="9"/>
        <v>2.4700665188470068</v>
      </c>
      <c r="P105" s="2">
        <v>51844107</v>
      </c>
      <c r="Q105" s="2">
        <f>VLOOKUP(P105,commits!$A$1:$E$666,3,FALSE)</f>
        <v>108</v>
      </c>
      <c r="R105" s="2">
        <f>VLOOKUP(P105,commits!$A$1:$E$666,4,FALSE)</f>
        <v>62</v>
      </c>
      <c r="S105">
        <f>VLOOKUP(P105,commits!$A$1:$E$666,5,FALSE)</f>
        <v>170</v>
      </c>
      <c r="T105" s="2">
        <v>30</v>
      </c>
      <c r="U105" s="2">
        <v>14</v>
      </c>
      <c r="V105">
        <f t="shared" si="10"/>
        <v>3.8636363636363638</v>
      </c>
      <c r="W105">
        <f t="shared" si="11"/>
        <v>3.6</v>
      </c>
      <c r="X105">
        <f t="shared" si="12"/>
        <v>4.4285714285714288</v>
      </c>
      <c r="AH105" s="2">
        <v>35432863</v>
      </c>
      <c r="AI105" s="2">
        <v>122</v>
      </c>
      <c r="AJ105" s="2">
        <v>4</v>
      </c>
      <c r="AN105" s="2">
        <v>28958186</v>
      </c>
      <c r="AO105" s="2">
        <v>0</v>
      </c>
      <c r="AP105" s="2">
        <v>6</v>
      </c>
    </row>
    <row r="106" spans="1:42" x14ac:dyDescent="0.25">
      <c r="A106" s="2">
        <v>47686179</v>
      </c>
      <c r="B106">
        <f>VLOOKUP(A106,commits!A105:D729,4,FALSE)</f>
        <v>24</v>
      </c>
      <c r="C106" s="2">
        <v>3</v>
      </c>
      <c r="D106" s="2">
        <v>6</v>
      </c>
      <c r="E106" s="2">
        <f t="shared" si="9"/>
        <v>2.6666666666666665</v>
      </c>
      <c r="P106" s="2">
        <v>51862096</v>
      </c>
      <c r="Q106" s="2">
        <f>VLOOKUP(P106,commits!$A$1:$E$666,3,FALSE)</f>
        <v>68</v>
      </c>
      <c r="R106" s="2">
        <f>VLOOKUP(P106,commits!$A$1:$E$666,4,FALSE)</f>
        <v>20</v>
      </c>
      <c r="S106">
        <f>VLOOKUP(P106,commits!$A$1:$E$666,5,FALSE)</f>
        <v>88</v>
      </c>
      <c r="T106" s="2">
        <v>2</v>
      </c>
      <c r="U106" s="2">
        <v>1</v>
      </c>
      <c r="V106">
        <f t="shared" si="10"/>
        <v>29.333333333333332</v>
      </c>
      <c r="W106">
        <f t="shared" si="11"/>
        <v>34</v>
      </c>
      <c r="X106">
        <f t="shared" si="12"/>
        <v>20</v>
      </c>
      <c r="AH106" s="2">
        <v>35489525</v>
      </c>
      <c r="AI106" s="2">
        <v>37</v>
      </c>
      <c r="AJ106" s="2">
        <v>139</v>
      </c>
      <c r="AN106" s="2">
        <v>29163083</v>
      </c>
      <c r="AO106" s="2">
        <v>0</v>
      </c>
      <c r="AP106" s="2">
        <v>119</v>
      </c>
    </row>
    <row r="107" spans="1:42" x14ac:dyDescent="0.25">
      <c r="A107" s="2">
        <v>49892996</v>
      </c>
      <c r="B107">
        <f>VLOOKUP(A107,commits!A106:D730,4,FALSE)</f>
        <v>522</v>
      </c>
      <c r="C107" s="2">
        <v>39</v>
      </c>
      <c r="D107" s="2">
        <v>59</v>
      </c>
      <c r="E107" s="2">
        <f t="shared" si="9"/>
        <v>5.3265306122448983</v>
      </c>
      <c r="P107" s="2">
        <v>53135203</v>
      </c>
      <c r="Q107" s="2">
        <f>VLOOKUP(P107,commits!$A$1:$E$666,3,FALSE)</f>
        <v>1139</v>
      </c>
      <c r="R107" s="2">
        <f>VLOOKUP(P107,commits!$A$1:$E$666,4,FALSE)</f>
        <v>361</v>
      </c>
      <c r="S107">
        <f>VLOOKUP(P107,commits!$A$1:$E$666,5,FALSE)</f>
        <v>1500</v>
      </c>
      <c r="T107" s="2">
        <v>30</v>
      </c>
      <c r="U107" s="2">
        <v>12</v>
      </c>
      <c r="V107">
        <f t="shared" si="10"/>
        <v>35.714285714285715</v>
      </c>
      <c r="W107">
        <f t="shared" si="11"/>
        <v>37.966666666666669</v>
      </c>
      <c r="X107">
        <f t="shared" si="12"/>
        <v>30.083333333333332</v>
      </c>
      <c r="AH107" s="2">
        <v>35548780</v>
      </c>
      <c r="AI107" s="2">
        <v>0</v>
      </c>
      <c r="AJ107" s="2">
        <v>1</v>
      </c>
      <c r="AN107" s="2">
        <v>29340261</v>
      </c>
      <c r="AO107" s="2">
        <v>3773</v>
      </c>
      <c r="AP107" s="2">
        <v>213</v>
      </c>
    </row>
    <row r="108" spans="1:42" x14ac:dyDescent="0.25">
      <c r="A108" s="2">
        <v>50365703</v>
      </c>
      <c r="B108">
        <f>VLOOKUP(A108,commits!A107:D731,4,FALSE)</f>
        <v>509</v>
      </c>
      <c r="C108" s="2">
        <v>109</v>
      </c>
      <c r="D108" s="2">
        <v>135</v>
      </c>
      <c r="E108" s="2">
        <f t="shared" si="9"/>
        <v>2.0860655737704916</v>
      </c>
      <c r="P108" s="2">
        <v>53534987</v>
      </c>
      <c r="Q108" s="2">
        <f>VLOOKUP(P108,commits!$A$1:$E$666,3,FALSE)</f>
        <v>250</v>
      </c>
      <c r="R108" s="2">
        <f>VLOOKUP(P108,commits!$A$1:$E$666,4,FALSE)</f>
        <v>104</v>
      </c>
      <c r="S108">
        <f>VLOOKUP(P108,commits!$A$1:$E$666,5,FALSE)</f>
        <v>354</v>
      </c>
      <c r="T108" s="2">
        <v>12</v>
      </c>
      <c r="U108" s="2">
        <v>3</v>
      </c>
      <c r="V108">
        <f t="shared" si="10"/>
        <v>23.6</v>
      </c>
      <c r="W108">
        <f t="shared" si="11"/>
        <v>20.833333333333332</v>
      </c>
      <c r="X108">
        <f t="shared" si="12"/>
        <v>34.666666666666664</v>
      </c>
      <c r="AH108" s="2">
        <v>36276927</v>
      </c>
      <c r="AI108" s="2">
        <v>6</v>
      </c>
      <c r="AJ108" s="2">
        <v>10</v>
      </c>
      <c r="AN108" s="2">
        <v>29364795</v>
      </c>
      <c r="AO108" s="2">
        <v>21</v>
      </c>
      <c r="AP108" s="2">
        <v>15</v>
      </c>
    </row>
    <row r="109" spans="1:42" x14ac:dyDescent="0.25">
      <c r="A109" s="2">
        <v>50374140</v>
      </c>
      <c r="B109">
        <f>VLOOKUP(A109,commits!A108:D732,4,FALSE)</f>
        <v>44</v>
      </c>
      <c r="C109" s="2">
        <v>5</v>
      </c>
      <c r="D109" s="2">
        <v>3</v>
      </c>
      <c r="E109" s="2">
        <f t="shared" si="9"/>
        <v>5.5</v>
      </c>
      <c r="P109" s="2">
        <v>53661072</v>
      </c>
      <c r="Q109" s="2">
        <f>VLOOKUP(P109,commits!$A$1:$E$666,3,FALSE)</f>
        <v>59</v>
      </c>
      <c r="R109" s="2">
        <f>VLOOKUP(P109,commits!$A$1:$E$666,4,FALSE)</f>
        <v>84</v>
      </c>
      <c r="S109">
        <f>VLOOKUP(P109,commits!$A$1:$E$666,5,FALSE)</f>
        <v>143</v>
      </c>
      <c r="T109" s="2">
        <v>2</v>
      </c>
      <c r="U109" s="2">
        <v>3</v>
      </c>
      <c r="V109">
        <f t="shared" si="10"/>
        <v>28.6</v>
      </c>
      <c r="W109">
        <f t="shared" si="11"/>
        <v>29.5</v>
      </c>
      <c r="X109">
        <f t="shared" si="12"/>
        <v>28</v>
      </c>
      <c r="AH109" s="2">
        <v>38515336</v>
      </c>
      <c r="AI109" s="2">
        <v>0</v>
      </c>
      <c r="AJ109" s="2">
        <v>1</v>
      </c>
      <c r="AN109" s="2">
        <v>29641957</v>
      </c>
      <c r="AO109" s="2">
        <v>0</v>
      </c>
      <c r="AP109" s="2">
        <v>1</v>
      </c>
    </row>
    <row r="110" spans="1:42" x14ac:dyDescent="0.25">
      <c r="A110" s="2">
        <v>50582931</v>
      </c>
      <c r="B110">
        <f>VLOOKUP(A110,commits!A109:D733,4,FALSE)</f>
        <v>13</v>
      </c>
      <c r="C110" s="2">
        <v>32</v>
      </c>
      <c r="D110" s="2">
        <v>1</v>
      </c>
      <c r="E110" s="2">
        <f t="shared" si="9"/>
        <v>0.39393939393939392</v>
      </c>
      <c r="P110" s="2">
        <v>53742460</v>
      </c>
      <c r="Q110" s="2">
        <f>VLOOKUP(P110,commits!$A$1:$E$666,3,FALSE)</f>
        <v>181</v>
      </c>
      <c r="R110" s="2">
        <f>VLOOKUP(P110,commits!$A$1:$E$666,4,FALSE)</f>
        <v>55</v>
      </c>
      <c r="S110">
        <f>VLOOKUP(P110,commits!$A$1:$E$666,5,FALSE)</f>
        <v>236</v>
      </c>
      <c r="T110" s="2">
        <v>19</v>
      </c>
      <c r="U110" s="2">
        <v>8</v>
      </c>
      <c r="V110">
        <f t="shared" si="10"/>
        <v>8.7407407407407405</v>
      </c>
      <c r="W110">
        <f t="shared" si="11"/>
        <v>9.526315789473685</v>
      </c>
      <c r="X110">
        <f t="shared" si="12"/>
        <v>6.875</v>
      </c>
      <c r="AH110" s="2">
        <v>39432256</v>
      </c>
      <c r="AI110" s="2">
        <v>5</v>
      </c>
      <c r="AJ110" s="2">
        <v>4</v>
      </c>
      <c r="AN110" s="2">
        <v>29936500</v>
      </c>
      <c r="AO110" s="2">
        <v>0</v>
      </c>
      <c r="AP110" s="2">
        <v>35</v>
      </c>
    </row>
    <row r="111" spans="1:42" x14ac:dyDescent="0.25">
      <c r="A111" s="2">
        <v>50665628</v>
      </c>
      <c r="B111">
        <f>VLOOKUP(A111,commits!A110:D734,4,FALSE)</f>
        <v>12</v>
      </c>
      <c r="C111" s="2">
        <v>1</v>
      </c>
      <c r="D111" s="2">
        <v>1</v>
      </c>
      <c r="E111" s="2">
        <f t="shared" si="9"/>
        <v>6</v>
      </c>
      <c r="P111" s="2">
        <v>54638619</v>
      </c>
      <c r="Q111" s="2">
        <f>VLOOKUP(P111,commits!$A$1:$E$666,3,FALSE)</f>
        <v>59</v>
      </c>
      <c r="R111" s="2">
        <f>VLOOKUP(P111,commits!$A$1:$E$666,4,FALSE)</f>
        <v>97</v>
      </c>
      <c r="S111">
        <f>VLOOKUP(P111,commits!$A$1:$E$666,5,FALSE)</f>
        <v>156</v>
      </c>
      <c r="T111" s="2">
        <v>2</v>
      </c>
      <c r="U111" s="2">
        <v>3</v>
      </c>
      <c r="V111">
        <f t="shared" si="10"/>
        <v>31.2</v>
      </c>
      <c r="W111">
        <f t="shared" si="11"/>
        <v>29.5</v>
      </c>
      <c r="X111">
        <f t="shared" si="12"/>
        <v>32.333333333333336</v>
      </c>
      <c r="AH111" s="2">
        <v>39788762</v>
      </c>
      <c r="AI111" s="2">
        <v>7387</v>
      </c>
      <c r="AJ111" s="2">
        <v>341</v>
      </c>
      <c r="AN111" s="2">
        <v>30023801</v>
      </c>
      <c r="AO111" s="2">
        <v>1</v>
      </c>
      <c r="AP111" s="2">
        <v>3</v>
      </c>
    </row>
    <row r="112" spans="1:42" x14ac:dyDescent="0.25">
      <c r="A112" s="2">
        <v>50667950</v>
      </c>
      <c r="B112">
        <f>VLOOKUP(A112,commits!A111:D735,4,FALSE)</f>
        <v>399</v>
      </c>
      <c r="C112" s="2">
        <v>261</v>
      </c>
      <c r="D112" s="2">
        <v>70</v>
      </c>
      <c r="E112" s="2">
        <f t="shared" si="9"/>
        <v>1.2054380664652569</v>
      </c>
      <c r="P112" s="2">
        <v>54648215</v>
      </c>
      <c r="Q112" s="2">
        <f>VLOOKUP(P112,commits!$A$1:$E$666,3,FALSE)</f>
        <v>8535</v>
      </c>
      <c r="R112" s="2">
        <f>VLOOKUP(P112,commits!$A$1:$E$666,4,FALSE)</f>
        <v>2182</v>
      </c>
      <c r="S112">
        <f>VLOOKUP(P112,commits!$A$1:$E$666,5,FALSE)</f>
        <v>10717</v>
      </c>
      <c r="T112" s="2">
        <v>1833</v>
      </c>
      <c r="U112" s="2">
        <v>613</v>
      </c>
      <c r="V112">
        <f t="shared" si="10"/>
        <v>4.3814390842191333</v>
      </c>
      <c r="W112">
        <f t="shared" si="11"/>
        <v>4.656301145662848</v>
      </c>
      <c r="X112">
        <f t="shared" si="12"/>
        <v>3.5595432300163132</v>
      </c>
      <c r="AH112" s="2">
        <v>41607639</v>
      </c>
      <c r="AI112" s="2">
        <v>0</v>
      </c>
      <c r="AJ112" s="2">
        <v>7</v>
      </c>
      <c r="AN112" s="2">
        <v>30058260</v>
      </c>
      <c r="AO112" s="2">
        <v>825</v>
      </c>
      <c r="AP112" s="2">
        <v>3</v>
      </c>
    </row>
    <row r="113" spans="1:42" x14ac:dyDescent="0.25">
      <c r="A113" s="2">
        <v>51774067</v>
      </c>
      <c r="B113">
        <f>VLOOKUP(A113,commits!A112:D736,4,FALSE)</f>
        <v>136</v>
      </c>
      <c r="C113" s="2">
        <v>1</v>
      </c>
      <c r="D113" s="2">
        <v>5</v>
      </c>
      <c r="E113" s="2">
        <f t="shared" si="9"/>
        <v>22.666666666666668</v>
      </c>
      <c r="P113" s="2">
        <v>54706263</v>
      </c>
      <c r="Q113" s="2">
        <f>VLOOKUP(P113,commits!$A$1:$E$666,3,FALSE)</f>
        <v>78</v>
      </c>
      <c r="R113" s="2">
        <f>VLOOKUP(P113,commits!$A$1:$E$666,4,FALSE)</f>
        <v>1060</v>
      </c>
      <c r="S113">
        <f>VLOOKUP(P113,commits!$A$1:$E$666,5,FALSE)</f>
        <v>1138</v>
      </c>
      <c r="T113" s="2">
        <v>20</v>
      </c>
      <c r="U113" s="2">
        <v>340</v>
      </c>
      <c r="V113">
        <f t="shared" si="10"/>
        <v>3.161111111111111</v>
      </c>
      <c r="W113">
        <f t="shared" si="11"/>
        <v>3.9</v>
      </c>
      <c r="X113">
        <f t="shared" si="12"/>
        <v>3.1176470588235294</v>
      </c>
      <c r="AH113" s="2">
        <v>41660176</v>
      </c>
      <c r="AI113" s="2">
        <v>95429</v>
      </c>
      <c r="AJ113" s="2">
        <v>30</v>
      </c>
      <c r="AN113" s="2">
        <v>30175039</v>
      </c>
      <c r="AO113" s="2">
        <v>0</v>
      </c>
      <c r="AP113" s="2">
        <v>84</v>
      </c>
    </row>
    <row r="114" spans="1:42" x14ac:dyDescent="0.25">
      <c r="A114" s="2">
        <v>51844107</v>
      </c>
      <c r="B114">
        <f>VLOOKUP(A114,commits!A113:D737,4,FALSE)</f>
        <v>62</v>
      </c>
      <c r="C114" s="2">
        <v>30</v>
      </c>
      <c r="D114" s="2">
        <v>14</v>
      </c>
      <c r="E114" s="2">
        <f t="shared" si="9"/>
        <v>1.4090909090909092</v>
      </c>
      <c r="P114" s="2">
        <v>54706782</v>
      </c>
      <c r="Q114" s="2">
        <f>VLOOKUP(P114,commits!$A$1:$E$666,3,FALSE)</f>
        <v>78</v>
      </c>
      <c r="R114" s="2">
        <f>VLOOKUP(P114,commits!$A$1:$E$666,4,FALSE)</f>
        <v>1443</v>
      </c>
      <c r="S114">
        <f>VLOOKUP(P114,commits!$A$1:$E$666,5,FALSE)</f>
        <v>1521</v>
      </c>
      <c r="T114" s="2">
        <v>20</v>
      </c>
      <c r="U114" s="2">
        <v>390</v>
      </c>
      <c r="V114">
        <f t="shared" si="10"/>
        <v>3.7097560975609758</v>
      </c>
      <c r="W114">
        <f t="shared" si="11"/>
        <v>3.9</v>
      </c>
      <c r="X114">
        <f t="shared" si="12"/>
        <v>3.7</v>
      </c>
      <c r="AH114" s="2">
        <v>41926668</v>
      </c>
      <c r="AI114" s="2">
        <v>0</v>
      </c>
      <c r="AJ114" s="2">
        <v>1</v>
      </c>
      <c r="AN114" s="2">
        <v>30677339</v>
      </c>
      <c r="AO114" s="2">
        <v>139</v>
      </c>
      <c r="AP114" s="2">
        <v>17</v>
      </c>
    </row>
    <row r="115" spans="1:42" x14ac:dyDescent="0.25">
      <c r="A115" s="2">
        <v>51862096</v>
      </c>
      <c r="B115">
        <f>VLOOKUP(A115,commits!A114:D738,4,FALSE)</f>
        <v>20</v>
      </c>
      <c r="C115" s="2">
        <v>5</v>
      </c>
      <c r="D115" s="2">
        <v>1</v>
      </c>
      <c r="E115" s="2">
        <f t="shared" si="9"/>
        <v>3.3333333333333335</v>
      </c>
      <c r="P115" s="2">
        <v>55016036</v>
      </c>
      <c r="Q115" s="2">
        <f>VLOOKUP(P115,commits!$A$1:$E$666,3,FALSE)</f>
        <v>7</v>
      </c>
      <c r="R115" s="2">
        <f>VLOOKUP(P115,commits!$A$1:$E$666,4,FALSE)</f>
        <v>25</v>
      </c>
      <c r="S115">
        <f>VLOOKUP(P115,commits!$A$1:$E$666,5,FALSE)</f>
        <v>32</v>
      </c>
      <c r="T115" s="2">
        <v>1</v>
      </c>
      <c r="U115" s="2">
        <v>7</v>
      </c>
      <c r="V115">
        <f t="shared" si="10"/>
        <v>4</v>
      </c>
      <c r="W115">
        <f t="shared" si="11"/>
        <v>7</v>
      </c>
      <c r="X115">
        <f t="shared" si="12"/>
        <v>3.5714285714285716</v>
      </c>
      <c r="AH115" s="2">
        <v>42480983</v>
      </c>
      <c r="AI115" s="2">
        <v>0</v>
      </c>
      <c r="AJ115" s="2">
        <v>4</v>
      </c>
      <c r="AN115" s="2">
        <v>30702818</v>
      </c>
      <c r="AO115" s="2">
        <v>3</v>
      </c>
      <c r="AP115" s="2">
        <v>10</v>
      </c>
    </row>
    <row r="116" spans="1:42" x14ac:dyDescent="0.25">
      <c r="A116" s="2">
        <v>53135203</v>
      </c>
      <c r="B116">
        <f>VLOOKUP(A116,commits!A115:D739,4,FALSE)</f>
        <v>361</v>
      </c>
      <c r="C116" s="2">
        <v>82</v>
      </c>
      <c r="D116" s="2">
        <v>13</v>
      </c>
      <c r="E116" s="2">
        <f t="shared" si="9"/>
        <v>3.8</v>
      </c>
      <c r="P116" s="2">
        <v>56541727</v>
      </c>
      <c r="Q116" s="2">
        <f>VLOOKUP(P116,commits!$A$1:$E$666,3,FALSE)</f>
        <v>51</v>
      </c>
      <c r="R116" s="2">
        <f>VLOOKUP(P116,commits!$A$1:$E$666,4,FALSE)</f>
        <v>20</v>
      </c>
      <c r="S116">
        <f>VLOOKUP(P116,commits!$A$1:$E$666,5,FALSE)</f>
        <v>71</v>
      </c>
      <c r="T116" s="2">
        <v>9</v>
      </c>
      <c r="U116" s="2">
        <v>2</v>
      </c>
      <c r="V116">
        <f t="shared" si="10"/>
        <v>6.4545454545454541</v>
      </c>
      <c r="W116">
        <f t="shared" si="11"/>
        <v>5.666666666666667</v>
      </c>
      <c r="X116">
        <f t="shared" si="12"/>
        <v>10</v>
      </c>
      <c r="AH116" s="2">
        <v>42585709</v>
      </c>
      <c r="AI116" s="2">
        <v>54</v>
      </c>
      <c r="AJ116" s="2">
        <v>6</v>
      </c>
      <c r="AN116" s="2">
        <v>31209450</v>
      </c>
      <c r="AO116" s="2">
        <v>0</v>
      </c>
      <c r="AP116" s="2">
        <v>1</v>
      </c>
    </row>
    <row r="117" spans="1:42" x14ac:dyDescent="0.25">
      <c r="A117" s="2">
        <v>53534987</v>
      </c>
      <c r="B117">
        <f>VLOOKUP(A117,commits!A116:D740,4,FALSE)</f>
        <v>104</v>
      </c>
      <c r="C117" s="2">
        <v>12</v>
      </c>
      <c r="D117" s="2">
        <v>3</v>
      </c>
      <c r="E117" s="2">
        <f t="shared" si="9"/>
        <v>6.9333333333333336</v>
      </c>
      <c r="P117" s="2">
        <v>58819895</v>
      </c>
      <c r="Q117" s="2">
        <f>VLOOKUP(P117,commits!$A$1:$E$666,3,FALSE)</f>
        <v>13</v>
      </c>
      <c r="R117" s="2">
        <f>VLOOKUP(P117,commits!$A$1:$E$666,4,FALSE)</f>
        <v>28</v>
      </c>
      <c r="S117">
        <f>VLOOKUP(P117,commits!$A$1:$E$666,5,FALSE)</f>
        <v>41</v>
      </c>
      <c r="T117" s="2">
        <v>2</v>
      </c>
      <c r="U117" s="2">
        <v>1</v>
      </c>
      <c r="V117">
        <f t="shared" si="10"/>
        <v>13.666666666666666</v>
      </c>
      <c r="W117">
        <f t="shared" si="11"/>
        <v>6.5</v>
      </c>
      <c r="X117">
        <f t="shared" si="12"/>
        <v>28</v>
      </c>
      <c r="AH117" s="2">
        <v>42682761</v>
      </c>
      <c r="AI117" s="2">
        <v>177</v>
      </c>
      <c r="AJ117" s="2">
        <v>108</v>
      </c>
      <c r="AN117" s="2">
        <v>31235766</v>
      </c>
      <c r="AO117" s="2">
        <v>0</v>
      </c>
      <c r="AP117" s="2">
        <v>17</v>
      </c>
    </row>
    <row r="118" spans="1:42" x14ac:dyDescent="0.25">
      <c r="A118" s="2">
        <v>53661072</v>
      </c>
      <c r="B118">
        <f>VLOOKUP(A118,commits!A117:D741,4,FALSE)</f>
        <v>84</v>
      </c>
      <c r="C118" s="2">
        <v>3</v>
      </c>
      <c r="D118" s="2">
        <v>5</v>
      </c>
      <c r="E118" s="2">
        <f t="shared" si="9"/>
        <v>10.5</v>
      </c>
      <c r="P118" s="2">
        <v>60479576</v>
      </c>
      <c r="Q118" s="2">
        <f>VLOOKUP(P118,commits!$A$1:$E$666,3,FALSE)</f>
        <v>12</v>
      </c>
      <c r="R118" s="2">
        <f>VLOOKUP(P118,commits!$A$1:$E$666,4,FALSE)</f>
        <v>13</v>
      </c>
      <c r="S118">
        <f>VLOOKUP(P118,commits!$A$1:$E$666,5,FALSE)</f>
        <v>25</v>
      </c>
      <c r="T118" s="2">
        <v>1</v>
      </c>
      <c r="U118" s="2">
        <v>2</v>
      </c>
      <c r="V118">
        <f t="shared" si="10"/>
        <v>8.3333333333333339</v>
      </c>
      <c r="W118">
        <f t="shared" si="11"/>
        <v>12</v>
      </c>
      <c r="X118">
        <f t="shared" si="12"/>
        <v>6.5</v>
      </c>
      <c r="AH118" s="2">
        <v>43232872</v>
      </c>
      <c r="AI118" s="2">
        <v>0</v>
      </c>
      <c r="AJ118" s="2">
        <v>4</v>
      </c>
      <c r="AN118" s="2">
        <v>31377627</v>
      </c>
      <c r="AO118" s="2">
        <v>5</v>
      </c>
      <c r="AP118" s="2">
        <v>26</v>
      </c>
    </row>
    <row r="119" spans="1:42" x14ac:dyDescent="0.25">
      <c r="A119" s="2">
        <v>53742460</v>
      </c>
      <c r="B119">
        <f>VLOOKUP(A119,commits!A118:D742,4,FALSE)</f>
        <v>55</v>
      </c>
      <c r="C119" s="2">
        <v>19</v>
      </c>
      <c r="D119" s="2">
        <v>8</v>
      </c>
      <c r="E119" s="2">
        <f t="shared" si="9"/>
        <v>2.0370370370370372</v>
      </c>
      <c r="P119" s="2">
        <v>60671631</v>
      </c>
      <c r="Q119" s="2">
        <f>VLOOKUP(P119,commits!$A$1:$E$666,3,FALSE)</f>
        <v>64</v>
      </c>
      <c r="R119" s="2">
        <f>VLOOKUP(P119,commits!$A$1:$E$666,4,FALSE)</f>
        <v>173</v>
      </c>
      <c r="S119">
        <f>VLOOKUP(P119,commits!$A$1:$E$666,5,FALSE)</f>
        <v>237</v>
      </c>
      <c r="T119" s="2">
        <v>7</v>
      </c>
      <c r="U119" s="2">
        <v>6</v>
      </c>
      <c r="V119">
        <f t="shared" si="10"/>
        <v>18.23076923076923</v>
      </c>
      <c r="W119">
        <f t="shared" si="11"/>
        <v>9.1428571428571423</v>
      </c>
      <c r="X119">
        <f t="shared" si="12"/>
        <v>28.833333333333332</v>
      </c>
      <c r="AH119" s="2">
        <v>44432650</v>
      </c>
      <c r="AI119" s="2">
        <v>3</v>
      </c>
      <c r="AJ119" s="2">
        <v>2</v>
      </c>
      <c r="AN119" s="2">
        <v>31466422</v>
      </c>
      <c r="AO119" s="2">
        <v>0</v>
      </c>
      <c r="AP119" s="2">
        <v>17</v>
      </c>
    </row>
    <row r="120" spans="1:42" x14ac:dyDescent="0.25">
      <c r="A120" s="2">
        <v>54638619</v>
      </c>
      <c r="B120">
        <f>VLOOKUP(A120,commits!A119:D743,4,FALSE)</f>
        <v>97</v>
      </c>
      <c r="C120" s="2">
        <v>3</v>
      </c>
      <c r="D120" s="2">
        <v>6</v>
      </c>
      <c r="E120" s="2">
        <f t="shared" si="9"/>
        <v>10.777777777777779</v>
      </c>
      <c r="P120" s="2">
        <v>62129589</v>
      </c>
      <c r="Q120" s="2">
        <f>VLOOKUP(P120,commits!$A$1:$E$666,3,FALSE)</f>
        <v>252</v>
      </c>
      <c r="R120" s="2">
        <f>VLOOKUP(P120,commits!$A$1:$E$666,4,FALSE)</f>
        <v>284</v>
      </c>
      <c r="S120">
        <f>VLOOKUP(P120,commits!$A$1:$E$666,5,FALSE)</f>
        <v>536</v>
      </c>
      <c r="T120" s="2">
        <v>2</v>
      </c>
      <c r="U120" s="2">
        <v>5</v>
      </c>
      <c r="V120">
        <f t="shared" si="10"/>
        <v>76.571428571428569</v>
      </c>
      <c r="W120">
        <f t="shared" si="11"/>
        <v>126</v>
      </c>
      <c r="X120">
        <f t="shared" si="12"/>
        <v>56.8</v>
      </c>
      <c r="AH120" s="2">
        <v>44833042</v>
      </c>
      <c r="AI120" s="2">
        <v>0</v>
      </c>
      <c r="AJ120" s="2">
        <v>2</v>
      </c>
      <c r="AN120" s="2">
        <v>31597135</v>
      </c>
      <c r="AO120" s="2">
        <v>0</v>
      </c>
      <c r="AP120" s="2">
        <v>2</v>
      </c>
    </row>
    <row r="121" spans="1:42" x14ac:dyDescent="0.25">
      <c r="A121" s="2">
        <v>54648215</v>
      </c>
      <c r="B121">
        <f>VLOOKUP(A121,commits!A120:D744,4,FALSE)</f>
        <v>2182</v>
      </c>
      <c r="C121" s="2">
        <v>2625</v>
      </c>
      <c r="D121" s="2">
        <v>848</v>
      </c>
      <c r="E121" s="2">
        <f t="shared" si="9"/>
        <v>0.62827526634033981</v>
      </c>
      <c r="P121" s="2">
        <v>66822007</v>
      </c>
      <c r="Q121" s="2">
        <f>VLOOKUP(P121,commits!$A$1:$E$666,3,FALSE)</f>
        <v>111</v>
      </c>
      <c r="R121" s="2">
        <f>VLOOKUP(P121,commits!$A$1:$E$666,4,FALSE)</f>
        <v>34</v>
      </c>
      <c r="S121">
        <f>VLOOKUP(P121,commits!$A$1:$E$666,5,FALSE)</f>
        <v>145</v>
      </c>
      <c r="T121" s="2">
        <v>8</v>
      </c>
      <c r="U121" s="2">
        <v>5</v>
      </c>
      <c r="V121">
        <f t="shared" si="10"/>
        <v>11.153846153846153</v>
      </c>
      <c r="W121">
        <f t="shared" si="11"/>
        <v>13.875</v>
      </c>
      <c r="X121">
        <f t="shared" si="12"/>
        <v>6.8</v>
      </c>
      <c r="AH121" s="2">
        <v>45253868</v>
      </c>
      <c r="AI121" s="2">
        <v>0</v>
      </c>
      <c r="AJ121" s="2">
        <v>3</v>
      </c>
      <c r="AN121" s="2">
        <v>32157000</v>
      </c>
      <c r="AO121" s="2">
        <v>0</v>
      </c>
      <c r="AP121" s="2">
        <v>2</v>
      </c>
    </row>
    <row r="122" spans="1:42" x14ac:dyDescent="0.25">
      <c r="A122" s="2">
        <v>54654579</v>
      </c>
      <c r="B122">
        <f>VLOOKUP(A122,commits!A121:D745,4,FALSE)</f>
        <v>25</v>
      </c>
      <c r="C122" s="2">
        <v>5</v>
      </c>
      <c r="D122" s="2">
        <v>2</v>
      </c>
      <c r="E122" s="2">
        <f t="shared" si="9"/>
        <v>3.5714285714285716</v>
      </c>
      <c r="P122" s="2">
        <v>68407220</v>
      </c>
      <c r="Q122" s="2">
        <f>VLOOKUP(P122,commits!$A$1:$E$666,3,FALSE)</f>
        <v>2052</v>
      </c>
      <c r="R122" s="2">
        <f>VLOOKUP(P122,commits!$A$1:$E$666,4,FALSE)</f>
        <v>1316</v>
      </c>
      <c r="S122">
        <f>VLOOKUP(P122,commits!$A$1:$E$666,5,FALSE)</f>
        <v>3368</v>
      </c>
      <c r="T122" s="2">
        <v>31</v>
      </c>
      <c r="U122" s="2">
        <v>46</v>
      </c>
      <c r="V122">
        <f t="shared" si="10"/>
        <v>43.740259740259738</v>
      </c>
      <c r="W122">
        <f t="shared" si="11"/>
        <v>66.193548387096769</v>
      </c>
      <c r="X122">
        <f t="shared" si="12"/>
        <v>28.608695652173914</v>
      </c>
      <c r="AH122" s="2">
        <v>45260412</v>
      </c>
      <c r="AI122" s="2">
        <v>0</v>
      </c>
      <c r="AJ122" s="2">
        <v>52</v>
      </c>
      <c r="AN122" s="2">
        <v>32340528</v>
      </c>
      <c r="AO122" s="2">
        <v>5</v>
      </c>
      <c r="AP122" s="2">
        <v>15</v>
      </c>
    </row>
    <row r="123" spans="1:42" x14ac:dyDescent="0.25">
      <c r="A123" s="2">
        <v>54706263</v>
      </c>
      <c r="B123">
        <f>VLOOKUP(A123,commits!A122:D746,4,FALSE)</f>
        <v>1060</v>
      </c>
      <c r="C123" s="2">
        <v>20</v>
      </c>
      <c r="D123" s="2">
        <v>341</v>
      </c>
      <c r="E123" s="2">
        <f t="shared" si="9"/>
        <v>2.9362880886426592</v>
      </c>
      <c r="P123" s="2">
        <v>68464903</v>
      </c>
      <c r="Q123" s="2">
        <f>VLOOKUP(P123,commits!$A$1:$E$666,3,FALSE)</f>
        <v>9773</v>
      </c>
      <c r="R123" s="2">
        <f>VLOOKUP(P123,commits!$A$1:$E$666,4,FALSE)</f>
        <v>3102</v>
      </c>
      <c r="S123">
        <f>VLOOKUP(P123,commits!$A$1:$E$666,5,FALSE)</f>
        <v>12875</v>
      </c>
      <c r="T123" s="2">
        <v>1567</v>
      </c>
      <c r="U123" s="2">
        <v>662</v>
      </c>
      <c r="V123">
        <f t="shared" si="10"/>
        <v>5.7761327949753252</v>
      </c>
      <c r="W123">
        <f t="shared" si="11"/>
        <v>6.2367581365666878</v>
      </c>
      <c r="X123">
        <f t="shared" si="12"/>
        <v>4.6858006042296072</v>
      </c>
      <c r="AH123" s="2">
        <v>45326008</v>
      </c>
      <c r="AI123" s="2">
        <v>0</v>
      </c>
      <c r="AJ123" s="2">
        <v>2</v>
      </c>
      <c r="AN123" s="2">
        <v>34261730</v>
      </c>
      <c r="AO123" s="2">
        <v>0</v>
      </c>
      <c r="AP123" s="2">
        <v>1</v>
      </c>
    </row>
    <row r="124" spans="1:42" x14ac:dyDescent="0.25">
      <c r="A124" s="2">
        <v>54706782</v>
      </c>
      <c r="B124">
        <f>VLOOKUP(A124,commits!A123:D747,4,FALSE)</f>
        <v>1443</v>
      </c>
      <c r="C124" s="2">
        <v>20</v>
      </c>
      <c r="D124" s="2">
        <v>391</v>
      </c>
      <c r="E124" s="2">
        <f t="shared" si="9"/>
        <v>3.5109489051094891</v>
      </c>
      <c r="P124" s="2">
        <v>69359362</v>
      </c>
      <c r="Q124" s="2">
        <f>VLOOKUP(P124,commits!$A$1:$E$666,3,FALSE)</f>
        <v>1981</v>
      </c>
      <c r="R124" s="2">
        <f>VLOOKUP(P124,commits!$A$1:$E$666,4,FALSE)</f>
        <v>247</v>
      </c>
      <c r="S124">
        <f>VLOOKUP(P124,commits!$A$1:$E$666,5,FALSE)</f>
        <v>2228</v>
      </c>
      <c r="T124" s="2">
        <v>177</v>
      </c>
      <c r="U124" s="2">
        <v>21</v>
      </c>
      <c r="V124">
        <f t="shared" si="10"/>
        <v>11.252525252525253</v>
      </c>
      <c r="W124">
        <f t="shared" si="11"/>
        <v>11.192090395480227</v>
      </c>
      <c r="X124">
        <f t="shared" si="12"/>
        <v>11.761904761904763</v>
      </c>
      <c r="AH124" s="2">
        <v>45332556</v>
      </c>
      <c r="AI124" s="2">
        <v>0</v>
      </c>
      <c r="AJ124" s="2">
        <v>1</v>
      </c>
      <c r="AN124" s="2">
        <v>34396268</v>
      </c>
      <c r="AO124" s="2">
        <v>18</v>
      </c>
      <c r="AP124" s="2">
        <v>38</v>
      </c>
    </row>
    <row r="125" spans="1:42" x14ac:dyDescent="0.25">
      <c r="A125" s="2">
        <v>55016036</v>
      </c>
      <c r="B125">
        <f>VLOOKUP(A125,commits!A124:D748,4,FALSE)</f>
        <v>25</v>
      </c>
      <c r="C125" s="2">
        <v>1</v>
      </c>
      <c r="D125" s="2">
        <v>7</v>
      </c>
      <c r="E125" s="2">
        <f t="shared" si="9"/>
        <v>3.125</v>
      </c>
      <c r="P125" s="2">
        <v>71187431</v>
      </c>
      <c r="Q125" s="2">
        <f>VLOOKUP(P125,commits!$A$1:$E$666,3,FALSE)</f>
        <v>87</v>
      </c>
      <c r="R125" s="2">
        <f>VLOOKUP(P125,commits!$A$1:$E$666,4,FALSE)</f>
        <v>394</v>
      </c>
      <c r="S125">
        <f>VLOOKUP(P125,commits!$A$1:$E$666,5,FALSE)</f>
        <v>481</v>
      </c>
      <c r="T125" s="2">
        <v>1</v>
      </c>
      <c r="U125" s="2">
        <v>58</v>
      </c>
      <c r="V125">
        <f t="shared" si="10"/>
        <v>8.1525423728813564</v>
      </c>
      <c r="W125">
        <f t="shared" si="11"/>
        <v>87</v>
      </c>
      <c r="X125">
        <f t="shared" si="12"/>
        <v>6.7931034482758621</v>
      </c>
      <c r="AH125" s="2">
        <v>45866355</v>
      </c>
      <c r="AI125" s="2">
        <v>0</v>
      </c>
      <c r="AJ125" s="2">
        <v>4</v>
      </c>
      <c r="AN125" s="2">
        <v>35288086</v>
      </c>
      <c r="AO125" s="2">
        <v>0</v>
      </c>
      <c r="AP125" s="2">
        <v>1</v>
      </c>
    </row>
    <row r="126" spans="1:42" x14ac:dyDescent="0.25">
      <c r="A126" s="2">
        <v>56017863</v>
      </c>
      <c r="B126">
        <f>VLOOKUP(A126,commits!A125:D749,4,FALSE)</f>
        <v>6</v>
      </c>
      <c r="C126" s="2">
        <v>1</v>
      </c>
      <c r="D126" s="2">
        <v>1</v>
      </c>
      <c r="E126" s="2">
        <f t="shared" si="9"/>
        <v>3</v>
      </c>
      <c r="P126" s="2">
        <v>71376869</v>
      </c>
      <c r="Q126" s="2">
        <f>VLOOKUP(P126,commits!$A$1:$E$666,3,FALSE)</f>
        <v>245</v>
      </c>
      <c r="R126" s="2">
        <f>VLOOKUP(P126,commits!$A$1:$E$666,4,FALSE)</f>
        <v>170</v>
      </c>
      <c r="S126">
        <f>VLOOKUP(P126,commits!$A$1:$E$666,5,FALSE)</f>
        <v>415</v>
      </c>
      <c r="T126" s="2">
        <v>23</v>
      </c>
      <c r="U126" s="2">
        <v>16</v>
      </c>
      <c r="V126">
        <f t="shared" si="10"/>
        <v>10.641025641025641</v>
      </c>
      <c r="W126">
        <f t="shared" si="11"/>
        <v>10.652173913043478</v>
      </c>
      <c r="X126">
        <f t="shared" si="12"/>
        <v>10.625</v>
      </c>
      <c r="AH126" s="2">
        <v>45931203</v>
      </c>
      <c r="AI126" s="2">
        <v>29</v>
      </c>
      <c r="AJ126" s="2">
        <v>74</v>
      </c>
      <c r="AN126" s="2">
        <v>35300278</v>
      </c>
      <c r="AO126" s="2">
        <v>0</v>
      </c>
      <c r="AP126" s="2">
        <v>54</v>
      </c>
    </row>
    <row r="127" spans="1:42" x14ac:dyDescent="0.25">
      <c r="A127" s="2">
        <v>56541727</v>
      </c>
      <c r="B127">
        <f>VLOOKUP(A127,commits!A126:D750,4,FALSE)</f>
        <v>20</v>
      </c>
      <c r="C127" s="2">
        <v>9</v>
      </c>
      <c r="D127" s="2">
        <v>2</v>
      </c>
      <c r="E127" s="2">
        <f t="shared" si="9"/>
        <v>1.8181818181818181</v>
      </c>
      <c r="P127" s="2">
        <v>71501855</v>
      </c>
      <c r="Q127" s="2">
        <f>VLOOKUP(P127,commits!$A$1:$E$666,3,FALSE)</f>
        <v>644</v>
      </c>
      <c r="R127" s="2">
        <f>VLOOKUP(P127,commits!$A$1:$E$666,4,FALSE)</f>
        <v>3765</v>
      </c>
      <c r="S127">
        <f>VLOOKUP(P127,commits!$A$1:$E$666,5,FALSE)</f>
        <v>4409</v>
      </c>
      <c r="T127" s="2">
        <v>4</v>
      </c>
      <c r="U127" s="2">
        <v>368</v>
      </c>
      <c r="V127">
        <f t="shared" si="10"/>
        <v>11.852150537634408</v>
      </c>
      <c r="W127">
        <f t="shared" si="11"/>
        <v>161</v>
      </c>
      <c r="X127">
        <f t="shared" si="12"/>
        <v>10.230978260869565</v>
      </c>
      <c r="AH127" s="2">
        <v>46288099</v>
      </c>
      <c r="AI127" s="2">
        <v>0</v>
      </c>
      <c r="AJ127" s="2">
        <v>1</v>
      </c>
      <c r="AN127" s="2">
        <v>35304323</v>
      </c>
      <c r="AO127" s="2">
        <v>0</v>
      </c>
      <c r="AP127" s="2">
        <v>1</v>
      </c>
    </row>
    <row r="128" spans="1:42" x14ac:dyDescent="0.25">
      <c r="A128" s="2">
        <v>58819895</v>
      </c>
      <c r="B128">
        <f>VLOOKUP(A128,commits!A127:D751,4,FALSE)</f>
        <v>28</v>
      </c>
      <c r="C128" s="2">
        <v>2</v>
      </c>
      <c r="D128" s="2">
        <v>1</v>
      </c>
      <c r="E128" s="2">
        <f t="shared" si="9"/>
        <v>9.3333333333333339</v>
      </c>
      <c r="P128" s="2">
        <v>72233269</v>
      </c>
      <c r="Q128" s="2">
        <f>VLOOKUP(P128,commits!$A$1:$E$666,3,FALSE)</f>
        <v>962</v>
      </c>
      <c r="R128" s="2">
        <f>VLOOKUP(P128,commits!$A$1:$E$666,4,FALSE)</f>
        <v>124</v>
      </c>
      <c r="S128">
        <f>VLOOKUP(P128,commits!$A$1:$E$666,5,FALSE)</f>
        <v>1086</v>
      </c>
      <c r="T128" s="2">
        <v>122</v>
      </c>
      <c r="U128" s="2">
        <v>11</v>
      </c>
      <c r="V128">
        <f t="shared" si="10"/>
        <v>8.1654135338345863</v>
      </c>
      <c r="W128">
        <f t="shared" si="11"/>
        <v>7.8852459016393439</v>
      </c>
      <c r="X128">
        <f t="shared" si="12"/>
        <v>11.272727272727273</v>
      </c>
      <c r="AH128" s="2">
        <v>47052953</v>
      </c>
      <c r="AI128" s="2">
        <v>4</v>
      </c>
      <c r="AJ128" s="2">
        <v>1</v>
      </c>
      <c r="AN128" s="2">
        <v>35432863</v>
      </c>
      <c r="AO128" s="2">
        <v>0</v>
      </c>
      <c r="AP128" s="2">
        <v>18</v>
      </c>
    </row>
    <row r="129" spans="1:42" x14ac:dyDescent="0.25">
      <c r="A129" s="2">
        <v>59766613</v>
      </c>
      <c r="B129">
        <f>VLOOKUP(A129,commits!A128:D752,4,FALSE)</f>
        <v>13</v>
      </c>
      <c r="C129" s="2">
        <v>2</v>
      </c>
      <c r="D129" s="2">
        <v>1</v>
      </c>
      <c r="E129" s="2">
        <f t="shared" si="9"/>
        <v>4.333333333333333</v>
      </c>
      <c r="P129" s="2">
        <v>72479761</v>
      </c>
      <c r="Q129" s="2">
        <f>VLOOKUP(P129,commits!$A$1:$E$666,3,FALSE)</f>
        <v>340</v>
      </c>
      <c r="R129" s="2">
        <f>VLOOKUP(P129,commits!$A$1:$E$666,4,FALSE)</f>
        <v>4758</v>
      </c>
      <c r="S129">
        <f>VLOOKUP(P129,commits!$A$1:$E$666,5,FALSE)</f>
        <v>5098</v>
      </c>
      <c r="T129" s="2">
        <v>21</v>
      </c>
      <c r="U129" s="2">
        <v>196</v>
      </c>
      <c r="V129">
        <f t="shared" si="10"/>
        <v>23.493087557603687</v>
      </c>
      <c r="W129">
        <f t="shared" si="11"/>
        <v>16.19047619047619</v>
      </c>
      <c r="X129">
        <f t="shared" si="12"/>
        <v>24.275510204081634</v>
      </c>
      <c r="AH129" s="2">
        <v>47159067</v>
      </c>
      <c r="AI129" s="2">
        <v>2</v>
      </c>
      <c r="AJ129" s="2">
        <v>1</v>
      </c>
      <c r="AN129" s="2">
        <v>35489525</v>
      </c>
      <c r="AO129" s="2">
        <v>0</v>
      </c>
      <c r="AP129" s="2">
        <v>11</v>
      </c>
    </row>
    <row r="130" spans="1:42" x14ac:dyDescent="0.25">
      <c r="A130" s="2">
        <v>60479576</v>
      </c>
      <c r="B130">
        <f>VLOOKUP(A130,commits!A129:D753,4,FALSE)</f>
        <v>13</v>
      </c>
      <c r="C130" s="2">
        <v>1</v>
      </c>
      <c r="D130" s="2">
        <v>2</v>
      </c>
      <c r="E130" s="2">
        <f t="shared" si="9"/>
        <v>4.333333333333333</v>
      </c>
      <c r="P130" s="2">
        <v>73205358</v>
      </c>
      <c r="Q130" s="2">
        <f>VLOOKUP(P130,commits!$A$1:$E$666,3,FALSE)</f>
        <v>1032</v>
      </c>
      <c r="R130" s="2">
        <f>VLOOKUP(P130,commits!$A$1:$E$666,4,FALSE)</f>
        <v>3277</v>
      </c>
      <c r="S130">
        <f>VLOOKUP(P130,commits!$A$1:$E$666,5,FALSE)</f>
        <v>4309</v>
      </c>
      <c r="T130" s="2">
        <v>178</v>
      </c>
      <c r="U130" s="2">
        <v>689</v>
      </c>
      <c r="V130">
        <f t="shared" si="10"/>
        <v>4.9700115340253745</v>
      </c>
      <c r="W130">
        <f t="shared" si="11"/>
        <v>5.797752808988764</v>
      </c>
      <c r="X130">
        <f t="shared" si="12"/>
        <v>4.7561683599419444</v>
      </c>
      <c r="AH130" s="2">
        <v>47398246</v>
      </c>
      <c r="AI130" s="2">
        <v>0</v>
      </c>
      <c r="AJ130" s="2">
        <v>1</v>
      </c>
      <c r="AN130" s="2">
        <v>35948482</v>
      </c>
      <c r="AO130" s="2">
        <v>0</v>
      </c>
      <c r="AP130" s="2">
        <v>1</v>
      </c>
    </row>
    <row r="131" spans="1:42" x14ac:dyDescent="0.25">
      <c r="A131" s="2">
        <v>60671631</v>
      </c>
      <c r="B131">
        <f>VLOOKUP(A131,commits!A130:D754,4,FALSE)</f>
        <v>173</v>
      </c>
      <c r="C131" s="2">
        <v>14</v>
      </c>
      <c r="D131" s="2">
        <v>6</v>
      </c>
      <c r="E131" s="2">
        <f t="shared" ref="E131:E194" si="13">B131/(C131+D131)</f>
        <v>8.65</v>
      </c>
      <c r="P131" s="2">
        <v>73379415</v>
      </c>
      <c r="Q131" s="2">
        <f>VLOOKUP(P131,commits!$A$1:$E$666,3,FALSE)</f>
        <v>15</v>
      </c>
      <c r="R131" s="2">
        <f>VLOOKUP(P131,commits!$A$1:$E$666,4,FALSE)</f>
        <v>2</v>
      </c>
      <c r="S131">
        <f>VLOOKUP(P131,commits!$A$1:$E$666,5,FALSE)</f>
        <v>17</v>
      </c>
      <c r="T131" s="2">
        <v>2</v>
      </c>
      <c r="U131" s="2">
        <v>1</v>
      </c>
      <c r="V131">
        <f t="shared" ref="V131:V194" si="14">S131/(T131+U131)</f>
        <v>5.666666666666667</v>
      </c>
      <c r="W131">
        <f t="shared" ref="W131:W194" si="15">Q131/T131</f>
        <v>7.5</v>
      </c>
      <c r="X131">
        <f t="shared" ref="X131:X194" si="16">R131/U131</f>
        <v>2</v>
      </c>
      <c r="AH131" s="2">
        <v>47632133</v>
      </c>
      <c r="AI131" s="2">
        <v>2122</v>
      </c>
      <c r="AJ131" s="2">
        <v>319</v>
      </c>
      <c r="AN131" s="2">
        <v>35973428</v>
      </c>
      <c r="AO131" s="2">
        <v>0</v>
      </c>
      <c r="AP131" s="2">
        <v>12</v>
      </c>
    </row>
    <row r="132" spans="1:42" x14ac:dyDescent="0.25">
      <c r="A132" s="2">
        <v>62129589</v>
      </c>
      <c r="B132">
        <f>VLOOKUP(A132,commits!A131:D755,4,FALSE)</f>
        <v>284</v>
      </c>
      <c r="C132" s="2">
        <v>11</v>
      </c>
      <c r="D132" s="2">
        <v>28</v>
      </c>
      <c r="E132" s="2">
        <f t="shared" si="13"/>
        <v>7.2820512820512819</v>
      </c>
      <c r="P132" s="2">
        <v>73714491</v>
      </c>
      <c r="Q132" s="2">
        <f>VLOOKUP(P132,commits!$A$1:$E$666,3,FALSE)</f>
        <v>330</v>
      </c>
      <c r="R132" s="2">
        <f>VLOOKUP(P132,commits!$A$1:$E$666,4,FALSE)</f>
        <v>1400</v>
      </c>
      <c r="S132">
        <f>VLOOKUP(P132,commits!$A$1:$E$666,5,FALSE)</f>
        <v>1730</v>
      </c>
      <c r="T132" s="2">
        <v>46</v>
      </c>
      <c r="U132" s="2">
        <v>83</v>
      </c>
      <c r="V132">
        <f t="shared" si="14"/>
        <v>13.410852713178295</v>
      </c>
      <c r="W132">
        <f t="shared" si="15"/>
        <v>7.1739130434782608</v>
      </c>
      <c r="X132">
        <f t="shared" si="16"/>
        <v>16.867469879518072</v>
      </c>
      <c r="AH132" s="2">
        <v>48665353</v>
      </c>
      <c r="AI132" s="2">
        <v>962</v>
      </c>
      <c r="AJ132" s="2">
        <v>2</v>
      </c>
      <c r="AN132" s="2">
        <v>36121469</v>
      </c>
      <c r="AO132" s="2">
        <v>0</v>
      </c>
      <c r="AP132" s="2">
        <v>1</v>
      </c>
    </row>
    <row r="133" spans="1:42" x14ac:dyDescent="0.25">
      <c r="A133" s="2">
        <v>66822007</v>
      </c>
      <c r="B133">
        <f>VLOOKUP(A133,commits!A132:D756,4,FALSE)</f>
        <v>34</v>
      </c>
      <c r="C133" s="2">
        <v>8</v>
      </c>
      <c r="D133" s="2">
        <v>5</v>
      </c>
      <c r="E133" s="2">
        <f t="shared" si="13"/>
        <v>2.6153846153846154</v>
      </c>
      <c r="P133" s="2">
        <v>74074978</v>
      </c>
      <c r="Q133" s="2">
        <f>VLOOKUP(P133,commits!$A$1:$E$666,3,FALSE)</f>
        <v>330</v>
      </c>
      <c r="R133" s="2">
        <f>VLOOKUP(P133,commits!$A$1:$E$666,4,FALSE)</f>
        <v>1578</v>
      </c>
      <c r="S133">
        <f>VLOOKUP(P133,commits!$A$1:$E$666,5,FALSE)</f>
        <v>1908</v>
      </c>
      <c r="T133" s="2">
        <v>46</v>
      </c>
      <c r="U133" s="2">
        <v>84</v>
      </c>
      <c r="V133">
        <f t="shared" si="14"/>
        <v>14.676923076923076</v>
      </c>
      <c r="W133">
        <f t="shared" si="15"/>
        <v>7.1739130434782608</v>
      </c>
      <c r="X133">
        <f t="shared" si="16"/>
        <v>18.785714285714285</v>
      </c>
      <c r="AH133" s="2">
        <v>49880511</v>
      </c>
      <c r="AI133" s="2">
        <v>91</v>
      </c>
      <c r="AJ133" s="2">
        <v>46</v>
      </c>
      <c r="AN133" s="2">
        <v>37164289</v>
      </c>
      <c r="AO133" s="2">
        <v>38</v>
      </c>
      <c r="AP133" s="2">
        <v>10</v>
      </c>
    </row>
    <row r="134" spans="1:42" x14ac:dyDescent="0.25">
      <c r="A134" s="2">
        <v>68407220</v>
      </c>
      <c r="B134">
        <f>VLOOKUP(A134,commits!A133:D757,4,FALSE)</f>
        <v>1316</v>
      </c>
      <c r="C134" s="2">
        <v>31</v>
      </c>
      <c r="D134" s="2">
        <v>48</v>
      </c>
      <c r="E134" s="2">
        <f t="shared" si="13"/>
        <v>16.658227848101266</v>
      </c>
      <c r="P134" s="2">
        <v>74506349</v>
      </c>
      <c r="Q134" s="2">
        <f>VLOOKUP(P134,commits!$A$1:$E$666,3,FALSE)</f>
        <v>23</v>
      </c>
      <c r="R134" s="2">
        <f>VLOOKUP(P134,commits!$A$1:$E$666,4,FALSE)</f>
        <v>140</v>
      </c>
      <c r="S134">
        <f>VLOOKUP(P134,commits!$A$1:$E$666,5,FALSE)</f>
        <v>163</v>
      </c>
      <c r="T134" s="2">
        <v>1</v>
      </c>
      <c r="U134" s="2">
        <v>6</v>
      </c>
      <c r="V134">
        <f t="shared" si="14"/>
        <v>23.285714285714285</v>
      </c>
      <c r="W134">
        <f t="shared" si="15"/>
        <v>23</v>
      </c>
      <c r="X134">
        <f t="shared" si="16"/>
        <v>23.333333333333332</v>
      </c>
      <c r="AH134" s="2">
        <v>49892996</v>
      </c>
      <c r="AI134" s="2">
        <v>0</v>
      </c>
      <c r="AJ134" s="2">
        <v>19</v>
      </c>
      <c r="AN134" s="2">
        <v>38515336</v>
      </c>
      <c r="AO134" s="2">
        <v>0</v>
      </c>
      <c r="AP134" s="2">
        <v>2</v>
      </c>
    </row>
    <row r="135" spans="1:42" x14ac:dyDescent="0.25">
      <c r="A135" s="2">
        <v>68464903</v>
      </c>
      <c r="B135">
        <f>VLOOKUP(A135,commits!A134:D758,4,FALSE)</f>
        <v>3102</v>
      </c>
      <c r="C135" s="2">
        <v>1996</v>
      </c>
      <c r="D135" s="2">
        <v>866</v>
      </c>
      <c r="E135" s="2">
        <f t="shared" si="13"/>
        <v>1.0838574423480083</v>
      </c>
      <c r="P135" s="2">
        <v>75049829</v>
      </c>
      <c r="Q135" s="2">
        <f>VLOOKUP(P135,commits!$A$1:$E$666,3,FALSE)</f>
        <v>26</v>
      </c>
      <c r="R135" s="2">
        <f>VLOOKUP(P135,commits!$A$1:$E$666,4,FALSE)</f>
        <v>6</v>
      </c>
      <c r="S135">
        <f>VLOOKUP(P135,commits!$A$1:$E$666,5,FALSE)</f>
        <v>32</v>
      </c>
      <c r="T135" s="2">
        <v>1</v>
      </c>
      <c r="U135" s="2">
        <v>1</v>
      </c>
      <c r="V135">
        <f t="shared" si="14"/>
        <v>16</v>
      </c>
      <c r="W135">
        <f t="shared" si="15"/>
        <v>26</v>
      </c>
      <c r="X135">
        <f t="shared" si="16"/>
        <v>6</v>
      </c>
      <c r="AH135" s="2">
        <v>50365703</v>
      </c>
      <c r="AI135" s="2">
        <v>16</v>
      </c>
      <c r="AJ135" s="2">
        <v>109</v>
      </c>
      <c r="AN135" s="2">
        <v>39432256</v>
      </c>
      <c r="AO135" s="2">
        <v>0</v>
      </c>
      <c r="AP135" s="2">
        <v>1</v>
      </c>
    </row>
    <row r="136" spans="1:42" x14ac:dyDescent="0.25">
      <c r="A136" s="2">
        <v>71187431</v>
      </c>
      <c r="B136">
        <f>VLOOKUP(A136,commits!A135:D759,4,FALSE)</f>
        <v>394</v>
      </c>
      <c r="C136" s="2">
        <v>1</v>
      </c>
      <c r="D136" s="2">
        <v>58</v>
      </c>
      <c r="E136" s="2">
        <f t="shared" si="13"/>
        <v>6.6779661016949152</v>
      </c>
      <c r="P136" s="2">
        <v>75758799</v>
      </c>
      <c r="Q136" s="2">
        <f>VLOOKUP(P136,commits!$A$1:$E$666,3,FALSE)</f>
        <v>4380</v>
      </c>
      <c r="R136" s="2">
        <f>VLOOKUP(P136,commits!$A$1:$E$666,4,FALSE)</f>
        <v>982</v>
      </c>
      <c r="S136">
        <f>VLOOKUP(P136,commits!$A$1:$E$666,5,FALSE)</f>
        <v>5362</v>
      </c>
      <c r="T136" s="2">
        <v>480</v>
      </c>
      <c r="U136" s="2">
        <v>69</v>
      </c>
      <c r="V136">
        <f t="shared" si="14"/>
        <v>9.7668488160291442</v>
      </c>
      <c r="W136">
        <f t="shared" si="15"/>
        <v>9.125</v>
      </c>
      <c r="X136">
        <f t="shared" si="16"/>
        <v>14.231884057971014</v>
      </c>
      <c r="AH136" s="2">
        <v>50582931</v>
      </c>
      <c r="AI136" s="2">
        <v>0</v>
      </c>
      <c r="AJ136" s="2">
        <v>28</v>
      </c>
      <c r="AN136" s="2">
        <v>39521291</v>
      </c>
      <c r="AO136" s="2">
        <v>0</v>
      </c>
      <c r="AP136" s="2">
        <v>7</v>
      </c>
    </row>
    <row r="137" spans="1:42" x14ac:dyDescent="0.25">
      <c r="A137" s="2">
        <v>71376869</v>
      </c>
      <c r="B137">
        <f>VLOOKUP(A137,commits!A136:D760,4,FALSE)</f>
        <v>170</v>
      </c>
      <c r="C137" s="2">
        <v>26</v>
      </c>
      <c r="D137" s="2">
        <v>23</v>
      </c>
      <c r="E137" s="2">
        <f t="shared" si="13"/>
        <v>3.4693877551020407</v>
      </c>
      <c r="P137" s="2">
        <v>76819000</v>
      </c>
      <c r="Q137" s="2">
        <f>VLOOKUP(P137,commits!$A$1:$E$666,3,FALSE)</f>
        <v>1715</v>
      </c>
      <c r="R137" s="2">
        <f>VLOOKUP(P137,commits!$A$1:$E$666,4,FALSE)</f>
        <v>4948</v>
      </c>
      <c r="S137">
        <f>VLOOKUP(P137,commits!$A$1:$E$666,5,FALSE)</f>
        <v>6663</v>
      </c>
      <c r="T137" s="2">
        <v>74</v>
      </c>
      <c r="U137" s="2">
        <v>266</v>
      </c>
      <c r="V137">
        <f t="shared" si="14"/>
        <v>19.597058823529412</v>
      </c>
      <c r="W137">
        <f t="shared" si="15"/>
        <v>23.175675675675677</v>
      </c>
      <c r="X137">
        <f t="shared" si="16"/>
        <v>18.601503759398497</v>
      </c>
      <c r="AH137" s="2">
        <v>50667950</v>
      </c>
      <c r="AI137" s="2">
        <v>176</v>
      </c>
      <c r="AJ137" s="2">
        <v>261</v>
      </c>
      <c r="AN137" s="2">
        <v>39563292</v>
      </c>
      <c r="AO137" s="2">
        <v>0</v>
      </c>
      <c r="AP137" s="2">
        <v>7</v>
      </c>
    </row>
    <row r="138" spans="1:42" x14ac:dyDescent="0.25">
      <c r="A138" s="2">
        <v>71501855</v>
      </c>
      <c r="B138">
        <f>VLOOKUP(A138,commits!A137:D761,4,FALSE)</f>
        <v>3765</v>
      </c>
      <c r="C138" s="2">
        <v>4</v>
      </c>
      <c r="D138" s="2">
        <v>394</v>
      </c>
      <c r="E138" s="2">
        <f t="shared" si="13"/>
        <v>9.4597989949748751</v>
      </c>
      <c r="P138" s="2">
        <v>78210355</v>
      </c>
      <c r="Q138" s="2">
        <f>VLOOKUP(P138,commits!$A$1:$E$666,3,FALSE)</f>
        <v>248</v>
      </c>
      <c r="R138" s="2">
        <f>VLOOKUP(P138,commits!$A$1:$E$666,4,FALSE)</f>
        <v>10</v>
      </c>
      <c r="S138">
        <f>VLOOKUP(P138,commits!$A$1:$E$666,5,FALSE)</f>
        <v>258</v>
      </c>
      <c r="T138" s="2">
        <v>24</v>
      </c>
      <c r="U138" s="2">
        <v>3</v>
      </c>
      <c r="V138">
        <f t="shared" si="14"/>
        <v>9.5555555555555554</v>
      </c>
      <c r="W138">
        <f t="shared" si="15"/>
        <v>10.333333333333334</v>
      </c>
      <c r="X138">
        <f t="shared" si="16"/>
        <v>3.3333333333333335</v>
      </c>
      <c r="AH138" s="2">
        <v>51581382</v>
      </c>
      <c r="AI138" s="2">
        <v>0</v>
      </c>
      <c r="AJ138" s="2">
        <v>1</v>
      </c>
      <c r="AN138" s="2">
        <v>39788762</v>
      </c>
      <c r="AO138" s="2">
        <v>3</v>
      </c>
      <c r="AP138" s="2">
        <v>268</v>
      </c>
    </row>
    <row r="139" spans="1:42" x14ac:dyDescent="0.25">
      <c r="A139" s="2">
        <v>72233269</v>
      </c>
      <c r="B139">
        <f>VLOOKUP(A139,commits!A138:D762,4,FALSE)</f>
        <v>124</v>
      </c>
      <c r="C139" s="2">
        <v>192</v>
      </c>
      <c r="D139" s="2">
        <v>24</v>
      </c>
      <c r="E139" s="2">
        <f t="shared" si="13"/>
        <v>0.57407407407407407</v>
      </c>
      <c r="P139" s="2">
        <v>78644365</v>
      </c>
      <c r="Q139" s="2">
        <f>VLOOKUP(P139,commits!$A$1:$E$666,3,FALSE)</f>
        <v>44</v>
      </c>
      <c r="R139" s="2">
        <f>VLOOKUP(P139,commits!$A$1:$E$666,4,FALSE)</f>
        <v>49</v>
      </c>
      <c r="S139">
        <f>VLOOKUP(P139,commits!$A$1:$E$666,5,FALSE)</f>
        <v>93</v>
      </c>
      <c r="T139" s="2">
        <v>1</v>
      </c>
      <c r="U139" s="2">
        <v>1</v>
      </c>
      <c r="V139">
        <f t="shared" si="14"/>
        <v>46.5</v>
      </c>
      <c r="W139">
        <f t="shared" si="15"/>
        <v>44</v>
      </c>
      <c r="X139">
        <f t="shared" si="16"/>
        <v>49</v>
      </c>
      <c r="AH139" s="2">
        <v>51774067</v>
      </c>
      <c r="AI139" s="2">
        <v>0</v>
      </c>
      <c r="AJ139" s="2">
        <v>1</v>
      </c>
      <c r="AN139" s="2">
        <v>40248148</v>
      </c>
      <c r="AO139" s="2">
        <v>0</v>
      </c>
      <c r="AP139" s="2">
        <v>1</v>
      </c>
    </row>
    <row r="140" spans="1:42" x14ac:dyDescent="0.25">
      <c r="A140" s="2">
        <v>72479761</v>
      </c>
      <c r="B140">
        <f>VLOOKUP(A140,commits!A139:D763,4,FALSE)</f>
        <v>4758</v>
      </c>
      <c r="C140" s="2">
        <v>21</v>
      </c>
      <c r="D140" s="2">
        <v>197</v>
      </c>
      <c r="E140" s="2">
        <f t="shared" si="13"/>
        <v>21.825688073394495</v>
      </c>
      <c r="P140" s="2">
        <v>78912017</v>
      </c>
      <c r="Q140" s="2">
        <f>VLOOKUP(P140,commits!$A$1:$E$666,3,FALSE)</f>
        <v>9</v>
      </c>
      <c r="R140" s="2">
        <f>VLOOKUP(P140,commits!$A$1:$E$666,4,FALSE)</f>
        <v>82</v>
      </c>
      <c r="S140">
        <f>VLOOKUP(P140,commits!$A$1:$E$666,5,FALSE)</f>
        <v>91</v>
      </c>
      <c r="T140" s="2">
        <v>1</v>
      </c>
      <c r="U140" s="2">
        <v>12</v>
      </c>
      <c r="V140">
        <f t="shared" si="14"/>
        <v>7</v>
      </c>
      <c r="W140">
        <f t="shared" si="15"/>
        <v>9</v>
      </c>
      <c r="X140">
        <f t="shared" si="16"/>
        <v>6.833333333333333</v>
      </c>
      <c r="AH140" s="2">
        <v>51844107</v>
      </c>
      <c r="AI140" s="2">
        <v>535</v>
      </c>
      <c r="AJ140" s="2">
        <v>30</v>
      </c>
      <c r="AN140" s="2">
        <v>41637991</v>
      </c>
      <c r="AO140" s="2">
        <v>0</v>
      </c>
      <c r="AP140" s="2">
        <v>3</v>
      </c>
    </row>
    <row r="141" spans="1:42" x14ac:dyDescent="0.25">
      <c r="A141" s="2">
        <v>73205358</v>
      </c>
      <c r="B141">
        <f>VLOOKUP(A141,commits!A140:D764,4,FALSE)</f>
        <v>3277</v>
      </c>
      <c r="C141" s="2">
        <v>1170</v>
      </c>
      <c r="D141" s="2">
        <v>918</v>
      </c>
      <c r="E141" s="2">
        <f t="shared" si="13"/>
        <v>1.5694444444444444</v>
      </c>
      <c r="P141" s="2">
        <v>79148749</v>
      </c>
      <c r="Q141" s="2">
        <f>VLOOKUP(P141,commits!$A$1:$E$666,3,FALSE)</f>
        <v>227</v>
      </c>
      <c r="R141" s="2">
        <f>VLOOKUP(P141,commits!$A$1:$E$666,4,FALSE)</f>
        <v>256</v>
      </c>
      <c r="S141">
        <f>VLOOKUP(P141,commits!$A$1:$E$666,5,FALSE)</f>
        <v>483</v>
      </c>
      <c r="T141" s="2">
        <v>11</v>
      </c>
      <c r="U141" s="2">
        <v>16</v>
      </c>
      <c r="V141">
        <f t="shared" si="14"/>
        <v>17.888888888888889</v>
      </c>
      <c r="W141">
        <f t="shared" si="15"/>
        <v>20.636363636363637</v>
      </c>
      <c r="X141">
        <f t="shared" si="16"/>
        <v>16</v>
      </c>
      <c r="AH141" s="2">
        <v>51862096</v>
      </c>
      <c r="AI141" s="2">
        <v>0</v>
      </c>
      <c r="AJ141" s="2">
        <v>2</v>
      </c>
      <c r="AN141" s="2">
        <v>41660176</v>
      </c>
      <c r="AO141" s="2">
        <v>0</v>
      </c>
      <c r="AP141" s="2">
        <v>1</v>
      </c>
    </row>
    <row r="142" spans="1:42" x14ac:dyDescent="0.25">
      <c r="A142" s="2">
        <v>73379415</v>
      </c>
      <c r="B142">
        <f>VLOOKUP(A142,commits!A141:D765,4,FALSE)</f>
        <v>2</v>
      </c>
      <c r="C142" s="2">
        <v>2</v>
      </c>
      <c r="D142" s="2">
        <v>1</v>
      </c>
      <c r="E142" s="2">
        <f t="shared" si="13"/>
        <v>0.66666666666666663</v>
      </c>
      <c r="P142" s="2">
        <v>79465598</v>
      </c>
      <c r="Q142" s="2">
        <f>VLOOKUP(P142,commits!$A$1:$E$666,3,FALSE)</f>
        <v>270</v>
      </c>
      <c r="R142" s="2">
        <f>VLOOKUP(P142,commits!$A$1:$E$666,4,FALSE)</f>
        <v>826</v>
      </c>
      <c r="S142">
        <f>VLOOKUP(P142,commits!$A$1:$E$666,5,FALSE)</f>
        <v>1096</v>
      </c>
      <c r="T142" s="2">
        <v>59</v>
      </c>
      <c r="U142" s="2">
        <v>249</v>
      </c>
      <c r="V142">
        <f t="shared" si="14"/>
        <v>3.5584415584415585</v>
      </c>
      <c r="W142">
        <f t="shared" si="15"/>
        <v>4.5762711864406782</v>
      </c>
      <c r="X142">
        <f t="shared" si="16"/>
        <v>3.3172690763052208</v>
      </c>
      <c r="AH142" s="2">
        <v>51905063</v>
      </c>
      <c r="AI142" s="2">
        <v>4481</v>
      </c>
      <c r="AJ142" s="2">
        <v>1</v>
      </c>
      <c r="AN142" s="2">
        <v>41799418</v>
      </c>
      <c r="AO142" s="2">
        <v>0</v>
      </c>
      <c r="AP142" s="2">
        <v>3</v>
      </c>
    </row>
    <row r="143" spans="1:42" x14ac:dyDescent="0.25">
      <c r="A143" s="2">
        <v>73714491</v>
      </c>
      <c r="B143">
        <f>VLOOKUP(A143,commits!A142:D766,4,FALSE)</f>
        <v>1400</v>
      </c>
      <c r="C143" s="2">
        <v>157</v>
      </c>
      <c r="D143" s="2">
        <v>641</v>
      </c>
      <c r="E143" s="2">
        <f t="shared" si="13"/>
        <v>1.7543859649122806</v>
      </c>
      <c r="P143" s="2">
        <v>79707682</v>
      </c>
      <c r="Q143" s="2">
        <f>VLOOKUP(P143,commits!$A$1:$E$666,3,FALSE)</f>
        <v>302</v>
      </c>
      <c r="R143" s="2">
        <f>VLOOKUP(P143,commits!$A$1:$E$666,4,FALSE)</f>
        <v>22</v>
      </c>
      <c r="S143">
        <f>VLOOKUP(P143,commits!$A$1:$E$666,5,FALSE)</f>
        <v>324</v>
      </c>
      <c r="T143" s="2">
        <v>32</v>
      </c>
      <c r="U143" s="2">
        <v>4</v>
      </c>
      <c r="V143">
        <f t="shared" si="14"/>
        <v>9</v>
      </c>
      <c r="W143">
        <f t="shared" si="15"/>
        <v>9.4375</v>
      </c>
      <c r="X143">
        <f t="shared" si="16"/>
        <v>5.5</v>
      </c>
      <c r="AH143" s="2">
        <v>52188033</v>
      </c>
      <c r="AI143" s="2">
        <v>0</v>
      </c>
      <c r="AJ143" s="2">
        <v>6</v>
      </c>
      <c r="AN143" s="2">
        <v>41830983</v>
      </c>
      <c r="AO143" s="2">
        <v>0</v>
      </c>
      <c r="AP143" s="2">
        <v>1</v>
      </c>
    </row>
    <row r="144" spans="1:42" x14ac:dyDescent="0.25">
      <c r="A144" s="2">
        <v>74074978</v>
      </c>
      <c r="B144">
        <f>VLOOKUP(A144,commits!A143:D767,4,FALSE)</f>
        <v>1578</v>
      </c>
      <c r="C144" s="2">
        <v>157</v>
      </c>
      <c r="D144" s="2">
        <v>719</v>
      </c>
      <c r="E144" s="2">
        <f t="shared" si="13"/>
        <v>1.8013698630136987</v>
      </c>
      <c r="P144" s="2">
        <v>84507987</v>
      </c>
      <c r="Q144" s="2">
        <f>VLOOKUP(P144,commits!$A$1:$E$666,3,FALSE)</f>
        <v>248</v>
      </c>
      <c r="R144" s="2">
        <f>VLOOKUP(P144,commits!$A$1:$E$666,4,FALSE)</f>
        <v>722</v>
      </c>
      <c r="S144">
        <f>VLOOKUP(P144,commits!$A$1:$E$666,5,FALSE)</f>
        <v>970</v>
      </c>
      <c r="T144" s="2">
        <v>59</v>
      </c>
      <c r="U144" s="2">
        <v>240</v>
      </c>
      <c r="V144">
        <f t="shared" si="14"/>
        <v>3.2441471571906355</v>
      </c>
      <c r="W144">
        <f t="shared" si="15"/>
        <v>4.2033898305084749</v>
      </c>
      <c r="X144">
        <f t="shared" si="16"/>
        <v>3.0083333333333333</v>
      </c>
      <c r="AH144" s="2">
        <v>53135203</v>
      </c>
      <c r="AI144" s="2">
        <v>3</v>
      </c>
      <c r="AJ144" s="2">
        <v>30</v>
      </c>
      <c r="AN144" s="2">
        <v>42480983</v>
      </c>
      <c r="AO144" s="2">
        <v>0</v>
      </c>
      <c r="AP144" s="2">
        <v>6</v>
      </c>
    </row>
    <row r="145" spans="1:42" x14ac:dyDescent="0.25">
      <c r="A145" s="2">
        <v>74506349</v>
      </c>
      <c r="B145">
        <f>VLOOKUP(A145,commits!A144:D768,4,FALSE)</f>
        <v>140</v>
      </c>
      <c r="C145" s="2">
        <v>1</v>
      </c>
      <c r="D145" s="2">
        <v>6</v>
      </c>
      <c r="E145" s="2">
        <f t="shared" si="13"/>
        <v>20</v>
      </c>
      <c r="P145" s="2">
        <v>86124349</v>
      </c>
      <c r="Q145" s="2">
        <f>VLOOKUP(P145,commits!$A$1:$E$666,3,FALSE)</f>
        <v>248</v>
      </c>
      <c r="R145" s="2">
        <f>VLOOKUP(P145,commits!$A$1:$E$666,4,FALSE)</f>
        <v>752</v>
      </c>
      <c r="S145">
        <f>VLOOKUP(P145,commits!$A$1:$E$666,5,FALSE)</f>
        <v>1000</v>
      </c>
      <c r="T145" s="2">
        <v>59</v>
      </c>
      <c r="U145" s="2">
        <v>249</v>
      </c>
      <c r="V145">
        <f t="shared" si="14"/>
        <v>3.2467532467532467</v>
      </c>
      <c r="W145">
        <f t="shared" si="15"/>
        <v>4.2033898305084749</v>
      </c>
      <c r="X145">
        <f t="shared" si="16"/>
        <v>3.0200803212851404</v>
      </c>
      <c r="AH145" s="2">
        <v>53534987</v>
      </c>
      <c r="AI145" s="2">
        <v>22</v>
      </c>
      <c r="AJ145" s="2">
        <v>12</v>
      </c>
      <c r="AN145" s="2">
        <v>42585709</v>
      </c>
      <c r="AO145" s="2">
        <v>0</v>
      </c>
      <c r="AP145" s="2">
        <v>3</v>
      </c>
    </row>
    <row r="146" spans="1:42" x14ac:dyDescent="0.25">
      <c r="A146" s="2">
        <v>75049829</v>
      </c>
      <c r="B146">
        <f>VLOOKUP(A146,commits!A145:D769,4,FALSE)</f>
        <v>6</v>
      </c>
      <c r="C146" s="2">
        <v>1</v>
      </c>
      <c r="D146" s="2">
        <v>1</v>
      </c>
      <c r="E146" s="2">
        <f t="shared" si="13"/>
        <v>3</v>
      </c>
      <c r="P146" s="2">
        <v>86282367</v>
      </c>
      <c r="Q146" s="2">
        <f>VLOOKUP(P146,commits!$A$1:$E$666,3,FALSE)</f>
        <v>1885</v>
      </c>
      <c r="R146" s="2">
        <f>VLOOKUP(P146,commits!$A$1:$E$666,4,FALSE)</f>
        <v>186</v>
      </c>
      <c r="S146">
        <f>VLOOKUP(P146,commits!$A$1:$E$666,5,FALSE)</f>
        <v>2071</v>
      </c>
      <c r="T146" s="2">
        <v>331</v>
      </c>
      <c r="U146" s="2">
        <v>11</v>
      </c>
      <c r="V146">
        <f t="shared" si="14"/>
        <v>6.0555555555555554</v>
      </c>
      <c r="W146">
        <f t="shared" si="15"/>
        <v>5.6948640483383688</v>
      </c>
      <c r="X146">
        <f t="shared" si="16"/>
        <v>16.90909090909091</v>
      </c>
      <c r="AH146" s="2">
        <v>53661072</v>
      </c>
      <c r="AI146" s="2">
        <v>0</v>
      </c>
      <c r="AJ146" s="2">
        <v>2</v>
      </c>
      <c r="AN146" s="2">
        <v>42682761</v>
      </c>
      <c r="AO146" s="2">
        <v>0</v>
      </c>
      <c r="AP146" s="2">
        <v>35</v>
      </c>
    </row>
    <row r="147" spans="1:42" x14ac:dyDescent="0.25">
      <c r="A147" s="2">
        <v>75758799</v>
      </c>
      <c r="B147">
        <f>VLOOKUP(A147,commits!A146:D770,4,FALSE)</f>
        <v>982</v>
      </c>
      <c r="C147" s="2">
        <v>484</v>
      </c>
      <c r="D147" s="2">
        <v>69</v>
      </c>
      <c r="E147" s="2">
        <f t="shared" si="13"/>
        <v>1.7757685352622061</v>
      </c>
      <c r="P147" s="2">
        <v>87207085</v>
      </c>
      <c r="Q147" s="2">
        <f>VLOOKUP(P147,commits!$A$1:$E$666,3,FALSE)</f>
        <v>18</v>
      </c>
      <c r="R147" s="2">
        <f>VLOOKUP(P147,commits!$A$1:$E$666,4,FALSE)</f>
        <v>12</v>
      </c>
      <c r="S147">
        <f>VLOOKUP(P147,commits!$A$1:$E$666,5,FALSE)</f>
        <v>30</v>
      </c>
      <c r="T147" s="2">
        <v>1</v>
      </c>
      <c r="U147" s="2">
        <v>1</v>
      </c>
      <c r="V147">
        <f t="shared" si="14"/>
        <v>15</v>
      </c>
      <c r="W147">
        <f t="shared" si="15"/>
        <v>18</v>
      </c>
      <c r="X147">
        <f t="shared" si="16"/>
        <v>12</v>
      </c>
      <c r="AH147" s="2">
        <v>53742460</v>
      </c>
      <c r="AI147" s="2">
        <v>11</v>
      </c>
      <c r="AJ147" s="2">
        <v>19</v>
      </c>
      <c r="AN147" s="2">
        <v>42875428</v>
      </c>
      <c r="AO147" s="2">
        <v>0</v>
      </c>
      <c r="AP147" s="2">
        <v>3</v>
      </c>
    </row>
    <row r="148" spans="1:42" x14ac:dyDescent="0.25">
      <c r="A148" s="2">
        <v>76819000</v>
      </c>
      <c r="B148">
        <f>VLOOKUP(A148,commits!A147:D771,4,FALSE)</f>
        <v>4948</v>
      </c>
      <c r="C148" s="2">
        <v>75</v>
      </c>
      <c r="D148" s="2">
        <v>499</v>
      </c>
      <c r="E148" s="2">
        <f t="shared" si="13"/>
        <v>8.6202090592334493</v>
      </c>
      <c r="P148" s="2">
        <v>88734877</v>
      </c>
      <c r="Q148" s="2">
        <f>VLOOKUP(P148,commits!$A$1:$E$666,3,FALSE)</f>
        <v>15</v>
      </c>
      <c r="R148" s="2">
        <f>VLOOKUP(P148,commits!$A$1:$E$666,4,FALSE)</f>
        <v>19</v>
      </c>
      <c r="S148">
        <f>VLOOKUP(P148,commits!$A$1:$E$666,5,FALSE)</f>
        <v>34</v>
      </c>
      <c r="T148" s="2">
        <v>2</v>
      </c>
      <c r="U148" s="2">
        <v>1</v>
      </c>
      <c r="V148">
        <f t="shared" si="14"/>
        <v>11.333333333333334</v>
      </c>
      <c r="W148">
        <f t="shared" si="15"/>
        <v>7.5</v>
      </c>
      <c r="X148">
        <f t="shared" si="16"/>
        <v>19</v>
      </c>
      <c r="AH148" s="2">
        <v>54638619</v>
      </c>
      <c r="AI148" s="2">
        <v>0</v>
      </c>
      <c r="AJ148" s="2">
        <v>2</v>
      </c>
      <c r="AN148" s="2">
        <v>42992940</v>
      </c>
      <c r="AO148" s="2">
        <v>0</v>
      </c>
      <c r="AP148" s="2">
        <v>8</v>
      </c>
    </row>
    <row r="149" spans="1:42" x14ac:dyDescent="0.25">
      <c r="A149" s="2">
        <v>78471377</v>
      </c>
      <c r="B149">
        <f>VLOOKUP(A149,commits!A148:D772,4,FALSE)</f>
        <v>134</v>
      </c>
      <c r="C149" s="2">
        <v>33</v>
      </c>
      <c r="D149" s="2">
        <v>1</v>
      </c>
      <c r="E149" s="2">
        <f t="shared" si="13"/>
        <v>3.9411764705882355</v>
      </c>
      <c r="P149" s="2">
        <v>89386914</v>
      </c>
      <c r="Q149" s="2">
        <f>VLOOKUP(P149,commits!$A$1:$E$666,3,FALSE)</f>
        <v>5258</v>
      </c>
      <c r="R149" s="2">
        <f>VLOOKUP(P149,commits!$A$1:$E$666,4,FALSE)</f>
        <v>2691</v>
      </c>
      <c r="S149">
        <f>VLOOKUP(P149,commits!$A$1:$E$666,5,FALSE)</f>
        <v>7949</v>
      </c>
      <c r="T149" s="2">
        <v>700</v>
      </c>
      <c r="U149" s="2">
        <v>419</v>
      </c>
      <c r="V149">
        <f t="shared" si="14"/>
        <v>7.1036639857015196</v>
      </c>
      <c r="W149">
        <f t="shared" si="15"/>
        <v>7.5114285714285716</v>
      </c>
      <c r="X149">
        <f t="shared" si="16"/>
        <v>6.4224343675417659</v>
      </c>
      <c r="AH149" s="2">
        <v>54648215</v>
      </c>
      <c r="AI149" s="2">
        <v>4275</v>
      </c>
      <c r="AJ149" s="2">
        <v>1827</v>
      </c>
      <c r="AN149" s="2">
        <v>43055360</v>
      </c>
      <c r="AO149" s="2">
        <v>0</v>
      </c>
      <c r="AP149" s="2">
        <v>8</v>
      </c>
    </row>
    <row r="150" spans="1:42" x14ac:dyDescent="0.25">
      <c r="A150" s="2">
        <v>78644365</v>
      </c>
      <c r="B150">
        <f>VLOOKUP(A150,commits!A149:D773,4,FALSE)</f>
        <v>49</v>
      </c>
      <c r="C150" s="2">
        <v>1</v>
      </c>
      <c r="D150" s="2">
        <v>1</v>
      </c>
      <c r="E150" s="2">
        <f t="shared" si="13"/>
        <v>24.5</v>
      </c>
      <c r="P150" s="2">
        <v>89674298</v>
      </c>
      <c r="Q150" s="2">
        <f>VLOOKUP(P150,commits!$A$1:$E$666,3,FALSE)</f>
        <v>160</v>
      </c>
      <c r="R150" s="2">
        <f>VLOOKUP(P150,commits!$A$1:$E$666,4,FALSE)</f>
        <v>2</v>
      </c>
      <c r="S150">
        <f>VLOOKUP(P150,commits!$A$1:$E$666,5,FALSE)</f>
        <v>162</v>
      </c>
      <c r="T150" s="2">
        <v>14</v>
      </c>
      <c r="U150" s="2">
        <v>1</v>
      </c>
      <c r="V150">
        <f t="shared" si="14"/>
        <v>10.8</v>
      </c>
      <c r="W150">
        <f t="shared" si="15"/>
        <v>11.428571428571429</v>
      </c>
      <c r="X150">
        <f t="shared" si="16"/>
        <v>2</v>
      </c>
      <c r="AH150" s="2">
        <v>54654579</v>
      </c>
      <c r="AI150" s="2">
        <v>0</v>
      </c>
      <c r="AJ150" s="2">
        <v>1</v>
      </c>
      <c r="AN150" s="2">
        <v>43092867</v>
      </c>
      <c r="AO150" s="2">
        <v>0</v>
      </c>
      <c r="AP150" s="2">
        <v>49</v>
      </c>
    </row>
    <row r="151" spans="1:42" x14ac:dyDescent="0.25">
      <c r="A151" s="2">
        <v>78912017</v>
      </c>
      <c r="B151">
        <f>VLOOKUP(A151,commits!A150:D774,4,FALSE)</f>
        <v>82</v>
      </c>
      <c r="C151" s="2">
        <v>2</v>
      </c>
      <c r="D151" s="2">
        <v>12</v>
      </c>
      <c r="E151" s="2">
        <f t="shared" si="13"/>
        <v>5.8571428571428568</v>
      </c>
      <c r="P151" s="2">
        <v>92938357</v>
      </c>
      <c r="Q151" s="2">
        <f>VLOOKUP(P151,commits!$A$1:$E$666,3,FALSE)</f>
        <v>5257</v>
      </c>
      <c r="R151" s="2">
        <f>VLOOKUP(P151,commits!$A$1:$E$666,4,FALSE)</f>
        <v>243</v>
      </c>
      <c r="S151">
        <f>VLOOKUP(P151,commits!$A$1:$E$666,5,FALSE)</f>
        <v>5500</v>
      </c>
      <c r="T151" s="2">
        <v>700</v>
      </c>
      <c r="U151" s="2">
        <v>18</v>
      </c>
      <c r="V151">
        <f t="shared" si="14"/>
        <v>7.6601671309192199</v>
      </c>
      <c r="W151">
        <f t="shared" si="15"/>
        <v>7.51</v>
      </c>
      <c r="X151">
        <f t="shared" si="16"/>
        <v>13.5</v>
      </c>
      <c r="AH151" s="2">
        <v>54706263</v>
      </c>
      <c r="AI151" s="2">
        <v>35</v>
      </c>
      <c r="AJ151" s="2">
        <v>20</v>
      </c>
      <c r="AN151" s="2">
        <v>43135296</v>
      </c>
      <c r="AO151" s="2">
        <v>3</v>
      </c>
      <c r="AP151" s="2">
        <v>2</v>
      </c>
    </row>
    <row r="152" spans="1:42" x14ac:dyDescent="0.25">
      <c r="A152" s="2">
        <v>79148749</v>
      </c>
      <c r="B152">
        <f>VLOOKUP(A152,commits!A151:D775,4,FALSE)</f>
        <v>256</v>
      </c>
      <c r="C152" s="2">
        <v>12</v>
      </c>
      <c r="D152" s="2">
        <v>33</v>
      </c>
      <c r="E152" s="2">
        <f t="shared" si="13"/>
        <v>5.6888888888888891</v>
      </c>
      <c r="P152" s="2">
        <v>93316749</v>
      </c>
      <c r="Q152" s="2">
        <f>VLOOKUP(P152,commits!$A$1:$E$666,3,FALSE)</f>
        <v>3089</v>
      </c>
      <c r="R152" s="2">
        <f>VLOOKUP(P152,commits!$A$1:$E$666,4,FALSE)</f>
        <v>530</v>
      </c>
      <c r="S152">
        <f>VLOOKUP(P152,commits!$A$1:$E$666,5,FALSE)</f>
        <v>3619</v>
      </c>
      <c r="T152" s="2">
        <v>68</v>
      </c>
      <c r="U152" s="2">
        <v>3</v>
      </c>
      <c r="V152">
        <f t="shared" si="14"/>
        <v>50.971830985915496</v>
      </c>
      <c r="W152">
        <f t="shared" si="15"/>
        <v>45.426470588235297</v>
      </c>
      <c r="X152">
        <f t="shared" si="16"/>
        <v>176.66666666666666</v>
      </c>
      <c r="AH152" s="2">
        <v>54706782</v>
      </c>
      <c r="AI152" s="2">
        <v>46</v>
      </c>
      <c r="AJ152" s="2">
        <v>20</v>
      </c>
      <c r="AN152" s="2">
        <v>43329472</v>
      </c>
      <c r="AO152" s="2">
        <v>1</v>
      </c>
      <c r="AP152" s="2">
        <v>2</v>
      </c>
    </row>
    <row r="153" spans="1:42" x14ac:dyDescent="0.25">
      <c r="A153" s="2">
        <v>79465598</v>
      </c>
      <c r="B153">
        <f>VLOOKUP(A153,commits!A152:D776,4,FALSE)</f>
        <v>826</v>
      </c>
      <c r="C153" s="2">
        <v>88</v>
      </c>
      <c r="D153" s="2">
        <v>327</v>
      </c>
      <c r="E153" s="2">
        <f t="shared" si="13"/>
        <v>1.9903614457831325</v>
      </c>
      <c r="P153" s="2">
        <v>94167681</v>
      </c>
      <c r="Q153" s="2">
        <f>VLOOKUP(P153,commits!$A$1:$E$666,3,FALSE)</f>
        <v>5257</v>
      </c>
      <c r="R153" s="2">
        <f>VLOOKUP(P153,commits!$A$1:$E$666,4,FALSE)</f>
        <v>323</v>
      </c>
      <c r="S153">
        <f>VLOOKUP(P153,commits!$A$1:$E$666,5,FALSE)</f>
        <v>5580</v>
      </c>
      <c r="T153" s="2">
        <v>700</v>
      </c>
      <c r="U153" s="2">
        <v>30</v>
      </c>
      <c r="V153">
        <f t="shared" si="14"/>
        <v>7.6438356164383565</v>
      </c>
      <c r="W153">
        <f t="shared" si="15"/>
        <v>7.51</v>
      </c>
      <c r="X153">
        <f t="shared" si="16"/>
        <v>10.766666666666667</v>
      </c>
      <c r="AH153" s="2">
        <v>55016036</v>
      </c>
      <c r="AI153" s="2">
        <v>9</v>
      </c>
      <c r="AJ153" s="2">
        <v>1</v>
      </c>
      <c r="AN153" s="2">
        <v>43715318</v>
      </c>
      <c r="AO153" s="2">
        <v>0</v>
      </c>
      <c r="AP153" s="2">
        <v>2</v>
      </c>
    </row>
    <row r="154" spans="1:42" x14ac:dyDescent="0.25">
      <c r="A154" s="2">
        <v>79707682</v>
      </c>
      <c r="B154">
        <f>VLOOKUP(A154,commits!A153:D777,4,FALSE)</f>
        <v>22</v>
      </c>
      <c r="C154" s="2">
        <v>32</v>
      </c>
      <c r="D154" s="2">
        <v>4</v>
      </c>
      <c r="E154" s="2">
        <f t="shared" si="13"/>
        <v>0.61111111111111116</v>
      </c>
      <c r="P154" s="2">
        <v>94865966</v>
      </c>
      <c r="Q154" s="2">
        <f>VLOOKUP(P154,commits!$A$1:$E$666,3,FALSE)</f>
        <v>244</v>
      </c>
      <c r="R154" s="2">
        <f>VLOOKUP(P154,commits!$A$1:$E$666,4,FALSE)</f>
        <v>72</v>
      </c>
      <c r="S154">
        <f>VLOOKUP(P154,commits!$A$1:$E$666,5,FALSE)</f>
        <v>316</v>
      </c>
      <c r="T154" s="2">
        <v>23</v>
      </c>
      <c r="U154" s="2">
        <v>9</v>
      </c>
      <c r="V154">
        <f t="shared" si="14"/>
        <v>9.875</v>
      </c>
      <c r="W154">
        <f t="shared" si="15"/>
        <v>10.608695652173912</v>
      </c>
      <c r="X154">
        <f t="shared" si="16"/>
        <v>8</v>
      </c>
      <c r="AH154" s="2">
        <v>56541727</v>
      </c>
      <c r="AI154" s="2">
        <v>0</v>
      </c>
      <c r="AJ154" s="2">
        <v>9</v>
      </c>
      <c r="AN154" s="2">
        <v>44005187</v>
      </c>
      <c r="AO154" s="2">
        <v>84</v>
      </c>
      <c r="AP154" s="2">
        <v>4</v>
      </c>
    </row>
    <row r="155" spans="1:42" x14ac:dyDescent="0.25">
      <c r="A155" s="2">
        <v>84507987</v>
      </c>
      <c r="B155">
        <f>VLOOKUP(A155,commits!A154:D778,4,FALSE)</f>
        <v>722</v>
      </c>
      <c r="C155" s="2">
        <v>88</v>
      </c>
      <c r="D155" s="2">
        <v>314</v>
      </c>
      <c r="E155" s="2">
        <f t="shared" si="13"/>
        <v>1.7960199004975124</v>
      </c>
      <c r="P155" s="2">
        <v>94866083</v>
      </c>
      <c r="Q155" s="2">
        <f>VLOOKUP(P155,commits!$A$1:$E$666,3,FALSE)</f>
        <v>244</v>
      </c>
      <c r="R155" s="2">
        <f>VLOOKUP(P155,commits!$A$1:$E$666,4,FALSE)</f>
        <v>72</v>
      </c>
      <c r="S155">
        <f>VLOOKUP(P155,commits!$A$1:$E$666,5,FALSE)</f>
        <v>316</v>
      </c>
      <c r="T155" s="2">
        <v>23</v>
      </c>
      <c r="U155" s="2">
        <v>9</v>
      </c>
      <c r="V155">
        <f t="shared" si="14"/>
        <v>9.875</v>
      </c>
      <c r="W155">
        <f t="shared" si="15"/>
        <v>10.608695652173912</v>
      </c>
      <c r="X155">
        <f t="shared" si="16"/>
        <v>8</v>
      </c>
      <c r="AH155" s="2">
        <v>57470712</v>
      </c>
      <c r="AI155" s="2">
        <v>0</v>
      </c>
      <c r="AJ155" s="2">
        <v>2</v>
      </c>
      <c r="AN155" s="2">
        <v>44443176</v>
      </c>
      <c r="AO155" s="2">
        <v>0</v>
      </c>
      <c r="AP155" s="2">
        <v>5</v>
      </c>
    </row>
    <row r="156" spans="1:42" x14ac:dyDescent="0.25">
      <c r="A156" s="2">
        <v>86124349</v>
      </c>
      <c r="B156">
        <f>VLOOKUP(A156,commits!A155:D779,4,FALSE)</f>
        <v>752</v>
      </c>
      <c r="C156" s="2">
        <v>88</v>
      </c>
      <c r="D156" s="2">
        <v>327</v>
      </c>
      <c r="E156" s="2">
        <f t="shared" si="13"/>
        <v>1.8120481927710843</v>
      </c>
      <c r="P156" s="2">
        <v>95210715</v>
      </c>
      <c r="Q156" s="2">
        <f>VLOOKUP(P156,commits!$A$1:$E$666,3,FALSE)</f>
        <v>5257</v>
      </c>
      <c r="R156" s="2">
        <f>VLOOKUP(P156,commits!$A$1:$E$666,4,FALSE)</f>
        <v>385</v>
      </c>
      <c r="S156">
        <f>VLOOKUP(P156,commits!$A$1:$E$666,5,FALSE)</f>
        <v>5642</v>
      </c>
      <c r="T156" s="2">
        <v>699</v>
      </c>
      <c r="U156" s="2">
        <v>35</v>
      </c>
      <c r="V156">
        <f t="shared" si="14"/>
        <v>7.6866485013623977</v>
      </c>
      <c r="W156">
        <f t="shared" si="15"/>
        <v>7.5207439198855504</v>
      </c>
      <c r="X156">
        <f t="shared" si="16"/>
        <v>11</v>
      </c>
      <c r="AH156" s="2">
        <v>58547907</v>
      </c>
      <c r="AI156" s="2">
        <v>0</v>
      </c>
      <c r="AJ156" s="2">
        <v>2</v>
      </c>
      <c r="AN156" s="2">
        <v>45253868</v>
      </c>
      <c r="AO156" s="2">
        <v>0</v>
      </c>
      <c r="AP156" s="2">
        <v>2</v>
      </c>
    </row>
    <row r="157" spans="1:42" x14ac:dyDescent="0.25">
      <c r="A157" s="2">
        <v>88734877</v>
      </c>
      <c r="B157">
        <f>VLOOKUP(A157,commits!A156:D780,4,FALSE)</f>
        <v>19</v>
      </c>
      <c r="C157" s="2">
        <v>2</v>
      </c>
      <c r="D157" s="2">
        <v>1</v>
      </c>
      <c r="E157" s="2">
        <f t="shared" si="13"/>
        <v>6.333333333333333</v>
      </c>
      <c r="P157" s="2">
        <v>95443579</v>
      </c>
      <c r="Q157" s="2">
        <f>VLOOKUP(P157,commits!$A$1:$E$666,3,FALSE)</f>
        <v>5257</v>
      </c>
      <c r="R157" s="2">
        <f>VLOOKUP(P157,commits!$A$1:$E$666,4,FALSE)</f>
        <v>399</v>
      </c>
      <c r="S157">
        <f>VLOOKUP(P157,commits!$A$1:$E$666,5,FALSE)</f>
        <v>5656</v>
      </c>
      <c r="T157" s="2">
        <v>699</v>
      </c>
      <c r="U157" s="2">
        <v>37</v>
      </c>
      <c r="V157">
        <f t="shared" si="14"/>
        <v>7.6847826086956523</v>
      </c>
      <c r="W157">
        <f t="shared" si="15"/>
        <v>7.5207439198855504</v>
      </c>
      <c r="X157">
        <f t="shared" si="16"/>
        <v>10.783783783783784</v>
      </c>
      <c r="AH157" s="2">
        <v>58819895</v>
      </c>
      <c r="AI157" s="2">
        <v>0</v>
      </c>
      <c r="AJ157" s="2">
        <v>2</v>
      </c>
      <c r="AN157" s="2">
        <v>45260412</v>
      </c>
      <c r="AO157" s="2">
        <v>0</v>
      </c>
      <c r="AP157" s="2">
        <v>43</v>
      </c>
    </row>
    <row r="158" spans="1:42" x14ac:dyDescent="0.25">
      <c r="A158" s="2">
        <v>89386914</v>
      </c>
      <c r="B158">
        <f>VLOOKUP(A158,commits!A157:D781,4,FALSE)</f>
        <v>2691</v>
      </c>
      <c r="C158" s="2">
        <v>1017</v>
      </c>
      <c r="D158" s="2">
        <v>523</v>
      </c>
      <c r="E158" s="2">
        <f t="shared" si="13"/>
        <v>1.7474025974025975</v>
      </c>
      <c r="P158" s="2">
        <v>96212237</v>
      </c>
      <c r="Q158" s="2">
        <f>VLOOKUP(P158,commits!$A$1:$E$666,3,FALSE)</f>
        <v>27333</v>
      </c>
      <c r="R158" s="2">
        <f>VLOOKUP(P158,commits!$A$1:$E$666,4,FALSE)</f>
        <v>16895</v>
      </c>
      <c r="S158">
        <f>VLOOKUP(P158,commits!$A$1:$E$666,5,FALSE)</f>
        <v>44228</v>
      </c>
      <c r="T158" s="2">
        <v>6623</v>
      </c>
      <c r="U158" s="2">
        <v>4193</v>
      </c>
      <c r="V158">
        <f t="shared" si="14"/>
        <v>4.0891272189349115</v>
      </c>
      <c r="W158">
        <f t="shared" si="15"/>
        <v>4.1269817303336858</v>
      </c>
      <c r="X158">
        <f t="shared" si="16"/>
        <v>4.0293346052945385</v>
      </c>
      <c r="AH158" s="2">
        <v>59766613</v>
      </c>
      <c r="AI158" s="2">
        <v>0</v>
      </c>
      <c r="AJ158" s="2">
        <v>2</v>
      </c>
      <c r="AN158" s="2">
        <v>45728723</v>
      </c>
      <c r="AO158" s="2">
        <v>0</v>
      </c>
      <c r="AP158" s="2">
        <v>2</v>
      </c>
    </row>
    <row r="159" spans="1:42" x14ac:dyDescent="0.25">
      <c r="A159" s="2">
        <v>89674298</v>
      </c>
      <c r="B159">
        <f>VLOOKUP(A159,commits!A158:D782,4,FALSE)</f>
        <v>2</v>
      </c>
      <c r="C159" s="2">
        <v>14</v>
      </c>
      <c r="D159" s="2">
        <v>1</v>
      </c>
      <c r="E159" s="2">
        <f t="shared" si="13"/>
        <v>0.13333333333333333</v>
      </c>
      <c r="P159" s="2">
        <v>96530667</v>
      </c>
      <c r="Q159" s="2">
        <f>VLOOKUP(P159,commits!$A$1:$E$666,3,FALSE)</f>
        <v>5018</v>
      </c>
      <c r="R159" s="2">
        <f>VLOOKUP(P159,commits!$A$1:$E$666,4,FALSE)</f>
        <v>178</v>
      </c>
      <c r="S159">
        <f>VLOOKUP(P159,commits!$A$1:$E$666,5,FALSE)</f>
        <v>5196</v>
      </c>
      <c r="T159" s="2">
        <v>1006</v>
      </c>
      <c r="U159" s="2">
        <v>11</v>
      </c>
      <c r="V159">
        <f t="shared" si="14"/>
        <v>5.109144542772861</v>
      </c>
      <c r="W159">
        <f t="shared" si="15"/>
        <v>4.9880715705765404</v>
      </c>
      <c r="X159">
        <f t="shared" si="16"/>
        <v>16.181818181818183</v>
      </c>
      <c r="AH159" s="2">
        <v>60479576</v>
      </c>
      <c r="AI159" s="2">
        <v>0</v>
      </c>
      <c r="AJ159" s="2">
        <v>1</v>
      </c>
      <c r="AN159" s="2">
        <v>45859239</v>
      </c>
      <c r="AO159" s="2">
        <v>5</v>
      </c>
      <c r="AP159" s="2">
        <v>4</v>
      </c>
    </row>
    <row r="160" spans="1:42" x14ac:dyDescent="0.25">
      <c r="A160" s="2">
        <v>92938357</v>
      </c>
      <c r="B160">
        <f>VLOOKUP(A160,commits!A159:D783,4,FALSE)</f>
        <v>243</v>
      </c>
      <c r="C160" s="2">
        <v>1013</v>
      </c>
      <c r="D160" s="2">
        <v>21</v>
      </c>
      <c r="E160" s="2">
        <f t="shared" si="13"/>
        <v>0.23500967117988394</v>
      </c>
      <c r="P160" s="2">
        <v>97128753</v>
      </c>
      <c r="Q160" s="2">
        <f>VLOOKUP(P160,commits!$A$1:$E$666,3,FALSE)</f>
        <v>2039</v>
      </c>
      <c r="R160" s="2">
        <f>VLOOKUP(P160,commits!$A$1:$E$666,4,FALSE)</f>
        <v>405</v>
      </c>
      <c r="S160">
        <f>VLOOKUP(P160,commits!$A$1:$E$666,5,FALSE)</f>
        <v>2444</v>
      </c>
      <c r="T160" s="2">
        <v>652</v>
      </c>
      <c r="U160" s="2">
        <v>85</v>
      </c>
      <c r="V160">
        <f t="shared" si="14"/>
        <v>3.316146540027137</v>
      </c>
      <c r="W160">
        <f t="shared" si="15"/>
        <v>3.1273006134969323</v>
      </c>
      <c r="X160">
        <f t="shared" si="16"/>
        <v>4.7647058823529411</v>
      </c>
      <c r="AH160" s="2">
        <v>60671631</v>
      </c>
      <c r="AI160" s="2">
        <v>0</v>
      </c>
      <c r="AJ160" s="2">
        <v>7</v>
      </c>
      <c r="AN160" s="2">
        <v>45884557</v>
      </c>
      <c r="AO160" s="2">
        <v>0</v>
      </c>
      <c r="AP160" s="2">
        <v>4</v>
      </c>
    </row>
    <row r="161" spans="1:42" x14ac:dyDescent="0.25">
      <c r="A161" s="2">
        <v>93316749</v>
      </c>
      <c r="B161">
        <f>VLOOKUP(A161,commits!A160:D784,4,FALSE)</f>
        <v>530</v>
      </c>
      <c r="C161" s="2">
        <v>88</v>
      </c>
      <c r="D161" s="2">
        <v>30</v>
      </c>
      <c r="E161" s="2">
        <f t="shared" si="13"/>
        <v>4.4915254237288131</v>
      </c>
      <c r="P161" s="2">
        <v>98575487</v>
      </c>
      <c r="Q161" s="2">
        <f>VLOOKUP(P161,commits!$A$1:$E$666,3,FALSE)</f>
        <v>46406</v>
      </c>
      <c r="R161" s="2">
        <f>VLOOKUP(P161,commits!$A$1:$E$666,4,FALSE)</f>
        <v>1400</v>
      </c>
      <c r="S161">
        <f>VLOOKUP(P161,commits!$A$1:$E$666,5,FALSE)</f>
        <v>47806</v>
      </c>
      <c r="T161" s="2">
        <v>9566</v>
      </c>
      <c r="U161" s="2">
        <v>397</v>
      </c>
      <c r="V161">
        <f t="shared" si="14"/>
        <v>4.7983539094650203</v>
      </c>
      <c r="W161">
        <f t="shared" si="15"/>
        <v>4.8511394522266356</v>
      </c>
      <c r="X161">
        <f t="shared" si="16"/>
        <v>3.5264483627204029</v>
      </c>
      <c r="AH161" s="2">
        <v>62129589</v>
      </c>
      <c r="AI161" s="2">
        <v>1</v>
      </c>
      <c r="AJ161" s="2">
        <v>2</v>
      </c>
      <c r="AN161" s="2">
        <v>45931203</v>
      </c>
      <c r="AO161" s="2">
        <v>22</v>
      </c>
      <c r="AP161" s="2">
        <v>187</v>
      </c>
    </row>
    <row r="162" spans="1:42" x14ac:dyDescent="0.25">
      <c r="A162" s="2">
        <v>94167681</v>
      </c>
      <c r="B162">
        <f>VLOOKUP(A162,commits!A161:D785,4,FALSE)</f>
        <v>323</v>
      </c>
      <c r="C162" s="2">
        <v>1013</v>
      </c>
      <c r="D162" s="2">
        <v>36</v>
      </c>
      <c r="E162" s="2">
        <f t="shared" si="13"/>
        <v>0.30791229742612014</v>
      </c>
      <c r="P162" s="2">
        <v>101262862</v>
      </c>
      <c r="Q162" s="2">
        <f>VLOOKUP(P162,commits!$A$1:$E$666,3,FALSE)</f>
        <v>5255</v>
      </c>
      <c r="R162" s="2">
        <f>VLOOKUP(P162,commits!$A$1:$E$666,4,FALSE)</f>
        <v>741</v>
      </c>
      <c r="S162">
        <f>VLOOKUP(P162,commits!$A$1:$E$666,5,FALSE)</f>
        <v>5996</v>
      </c>
      <c r="T162" s="2">
        <v>698</v>
      </c>
      <c r="U162" s="2">
        <v>67</v>
      </c>
      <c r="V162">
        <f t="shared" si="14"/>
        <v>7.8379084967320258</v>
      </c>
      <c r="W162">
        <f t="shared" si="15"/>
        <v>7.5286532951289402</v>
      </c>
      <c r="X162">
        <f t="shared" si="16"/>
        <v>11.059701492537313</v>
      </c>
      <c r="AH162" s="2">
        <v>66357329</v>
      </c>
      <c r="AI162" s="2">
        <v>0</v>
      </c>
      <c r="AJ162" s="2">
        <v>6</v>
      </c>
      <c r="AN162" s="2">
        <v>46121448</v>
      </c>
      <c r="AO162" s="2">
        <v>0</v>
      </c>
      <c r="AP162" s="2">
        <v>2</v>
      </c>
    </row>
    <row r="163" spans="1:42" x14ac:dyDescent="0.25">
      <c r="A163" s="2">
        <v>94865966</v>
      </c>
      <c r="B163">
        <f>VLOOKUP(A163,commits!A162:D786,4,FALSE)</f>
        <v>72</v>
      </c>
      <c r="C163" s="2">
        <v>26</v>
      </c>
      <c r="D163" s="2">
        <v>13</v>
      </c>
      <c r="E163" s="2">
        <f t="shared" si="13"/>
        <v>1.8461538461538463</v>
      </c>
      <c r="P163" s="2">
        <v>101472507</v>
      </c>
      <c r="Q163" s="2">
        <f>VLOOKUP(P163,commits!$A$1:$E$666,3,FALSE)</f>
        <v>5255</v>
      </c>
      <c r="R163" s="2">
        <f>VLOOKUP(P163,commits!$A$1:$E$666,4,FALSE)</f>
        <v>751</v>
      </c>
      <c r="S163">
        <f>VLOOKUP(P163,commits!$A$1:$E$666,5,FALSE)</f>
        <v>6006</v>
      </c>
      <c r="T163" s="2">
        <v>698</v>
      </c>
      <c r="U163" s="2">
        <v>67</v>
      </c>
      <c r="V163">
        <f t="shared" si="14"/>
        <v>7.8509803921568624</v>
      </c>
      <c r="W163">
        <f t="shared" si="15"/>
        <v>7.5286532951289402</v>
      </c>
      <c r="X163">
        <f t="shared" si="16"/>
        <v>11.208955223880597</v>
      </c>
      <c r="AH163" s="2">
        <v>66822007</v>
      </c>
      <c r="AI163" s="2">
        <v>0</v>
      </c>
      <c r="AJ163" s="2">
        <v>7</v>
      </c>
      <c r="AN163" s="2">
        <v>47052953</v>
      </c>
      <c r="AO163" s="2">
        <v>0</v>
      </c>
      <c r="AP163" s="2">
        <v>6</v>
      </c>
    </row>
    <row r="164" spans="1:42" x14ac:dyDescent="0.25">
      <c r="A164" s="2">
        <v>94866083</v>
      </c>
      <c r="B164">
        <f>VLOOKUP(A164,commits!A163:D787,4,FALSE)</f>
        <v>72</v>
      </c>
      <c r="C164" s="2">
        <v>26</v>
      </c>
      <c r="D164" s="2">
        <v>13</v>
      </c>
      <c r="E164" s="2">
        <f t="shared" si="13"/>
        <v>1.8461538461538463</v>
      </c>
      <c r="P164" s="2">
        <v>103996987</v>
      </c>
      <c r="Q164" s="2">
        <f>VLOOKUP(P164,commits!$A$1:$E$666,3,FALSE)</f>
        <v>27323</v>
      </c>
      <c r="R164" s="2">
        <f>VLOOKUP(P164,commits!$A$1:$E$666,4,FALSE)</f>
        <v>16877</v>
      </c>
      <c r="S164">
        <f>VLOOKUP(P164,commits!$A$1:$E$666,5,FALSE)</f>
        <v>44200</v>
      </c>
      <c r="T164" s="2">
        <v>6623</v>
      </c>
      <c r="U164" s="2">
        <v>4196</v>
      </c>
      <c r="V164">
        <f t="shared" si="14"/>
        <v>4.0854053054810979</v>
      </c>
      <c r="W164">
        <f t="shared" si="15"/>
        <v>4.1254718405556394</v>
      </c>
      <c r="X164">
        <f t="shared" si="16"/>
        <v>4.0221639656816013</v>
      </c>
      <c r="AH164" s="2">
        <v>68092281</v>
      </c>
      <c r="AI164" s="2">
        <v>0</v>
      </c>
      <c r="AJ164" s="2">
        <v>2</v>
      </c>
      <c r="AN164" s="2">
        <v>47181287</v>
      </c>
      <c r="AO164" s="2">
        <v>10</v>
      </c>
      <c r="AP164" s="2">
        <v>5</v>
      </c>
    </row>
    <row r="165" spans="1:42" x14ac:dyDescent="0.25">
      <c r="A165" s="2">
        <v>95210715</v>
      </c>
      <c r="B165">
        <f>VLOOKUP(A165,commits!A164:D788,4,FALSE)</f>
        <v>385</v>
      </c>
      <c r="C165" s="2">
        <v>1013</v>
      </c>
      <c r="D165" s="2">
        <v>41</v>
      </c>
      <c r="E165" s="2">
        <f t="shared" si="13"/>
        <v>0.36527514231499053</v>
      </c>
      <c r="P165" s="2">
        <v>104817465</v>
      </c>
      <c r="Q165" s="2">
        <f>VLOOKUP(P165,commits!$A$1:$E$666,3,FALSE)</f>
        <v>21</v>
      </c>
      <c r="R165" s="2">
        <f>VLOOKUP(P165,commits!$A$1:$E$666,4,FALSE)</f>
        <v>2</v>
      </c>
      <c r="S165">
        <f>VLOOKUP(P165,commits!$A$1:$E$666,5,FALSE)</f>
        <v>23</v>
      </c>
      <c r="T165" s="2">
        <v>1</v>
      </c>
      <c r="U165" s="2">
        <v>1</v>
      </c>
      <c r="V165">
        <f t="shared" si="14"/>
        <v>11.5</v>
      </c>
      <c r="W165">
        <f t="shared" si="15"/>
        <v>21</v>
      </c>
      <c r="X165">
        <f t="shared" si="16"/>
        <v>2</v>
      </c>
      <c r="AH165" s="2">
        <v>68407220</v>
      </c>
      <c r="AI165" s="2">
        <v>19</v>
      </c>
      <c r="AJ165" s="2">
        <v>31</v>
      </c>
      <c r="AN165" s="2">
        <v>47398246</v>
      </c>
      <c r="AO165" s="2">
        <v>0</v>
      </c>
      <c r="AP165" s="2">
        <v>1</v>
      </c>
    </row>
    <row r="166" spans="1:42" x14ac:dyDescent="0.25">
      <c r="A166" s="2">
        <v>95443579</v>
      </c>
      <c r="B166">
        <f>VLOOKUP(A166,commits!A165:D789,4,FALSE)</f>
        <v>399</v>
      </c>
      <c r="C166" s="2">
        <v>1013</v>
      </c>
      <c r="D166" s="2">
        <v>44</v>
      </c>
      <c r="E166" s="2">
        <f t="shared" si="13"/>
        <v>0.37748344370860926</v>
      </c>
      <c r="P166" s="2">
        <v>105359284</v>
      </c>
      <c r="Q166" s="2">
        <f>VLOOKUP(P166,commits!$A$1:$E$666,3,FALSE)</f>
        <v>5255</v>
      </c>
      <c r="R166" s="2">
        <f>VLOOKUP(P166,commits!$A$1:$E$666,4,FALSE)</f>
        <v>906</v>
      </c>
      <c r="S166">
        <f>VLOOKUP(P166,commits!$A$1:$E$666,5,FALSE)</f>
        <v>6161</v>
      </c>
      <c r="T166" s="2">
        <v>698</v>
      </c>
      <c r="U166" s="2">
        <v>73</v>
      </c>
      <c r="V166">
        <f t="shared" si="14"/>
        <v>7.9909208819714657</v>
      </c>
      <c r="W166">
        <f t="shared" si="15"/>
        <v>7.5286532951289402</v>
      </c>
      <c r="X166">
        <f t="shared" si="16"/>
        <v>12.41095890410959</v>
      </c>
      <c r="AH166" s="2">
        <v>68464903</v>
      </c>
      <c r="AI166" s="2">
        <v>919</v>
      </c>
      <c r="AJ166" s="2">
        <v>1567</v>
      </c>
      <c r="AN166" s="2">
        <v>47632133</v>
      </c>
      <c r="AO166" s="2">
        <v>867</v>
      </c>
      <c r="AP166" s="2">
        <v>108</v>
      </c>
    </row>
    <row r="167" spans="1:42" x14ac:dyDescent="0.25">
      <c r="A167" s="2">
        <v>96530667</v>
      </c>
      <c r="B167">
        <f>VLOOKUP(A167,commits!A166:D790,4,FALSE)</f>
        <v>178</v>
      </c>
      <c r="C167" s="2">
        <v>1399</v>
      </c>
      <c r="D167" s="2">
        <v>936</v>
      </c>
      <c r="E167" s="2">
        <f t="shared" si="13"/>
        <v>7.6231263383297651E-2</v>
      </c>
      <c r="P167" s="2">
        <v>105595611</v>
      </c>
      <c r="Q167" s="2">
        <f>VLOOKUP(P167,commits!$A$1:$E$666,3,FALSE)</f>
        <v>8</v>
      </c>
      <c r="R167" s="2">
        <f>VLOOKUP(P167,commits!$A$1:$E$666,4,FALSE)</f>
        <v>25</v>
      </c>
      <c r="S167">
        <f>VLOOKUP(P167,commits!$A$1:$E$666,5,FALSE)</f>
        <v>33</v>
      </c>
      <c r="T167" s="2">
        <v>1</v>
      </c>
      <c r="U167" s="2">
        <v>2</v>
      </c>
      <c r="V167">
        <f t="shared" si="14"/>
        <v>11</v>
      </c>
      <c r="W167">
        <f t="shared" si="15"/>
        <v>8</v>
      </c>
      <c r="X167">
        <f t="shared" si="16"/>
        <v>12.5</v>
      </c>
      <c r="AH167" s="2">
        <v>69359362</v>
      </c>
      <c r="AI167" s="2">
        <v>74</v>
      </c>
      <c r="AJ167" s="2">
        <v>177</v>
      </c>
      <c r="AN167" s="2">
        <v>47686179</v>
      </c>
      <c r="AO167" s="2">
        <v>0</v>
      </c>
      <c r="AP167" s="2">
        <v>1</v>
      </c>
    </row>
    <row r="168" spans="1:42" x14ac:dyDescent="0.25">
      <c r="A168" s="2">
        <v>97128753</v>
      </c>
      <c r="B168">
        <f>VLOOKUP(A168,commits!A167:D791,4,FALSE)</f>
        <v>405</v>
      </c>
      <c r="C168" s="2">
        <v>893</v>
      </c>
      <c r="D168" s="2">
        <v>146</v>
      </c>
      <c r="E168" s="2">
        <f t="shared" si="13"/>
        <v>0.38979788257940329</v>
      </c>
      <c r="P168" s="2">
        <v>106851769</v>
      </c>
      <c r="Q168" s="2">
        <f>VLOOKUP(P168,commits!$A$1:$E$666,3,FALSE)</f>
        <v>1019</v>
      </c>
      <c r="R168" s="2">
        <f>VLOOKUP(P168,commits!$A$1:$E$666,4,FALSE)</f>
        <v>310</v>
      </c>
      <c r="S168">
        <f>VLOOKUP(P168,commits!$A$1:$E$666,5,FALSE)</f>
        <v>1329</v>
      </c>
      <c r="T168" s="2">
        <v>30</v>
      </c>
      <c r="U168" s="2">
        <v>12</v>
      </c>
      <c r="V168">
        <f t="shared" si="14"/>
        <v>31.642857142857142</v>
      </c>
      <c r="W168">
        <f t="shared" si="15"/>
        <v>33.966666666666669</v>
      </c>
      <c r="X168">
        <f t="shared" si="16"/>
        <v>25.833333333333332</v>
      </c>
      <c r="AH168" s="2">
        <v>70492012</v>
      </c>
      <c r="AI168" s="2">
        <v>0</v>
      </c>
      <c r="AJ168" s="2">
        <v>2</v>
      </c>
      <c r="AN168" s="2">
        <v>47846192</v>
      </c>
      <c r="AO168" s="2">
        <v>0</v>
      </c>
      <c r="AP168" s="2">
        <v>3</v>
      </c>
    </row>
    <row r="169" spans="1:42" x14ac:dyDescent="0.25">
      <c r="A169" s="2">
        <v>98208593</v>
      </c>
      <c r="B169">
        <f>VLOOKUP(A169,commits!A168:D792,4,FALSE)</f>
        <v>118</v>
      </c>
      <c r="C169" s="2">
        <v>1</v>
      </c>
      <c r="D169" s="2">
        <v>2</v>
      </c>
      <c r="E169" s="2">
        <f t="shared" si="13"/>
        <v>39.333333333333336</v>
      </c>
      <c r="P169" s="2">
        <v>107119628</v>
      </c>
      <c r="Q169" s="2">
        <f>VLOOKUP(P169,commits!$A$1:$E$666,3,FALSE)</f>
        <v>46636</v>
      </c>
      <c r="R169" s="2">
        <f>VLOOKUP(P169,commits!$A$1:$E$666,4,FALSE)</f>
        <v>1880</v>
      </c>
      <c r="S169">
        <f>VLOOKUP(P169,commits!$A$1:$E$666,5,FALSE)</f>
        <v>48516</v>
      </c>
      <c r="T169" s="2">
        <v>9553</v>
      </c>
      <c r="U169" s="2">
        <v>542</v>
      </c>
      <c r="V169">
        <f t="shared" si="14"/>
        <v>4.8059435364041603</v>
      </c>
      <c r="W169">
        <f t="shared" si="15"/>
        <v>4.8818172301894691</v>
      </c>
      <c r="X169">
        <f t="shared" si="16"/>
        <v>3.4686346863468636</v>
      </c>
      <c r="AH169" s="2">
        <v>71376869</v>
      </c>
      <c r="AI169" s="2">
        <v>55</v>
      </c>
      <c r="AJ169" s="2">
        <v>22</v>
      </c>
      <c r="AN169" s="2">
        <v>48448272</v>
      </c>
      <c r="AO169" s="2">
        <v>0</v>
      </c>
      <c r="AP169" s="2">
        <v>1</v>
      </c>
    </row>
    <row r="170" spans="1:42" x14ac:dyDescent="0.25">
      <c r="A170" s="2">
        <v>98575487</v>
      </c>
      <c r="B170">
        <f>VLOOKUP(A170,commits!A169:D793,4,FALSE)</f>
        <v>1400</v>
      </c>
      <c r="C170" s="2">
        <v>12987</v>
      </c>
      <c r="D170" s="2">
        <v>548</v>
      </c>
      <c r="E170" s="2">
        <f t="shared" si="13"/>
        <v>0.10343553749538234</v>
      </c>
      <c r="P170" s="2">
        <v>107367707</v>
      </c>
      <c r="Q170" s="2">
        <f>VLOOKUP(P170,commits!$A$1:$E$666,3,FALSE)</f>
        <v>5255</v>
      </c>
      <c r="R170" s="2">
        <f>VLOOKUP(P170,commits!$A$1:$E$666,4,FALSE)</f>
        <v>872</v>
      </c>
      <c r="S170">
        <f>VLOOKUP(P170,commits!$A$1:$E$666,5,FALSE)</f>
        <v>6127</v>
      </c>
      <c r="T170" s="2">
        <v>698</v>
      </c>
      <c r="U170" s="2">
        <v>73</v>
      </c>
      <c r="V170">
        <f t="shared" si="14"/>
        <v>7.9468223086900132</v>
      </c>
      <c r="W170">
        <f t="shared" si="15"/>
        <v>7.5286532951289402</v>
      </c>
      <c r="X170">
        <f t="shared" si="16"/>
        <v>11.945205479452055</v>
      </c>
      <c r="AH170" s="2">
        <v>71501855</v>
      </c>
      <c r="AI170" s="2">
        <v>3</v>
      </c>
      <c r="AJ170" s="2">
        <v>4</v>
      </c>
      <c r="AN170" s="2">
        <v>49742114</v>
      </c>
      <c r="AO170" s="2">
        <v>1</v>
      </c>
      <c r="AP170" s="2">
        <v>12</v>
      </c>
    </row>
    <row r="171" spans="1:42" x14ac:dyDescent="0.25">
      <c r="A171" s="2">
        <v>101262862</v>
      </c>
      <c r="B171">
        <f>VLOOKUP(A171,commits!A170:D794,4,FALSE)</f>
        <v>741</v>
      </c>
      <c r="C171" s="2">
        <v>1013</v>
      </c>
      <c r="D171" s="2">
        <v>83</v>
      </c>
      <c r="E171" s="2">
        <f t="shared" si="13"/>
        <v>0.67609489051094895</v>
      </c>
      <c r="P171" s="2">
        <v>107553659</v>
      </c>
      <c r="Q171" s="2">
        <f>VLOOKUP(P171,commits!$A$1:$E$666,3,FALSE)</f>
        <v>5254</v>
      </c>
      <c r="R171" s="2">
        <f>VLOOKUP(P171,commits!$A$1:$E$666,4,FALSE)</f>
        <v>992</v>
      </c>
      <c r="S171">
        <f>VLOOKUP(P171,commits!$A$1:$E$666,5,FALSE)</f>
        <v>6246</v>
      </c>
      <c r="T171" s="2">
        <v>698</v>
      </c>
      <c r="U171" s="2">
        <v>89</v>
      </c>
      <c r="V171">
        <f t="shared" si="14"/>
        <v>7.9364675984752227</v>
      </c>
      <c r="W171">
        <f t="shared" si="15"/>
        <v>7.5272206303724927</v>
      </c>
      <c r="X171">
        <f t="shared" si="16"/>
        <v>11.146067415730338</v>
      </c>
      <c r="AH171" s="2">
        <v>72233269</v>
      </c>
      <c r="AI171" s="2">
        <v>132</v>
      </c>
      <c r="AJ171" s="2">
        <v>122</v>
      </c>
      <c r="AN171" s="2">
        <v>49892996</v>
      </c>
      <c r="AO171" s="2">
        <v>0</v>
      </c>
      <c r="AP171" s="2">
        <v>38</v>
      </c>
    </row>
    <row r="172" spans="1:42" x14ac:dyDescent="0.25">
      <c r="A172" s="2">
        <v>101472507</v>
      </c>
      <c r="B172">
        <f>VLOOKUP(A172,commits!A171:D795,4,FALSE)</f>
        <v>751</v>
      </c>
      <c r="C172" s="2">
        <v>1013</v>
      </c>
      <c r="D172" s="2">
        <v>83</v>
      </c>
      <c r="E172" s="2">
        <f t="shared" si="13"/>
        <v>0.68521897810218979</v>
      </c>
      <c r="P172" s="2">
        <v>108414390</v>
      </c>
      <c r="Q172" s="2">
        <f>VLOOKUP(P172,commits!$A$1:$E$666,3,FALSE)</f>
        <v>1139</v>
      </c>
      <c r="R172" s="2">
        <f>VLOOKUP(P172,commits!$A$1:$E$666,4,FALSE)</f>
        <v>477</v>
      </c>
      <c r="S172">
        <f>VLOOKUP(P172,commits!$A$1:$E$666,5,FALSE)</f>
        <v>1616</v>
      </c>
      <c r="T172" s="2">
        <v>30</v>
      </c>
      <c r="U172" s="2">
        <v>15</v>
      </c>
      <c r="V172">
        <f t="shared" si="14"/>
        <v>35.911111111111111</v>
      </c>
      <c r="W172">
        <f t="shared" si="15"/>
        <v>37.966666666666669</v>
      </c>
      <c r="X172">
        <f t="shared" si="16"/>
        <v>31.8</v>
      </c>
      <c r="AH172" s="2">
        <v>72479761</v>
      </c>
      <c r="AI172" s="2">
        <v>1</v>
      </c>
      <c r="AJ172" s="2">
        <v>21</v>
      </c>
      <c r="AN172" s="2">
        <v>50178266</v>
      </c>
      <c r="AO172" s="2">
        <v>0</v>
      </c>
      <c r="AP172" s="2">
        <v>1</v>
      </c>
    </row>
    <row r="173" spans="1:42" x14ac:dyDescent="0.25">
      <c r="A173" s="2">
        <v>104817465</v>
      </c>
      <c r="B173">
        <f>VLOOKUP(A173,commits!A172:D796,4,FALSE)</f>
        <v>2</v>
      </c>
      <c r="C173" s="2">
        <v>1</v>
      </c>
      <c r="D173" s="2">
        <v>1</v>
      </c>
      <c r="E173" s="2">
        <f t="shared" si="13"/>
        <v>1</v>
      </c>
      <c r="P173" s="2">
        <v>111302009</v>
      </c>
      <c r="Q173" s="2">
        <f>VLOOKUP(P173,commits!$A$1:$E$666,3,FALSE)</f>
        <v>1133</v>
      </c>
      <c r="R173" s="2">
        <f>VLOOKUP(P173,commits!$A$1:$E$666,4,FALSE)</f>
        <v>527</v>
      </c>
      <c r="S173">
        <f>VLOOKUP(P173,commits!$A$1:$E$666,5,FALSE)</f>
        <v>1660</v>
      </c>
      <c r="T173" s="2">
        <v>30</v>
      </c>
      <c r="U173" s="2">
        <v>17</v>
      </c>
      <c r="V173">
        <f t="shared" si="14"/>
        <v>35.319148936170215</v>
      </c>
      <c r="W173">
        <f t="shared" si="15"/>
        <v>37.766666666666666</v>
      </c>
      <c r="X173">
        <f t="shared" si="16"/>
        <v>31</v>
      </c>
      <c r="AH173" s="2">
        <v>73205358</v>
      </c>
      <c r="AI173" s="2">
        <v>1469</v>
      </c>
      <c r="AJ173" s="2">
        <v>178</v>
      </c>
      <c r="AN173" s="2">
        <v>50365703</v>
      </c>
      <c r="AO173" s="2">
        <v>0</v>
      </c>
      <c r="AP173" s="2">
        <v>135</v>
      </c>
    </row>
    <row r="174" spans="1:42" x14ac:dyDescent="0.25">
      <c r="A174" s="2">
        <v>105359284</v>
      </c>
      <c r="B174">
        <f>VLOOKUP(A174,commits!A173:D797,4,FALSE)</f>
        <v>906</v>
      </c>
      <c r="C174" s="2">
        <v>1013</v>
      </c>
      <c r="D174" s="2">
        <v>89</v>
      </c>
      <c r="E174" s="2">
        <f t="shared" si="13"/>
        <v>0.82214156079854805</v>
      </c>
      <c r="P174" s="2">
        <v>111772276</v>
      </c>
      <c r="Q174" s="2">
        <f>VLOOKUP(P174,commits!$A$1:$E$666,3,FALSE)</f>
        <v>5254</v>
      </c>
      <c r="R174" s="2">
        <f>VLOOKUP(P174,commits!$A$1:$E$666,4,FALSE)</f>
        <v>1301</v>
      </c>
      <c r="S174">
        <f>VLOOKUP(P174,commits!$A$1:$E$666,5,FALSE)</f>
        <v>6555</v>
      </c>
      <c r="T174" s="2">
        <v>696</v>
      </c>
      <c r="U174" s="2">
        <v>106</v>
      </c>
      <c r="V174">
        <f t="shared" si="14"/>
        <v>8.1733167082294269</v>
      </c>
      <c r="W174">
        <f t="shared" si="15"/>
        <v>7.5488505747126435</v>
      </c>
      <c r="X174">
        <f t="shared" si="16"/>
        <v>12.273584905660377</v>
      </c>
      <c r="AH174" s="2">
        <v>73379415</v>
      </c>
      <c r="AI174" s="2">
        <v>0</v>
      </c>
      <c r="AJ174" s="2">
        <v>2</v>
      </c>
      <c r="AN174" s="2">
        <v>50374140</v>
      </c>
      <c r="AO174" s="2">
        <v>0</v>
      </c>
      <c r="AP174" s="2">
        <v>3</v>
      </c>
    </row>
    <row r="175" spans="1:42" x14ac:dyDescent="0.25">
      <c r="A175" s="2">
        <v>105595611</v>
      </c>
      <c r="B175">
        <f>VLOOKUP(A175,commits!A174:D798,4,FALSE)</f>
        <v>25</v>
      </c>
      <c r="C175" s="2">
        <v>1</v>
      </c>
      <c r="D175" s="2">
        <v>2</v>
      </c>
      <c r="E175" s="2">
        <f t="shared" si="13"/>
        <v>8.3333333333333339</v>
      </c>
      <c r="P175" s="2">
        <v>112953456</v>
      </c>
      <c r="Q175" s="2">
        <f>VLOOKUP(P175,commits!$A$1:$E$666,3,FALSE)</f>
        <v>1133</v>
      </c>
      <c r="R175" s="2">
        <f>VLOOKUP(P175,commits!$A$1:$E$666,4,FALSE)</f>
        <v>547</v>
      </c>
      <c r="S175">
        <f>VLOOKUP(P175,commits!$A$1:$E$666,5,FALSE)</f>
        <v>1680</v>
      </c>
      <c r="T175" s="2">
        <v>30</v>
      </c>
      <c r="U175" s="2">
        <v>16</v>
      </c>
      <c r="V175">
        <f t="shared" si="14"/>
        <v>36.521739130434781</v>
      </c>
      <c r="W175">
        <f t="shared" si="15"/>
        <v>37.766666666666666</v>
      </c>
      <c r="X175">
        <f t="shared" si="16"/>
        <v>34.1875</v>
      </c>
      <c r="AH175" s="2">
        <v>73714491</v>
      </c>
      <c r="AI175" s="2">
        <v>0</v>
      </c>
      <c r="AJ175" s="2">
        <v>46</v>
      </c>
      <c r="AN175" s="2">
        <v>50582931</v>
      </c>
      <c r="AO175" s="2">
        <v>0</v>
      </c>
      <c r="AP175" s="2">
        <v>1</v>
      </c>
    </row>
    <row r="176" spans="1:42" x14ac:dyDescent="0.25">
      <c r="A176" s="2">
        <v>106851769</v>
      </c>
      <c r="B176">
        <f>VLOOKUP(A176,commits!A175:D799,4,FALSE)</f>
        <v>310</v>
      </c>
      <c r="C176" s="2">
        <v>82</v>
      </c>
      <c r="D176" s="2">
        <v>13</v>
      </c>
      <c r="E176" s="2">
        <f t="shared" si="13"/>
        <v>3.263157894736842</v>
      </c>
      <c r="P176" s="2">
        <v>113795698</v>
      </c>
      <c r="Q176" s="2">
        <f>VLOOKUP(P176,commits!$A$1:$E$666,3,FALSE)</f>
        <v>1133</v>
      </c>
      <c r="R176" s="2">
        <f>VLOOKUP(P176,commits!$A$1:$E$666,4,FALSE)</f>
        <v>557</v>
      </c>
      <c r="S176">
        <f>VLOOKUP(P176,commits!$A$1:$E$666,5,FALSE)</f>
        <v>1690</v>
      </c>
      <c r="T176" s="2">
        <v>30</v>
      </c>
      <c r="U176" s="2">
        <v>17</v>
      </c>
      <c r="V176">
        <f t="shared" si="14"/>
        <v>35.957446808510639</v>
      </c>
      <c r="W176">
        <f t="shared" si="15"/>
        <v>37.766666666666666</v>
      </c>
      <c r="X176">
        <f t="shared" si="16"/>
        <v>32.764705882352942</v>
      </c>
      <c r="AH176" s="2">
        <v>74074978</v>
      </c>
      <c r="AI176" s="2">
        <v>0</v>
      </c>
      <c r="AJ176" s="2">
        <v>46</v>
      </c>
      <c r="AN176" s="2">
        <v>50665628</v>
      </c>
      <c r="AO176" s="2">
        <v>0</v>
      </c>
      <c r="AP176" s="2">
        <v>1</v>
      </c>
    </row>
    <row r="177" spans="1:42" x14ac:dyDescent="0.25">
      <c r="A177" s="2">
        <v>107119628</v>
      </c>
      <c r="B177">
        <f>VLOOKUP(A177,commits!A176:D800,4,FALSE)</f>
        <v>1880</v>
      </c>
      <c r="C177" s="2">
        <v>12987</v>
      </c>
      <c r="D177" s="2">
        <v>750</v>
      </c>
      <c r="E177" s="2">
        <f t="shared" si="13"/>
        <v>0.13685666448278372</v>
      </c>
      <c r="P177" s="2">
        <v>116361990</v>
      </c>
      <c r="Q177" s="2">
        <f>VLOOKUP(P177,commits!$A$1:$E$666,3,FALSE)</f>
        <v>5228</v>
      </c>
      <c r="R177" s="2">
        <f>VLOOKUP(P177,commits!$A$1:$E$666,4,FALSE)</f>
        <v>1063</v>
      </c>
      <c r="S177">
        <f>VLOOKUP(P177,commits!$A$1:$E$666,5,FALSE)</f>
        <v>6291</v>
      </c>
      <c r="T177" s="2">
        <v>697</v>
      </c>
      <c r="U177" s="2">
        <v>89</v>
      </c>
      <c r="V177">
        <f t="shared" si="14"/>
        <v>8.0038167938931295</v>
      </c>
      <c r="W177">
        <f t="shared" si="15"/>
        <v>7.5007173601147779</v>
      </c>
      <c r="X177">
        <f t="shared" si="16"/>
        <v>11.943820224719101</v>
      </c>
      <c r="AH177" s="2">
        <v>74506349</v>
      </c>
      <c r="AI177" s="2">
        <v>0</v>
      </c>
      <c r="AJ177" s="2">
        <v>1</v>
      </c>
      <c r="AN177" s="2">
        <v>50667950</v>
      </c>
      <c r="AO177" s="2">
        <v>13</v>
      </c>
      <c r="AP177" s="2">
        <v>70</v>
      </c>
    </row>
    <row r="178" spans="1:42" x14ac:dyDescent="0.25">
      <c r="A178" s="2">
        <v>107367707</v>
      </c>
      <c r="B178">
        <f>VLOOKUP(A178,commits!A177:D801,4,FALSE)</f>
        <v>872</v>
      </c>
      <c r="C178" s="2">
        <v>1013</v>
      </c>
      <c r="D178" s="2">
        <v>89</v>
      </c>
      <c r="E178" s="2">
        <f t="shared" si="13"/>
        <v>0.79128856624319421</v>
      </c>
      <c r="P178" s="2">
        <v>116522779</v>
      </c>
      <c r="Q178" s="2">
        <f>VLOOKUP(P178,commits!$A$1:$E$666,3,FALSE)</f>
        <v>1133</v>
      </c>
      <c r="R178" s="2">
        <f>VLOOKUP(P178,commits!$A$1:$E$666,4,FALSE)</f>
        <v>597</v>
      </c>
      <c r="S178">
        <f>VLOOKUP(P178,commits!$A$1:$E$666,5,FALSE)</f>
        <v>1730</v>
      </c>
      <c r="T178" s="2">
        <v>30</v>
      </c>
      <c r="U178" s="2">
        <v>19</v>
      </c>
      <c r="V178">
        <f t="shared" si="14"/>
        <v>35.306122448979593</v>
      </c>
      <c r="W178">
        <f t="shared" si="15"/>
        <v>37.766666666666666</v>
      </c>
      <c r="X178">
        <f t="shared" si="16"/>
        <v>31.421052631578949</v>
      </c>
      <c r="AH178" s="2">
        <v>75049829</v>
      </c>
      <c r="AI178" s="2">
        <v>0</v>
      </c>
      <c r="AJ178" s="2">
        <v>1</v>
      </c>
      <c r="AN178" s="2">
        <v>51590622</v>
      </c>
      <c r="AO178" s="2">
        <v>14</v>
      </c>
      <c r="AP178" s="2">
        <v>2</v>
      </c>
    </row>
    <row r="179" spans="1:42" x14ac:dyDescent="0.25">
      <c r="A179" s="2">
        <v>107553659</v>
      </c>
      <c r="B179">
        <f>VLOOKUP(A179,commits!A178:D802,4,FALSE)</f>
        <v>992</v>
      </c>
      <c r="C179" s="2">
        <v>1013</v>
      </c>
      <c r="D179" s="2">
        <v>106</v>
      </c>
      <c r="E179" s="2">
        <f t="shared" si="13"/>
        <v>0.88650580875781948</v>
      </c>
      <c r="P179" s="2">
        <v>117831469</v>
      </c>
      <c r="Q179" s="2">
        <f>VLOOKUP(P179,commits!$A$1:$E$666,3,FALSE)</f>
        <v>2677</v>
      </c>
      <c r="R179" s="2">
        <f>VLOOKUP(P179,commits!$A$1:$E$666,4,FALSE)</f>
        <v>822</v>
      </c>
      <c r="S179">
        <f>VLOOKUP(P179,commits!$A$1:$E$666,5,FALSE)</f>
        <v>3499</v>
      </c>
      <c r="T179" s="2">
        <v>506</v>
      </c>
      <c r="U179" s="2">
        <v>99</v>
      </c>
      <c r="V179">
        <f t="shared" si="14"/>
        <v>5.7834710743801656</v>
      </c>
      <c r="W179">
        <f t="shared" si="15"/>
        <v>5.2905138339920947</v>
      </c>
      <c r="X179">
        <f t="shared" si="16"/>
        <v>8.3030303030303028</v>
      </c>
      <c r="AH179" s="2">
        <v>75758799</v>
      </c>
      <c r="AI179" s="2">
        <v>11479</v>
      </c>
      <c r="AJ179" s="2">
        <v>480</v>
      </c>
      <c r="AN179" s="2">
        <v>51774067</v>
      </c>
      <c r="AO179" s="2">
        <v>0</v>
      </c>
      <c r="AP179" s="2">
        <v>5</v>
      </c>
    </row>
    <row r="180" spans="1:42" x14ac:dyDescent="0.25">
      <c r="A180" s="2">
        <v>108414390</v>
      </c>
      <c r="B180">
        <f>VLOOKUP(A180,commits!A179:D803,4,FALSE)</f>
        <v>477</v>
      </c>
      <c r="C180" s="2">
        <v>82</v>
      </c>
      <c r="D180" s="2">
        <v>16</v>
      </c>
      <c r="E180" s="2">
        <f t="shared" si="13"/>
        <v>4.8673469387755102</v>
      </c>
      <c r="P180" s="2">
        <v>117928513</v>
      </c>
      <c r="Q180" s="2">
        <f>VLOOKUP(P180,commits!$A$1:$E$666,3,FALSE)</f>
        <v>1133</v>
      </c>
      <c r="R180" s="2">
        <f>VLOOKUP(P180,commits!$A$1:$E$666,4,FALSE)</f>
        <v>617</v>
      </c>
      <c r="S180">
        <f>VLOOKUP(P180,commits!$A$1:$E$666,5,FALSE)</f>
        <v>1750</v>
      </c>
      <c r="T180" s="2">
        <v>30</v>
      </c>
      <c r="U180" s="2">
        <v>16</v>
      </c>
      <c r="V180">
        <f t="shared" si="14"/>
        <v>38.043478260869563</v>
      </c>
      <c r="W180">
        <f t="shared" si="15"/>
        <v>37.766666666666666</v>
      </c>
      <c r="X180">
        <f t="shared" si="16"/>
        <v>38.5625</v>
      </c>
      <c r="AH180" s="2">
        <v>76048216</v>
      </c>
      <c r="AI180" s="2">
        <v>245</v>
      </c>
      <c r="AJ180" s="2">
        <v>183</v>
      </c>
      <c r="AN180" s="2">
        <v>51844107</v>
      </c>
      <c r="AO180" s="2">
        <v>1728</v>
      </c>
      <c r="AP180" s="2">
        <v>14</v>
      </c>
    </row>
    <row r="181" spans="1:42" x14ac:dyDescent="0.25">
      <c r="A181" s="2">
        <v>111302009</v>
      </c>
      <c r="B181">
        <f>VLOOKUP(A181,commits!A180:D804,4,FALSE)</f>
        <v>527</v>
      </c>
      <c r="C181" s="2">
        <v>82</v>
      </c>
      <c r="D181" s="2">
        <v>18</v>
      </c>
      <c r="E181" s="2">
        <f t="shared" si="13"/>
        <v>5.27</v>
      </c>
      <c r="P181" s="2">
        <v>118666777</v>
      </c>
      <c r="Q181" s="2">
        <f>VLOOKUP(P181,commits!$A$1:$E$666,3,FALSE)</f>
        <v>980</v>
      </c>
      <c r="R181" s="2">
        <f>VLOOKUP(P181,commits!$A$1:$E$666,4,FALSE)</f>
        <v>425</v>
      </c>
      <c r="S181">
        <f>VLOOKUP(P181,commits!$A$1:$E$666,5,FALSE)</f>
        <v>1405</v>
      </c>
      <c r="T181" s="2">
        <v>262</v>
      </c>
      <c r="U181" s="2">
        <v>107</v>
      </c>
      <c r="V181">
        <f t="shared" si="14"/>
        <v>3.807588075880759</v>
      </c>
      <c r="W181">
        <f t="shared" si="15"/>
        <v>3.7404580152671754</v>
      </c>
      <c r="X181">
        <f t="shared" si="16"/>
        <v>3.97196261682243</v>
      </c>
      <c r="AH181" s="2">
        <v>76819000</v>
      </c>
      <c r="AI181" s="2">
        <v>29</v>
      </c>
      <c r="AJ181" s="2">
        <v>74</v>
      </c>
      <c r="AN181" s="2">
        <v>51862096</v>
      </c>
      <c r="AO181" s="2">
        <v>0</v>
      </c>
      <c r="AP181" s="2">
        <v>1</v>
      </c>
    </row>
    <row r="182" spans="1:42" x14ac:dyDescent="0.25">
      <c r="A182" s="2">
        <v>111772276</v>
      </c>
      <c r="B182">
        <f>VLOOKUP(A182,commits!A181:D805,4,FALSE)</f>
        <v>1301</v>
      </c>
      <c r="C182" s="2">
        <v>1013</v>
      </c>
      <c r="D182" s="2">
        <v>135</v>
      </c>
      <c r="E182" s="2">
        <f t="shared" si="13"/>
        <v>1.1332752613240418</v>
      </c>
      <c r="P182" s="2">
        <v>119819922</v>
      </c>
      <c r="Q182" s="2">
        <f>VLOOKUP(P182,commits!$A$1:$E$666,3,FALSE)</f>
        <v>480</v>
      </c>
      <c r="R182" s="2">
        <f>VLOOKUP(P182,commits!$A$1:$E$666,4,FALSE)</f>
        <v>200</v>
      </c>
      <c r="S182">
        <f>VLOOKUP(P182,commits!$A$1:$E$666,5,FALSE)</f>
        <v>680</v>
      </c>
      <c r="T182" s="2">
        <v>2</v>
      </c>
      <c r="U182" s="2">
        <v>39</v>
      </c>
      <c r="V182">
        <f t="shared" si="14"/>
        <v>16.585365853658537</v>
      </c>
      <c r="W182">
        <f t="shared" si="15"/>
        <v>240</v>
      </c>
      <c r="X182">
        <f t="shared" si="16"/>
        <v>5.1282051282051286</v>
      </c>
      <c r="AH182" s="2">
        <v>78210355</v>
      </c>
      <c r="AI182" s="2">
        <v>1906</v>
      </c>
      <c r="AJ182" s="2">
        <v>24</v>
      </c>
      <c r="AN182" s="2">
        <v>52187093</v>
      </c>
      <c r="AO182" s="2">
        <v>0</v>
      </c>
      <c r="AP182" s="2">
        <v>2</v>
      </c>
    </row>
    <row r="183" spans="1:42" x14ac:dyDescent="0.25">
      <c r="A183" s="2">
        <v>112953456</v>
      </c>
      <c r="B183">
        <f>VLOOKUP(A183,commits!A182:D806,4,FALSE)</f>
        <v>547</v>
      </c>
      <c r="C183" s="2">
        <v>82</v>
      </c>
      <c r="D183" s="2">
        <v>17</v>
      </c>
      <c r="E183" s="2">
        <f t="shared" si="13"/>
        <v>5.5252525252525251</v>
      </c>
      <c r="P183" s="2">
        <v>121212966</v>
      </c>
      <c r="Q183" s="2">
        <f>VLOOKUP(P183,commits!$A$1:$E$666,3,FALSE)</f>
        <v>18</v>
      </c>
      <c r="R183" s="2">
        <f>VLOOKUP(P183,commits!$A$1:$E$666,4,FALSE)</f>
        <v>10</v>
      </c>
      <c r="S183">
        <f>VLOOKUP(P183,commits!$A$1:$E$666,5,FALSE)</f>
        <v>28</v>
      </c>
      <c r="T183" s="2">
        <v>1</v>
      </c>
      <c r="U183" s="2">
        <v>1</v>
      </c>
      <c r="V183">
        <f t="shared" si="14"/>
        <v>14</v>
      </c>
      <c r="W183">
        <f t="shared" si="15"/>
        <v>18</v>
      </c>
      <c r="X183">
        <f t="shared" si="16"/>
        <v>10</v>
      </c>
      <c r="AH183" s="2">
        <v>78471377</v>
      </c>
      <c r="AI183" s="2">
        <v>2</v>
      </c>
      <c r="AJ183" s="2">
        <v>9</v>
      </c>
      <c r="AN183" s="2">
        <v>52959888</v>
      </c>
      <c r="AO183" s="2">
        <v>0</v>
      </c>
      <c r="AP183" s="2">
        <v>2</v>
      </c>
    </row>
    <row r="184" spans="1:42" x14ac:dyDescent="0.25">
      <c r="A184" s="2">
        <v>113795698</v>
      </c>
      <c r="B184">
        <f>VLOOKUP(A184,commits!A183:D807,4,FALSE)</f>
        <v>557</v>
      </c>
      <c r="C184" s="2">
        <v>82</v>
      </c>
      <c r="D184" s="2">
        <v>18</v>
      </c>
      <c r="E184" s="2">
        <f t="shared" si="13"/>
        <v>5.57</v>
      </c>
      <c r="P184" s="2">
        <v>121213081</v>
      </c>
      <c r="Q184" s="2">
        <f>VLOOKUP(P184,commits!$A$1:$E$666,3,FALSE)</f>
        <v>18</v>
      </c>
      <c r="R184" s="2">
        <f>VLOOKUP(P184,commits!$A$1:$E$666,4,FALSE)</f>
        <v>10</v>
      </c>
      <c r="S184">
        <f>VLOOKUP(P184,commits!$A$1:$E$666,5,FALSE)</f>
        <v>28</v>
      </c>
      <c r="T184" s="2">
        <v>1</v>
      </c>
      <c r="U184" s="2">
        <v>1</v>
      </c>
      <c r="V184">
        <f t="shared" si="14"/>
        <v>14</v>
      </c>
      <c r="W184">
        <f t="shared" si="15"/>
        <v>18</v>
      </c>
      <c r="X184">
        <f t="shared" si="16"/>
        <v>10</v>
      </c>
      <c r="AH184" s="2">
        <v>78644365</v>
      </c>
      <c r="AI184" s="2">
        <v>0</v>
      </c>
      <c r="AJ184" s="2">
        <v>1</v>
      </c>
      <c r="AN184" s="2">
        <v>53073936</v>
      </c>
      <c r="AO184" s="2">
        <v>2</v>
      </c>
      <c r="AP184" s="2">
        <v>1</v>
      </c>
    </row>
    <row r="185" spans="1:42" x14ac:dyDescent="0.25">
      <c r="A185" s="2">
        <v>116361990</v>
      </c>
      <c r="B185">
        <f>VLOOKUP(A185,commits!A184:D808,4,FALSE)</f>
        <v>1063</v>
      </c>
      <c r="C185" s="2">
        <v>1013</v>
      </c>
      <c r="D185" s="2">
        <v>106</v>
      </c>
      <c r="E185" s="2">
        <f t="shared" si="13"/>
        <v>0.94995531724754245</v>
      </c>
      <c r="P185" s="2">
        <v>121228445</v>
      </c>
      <c r="Q185" s="2">
        <f>VLOOKUP(P185,commits!$A$1:$E$666,3,FALSE)</f>
        <v>18</v>
      </c>
      <c r="R185" s="2">
        <f>VLOOKUP(P185,commits!$A$1:$E$666,4,FALSE)</f>
        <v>10</v>
      </c>
      <c r="S185">
        <f>VLOOKUP(P185,commits!$A$1:$E$666,5,FALSE)</f>
        <v>28</v>
      </c>
      <c r="T185" s="2">
        <v>1</v>
      </c>
      <c r="U185" s="2">
        <v>1</v>
      </c>
      <c r="V185">
        <f t="shared" si="14"/>
        <v>14</v>
      </c>
      <c r="W185">
        <f t="shared" si="15"/>
        <v>18</v>
      </c>
      <c r="X185">
        <f t="shared" si="16"/>
        <v>10</v>
      </c>
      <c r="AH185" s="2">
        <v>78912017</v>
      </c>
      <c r="AI185" s="2">
        <v>0</v>
      </c>
      <c r="AJ185" s="2">
        <v>1</v>
      </c>
      <c r="AN185" s="2">
        <v>53135203</v>
      </c>
      <c r="AO185" s="2">
        <v>26</v>
      </c>
      <c r="AP185" s="2">
        <v>12</v>
      </c>
    </row>
    <row r="186" spans="1:42" x14ac:dyDescent="0.25">
      <c r="A186" s="2">
        <v>116522779</v>
      </c>
      <c r="B186">
        <f>VLOOKUP(A186,commits!A185:D809,4,FALSE)</f>
        <v>597</v>
      </c>
      <c r="C186" s="2">
        <v>82</v>
      </c>
      <c r="D186" s="2">
        <v>21</v>
      </c>
      <c r="E186" s="2">
        <f t="shared" si="13"/>
        <v>5.7961165048543686</v>
      </c>
      <c r="P186" s="2">
        <v>122414437</v>
      </c>
      <c r="Q186" s="2">
        <f>VLOOKUP(P186,commits!$A$1:$E$666,3,FALSE)</f>
        <v>330</v>
      </c>
      <c r="R186" s="2">
        <f>VLOOKUP(P186,commits!$A$1:$E$666,4,FALSE)</f>
        <v>1182</v>
      </c>
      <c r="S186">
        <f>VLOOKUP(P186,commits!$A$1:$E$666,5,FALSE)</f>
        <v>1512</v>
      </c>
      <c r="T186" s="2">
        <v>46</v>
      </c>
      <c r="U186" s="2">
        <v>81</v>
      </c>
      <c r="V186">
        <f t="shared" si="14"/>
        <v>11.905511811023622</v>
      </c>
      <c r="W186">
        <f t="shared" si="15"/>
        <v>7.1739130434782608</v>
      </c>
      <c r="X186">
        <f t="shared" si="16"/>
        <v>14.592592592592593</v>
      </c>
      <c r="AH186" s="2">
        <v>79148749</v>
      </c>
      <c r="AI186" s="2">
        <v>3</v>
      </c>
      <c r="AJ186" s="2">
        <v>11</v>
      </c>
      <c r="AN186" s="2">
        <v>53534987</v>
      </c>
      <c r="AO186" s="2">
        <v>0</v>
      </c>
      <c r="AP186" s="2">
        <v>3</v>
      </c>
    </row>
    <row r="187" spans="1:42" x14ac:dyDescent="0.25">
      <c r="A187" s="2">
        <v>117668510</v>
      </c>
      <c r="B187">
        <f>VLOOKUP(A187,commits!A186:D810,4,FALSE)</f>
        <v>11</v>
      </c>
      <c r="C187" s="2">
        <v>14</v>
      </c>
      <c r="D187" s="2">
        <v>7</v>
      </c>
      <c r="E187" s="2">
        <f t="shared" si="13"/>
        <v>0.52380952380952384</v>
      </c>
      <c r="P187" s="2">
        <v>122976077</v>
      </c>
      <c r="Q187" s="2">
        <f>VLOOKUP(P187,commits!$A$1:$E$666,3,FALSE)</f>
        <v>2772</v>
      </c>
      <c r="R187" s="2">
        <f>VLOOKUP(P187,commits!$A$1:$E$666,4,FALSE)</f>
        <v>2463</v>
      </c>
      <c r="S187">
        <f>VLOOKUP(P187,commits!$A$1:$E$666,5,FALSE)</f>
        <v>5235</v>
      </c>
      <c r="T187" s="2">
        <v>111</v>
      </c>
      <c r="U187" s="2">
        <v>66</v>
      </c>
      <c r="V187">
        <f t="shared" si="14"/>
        <v>29.576271186440678</v>
      </c>
      <c r="W187">
        <f t="shared" si="15"/>
        <v>24.972972972972972</v>
      </c>
      <c r="X187">
        <f t="shared" si="16"/>
        <v>37.31818181818182</v>
      </c>
      <c r="AH187" s="2">
        <v>79465598</v>
      </c>
      <c r="AI187" s="2">
        <v>384</v>
      </c>
      <c r="AJ187" s="2">
        <v>59</v>
      </c>
      <c r="AN187" s="2">
        <v>53661072</v>
      </c>
      <c r="AO187" s="2">
        <v>2</v>
      </c>
      <c r="AP187" s="2">
        <v>3</v>
      </c>
    </row>
    <row r="188" spans="1:42" x14ac:dyDescent="0.25">
      <c r="A188" s="2">
        <v>117831469</v>
      </c>
      <c r="B188">
        <f>VLOOKUP(A188,commits!A187:D811,4,FALSE)</f>
        <v>822</v>
      </c>
      <c r="C188" s="2">
        <v>641</v>
      </c>
      <c r="D188" s="2">
        <v>142</v>
      </c>
      <c r="E188" s="2">
        <f t="shared" si="13"/>
        <v>1.0498084291187739</v>
      </c>
      <c r="P188" s="2">
        <v>124034426</v>
      </c>
      <c r="Q188" s="2">
        <f>VLOOKUP(P188,commits!$A$1:$E$666,3,FALSE)</f>
        <v>330</v>
      </c>
      <c r="R188" s="2">
        <f>VLOOKUP(P188,commits!$A$1:$E$666,4,FALSE)</f>
        <v>1181</v>
      </c>
      <c r="S188">
        <f>VLOOKUP(P188,commits!$A$1:$E$666,5,FALSE)</f>
        <v>1511</v>
      </c>
      <c r="T188" s="2">
        <v>46</v>
      </c>
      <c r="U188" s="2">
        <v>81</v>
      </c>
      <c r="V188">
        <f t="shared" si="14"/>
        <v>11.897637795275591</v>
      </c>
      <c r="W188">
        <f t="shared" si="15"/>
        <v>7.1739130434782608</v>
      </c>
      <c r="X188">
        <f t="shared" si="16"/>
        <v>14.580246913580247</v>
      </c>
      <c r="AH188" s="2">
        <v>79707682</v>
      </c>
      <c r="AI188" s="2">
        <v>5</v>
      </c>
      <c r="AJ188" s="2">
        <v>32</v>
      </c>
      <c r="AN188" s="2">
        <v>53742460</v>
      </c>
      <c r="AO188" s="2">
        <v>19</v>
      </c>
      <c r="AP188" s="2">
        <v>8</v>
      </c>
    </row>
    <row r="189" spans="1:42" x14ac:dyDescent="0.25">
      <c r="A189" s="2">
        <v>117928513</v>
      </c>
      <c r="B189">
        <f>VLOOKUP(A189,commits!A188:D812,4,FALSE)</f>
        <v>617</v>
      </c>
      <c r="C189" s="2">
        <v>82</v>
      </c>
      <c r="D189" s="2">
        <v>17</v>
      </c>
      <c r="E189" s="2">
        <f t="shared" si="13"/>
        <v>6.2323232323232327</v>
      </c>
      <c r="P189" s="2">
        <v>124245472</v>
      </c>
      <c r="Q189" s="2">
        <f>VLOOKUP(P189,commits!$A$1:$E$666,3,FALSE)</f>
        <v>5245</v>
      </c>
      <c r="R189" s="2">
        <f>VLOOKUP(P189,commits!$A$1:$E$666,4,FALSE)</f>
        <v>2435</v>
      </c>
      <c r="S189">
        <f>VLOOKUP(P189,commits!$A$1:$E$666,5,FALSE)</f>
        <v>7680</v>
      </c>
      <c r="T189" s="2">
        <v>696</v>
      </c>
      <c r="U189" s="2">
        <v>353</v>
      </c>
      <c r="V189">
        <f t="shared" si="14"/>
        <v>7.3212583412774075</v>
      </c>
      <c r="W189">
        <f t="shared" si="15"/>
        <v>7.5359195402298846</v>
      </c>
      <c r="X189">
        <f t="shared" si="16"/>
        <v>6.8980169971671392</v>
      </c>
      <c r="AH189" s="2">
        <v>84507987</v>
      </c>
      <c r="AI189" s="2">
        <v>553</v>
      </c>
      <c r="AJ189" s="2">
        <v>59</v>
      </c>
      <c r="AN189" s="2">
        <v>54498583</v>
      </c>
      <c r="AO189" s="2">
        <v>0</v>
      </c>
      <c r="AP189" s="2">
        <v>19</v>
      </c>
    </row>
    <row r="190" spans="1:42" x14ac:dyDescent="0.25">
      <c r="A190" s="2">
        <v>118666777</v>
      </c>
      <c r="B190">
        <f>VLOOKUP(A190,commits!A189:D813,4,FALSE)</f>
        <v>425</v>
      </c>
      <c r="C190" s="2">
        <v>262</v>
      </c>
      <c r="D190" s="2">
        <v>107</v>
      </c>
      <c r="E190" s="2">
        <f t="shared" si="13"/>
        <v>1.1517615176151761</v>
      </c>
      <c r="P190" s="2">
        <v>124260744</v>
      </c>
      <c r="Q190" s="2">
        <f>VLOOKUP(P190,commits!$A$1:$E$666,3,FALSE)</f>
        <v>5245</v>
      </c>
      <c r="R190" s="2">
        <f>VLOOKUP(P190,commits!$A$1:$E$666,4,FALSE)</f>
        <v>2436</v>
      </c>
      <c r="S190">
        <f>VLOOKUP(P190,commits!$A$1:$E$666,5,FALSE)</f>
        <v>7681</v>
      </c>
      <c r="T190" s="2">
        <v>696</v>
      </c>
      <c r="U190" s="2">
        <v>353</v>
      </c>
      <c r="V190">
        <f t="shared" si="14"/>
        <v>7.3222116301239275</v>
      </c>
      <c r="W190">
        <f t="shared" si="15"/>
        <v>7.5359195402298846</v>
      </c>
      <c r="X190">
        <f t="shared" si="16"/>
        <v>6.9008498583569402</v>
      </c>
      <c r="AH190" s="2">
        <v>85057381</v>
      </c>
      <c r="AI190" s="2">
        <v>0</v>
      </c>
      <c r="AJ190" s="2">
        <v>1</v>
      </c>
      <c r="AN190" s="2">
        <v>54638619</v>
      </c>
      <c r="AO190" s="2">
        <v>2</v>
      </c>
      <c r="AP190" s="2">
        <v>3</v>
      </c>
    </row>
    <row r="191" spans="1:42" x14ac:dyDescent="0.25">
      <c r="A191" s="2">
        <v>119819922</v>
      </c>
      <c r="B191">
        <f>VLOOKUP(A191,commits!A190:D814,4,FALSE)</f>
        <v>200</v>
      </c>
      <c r="C191" s="2">
        <v>2</v>
      </c>
      <c r="D191" s="2">
        <v>40</v>
      </c>
      <c r="E191" s="2">
        <f t="shared" si="13"/>
        <v>4.7619047619047619</v>
      </c>
      <c r="P191" s="2">
        <v>124541856</v>
      </c>
      <c r="Q191" s="2">
        <f>VLOOKUP(P191,commits!$A$1:$E$666,3,FALSE)</f>
        <v>246</v>
      </c>
      <c r="R191" s="2">
        <f>VLOOKUP(P191,commits!$A$1:$E$666,4,FALSE)</f>
        <v>27</v>
      </c>
      <c r="S191">
        <f>VLOOKUP(P191,commits!$A$1:$E$666,5,FALSE)</f>
        <v>273</v>
      </c>
      <c r="T191" s="2">
        <v>34</v>
      </c>
      <c r="U191" s="2">
        <v>6</v>
      </c>
      <c r="V191">
        <f t="shared" si="14"/>
        <v>6.8250000000000002</v>
      </c>
      <c r="W191">
        <f t="shared" si="15"/>
        <v>7.2352941176470589</v>
      </c>
      <c r="X191">
        <f t="shared" si="16"/>
        <v>4.5</v>
      </c>
      <c r="AH191" s="2">
        <v>86124349</v>
      </c>
      <c r="AI191" s="2">
        <v>384</v>
      </c>
      <c r="AJ191" s="2">
        <v>59</v>
      </c>
      <c r="AN191" s="2">
        <v>54648215</v>
      </c>
      <c r="AO191" s="2">
        <v>1631</v>
      </c>
      <c r="AP191" s="2">
        <v>613</v>
      </c>
    </row>
    <row r="192" spans="1:42" x14ac:dyDescent="0.25">
      <c r="A192" s="2">
        <v>122414437</v>
      </c>
      <c r="B192">
        <f>VLOOKUP(A192,commits!A191:D815,4,FALSE)</f>
        <v>1182</v>
      </c>
      <c r="C192" s="2">
        <v>157</v>
      </c>
      <c r="D192" s="2">
        <v>566</v>
      </c>
      <c r="E192" s="2">
        <f t="shared" si="13"/>
        <v>1.6348547717842323</v>
      </c>
      <c r="P192" s="2">
        <v>124907477</v>
      </c>
      <c r="Q192" s="2">
        <f>VLOOKUP(P192,commits!$A$1:$E$666,3,FALSE)</f>
        <v>390</v>
      </c>
      <c r="R192" s="2">
        <f>VLOOKUP(P192,commits!$A$1:$E$666,4,FALSE)</f>
        <v>715</v>
      </c>
      <c r="S192">
        <f>VLOOKUP(P192,commits!$A$1:$E$666,5,FALSE)</f>
        <v>1105</v>
      </c>
      <c r="T192" s="2">
        <v>52</v>
      </c>
      <c r="U192" s="2">
        <v>130</v>
      </c>
      <c r="V192">
        <f t="shared" si="14"/>
        <v>6.0714285714285712</v>
      </c>
      <c r="W192">
        <f t="shared" si="15"/>
        <v>7.5</v>
      </c>
      <c r="X192">
        <f t="shared" si="16"/>
        <v>5.5</v>
      </c>
      <c r="AH192" s="2">
        <v>86282367</v>
      </c>
      <c r="AI192" s="2">
        <v>88</v>
      </c>
      <c r="AJ192" s="2">
        <v>331</v>
      </c>
      <c r="AN192" s="2">
        <v>54706263</v>
      </c>
      <c r="AO192" s="2">
        <v>7564</v>
      </c>
      <c r="AP192" s="2">
        <v>339</v>
      </c>
    </row>
    <row r="193" spans="1:42" x14ac:dyDescent="0.25">
      <c r="A193" s="2">
        <v>122976077</v>
      </c>
      <c r="B193">
        <f>VLOOKUP(A193,commits!A192:D816,4,FALSE)</f>
        <v>2463</v>
      </c>
      <c r="C193" s="2">
        <v>111</v>
      </c>
      <c r="D193" s="2">
        <v>151</v>
      </c>
      <c r="E193" s="2">
        <f t="shared" si="13"/>
        <v>9.4007633587786259</v>
      </c>
      <c r="P193" s="2">
        <v>126279499</v>
      </c>
      <c r="Q193" s="2">
        <f>VLOOKUP(P193,commits!$A$1:$E$666,3,FALSE)</f>
        <v>714</v>
      </c>
      <c r="R193" s="2">
        <f>VLOOKUP(P193,commits!$A$1:$E$666,4,FALSE)</f>
        <v>511</v>
      </c>
      <c r="S193">
        <f>VLOOKUP(P193,commits!$A$1:$E$666,5,FALSE)</f>
        <v>1225</v>
      </c>
      <c r="T193" s="2">
        <v>166</v>
      </c>
      <c r="U193" s="2">
        <v>8</v>
      </c>
      <c r="V193">
        <f t="shared" si="14"/>
        <v>7.0402298850574709</v>
      </c>
      <c r="W193">
        <f t="shared" si="15"/>
        <v>4.3012048192771086</v>
      </c>
      <c r="X193">
        <f t="shared" si="16"/>
        <v>63.875</v>
      </c>
      <c r="AH193" s="2">
        <v>86769001</v>
      </c>
      <c r="AI193" s="2">
        <v>0</v>
      </c>
      <c r="AJ193" s="2">
        <v>1</v>
      </c>
      <c r="AN193" s="2">
        <v>54706782</v>
      </c>
      <c r="AO193" s="2">
        <v>9212</v>
      </c>
      <c r="AP193" s="2">
        <v>389</v>
      </c>
    </row>
    <row r="194" spans="1:42" x14ac:dyDescent="0.25">
      <c r="A194" s="2">
        <v>124034426</v>
      </c>
      <c r="B194">
        <f>VLOOKUP(A194,commits!A193:D817,4,FALSE)</f>
        <v>1181</v>
      </c>
      <c r="C194" s="2">
        <v>157</v>
      </c>
      <c r="D194" s="2">
        <v>566</v>
      </c>
      <c r="E194" s="2">
        <f t="shared" si="13"/>
        <v>1.6334716459197787</v>
      </c>
      <c r="P194" s="2">
        <v>126371844</v>
      </c>
      <c r="Q194" s="2">
        <f>VLOOKUP(P194,commits!$A$1:$E$666,3,FALSE)</f>
        <v>5258</v>
      </c>
      <c r="R194" s="2">
        <f>VLOOKUP(P194,commits!$A$1:$E$666,4,FALSE)</f>
        <v>2624</v>
      </c>
      <c r="S194">
        <f>VLOOKUP(P194,commits!$A$1:$E$666,5,FALSE)</f>
        <v>7882</v>
      </c>
      <c r="T194" s="2">
        <v>700</v>
      </c>
      <c r="U194" s="2">
        <v>408</v>
      </c>
      <c r="V194">
        <f t="shared" si="14"/>
        <v>7.1137184115523464</v>
      </c>
      <c r="W194">
        <f t="shared" si="15"/>
        <v>7.5114285714285716</v>
      </c>
      <c r="X194">
        <f t="shared" si="16"/>
        <v>6.4313725490196081</v>
      </c>
      <c r="AH194" s="2">
        <v>87207085</v>
      </c>
      <c r="AI194" s="2">
        <v>0</v>
      </c>
      <c r="AJ194" s="2">
        <v>1</v>
      </c>
      <c r="AN194" s="2">
        <v>55016036</v>
      </c>
      <c r="AO194" s="2">
        <v>170</v>
      </c>
      <c r="AP194" s="2">
        <v>7</v>
      </c>
    </row>
    <row r="195" spans="1:42" x14ac:dyDescent="0.25">
      <c r="A195" s="2">
        <v>124245472</v>
      </c>
      <c r="B195">
        <f>VLOOKUP(A195,commits!A194:D818,4,FALSE)</f>
        <v>2435</v>
      </c>
      <c r="C195" s="2">
        <v>1013</v>
      </c>
      <c r="D195" s="2">
        <v>442</v>
      </c>
      <c r="E195" s="2">
        <f t="shared" ref="E195:E202" si="17">B195/(C195+D195)</f>
        <v>1.6735395189003437</v>
      </c>
      <c r="P195" s="2">
        <v>127966163</v>
      </c>
      <c r="Q195" s="2">
        <f>VLOOKUP(P195,commits!$A$1:$E$666,3,FALSE)</f>
        <v>39962</v>
      </c>
      <c r="R195" s="2">
        <f>VLOOKUP(P195,commits!$A$1:$E$666,4,FALSE)</f>
        <v>1917</v>
      </c>
      <c r="S195">
        <f>VLOOKUP(P195,commits!$A$1:$E$666,5,FALSE)</f>
        <v>41879</v>
      </c>
      <c r="T195" s="2">
        <v>9613</v>
      </c>
      <c r="U195" s="2">
        <v>601</v>
      </c>
      <c r="V195">
        <f>S195/(T195+U195)</f>
        <v>4.1001566477383982</v>
      </c>
      <c r="W195">
        <f>Q195/T195</f>
        <v>4.1570789555809844</v>
      </c>
      <c r="X195">
        <f>R195/U195</f>
        <v>3.1896838602329449</v>
      </c>
      <c r="AH195" s="2">
        <v>88734877</v>
      </c>
      <c r="AI195" s="2">
        <v>0</v>
      </c>
      <c r="AJ195" s="2">
        <v>2</v>
      </c>
      <c r="AN195" s="2">
        <v>55123746</v>
      </c>
      <c r="AO195" s="2">
        <v>0</v>
      </c>
      <c r="AP195" s="2">
        <v>1</v>
      </c>
    </row>
    <row r="196" spans="1:42" x14ac:dyDescent="0.25">
      <c r="A196" s="2">
        <v>124260744</v>
      </c>
      <c r="B196">
        <f>VLOOKUP(A196,commits!A195:D819,4,FALSE)</f>
        <v>2436</v>
      </c>
      <c r="C196" s="2">
        <v>1013</v>
      </c>
      <c r="D196" s="2">
        <v>442</v>
      </c>
      <c r="E196" s="2">
        <f t="shared" si="17"/>
        <v>1.6742268041237114</v>
      </c>
      <c r="P196" s="2">
        <v>552695</v>
      </c>
      <c r="Q196">
        <f>VLOOKUP(P196,commits!$A$2:$D$666,3,FALSE)</f>
        <v>85</v>
      </c>
      <c r="R196">
        <f>VLOOKUP(P196,commits!$A$2:$D$666,4,FALSE)</f>
        <v>86</v>
      </c>
      <c r="S196">
        <f>Q196+R196</f>
        <v>171</v>
      </c>
      <c r="T196" s="2">
        <v>2</v>
      </c>
      <c r="U196" s="2">
        <v>0</v>
      </c>
      <c r="V196">
        <f>S196/(T196+U196)</f>
        <v>85.5</v>
      </c>
      <c r="W196">
        <f>Q196/T196</f>
        <v>42.5</v>
      </c>
      <c r="X196" t="e">
        <f>R196/U196</f>
        <v>#DIV/0!</v>
      </c>
      <c r="AH196" s="2">
        <v>89386914</v>
      </c>
      <c r="AI196" s="2">
        <v>393</v>
      </c>
      <c r="AJ196" s="2">
        <v>699</v>
      </c>
      <c r="AN196" s="2">
        <v>55208796</v>
      </c>
      <c r="AO196" s="2">
        <v>0</v>
      </c>
      <c r="AP196" s="2">
        <v>2</v>
      </c>
    </row>
    <row r="197" spans="1:42" x14ac:dyDescent="0.25">
      <c r="A197" s="2">
        <v>124541856</v>
      </c>
      <c r="B197">
        <f>VLOOKUP(A197,commits!A196:D820,4,FALSE)</f>
        <v>27</v>
      </c>
      <c r="C197" s="2">
        <v>34</v>
      </c>
      <c r="D197" s="2">
        <v>6</v>
      </c>
      <c r="E197" s="2">
        <f t="shared" si="17"/>
        <v>0.67500000000000004</v>
      </c>
      <c r="P197" s="2">
        <v>813405</v>
      </c>
      <c r="Q197">
        <f>VLOOKUP(P197,commits!$A$2:$D$666,3,FALSE)</f>
        <v>106</v>
      </c>
      <c r="R197">
        <f>VLOOKUP(P197,commits!$A$2:$D$666,4,FALSE)</f>
        <v>6</v>
      </c>
      <c r="S197">
        <f t="shared" ref="S197:S256" si="18">Q197+R197</f>
        <v>112</v>
      </c>
      <c r="T197" s="2">
        <v>9</v>
      </c>
      <c r="U197" s="2">
        <v>0</v>
      </c>
      <c r="V197">
        <f t="shared" ref="V197:V260" si="19">S197/(T197+U197)</f>
        <v>12.444444444444445</v>
      </c>
      <c r="W197">
        <f t="shared" ref="W197:W260" si="20">Q197/T197</f>
        <v>11.777777777777779</v>
      </c>
      <c r="X197" t="e">
        <f t="shared" ref="X197:X260" si="21">R197/U197</f>
        <v>#DIV/0!</v>
      </c>
      <c r="AH197" s="2">
        <v>89674298</v>
      </c>
      <c r="AI197" s="2">
        <v>5</v>
      </c>
      <c r="AJ197" s="2">
        <v>14</v>
      </c>
      <c r="AN197" s="2">
        <v>55227113</v>
      </c>
      <c r="AO197" s="2">
        <v>16</v>
      </c>
      <c r="AP197" s="2">
        <v>1</v>
      </c>
    </row>
    <row r="198" spans="1:42" x14ac:dyDescent="0.25">
      <c r="A198" s="2">
        <v>124907477</v>
      </c>
      <c r="B198">
        <f>VLOOKUP(A198,commits!A197:D821,4,FALSE)</f>
        <v>715</v>
      </c>
      <c r="C198" s="2">
        <v>58</v>
      </c>
      <c r="D198" s="2">
        <v>136</v>
      </c>
      <c r="E198" s="2">
        <f t="shared" si="17"/>
        <v>3.6855670103092781</v>
      </c>
      <c r="P198" s="2">
        <v>2505328</v>
      </c>
      <c r="Q198">
        <f>VLOOKUP(P198,commits!$A$2:$D$666,3,FALSE)</f>
        <v>124</v>
      </c>
      <c r="R198">
        <f>VLOOKUP(P198,commits!$A$2:$D$666,4,FALSE)</f>
        <v>6</v>
      </c>
      <c r="S198">
        <f t="shared" si="18"/>
        <v>130</v>
      </c>
      <c r="T198" s="2">
        <v>12</v>
      </c>
      <c r="U198" s="2">
        <v>0</v>
      </c>
      <c r="V198">
        <f t="shared" si="19"/>
        <v>10.833333333333334</v>
      </c>
      <c r="W198">
        <f t="shared" si="20"/>
        <v>10.333333333333334</v>
      </c>
      <c r="X198" t="e">
        <f t="shared" si="21"/>
        <v>#DIV/0!</v>
      </c>
      <c r="AH198" s="2">
        <v>91039030</v>
      </c>
      <c r="AI198" s="2">
        <v>11</v>
      </c>
      <c r="AJ198" s="2">
        <v>1</v>
      </c>
      <c r="AN198" s="2">
        <v>55677053</v>
      </c>
      <c r="AO198" s="2">
        <v>0</v>
      </c>
      <c r="AP198" s="2">
        <v>6</v>
      </c>
    </row>
    <row r="199" spans="1:42" x14ac:dyDescent="0.25">
      <c r="A199" s="2">
        <v>126279499</v>
      </c>
      <c r="B199">
        <f>VLOOKUP(A199,commits!A198:D822,4,FALSE)</f>
        <v>511</v>
      </c>
      <c r="C199" s="2">
        <v>166</v>
      </c>
      <c r="D199" s="2">
        <v>9</v>
      </c>
      <c r="E199" s="2">
        <f t="shared" si="17"/>
        <v>2.92</v>
      </c>
      <c r="P199" s="2">
        <v>2642594</v>
      </c>
      <c r="Q199">
        <f>VLOOKUP(P199,commits!$A$2:$D$666,3,FALSE)</f>
        <v>37</v>
      </c>
      <c r="R199">
        <f>VLOOKUP(P199,commits!$A$2:$D$666,4,FALSE)</f>
        <v>8</v>
      </c>
      <c r="S199">
        <f t="shared" si="18"/>
        <v>45</v>
      </c>
      <c r="T199" s="2">
        <v>4</v>
      </c>
      <c r="U199" s="2">
        <v>0</v>
      </c>
      <c r="V199">
        <f t="shared" si="19"/>
        <v>11.25</v>
      </c>
      <c r="W199">
        <f t="shared" si="20"/>
        <v>9.25</v>
      </c>
      <c r="X199" t="e">
        <f t="shared" si="21"/>
        <v>#DIV/0!</v>
      </c>
      <c r="AH199" s="2">
        <v>92938357</v>
      </c>
      <c r="AI199" s="2">
        <v>393</v>
      </c>
      <c r="AJ199" s="2">
        <v>699</v>
      </c>
      <c r="AN199" s="2">
        <v>55773603</v>
      </c>
      <c r="AO199" s="2">
        <v>1</v>
      </c>
      <c r="AP199" s="2">
        <v>1</v>
      </c>
    </row>
    <row r="200" spans="1:42" x14ac:dyDescent="0.25">
      <c r="A200" s="2">
        <v>126371844</v>
      </c>
      <c r="B200">
        <f>VLOOKUP(A200,commits!A199:D823,4,FALSE)</f>
        <v>2624</v>
      </c>
      <c r="C200" s="2">
        <v>1017</v>
      </c>
      <c r="D200" s="2">
        <v>508</v>
      </c>
      <c r="E200" s="2">
        <f t="shared" si="17"/>
        <v>1.7206557377049181</v>
      </c>
      <c r="P200" s="2">
        <v>3148994</v>
      </c>
      <c r="Q200">
        <f>VLOOKUP(P200,commits!$A$2:$D$666,3,FALSE)</f>
        <v>865</v>
      </c>
      <c r="R200">
        <f>VLOOKUP(P200,commits!$A$2:$D$666,4,FALSE)</f>
        <v>74</v>
      </c>
      <c r="S200">
        <f t="shared" si="18"/>
        <v>939</v>
      </c>
      <c r="T200" s="2">
        <v>60</v>
      </c>
      <c r="U200" s="2">
        <v>0</v>
      </c>
      <c r="V200">
        <f t="shared" si="19"/>
        <v>15.65</v>
      </c>
      <c r="W200">
        <f t="shared" si="20"/>
        <v>14.416666666666666</v>
      </c>
      <c r="X200" t="e">
        <f t="shared" si="21"/>
        <v>#DIV/0!</v>
      </c>
      <c r="AH200" s="2">
        <v>93316749</v>
      </c>
      <c r="AI200" s="2">
        <v>11</v>
      </c>
      <c r="AJ200" s="2">
        <v>68</v>
      </c>
      <c r="AN200" s="2">
        <v>56452928</v>
      </c>
      <c r="AO200" s="2">
        <v>3</v>
      </c>
      <c r="AP200" s="2">
        <v>2</v>
      </c>
    </row>
    <row r="201" spans="1:42" x14ac:dyDescent="0.25">
      <c r="A201" s="2"/>
      <c r="C201" s="2"/>
      <c r="D201" s="2"/>
      <c r="E201" s="2"/>
      <c r="P201" s="2">
        <v>4077804</v>
      </c>
      <c r="Q201">
        <f>VLOOKUP(P201,commits!$A$2:$D$666,3,FALSE)</f>
        <v>36</v>
      </c>
      <c r="R201">
        <f>VLOOKUP(P201,commits!$A$2:$D$666,4,FALSE)</f>
        <v>16</v>
      </c>
      <c r="S201">
        <f t="shared" si="18"/>
        <v>52</v>
      </c>
      <c r="T201" s="2">
        <v>2</v>
      </c>
      <c r="U201" s="2">
        <v>0</v>
      </c>
      <c r="V201">
        <f t="shared" si="19"/>
        <v>26</v>
      </c>
      <c r="W201">
        <f t="shared" si="20"/>
        <v>18</v>
      </c>
      <c r="X201" t="e">
        <f t="shared" si="21"/>
        <v>#DIV/0!</v>
      </c>
      <c r="AH201" s="2">
        <v>93964532</v>
      </c>
      <c r="AI201" s="2">
        <v>3</v>
      </c>
      <c r="AJ201" s="2">
        <v>30</v>
      </c>
      <c r="AN201" s="2">
        <v>56541727</v>
      </c>
      <c r="AO201" s="2">
        <v>0</v>
      </c>
      <c r="AP201" s="2">
        <v>2</v>
      </c>
    </row>
    <row r="202" spans="1:42" x14ac:dyDescent="0.25">
      <c r="A202" s="2">
        <v>127966163</v>
      </c>
      <c r="B202">
        <f>VLOOKUP(A202,commits!A200:D824,4,FALSE)</f>
        <v>1917</v>
      </c>
      <c r="C202" s="2">
        <v>12987</v>
      </c>
      <c r="D202" s="2">
        <v>821</v>
      </c>
      <c r="E202" s="2">
        <f t="shared" si="17"/>
        <v>0.13883256083429896</v>
      </c>
      <c r="P202" s="2">
        <v>4295237</v>
      </c>
      <c r="Q202">
        <f>VLOOKUP(P202,commits!$A$2:$D$666,3,FALSE)</f>
        <v>110</v>
      </c>
      <c r="R202">
        <f>VLOOKUP(P202,commits!$A$2:$D$666,4,FALSE)</f>
        <v>8</v>
      </c>
      <c r="S202">
        <f t="shared" si="18"/>
        <v>118</v>
      </c>
      <c r="T202" s="2">
        <v>3</v>
      </c>
      <c r="U202" s="2">
        <v>0</v>
      </c>
      <c r="V202">
        <f t="shared" si="19"/>
        <v>39.333333333333336</v>
      </c>
      <c r="W202">
        <f t="shared" si="20"/>
        <v>36.666666666666664</v>
      </c>
      <c r="X202" t="e">
        <f t="shared" si="21"/>
        <v>#DIV/0!</v>
      </c>
      <c r="AH202" s="2">
        <v>94167681</v>
      </c>
      <c r="AI202" s="2">
        <v>393</v>
      </c>
      <c r="AJ202" s="2">
        <v>699</v>
      </c>
      <c r="AN202" s="2">
        <v>56740418</v>
      </c>
      <c r="AO202" s="2">
        <v>0</v>
      </c>
      <c r="AP202" s="2">
        <v>3</v>
      </c>
    </row>
    <row r="203" spans="1:42" x14ac:dyDescent="0.25">
      <c r="P203" s="2">
        <v>6127047</v>
      </c>
      <c r="Q203">
        <f>VLOOKUP(P203,commits!$A$2:$D$666,3,FALSE)</f>
        <v>1438</v>
      </c>
      <c r="R203">
        <f>VLOOKUP(P203,commits!$A$2:$D$666,4,FALSE)</f>
        <v>224</v>
      </c>
      <c r="S203">
        <f t="shared" si="18"/>
        <v>1662</v>
      </c>
      <c r="T203" s="2">
        <v>183</v>
      </c>
      <c r="U203" s="2">
        <v>0</v>
      </c>
      <c r="V203">
        <f t="shared" si="19"/>
        <v>9.0819672131147549</v>
      </c>
      <c r="W203">
        <f t="shared" si="20"/>
        <v>7.8579234972677598</v>
      </c>
      <c r="X203" t="e">
        <f t="shared" si="21"/>
        <v>#DIV/0!</v>
      </c>
      <c r="AH203" s="2">
        <v>94865966</v>
      </c>
      <c r="AI203" s="2">
        <v>55</v>
      </c>
      <c r="AJ203" s="2">
        <v>22</v>
      </c>
      <c r="AN203" s="2">
        <v>58299056</v>
      </c>
      <c r="AO203" s="2">
        <v>139</v>
      </c>
      <c r="AP203" s="2">
        <v>17</v>
      </c>
    </row>
    <row r="204" spans="1:42" x14ac:dyDescent="0.25">
      <c r="P204" s="2">
        <v>7031510</v>
      </c>
      <c r="Q204">
        <f>VLOOKUP(P204,commits!$A$2:$D$666,3,FALSE)</f>
        <v>2740</v>
      </c>
      <c r="R204">
        <f>VLOOKUP(P204,commits!$A$2:$D$666,4,FALSE)</f>
        <v>85</v>
      </c>
      <c r="S204">
        <f t="shared" si="18"/>
        <v>2825</v>
      </c>
      <c r="T204" s="2">
        <v>213</v>
      </c>
      <c r="U204" s="2">
        <v>0</v>
      </c>
      <c r="V204">
        <f t="shared" si="19"/>
        <v>13.262910798122066</v>
      </c>
      <c r="W204">
        <f t="shared" si="20"/>
        <v>12.863849765258216</v>
      </c>
      <c r="X204" t="e">
        <f t="shared" si="21"/>
        <v>#DIV/0!</v>
      </c>
      <c r="AH204" s="2">
        <v>94866083</v>
      </c>
      <c r="AI204" s="2">
        <v>55</v>
      </c>
      <c r="AJ204" s="2">
        <v>22</v>
      </c>
      <c r="AN204" s="2">
        <v>58819895</v>
      </c>
      <c r="AO204" s="2">
        <v>0</v>
      </c>
      <c r="AP204" s="2">
        <v>1</v>
      </c>
    </row>
    <row r="205" spans="1:42" x14ac:dyDescent="0.25">
      <c r="P205" s="2">
        <v>7121796</v>
      </c>
      <c r="Q205">
        <f>VLOOKUP(P205,commits!$A$2:$D$666,3,FALSE)</f>
        <v>200</v>
      </c>
      <c r="R205">
        <f>VLOOKUP(P205,commits!$A$2:$D$666,4,FALSE)</f>
        <v>29</v>
      </c>
      <c r="S205">
        <f t="shared" si="18"/>
        <v>229</v>
      </c>
      <c r="T205" s="2">
        <v>8</v>
      </c>
      <c r="U205" s="2">
        <v>0</v>
      </c>
      <c r="V205">
        <f t="shared" si="19"/>
        <v>28.625</v>
      </c>
      <c r="W205">
        <f t="shared" si="20"/>
        <v>25</v>
      </c>
      <c r="X205" t="e">
        <f t="shared" si="21"/>
        <v>#DIV/0!</v>
      </c>
      <c r="AH205" s="2">
        <v>95210715</v>
      </c>
      <c r="AI205" s="2">
        <v>393</v>
      </c>
      <c r="AJ205" s="2">
        <v>698</v>
      </c>
      <c r="AN205" s="2">
        <v>58870758</v>
      </c>
      <c r="AO205" s="2">
        <v>0</v>
      </c>
      <c r="AP205" s="2">
        <v>3</v>
      </c>
    </row>
    <row r="206" spans="1:42" x14ac:dyDescent="0.25">
      <c r="P206" s="2">
        <v>8125302</v>
      </c>
      <c r="Q206">
        <f>VLOOKUP(P206,commits!$A$2:$D$666,3,FALSE)</f>
        <v>58</v>
      </c>
      <c r="R206">
        <f>VLOOKUP(P206,commits!$A$2:$D$666,4,FALSE)</f>
        <v>11</v>
      </c>
      <c r="S206">
        <f t="shared" si="18"/>
        <v>69</v>
      </c>
      <c r="T206" s="2">
        <v>2</v>
      </c>
      <c r="U206" s="2">
        <v>0</v>
      </c>
      <c r="V206">
        <f t="shared" si="19"/>
        <v>34.5</v>
      </c>
      <c r="W206">
        <f t="shared" si="20"/>
        <v>29</v>
      </c>
      <c r="X206" t="e">
        <f t="shared" si="21"/>
        <v>#DIV/0!</v>
      </c>
      <c r="AH206" s="2">
        <v>95443579</v>
      </c>
      <c r="AI206" s="2">
        <v>393</v>
      </c>
      <c r="AJ206" s="2">
        <v>698</v>
      </c>
      <c r="AN206" s="2">
        <v>59791768</v>
      </c>
      <c r="AO206" s="2">
        <v>0</v>
      </c>
      <c r="AP206" s="2">
        <v>1</v>
      </c>
    </row>
    <row r="207" spans="1:42" x14ac:dyDescent="0.25">
      <c r="P207" s="2">
        <v>8484604</v>
      </c>
      <c r="Q207">
        <f>VLOOKUP(P207,commits!$A$2:$D$666,3,FALSE)</f>
        <v>15791</v>
      </c>
      <c r="R207">
        <f>VLOOKUP(P207,commits!$A$2:$D$666,4,FALSE)</f>
        <v>2244</v>
      </c>
      <c r="S207">
        <f t="shared" si="18"/>
        <v>18035</v>
      </c>
      <c r="T207" s="2">
        <v>1257</v>
      </c>
      <c r="U207" s="2">
        <v>0</v>
      </c>
      <c r="V207">
        <f t="shared" si="19"/>
        <v>14.347653142402546</v>
      </c>
      <c r="W207">
        <f t="shared" si="20"/>
        <v>12.562450278440732</v>
      </c>
      <c r="X207" t="e">
        <f t="shared" si="21"/>
        <v>#DIV/0!</v>
      </c>
      <c r="AH207" s="2">
        <v>96212237</v>
      </c>
      <c r="AI207" s="2">
        <v>50356</v>
      </c>
      <c r="AJ207" s="2">
        <v>6623</v>
      </c>
      <c r="AN207" s="2">
        <v>60132409</v>
      </c>
      <c r="AO207" s="2">
        <v>0</v>
      </c>
      <c r="AP207" s="2">
        <v>1</v>
      </c>
    </row>
    <row r="208" spans="1:42" x14ac:dyDescent="0.25">
      <c r="P208" s="2">
        <v>11764528</v>
      </c>
      <c r="Q208">
        <f>VLOOKUP(P208,commits!$A$2:$D$666,3,FALSE)</f>
        <v>46</v>
      </c>
      <c r="R208">
        <f>VLOOKUP(P208,commits!$A$2:$D$666,4,FALSE)</f>
        <v>10</v>
      </c>
      <c r="S208">
        <f t="shared" si="18"/>
        <v>56</v>
      </c>
      <c r="T208" s="2">
        <v>1</v>
      </c>
      <c r="U208" s="2">
        <v>0</v>
      </c>
      <c r="V208">
        <f t="shared" si="19"/>
        <v>56</v>
      </c>
      <c r="W208">
        <f t="shared" si="20"/>
        <v>46</v>
      </c>
      <c r="X208" t="e">
        <f t="shared" si="21"/>
        <v>#DIV/0!</v>
      </c>
      <c r="AH208" s="2">
        <v>96530667</v>
      </c>
      <c r="AI208" s="2">
        <v>3791</v>
      </c>
      <c r="AJ208" s="2">
        <v>1006</v>
      </c>
      <c r="AN208" s="2">
        <v>60479576</v>
      </c>
      <c r="AO208" s="2">
        <v>0</v>
      </c>
      <c r="AP208" s="2">
        <v>2</v>
      </c>
    </row>
    <row r="209" spans="16:42" x14ac:dyDescent="0.25">
      <c r="P209" s="2">
        <v>12333065</v>
      </c>
      <c r="Q209">
        <f>VLOOKUP(P209,commits!$A$2:$D$666,3,FALSE)</f>
        <v>808</v>
      </c>
      <c r="R209">
        <f>VLOOKUP(P209,commits!$A$2:$D$666,4,FALSE)</f>
        <v>19</v>
      </c>
      <c r="S209">
        <f t="shared" si="18"/>
        <v>827</v>
      </c>
      <c r="T209" s="2">
        <v>16</v>
      </c>
      <c r="U209" s="2">
        <v>0</v>
      </c>
      <c r="V209">
        <f t="shared" si="19"/>
        <v>51.6875</v>
      </c>
      <c r="W209">
        <f t="shared" si="20"/>
        <v>50.5</v>
      </c>
      <c r="X209" t="e">
        <f t="shared" si="21"/>
        <v>#DIV/0!</v>
      </c>
      <c r="AH209" s="2">
        <v>97128753</v>
      </c>
      <c r="AI209" s="2">
        <v>6676</v>
      </c>
      <c r="AJ209" s="2">
        <v>652</v>
      </c>
      <c r="AN209" s="2">
        <v>60671631</v>
      </c>
      <c r="AO209" s="2">
        <v>47</v>
      </c>
      <c r="AP209" s="2">
        <v>6</v>
      </c>
    </row>
    <row r="210" spans="16:42" x14ac:dyDescent="0.25">
      <c r="P210" s="2">
        <v>14252909</v>
      </c>
      <c r="Q210">
        <f>VLOOKUP(P210,commits!$A$2:$D$666,3,FALSE)</f>
        <v>114</v>
      </c>
      <c r="R210">
        <f>VLOOKUP(P210,commits!$A$2:$D$666,4,FALSE)</f>
        <v>9</v>
      </c>
      <c r="S210">
        <f t="shared" si="18"/>
        <v>123</v>
      </c>
      <c r="T210" s="2">
        <v>3</v>
      </c>
      <c r="U210" s="2">
        <v>0</v>
      </c>
      <c r="V210">
        <f t="shared" si="19"/>
        <v>41</v>
      </c>
      <c r="W210">
        <f t="shared" si="20"/>
        <v>38</v>
      </c>
      <c r="X210" t="e">
        <f t="shared" si="21"/>
        <v>#DIV/0!</v>
      </c>
      <c r="AH210" s="2">
        <v>98208593</v>
      </c>
      <c r="AI210" s="2">
        <v>0</v>
      </c>
      <c r="AJ210" s="2">
        <v>1</v>
      </c>
      <c r="AN210" s="2">
        <v>61046672</v>
      </c>
      <c r="AO210" s="2">
        <v>12</v>
      </c>
      <c r="AP210" s="2">
        <v>9</v>
      </c>
    </row>
    <row r="211" spans="16:42" x14ac:dyDescent="0.25">
      <c r="P211" s="2">
        <v>18355156</v>
      </c>
      <c r="Q211">
        <f>VLOOKUP(P211,commits!$A$2:$D$666,3,FALSE)</f>
        <v>193</v>
      </c>
      <c r="R211">
        <f>VLOOKUP(P211,commits!$A$2:$D$666,4,FALSE)</f>
        <v>108</v>
      </c>
      <c r="S211">
        <f t="shared" si="18"/>
        <v>301</v>
      </c>
      <c r="T211" s="2">
        <v>3</v>
      </c>
      <c r="U211" s="2">
        <v>0</v>
      </c>
      <c r="V211">
        <f t="shared" si="19"/>
        <v>100.33333333333333</v>
      </c>
      <c r="W211">
        <f t="shared" si="20"/>
        <v>64.333333333333329</v>
      </c>
      <c r="X211" t="e">
        <f t="shared" si="21"/>
        <v>#DIV/0!</v>
      </c>
      <c r="AH211" s="2">
        <v>98375316</v>
      </c>
      <c r="AI211" s="2">
        <v>10567</v>
      </c>
      <c r="AJ211" s="2">
        <v>9580</v>
      </c>
      <c r="AN211" s="2">
        <v>61695461</v>
      </c>
      <c r="AO211" s="2">
        <v>0</v>
      </c>
      <c r="AP211" s="2">
        <v>10</v>
      </c>
    </row>
    <row r="212" spans="16:42" x14ac:dyDescent="0.25">
      <c r="P212" s="2">
        <v>18810181</v>
      </c>
      <c r="Q212">
        <f>VLOOKUP(P212,commits!$A$2:$D$666,3,FALSE)</f>
        <v>892</v>
      </c>
      <c r="R212">
        <f>VLOOKUP(P212,commits!$A$2:$D$666,4,FALSE)</f>
        <v>155</v>
      </c>
      <c r="S212">
        <f t="shared" si="18"/>
        <v>1047</v>
      </c>
      <c r="T212" s="2">
        <v>8</v>
      </c>
      <c r="U212" s="2">
        <v>0</v>
      </c>
      <c r="V212">
        <f t="shared" si="19"/>
        <v>130.875</v>
      </c>
      <c r="W212">
        <f t="shared" si="20"/>
        <v>111.5</v>
      </c>
      <c r="X212" t="e">
        <f t="shared" si="21"/>
        <v>#DIV/0!</v>
      </c>
      <c r="AH212" s="2">
        <v>98575487</v>
      </c>
      <c r="AI212" s="2">
        <v>10567</v>
      </c>
      <c r="AJ212" s="2">
        <v>9564</v>
      </c>
      <c r="AN212" s="2">
        <v>62050791</v>
      </c>
      <c r="AO212" s="2">
        <v>0</v>
      </c>
      <c r="AP212" s="2">
        <v>1</v>
      </c>
    </row>
    <row r="213" spans="16:42" x14ac:dyDescent="0.25">
      <c r="P213" s="2">
        <v>19104393</v>
      </c>
      <c r="Q213">
        <f>VLOOKUP(P213,commits!$A$2:$D$666,3,FALSE)</f>
        <v>96</v>
      </c>
      <c r="R213">
        <f>VLOOKUP(P213,commits!$A$2:$D$666,4,FALSE)</f>
        <v>12</v>
      </c>
      <c r="S213">
        <f t="shared" si="18"/>
        <v>108</v>
      </c>
      <c r="T213" s="2">
        <v>1</v>
      </c>
      <c r="U213" s="2">
        <v>0</v>
      </c>
      <c r="V213">
        <f t="shared" si="19"/>
        <v>108</v>
      </c>
      <c r="W213">
        <f t="shared" si="20"/>
        <v>96</v>
      </c>
      <c r="X213" t="e">
        <f t="shared" si="21"/>
        <v>#DIV/0!</v>
      </c>
      <c r="AH213" s="2">
        <v>101262862</v>
      </c>
      <c r="AI213" s="2">
        <v>393</v>
      </c>
      <c r="AJ213" s="2">
        <v>697</v>
      </c>
      <c r="AN213" s="2">
        <v>62129589</v>
      </c>
      <c r="AO213" s="2">
        <v>0</v>
      </c>
      <c r="AP213" s="2">
        <v>5</v>
      </c>
    </row>
    <row r="214" spans="16:42" x14ac:dyDescent="0.25">
      <c r="P214" s="2">
        <v>19769089</v>
      </c>
      <c r="Q214">
        <f>VLOOKUP(P214,commits!$A$2:$D$666,3,FALSE)</f>
        <v>493</v>
      </c>
      <c r="R214">
        <f>VLOOKUP(P214,commits!$A$2:$D$666,4,FALSE)</f>
        <v>52</v>
      </c>
      <c r="S214">
        <f t="shared" si="18"/>
        <v>545</v>
      </c>
      <c r="T214" s="2">
        <v>6</v>
      </c>
      <c r="U214" s="2">
        <v>0</v>
      </c>
      <c r="V214">
        <f t="shared" si="19"/>
        <v>90.833333333333329</v>
      </c>
      <c r="W214">
        <f t="shared" si="20"/>
        <v>82.166666666666671</v>
      </c>
      <c r="X214" t="e">
        <f t="shared" si="21"/>
        <v>#DIV/0!</v>
      </c>
      <c r="AH214" s="2">
        <v>101472507</v>
      </c>
      <c r="AI214" s="2">
        <v>393</v>
      </c>
      <c r="AJ214" s="2">
        <v>697</v>
      </c>
      <c r="AN214" s="2">
        <v>64619837</v>
      </c>
      <c r="AO214" s="2">
        <v>0</v>
      </c>
      <c r="AP214" s="2">
        <v>2</v>
      </c>
    </row>
    <row r="215" spans="16:42" x14ac:dyDescent="0.25">
      <c r="P215" s="2">
        <v>21674470</v>
      </c>
      <c r="Q215">
        <f>VLOOKUP(P215,commits!$A$2:$D$666,3,FALSE)</f>
        <v>124</v>
      </c>
      <c r="R215">
        <f>VLOOKUP(P215,commits!$A$2:$D$666,4,FALSE)</f>
        <v>125</v>
      </c>
      <c r="S215">
        <f t="shared" si="18"/>
        <v>249</v>
      </c>
      <c r="T215" s="2">
        <v>1</v>
      </c>
      <c r="U215" s="2">
        <v>0</v>
      </c>
      <c r="V215">
        <f t="shared" si="19"/>
        <v>249</v>
      </c>
      <c r="W215">
        <f t="shared" si="20"/>
        <v>124</v>
      </c>
      <c r="X215" t="e">
        <f t="shared" si="21"/>
        <v>#DIV/0!</v>
      </c>
      <c r="AH215" s="2">
        <v>103996987</v>
      </c>
      <c r="AI215" s="2">
        <v>50356</v>
      </c>
      <c r="AJ215" s="2">
        <v>6623</v>
      </c>
      <c r="AN215" s="2">
        <v>64986471</v>
      </c>
      <c r="AO215" s="2">
        <v>14</v>
      </c>
      <c r="AP215" s="2">
        <v>20</v>
      </c>
    </row>
    <row r="216" spans="16:42" x14ac:dyDescent="0.25">
      <c r="P216" s="2">
        <v>23075373</v>
      </c>
      <c r="Q216">
        <f>VLOOKUP(P216,commits!$A$2:$D$666,3,FALSE)</f>
        <v>764</v>
      </c>
      <c r="R216">
        <f>VLOOKUP(P216,commits!$A$2:$D$666,4,FALSE)</f>
        <v>70</v>
      </c>
      <c r="S216">
        <f t="shared" si="18"/>
        <v>834</v>
      </c>
      <c r="T216" s="2">
        <v>9</v>
      </c>
      <c r="U216" s="2">
        <v>0</v>
      </c>
      <c r="V216">
        <f t="shared" si="19"/>
        <v>92.666666666666671</v>
      </c>
      <c r="W216">
        <f t="shared" si="20"/>
        <v>84.888888888888886</v>
      </c>
      <c r="X216" t="e">
        <f t="shared" si="21"/>
        <v>#DIV/0!</v>
      </c>
      <c r="AH216" s="2">
        <v>104817465</v>
      </c>
      <c r="AI216" s="2">
        <v>2</v>
      </c>
      <c r="AJ216" s="2">
        <v>1</v>
      </c>
      <c r="AN216" s="2">
        <v>66822007</v>
      </c>
      <c r="AO216" s="2">
        <v>0</v>
      </c>
      <c r="AP216" s="2">
        <v>5</v>
      </c>
    </row>
    <row r="217" spans="16:42" x14ac:dyDescent="0.25">
      <c r="P217" s="2">
        <v>23700996</v>
      </c>
      <c r="Q217">
        <f>VLOOKUP(P217,commits!$A$2:$D$666,3,FALSE)</f>
        <v>772</v>
      </c>
      <c r="R217">
        <f>VLOOKUP(P217,commits!$A$2:$D$666,4,FALSE)</f>
        <v>670</v>
      </c>
      <c r="S217">
        <f t="shared" si="18"/>
        <v>1442</v>
      </c>
      <c r="T217" s="2">
        <v>3</v>
      </c>
      <c r="U217" s="2">
        <v>0</v>
      </c>
      <c r="V217">
        <f t="shared" si="19"/>
        <v>480.66666666666669</v>
      </c>
      <c r="W217">
        <f t="shared" si="20"/>
        <v>257.33333333333331</v>
      </c>
      <c r="X217" t="e">
        <f t="shared" si="21"/>
        <v>#DIV/0!</v>
      </c>
      <c r="AH217" s="2">
        <v>105359284</v>
      </c>
      <c r="AI217" s="2">
        <v>393</v>
      </c>
      <c r="AJ217" s="2">
        <v>697</v>
      </c>
      <c r="AN217" s="2">
        <v>67122925</v>
      </c>
      <c r="AO217" s="2">
        <v>0</v>
      </c>
      <c r="AP217" s="2">
        <v>143</v>
      </c>
    </row>
    <row r="218" spans="16:42" x14ac:dyDescent="0.25">
      <c r="P218" s="2">
        <v>23722245</v>
      </c>
      <c r="Q218">
        <f>VLOOKUP(P218,commits!$A$2:$D$666,3,FALSE)</f>
        <v>371</v>
      </c>
      <c r="R218">
        <f>VLOOKUP(P218,commits!$A$2:$D$666,4,FALSE)</f>
        <v>154</v>
      </c>
      <c r="S218">
        <f t="shared" si="18"/>
        <v>525</v>
      </c>
      <c r="T218" s="2">
        <v>2</v>
      </c>
      <c r="U218" s="2">
        <v>0</v>
      </c>
      <c r="V218">
        <f t="shared" si="19"/>
        <v>262.5</v>
      </c>
      <c r="W218">
        <f t="shared" si="20"/>
        <v>185.5</v>
      </c>
      <c r="X218" t="e">
        <f t="shared" si="21"/>
        <v>#DIV/0!</v>
      </c>
      <c r="AH218" s="2">
        <v>106851769</v>
      </c>
      <c r="AI218" s="2">
        <v>3</v>
      </c>
      <c r="AJ218" s="2">
        <v>30</v>
      </c>
      <c r="AN218" s="2">
        <v>67223659</v>
      </c>
      <c r="AO218" s="2">
        <v>2</v>
      </c>
      <c r="AP218" s="2">
        <v>4</v>
      </c>
    </row>
    <row r="219" spans="16:42" x14ac:dyDescent="0.25">
      <c r="P219" s="2">
        <v>23996209</v>
      </c>
      <c r="Q219">
        <f>VLOOKUP(P219,commits!$A$2:$D$666,3,FALSE)</f>
        <v>419</v>
      </c>
      <c r="R219">
        <f>VLOOKUP(P219,commits!$A$2:$D$666,4,FALSE)</f>
        <v>286</v>
      </c>
      <c r="S219">
        <f t="shared" si="18"/>
        <v>705</v>
      </c>
      <c r="T219" s="2">
        <v>1</v>
      </c>
      <c r="U219" s="2">
        <v>0</v>
      </c>
      <c r="V219">
        <f t="shared" si="19"/>
        <v>705</v>
      </c>
      <c r="W219">
        <f t="shared" si="20"/>
        <v>419</v>
      </c>
      <c r="X219" t="e">
        <f t="shared" si="21"/>
        <v>#DIV/0!</v>
      </c>
      <c r="AH219" s="2">
        <v>107119628</v>
      </c>
      <c r="AI219" s="2">
        <v>10567</v>
      </c>
      <c r="AJ219" s="2">
        <v>9551</v>
      </c>
      <c r="AN219" s="2">
        <v>67642074</v>
      </c>
      <c r="AO219" s="2">
        <v>282</v>
      </c>
      <c r="AP219" s="2">
        <v>8</v>
      </c>
    </row>
    <row r="220" spans="16:42" x14ac:dyDescent="0.25">
      <c r="P220" s="2">
        <v>26851672</v>
      </c>
      <c r="Q220">
        <f>VLOOKUP(P220,commits!$A$2:$D$666,3,FALSE)</f>
        <v>35</v>
      </c>
      <c r="R220">
        <f>VLOOKUP(P220,commits!$A$2:$D$666,4,FALSE)</f>
        <v>22</v>
      </c>
      <c r="S220">
        <f t="shared" si="18"/>
        <v>57</v>
      </c>
      <c r="T220" s="2">
        <v>1</v>
      </c>
      <c r="U220" s="2">
        <v>0</v>
      </c>
      <c r="V220">
        <f t="shared" si="19"/>
        <v>57</v>
      </c>
      <c r="W220">
        <f t="shared" si="20"/>
        <v>35</v>
      </c>
      <c r="X220" t="e">
        <f t="shared" si="21"/>
        <v>#DIV/0!</v>
      </c>
      <c r="AH220" s="2">
        <v>107367707</v>
      </c>
      <c r="AI220" s="2">
        <v>393</v>
      </c>
      <c r="AJ220" s="2">
        <v>697</v>
      </c>
      <c r="AN220" s="2">
        <v>67746970</v>
      </c>
      <c r="AO220" s="2">
        <v>0</v>
      </c>
      <c r="AP220" s="2">
        <v>1</v>
      </c>
    </row>
    <row r="221" spans="16:42" x14ac:dyDescent="0.25">
      <c r="P221" s="2">
        <v>35548780</v>
      </c>
      <c r="Q221">
        <f>VLOOKUP(P221,commits!$A$2:$D$666,3,FALSE)</f>
        <v>12</v>
      </c>
      <c r="R221">
        <f>VLOOKUP(P221,commits!$A$2:$D$666,4,FALSE)</f>
        <v>47</v>
      </c>
      <c r="S221">
        <f t="shared" si="18"/>
        <v>59</v>
      </c>
      <c r="T221" s="2">
        <v>2</v>
      </c>
      <c r="U221" s="2">
        <v>0</v>
      </c>
      <c r="V221">
        <f t="shared" si="19"/>
        <v>29.5</v>
      </c>
      <c r="W221">
        <f t="shared" si="20"/>
        <v>6</v>
      </c>
      <c r="X221" t="e">
        <f t="shared" si="21"/>
        <v>#DIV/0!</v>
      </c>
      <c r="AH221" s="2">
        <v>107553659</v>
      </c>
      <c r="AI221" s="2">
        <v>393</v>
      </c>
      <c r="AJ221" s="2">
        <v>697</v>
      </c>
      <c r="AN221" s="2">
        <v>67809495</v>
      </c>
      <c r="AO221" s="2">
        <v>0</v>
      </c>
      <c r="AP221" s="2">
        <v>2</v>
      </c>
    </row>
    <row r="222" spans="16:42" x14ac:dyDescent="0.25">
      <c r="P222" s="2">
        <v>36276927</v>
      </c>
      <c r="Q222">
        <f>VLOOKUP(P222,commits!$A$2:$D$666,3,FALSE)</f>
        <v>111</v>
      </c>
      <c r="R222">
        <f>VLOOKUP(P222,commits!$A$2:$D$666,4,FALSE)</f>
        <v>21</v>
      </c>
      <c r="S222">
        <f t="shared" si="18"/>
        <v>132</v>
      </c>
      <c r="T222" s="2">
        <v>10</v>
      </c>
      <c r="U222" s="2">
        <v>0</v>
      </c>
      <c r="V222">
        <f t="shared" si="19"/>
        <v>13.2</v>
      </c>
      <c r="W222">
        <f t="shared" si="20"/>
        <v>11.1</v>
      </c>
      <c r="X222" t="e">
        <f t="shared" si="21"/>
        <v>#DIV/0!</v>
      </c>
      <c r="AH222" s="2">
        <v>108414390</v>
      </c>
      <c r="AI222" s="2">
        <v>3</v>
      </c>
      <c r="AJ222" s="2">
        <v>30</v>
      </c>
      <c r="AN222" s="2">
        <v>67923925</v>
      </c>
      <c r="AO222" s="2">
        <v>19</v>
      </c>
      <c r="AP222" s="2">
        <v>8</v>
      </c>
    </row>
    <row r="223" spans="16:42" x14ac:dyDescent="0.25">
      <c r="P223" s="2">
        <v>40073408</v>
      </c>
      <c r="Q223">
        <f>VLOOKUP(P223,commits!$A$2:$D$666,3,FALSE)</f>
        <v>5</v>
      </c>
      <c r="R223">
        <f>VLOOKUP(P223,commits!$A$2:$D$666,4,FALSE)</f>
        <v>8</v>
      </c>
      <c r="S223">
        <f t="shared" si="18"/>
        <v>13</v>
      </c>
      <c r="T223" s="2">
        <v>1</v>
      </c>
      <c r="U223" s="2">
        <v>0</v>
      </c>
      <c r="V223">
        <f t="shared" si="19"/>
        <v>13</v>
      </c>
      <c r="W223">
        <f t="shared" si="20"/>
        <v>5</v>
      </c>
      <c r="X223" t="e">
        <f t="shared" si="21"/>
        <v>#DIV/0!</v>
      </c>
      <c r="AH223" s="2">
        <v>111302009</v>
      </c>
      <c r="AI223" s="2">
        <v>3</v>
      </c>
      <c r="AJ223" s="2">
        <v>30</v>
      </c>
      <c r="AN223" s="2">
        <v>68407220</v>
      </c>
      <c r="AO223" s="2">
        <v>2</v>
      </c>
      <c r="AP223" s="2">
        <v>46</v>
      </c>
    </row>
    <row r="224" spans="16:42" x14ac:dyDescent="0.25">
      <c r="P224" s="2">
        <v>41607639</v>
      </c>
      <c r="Q224">
        <f>VLOOKUP(P224,commits!$A$2:$D$666,3,FALSE)</f>
        <v>466</v>
      </c>
      <c r="R224">
        <f>VLOOKUP(P224,commits!$A$2:$D$666,4,FALSE)</f>
        <v>173</v>
      </c>
      <c r="S224">
        <f t="shared" si="18"/>
        <v>639</v>
      </c>
      <c r="T224" s="2">
        <v>7</v>
      </c>
      <c r="U224" s="2">
        <v>0</v>
      </c>
      <c r="V224">
        <f t="shared" si="19"/>
        <v>91.285714285714292</v>
      </c>
      <c r="W224">
        <f t="shared" si="20"/>
        <v>66.571428571428569</v>
      </c>
      <c r="X224" t="e">
        <f t="shared" si="21"/>
        <v>#DIV/0!</v>
      </c>
      <c r="AH224" s="2">
        <v>111772276</v>
      </c>
      <c r="AI224" s="2">
        <v>393</v>
      </c>
      <c r="AJ224" s="2">
        <v>695</v>
      </c>
      <c r="AN224" s="2">
        <v>68464903</v>
      </c>
      <c r="AO224" s="2">
        <v>179</v>
      </c>
      <c r="AP224" s="2">
        <v>662</v>
      </c>
    </row>
    <row r="225" spans="16:42" x14ac:dyDescent="0.25">
      <c r="P225" s="2">
        <v>41926668</v>
      </c>
      <c r="Q225">
        <f>VLOOKUP(P225,commits!$A$2:$D$666,3,FALSE)</f>
        <v>69</v>
      </c>
      <c r="R225">
        <f>VLOOKUP(P225,commits!$A$2:$D$666,4,FALSE)</f>
        <v>1</v>
      </c>
      <c r="S225">
        <f t="shared" si="18"/>
        <v>70</v>
      </c>
      <c r="T225" s="2">
        <v>1</v>
      </c>
      <c r="U225" s="2">
        <v>0</v>
      </c>
      <c r="V225">
        <f t="shared" si="19"/>
        <v>70</v>
      </c>
      <c r="W225">
        <f t="shared" si="20"/>
        <v>69</v>
      </c>
      <c r="X225" t="e">
        <f t="shared" si="21"/>
        <v>#DIV/0!</v>
      </c>
      <c r="AH225" s="2">
        <v>112953456</v>
      </c>
      <c r="AI225" s="2">
        <v>3</v>
      </c>
      <c r="AJ225" s="2">
        <v>30</v>
      </c>
      <c r="AN225" s="2">
        <v>68828635</v>
      </c>
      <c r="AO225" s="2">
        <v>0</v>
      </c>
      <c r="AP225" s="2">
        <v>4</v>
      </c>
    </row>
    <row r="226" spans="16:42" x14ac:dyDescent="0.25">
      <c r="P226" s="2">
        <v>43232872</v>
      </c>
      <c r="Q226">
        <f>VLOOKUP(P226,commits!$A$2:$D$666,3,FALSE)</f>
        <v>57</v>
      </c>
      <c r="R226">
        <f>VLOOKUP(P226,commits!$A$2:$D$666,4,FALSE)</f>
        <v>5</v>
      </c>
      <c r="S226">
        <f t="shared" si="18"/>
        <v>62</v>
      </c>
      <c r="T226" s="2">
        <v>4</v>
      </c>
      <c r="U226" s="2">
        <v>0</v>
      </c>
      <c r="V226">
        <f t="shared" si="19"/>
        <v>15.5</v>
      </c>
      <c r="W226">
        <f t="shared" si="20"/>
        <v>14.25</v>
      </c>
      <c r="X226" t="e">
        <f t="shared" si="21"/>
        <v>#DIV/0!</v>
      </c>
      <c r="AH226" s="2">
        <v>113795698</v>
      </c>
      <c r="AI226" s="2">
        <v>3</v>
      </c>
      <c r="AJ226" s="2">
        <v>30</v>
      </c>
      <c r="AN226" s="2">
        <v>69359362</v>
      </c>
      <c r="AO226" s="2">
        <v>0</v>
      </c>
      <c r="AP226" s="2">
        <v>21</v>
      </c>
    </row>
    <row r="227" spans="16:42" x14ac:dyDescent="0.25">
      <c r="P227" s="2">
        <v>44432650</v>
      </c>
      <c r="Q227">
        <f>VLOOKUP(P227,commits!$A$2:$D$666,3,FALSE)</f>
        <v>33</v>
      </c>
      <c r="R227">
        <f>VLOOKUP(P227,commits!$A$2:$D$666,4,FALSE)</f>
        <v>15</v>
      </c>
      <c r="S227">
        <f t="shared" si="18"/>
        <v>48</v>
      </c>
      <c r="T227" s="2">
        <v>3</v>
      </c>
      <c r="U227" s="2">
        <v>0</v>
      </c>
      <c r="V227">
        <f t="shared" si="19"/>
        <v>16</v>
      </c>
      <c r="W227">
        <f t="shared" si="20"/>
        <v>11</v>
      </c>
      <c r="X227" t="e">
        <f t="shared" si="21"/>
        <v>#DIV/0!</v>
      </c>
      <c r="AH227" s="2">
        <v>116361990</v>
      </c>
      <c r="AI227" s="2">
        <v>393</v>
      </c>
      <c r="AJ227" s="2">
        <v>696</v>
      </c>
      <c r="AN227" s="2">
        <v>69881215</v>
      </c>
      <c r="AO227" s="2">
        <v>0</v>
      </c>
      <c r="AP227" s="2">
        <v>2</v>
      </c>
    </row>
    <row r="228" spans="16:42" x14ac:dyDescent="0.25">
      <c r="P228" s="2">
        <v>44833042</v>
      </c>
      <c r="Q228">
        <f>VLOOKUP(P228,commits!$A$2:$D$666,3,FALSE)</f>
        <v>74</v>
      </c>
      <c r="R228">
        <f>VLOOKUP(P228,commits!$A$2:$D$666,4,FALSE)</f>
        <v>21</v>
      </c>
      <c r="S228">
        <f t="shared" si="18"/>
        <v>95</v>
      </c>
      <c r="T228" s="2">
        <v>2</v>
      </c>
      <c r="U228" s="2">
        <v>0</v>
      </c>
      <c r="V228">
        <f t="shared" si="19"/>
        <v>47.5</v>
      </c>
      <c r="W228">
        <f t="shared" si="20"/>
        <v>37</v>
      </c>
      <c r="X228" t="e">
        <f t="shared" si="21"/>
        <v>#DIV/0!</v>
      </c>
      <c r="AH228" s="2">
        <v>116522779</v>
      </c>
      <c r="AI228" s="2">
        <v>3</v>
      </c>
      <c r="AJ228" s="2">
        <v>30</v>
      </c>
      <c r="AN228" s="2">
        <v>70324149</v>
      </c>
      <c r="AO228" s="2">
        <v>0</v>
      </c>
      <c r="AP228" s="2">
        <v>3</v>
      </c>
    </row>
    <row r="229" spans="16:42" x14ac:dyDescent="0.25">
      <c r="P229" s="2">
        <v>45326008</v>
      </c>
      <c r="Q229">
        <f>VLOOKUP(P229,commits!$A$2:$D$666,3,FALSE)</f>
        <v>70</v>
      </c>
      <c r="R229">
        <f>VLOOKUP(P229,commits!$A$2:$D$666,4,FALSE)</f>
        <v>98</v>
      </c>
      <c r="S229">
        <f t="shared" si="18"/>
        <v>168</v>
      </c>
      <c r="T229" s="2">
        <v>2</v>
      </c>
      <c r="U229" s="2">
        <v>0</v>
      </c>
      <c r="V229">
        <f t="shared" si="19"/>
        <v>84</v>
      </c>
      <c r="W229">
        <f t="shared" si="20"/>
        <v>35</v>
      </c>
      <c r="X229" t="e">
        <f t="shared" si="21"/>
        <v>#DIV/0!</v>
      </c>
      <c r="AH229" s="2">
        <v>117831469</v>
      </c>
      <c r="AI229" s="2">
        <v>9548</v>
      </c>
      <c r="AJ229" s="2">
        <v>506</v>
      </c>
      <c r="AN229" s="2">
        <v>71187431</v>
      </c>
      <c r="AO229" s="2">
        <v>99</v>
      </c>
      <c r="AP229" s="2">
        <v>58</v>
      </c>
    </row>
    <row r="230" spans="16:42" x14ac:dyDescent="0.25">
      <c r="P230" s="2">
        <v>45332556</v>
      </c>
      <c r="Q230">
        <f>VLOOKUP(P230,commits!$A$2:$D$666,3,FALSE)</f>
        <v>43</v>
      </c>
      <c r="R230">
        <f>VLOOKUP(P230,commits!$A$2:$D$666,4,FALSE)</f>
        <v>2</v>
      </c>
      <c r="S230">
        <f t="shared" si="18"/>
        <v>45</v>
      </c>
      <c r="T230" s="2">
        <v>1</v>
      </c>
      <c r="U230" s="2">
        <v>0</v>
      </c>
      <c r="V230">
        <f t="shared" si="19"/>
        <v>45</v>
      </c>
      <c r="W230">
        <f t="shared" si="20"/>
        <v>43</v>
      </c>
      <c r="X230" t="e">
        <f t="shared" si="21"/>
        <v>#DIV/0!</v>
      </c>
      <c r="AH230" s="2">
        <v>117928513</v>
      </c>
      <c r="AI230" s="2">
        <v>3</v>
      </c>
      <c r="AJ230" s="2">
        <v>30</v>
      </c>
      <c r="AN230" s="2">
        <v>71284838</v>
      </c>
      <c r="AO230" s="2">
        <v>4</v>
      </c>
      <c r="AP230" s="2">
        <v>5</v>
      </c>
    </row>
    <row r="231" spans="16:42" x14ac:dyDescent="0.25">
      <c r="P231" s="2">
        <v>45866355</v>
      </c>
      <c r="Q231">
        <f>VLOOKUP(P231,commits!$A$2:$D$666,3,FALSE)</f>
        <v>547</v>
      </c>
      <c r="R231">
        <f>VLOOKUP(P231,commits!$A$2:$D$666,4,FALSE)</f>
        <v>1026</v>
      </c>
      <c r="S231">
        <f t="shared" si="18"/>
        <v>1573</v>
      </c>
      <c r="T231" s="2">
        <v>4</v>
      </c>
      <c r="U231" s="2">
        <v>0</v>
      </c>
      <c r="V231">
        <f t="shared" si="19"/>
        <v>393.25</v>
      </c>
      <c r="W231">
        <f t="shared" si="20"/>
        <v>136.75</v>
      </c>
      <c r="X231" t="e">
        <f t="shared" si="21"/>
        <v>#DIV/0!</v>
      </c>
      <c r="AH231" s="2">
        <v>118650051</v>
      </c>
      <c r="AI231" s="2">
        <v>1</v>
      </c>
      <c r="AJ231" s="2">
        <v>6</v>
      </c>
      <c r="AN231" s="2">
        <v>71301957</v>
      </c>
      <c r="AO231" s="2">
        <v>0</v>
      </c>
      <c r="AP231" s="2">
        <v>3</v>
      </c>
    </row>
    <row r="232" spans="16:42" x14ac:dyDescent="0.25">
      <c r="P232" s="2">
        <v>46288099</v>
      </c>
      <c r="Q232">
        <f>VLOOKUP(P232,commits!$A$2:$D$666,3,FALSE)</f>
        <v>25</v>
      </c>
      <c r="R232">
        <f>VLOOKUP(P232,commits!$A$2:$D$666,4,FALSE)</f>
        <v>6</v>
      </c>
      <c r="S232">
        <f t="shared" si="18"/>
        <v>31</v>
      </c>
      <c r="T232" s="2">
        <v>1</v>
      </c>
      <c r="U232" s="2">
        <v>0</v>
      </c>
      <c r="V232">
        <f t="shared" si="19"/>
        <v>31</v>
      </c>
      <c r="W232">
        <f t="shared" si="20"/>
        <v>25</v>
      </c>
      <c r="X232" t="e">
        <f t="shared" si="21"/>
        <v>#DIV/0!</v>
      </c>
      <c r="AH232" s="2">
        <v>118666777</v>
      </c>
      <c r="AI232" s="2">
        <v>176</v>
      </c>
      <c r="AJ232" s="2">
        <v>262</v>
      </c>
      <c r="AN232" s="2">
        <v>71376869</v>
      </c>
      <c r="AO232" s="2">
        <v>2</v>
      </c>
      <c r="AP232" s="2">
        <v>16</v>
      </c>
    </row>
    <row r="233" spans="16:42" x14ac:dyDescent="0.25">
      <c r="P233" s="2">
        <v>47159067</v>
      </c>
      <c r="Q233">
        <f>VLOOKUP(P233,commits!$A$2:$D$666,3,FALSE)</f>
        <v>32</v>
      </c>
      <c r="R233">
        <f>VLOOKUP(P233,commits!$A$2:$D$666,4,FALSE)</f>
        <v>166</v>
      </c>
      <c r="S233">
        <f t="shared" si="18"/>
        <v>198</v>
      </c>
      <c r="T233" s="2">
        <v>1</v>
      </c>
      <c r="U233" s="2">
        <v>0</v>
      </c>
      <c r="V233">
        <f t="shared" si="19"/>
        <v>198</v>
      </c>
      <c r="W233">
        <f t="shared" si="20"/>
        <v>32</v>
      </c>
      <c r="X233" t="e">
        <f t="shared" si="21"/>
        <v>#DIV/0!</v>
      </c>
      <c r="AH233" s="2">
        <v>119819922</v>
      </c>
      <c r="AI233" s="2">
        <v>0</v>
      </c>
      <c r="AJ233" s="2">
        <v>1</v>
      </c>
      <c r="AN233" s="2">
        <v>71501855</v>
      </c>
      <c r="AO233" s="2">
        <v>340</v>
      </c>
      <c r="AP233" s="2">
        <v>367</v>
      </c>
    </row>
    <row r="234" spans="16:42" x14ac:dyDescent="0.25">
      <c r="P234" s="2">
        <v>48576690</v>
      </c>
      <c r="Q234">
        <f>VLOOKUP(P234,commits!$A$2:$D$666,3,FALSE)</f>
        <v>88</v>
      </c>
      <c r="R234">
        <f>VLOOKUP(P234,commits!$A$2:$D$666,4,FALSE)</f>
        <v>51</v>
      </c>
      <c r="S234">
        <f t="shared" si="18"/>
        <v>139</v>
      </c>
      <c r="T234" s="2">
        <v>2</v>
      </c>
      <c r="U234" s="2">
        <v>0</v>
      </c>
      <c r="V234">
        <f t="shared" si="19"/>
        <v>69.5</v>
      </c>
      <c r="W234">
        <f t="shared" si="20"/>
        <v>44</v>
      </c>
      <c r="X234" t="e">
        <f t="shared" si="21"/>
        <v>#DIV/0!</v>
      </c>
      <c r="AH234" s="2">
        <v>121212966</v>
      </c>
      <c r="AI234" s="2">
        <v>0</v>
      </c>
      <c r="AJ234" s="2">
        <v>1</v>
      </c>
      <c r="AN234" s="2">
        <v>71674157</v>
      </c>
      <c r="AO234" s="2">
        <v>0</v>
      </c>
      <c r="AP234" s="2">
        <v>1</v>
      </c>
    </row>
    <row r="235" spans="16:42" x14ac:dyDescent="0.25">
      <c r="P235" s="2">
        <v>48665353</v>
      </c>
      <c r="Q235">
        <f>VLOOKUP(P235,commits!$A$2:$D$666,3,FALSE)</f>
        <v>427</v>
      </c>
      <c r="R235">
        <f>VLOOKUP(P235,commits!$A$2:$D$666,4,FALSE)</f>
        <v>14</v>
      </c>
      <c r="S235">
        <f t="shared" si="18"/>
        <v>441</v>
      </c>
      <c r="T235" s="2">
        <v>2</v>
      </c>
      <c r="U235" s="2">
        <v>0</v>
      </c>
      <c r="V235">
        <f t="shared" si="19"/>
        <v>220.5</v>
      </c>
      <c r="W235">
        <f t="shared" si="20"/>
        <v>213.5</v>
      </c>
      <c r="X235" t="e">
        <f t="shared" si="21"/>
        <v>#DIV/0!</v>
      </c>
      <c r="AH235" s="2">
        <v>121213081</v>
      </c>
      <c r="AI235" s="2">
        <v>0</v>
      </c>
      <c r="AJ235" s="2">
        <v>1</v>
      </c>
      <c r="AN235" s="2">
        <v>72233269</v>
      </c>
      <c r="AO235" s="2">
        <v>49</v>
      </c>
      <c r="AP235" s="2">
        <v>11</v>
      </c>
    </row>
    <row r="236" spans="16:42" x14ac:dyDescent="0.25">
      <c r="P236" s="2">
        <v>49880511</v>
      </c>
      <c r="Q236">
        <f>VLOOKUP(P236,commits!$A$2:$D$666,3,FALSE)</f>
        <v>295</v>
      </c>
      <c r="R236">
        <f>VLOOKUP(P236,commits!$A$2:$D$666,4,FALSE)</f>
        <v>2</v>
      </c>
      <c r="S236">
        <f t="shared" si="18"/>
        <v>297</v>
      </c>
      <c r="T236" s="2">
        <v>46</v>
      </c>
      <c r="U236" s="2">
        <v>0</v>
      </c>
      <c r="V236">
        <f t="shared" si="19"/>
        <v>6.4565217391304346</v>
      </c>
      <c r="W236">
        <f t="shared" si="20"/>
        <v>6.4130434782608692</v>
      </c>
      <c r="X236" t="e">
        <f t="shared" si="21"/>
        <v>#DIV/0!</v>
      </c>
      <c r="AH236" s="2">
        <v>121228445</v>
      </c>
      <c r="AI236" s="2">
        <v>0</v>
      </c>
      <c r="AJ236" s="2">
        <v>1</v>
      </c>
      <c r="AN236" s="2">
        <v>72479761</v>
      </c>
      <c r="AO236" s="2">
        <v>18</v>
      </c>
      <c r="AP236" s="2">
        <v>196</v>
      </c>
    </row>
    <row r="237" spans="16:42" x14ac:dyDescent="0.25">
      <c r="P237" s="2">
        <v>51581382</v>
      </c>
      <c r="Q237">
        <f>VLOOKUP(P237,commits!$A$2:$D$666,3,FALSE)</f>
        <v>40</v>
      </c>
      <c r="R237">
        <f>VLOOKUP(P237,commits!$A$2:$D$666,4,FALSE)</f>
        <v>20</v>
      </c>
      <c r="S237">
        <f t="shared" si="18"/>
        <v>60</v>
      </c>
      <c r="T237" s="2">
        <v>1</v>
      </c>
      <c r="U237" s="2">
        <v>0</v>
      </c>
      <c r="V237">
        <f t="shared" si="19"/>
        <v>60</v>
      </c>
      <c r="W237">
        <f t="shared" si="20"/>
        <v>40</v>
      </c>
      <c r="X237" t="e">
        <f t="shared" si="21"/>
        <v>#DIV/0!</v>
      </c>
      <c r="AH237" s="2">
        <v>122414437</v>
      </c>
      <c r="AI237" s="2">
        <v>0</v>
      </c>
      <c r="AJ237" s="2">
        <v>46</v>
      </c>
      <c r="AN237" s="2">
        <v>73205358</v>
      </c>
      <c r="AO237" s="2">
        <v>1807</v>
      </c>
      <c r="AP237" s="2">
        <v>689</v>
      </c>
    </row>
    <row r="238" spans="16:42" x14ac:dyDescent="0.25">
      <c r="P238" s="2">
        <v>51905063</v>
      </c>
      <c r="Q238">
        <f>VLOOKUP(P238,commits!$A$2:$D$666,3,FALSE)</f>
        <v>14</v>
      </c>
      <c r="R238">
        <f>VLOOKUP(P238,commits!$A$2:$D$666,4,FALSE)</f>
        <v>11</v>
      </c>
      <c r="S238">
        <f t="shared" si="18"/>
        <v>25</v>
      </c>
      <c r="T238" s="2">
        <v>1</v>
      </c>
      <c r="U238" s="2">
        <v>0</v>
      </c>
      <c r="V238">
        <f t="shared" si="19"/>
        <v>25</v>
      </c>
      <c r="W238">
        <f t="shared" si="20"/>
        <v>14</v>
      </c>
      <c r="X238" t="e">
        <f t="shared" si="21"/>
        <v>#DIV/0!</v>
      </c>
      <c r="AH238" s="2">
        <v>122976077</v>
      </c>
      <c r="AI238" s="2">
        <v>161</v>
      </c>
      <c r="AJ238" s="2">
        <v>111</v>
      </c>
      <c r="AN238" s="2">
        <v>73379415</v>
      </c>
      <c r="AO238" s="2">
        <v>0</v>
      </c>
      <c r="AP238" s="2">
        <v>1</v>
      </c>
    </row>
    <row r="239" spans="16:42" x14ac:dyDescent="0.25">
      <c r="P239" s="2">
        <v>52188033</v>
      </c>
      <c r="Q239">
        <f>VLOOKUP(P239,commits!$A$2:$D$666,3,FALSE)</f>
        <v>48</v>
      </c>
      <c r="R239">
        <f>VLOOKUP(P239,commits!$A$2:$D$666,4,FALSE)</f>
        <v>2</v>
      </c>
      <c r="S239">
        <f t="shared" si="18"/>
        <v>50</v>
      </c>
      <c r="T239" s="2">
        <v>6</v>
      </c>
      <c r="U239" s="2">
        <v>0</v>
      </c>
      <c r="V239">
        <f t="shared" si="19"/>
        <v>8.3333333333333339</v>
      </c>
      <c r="W239">
        <f t="shared" si="20"/>
        <v>8</v>
      </c>
      <c r="X239" t="e">
        <f t="shared" si="21"/>
        <v>#DIV/0!</v>
      </c>
      <c r="AH239" s="2">
        <v>124034426</v>
      </c>
      <c r="AI239" s="2">
        <v>0</v>
      </c>
      <c r="AJ239" s="2">
        <v>46</v>
      </c>
      <c r="AN239" s="2">
        <v>73402961</v>
      </c>
      <c r="AO239" s="2">
        <v>0</v>
      </c>
      <c r="AP239" s="2">
        <v>5</v>
      </c>
    </row>
    <row r="240" spans="16:42" x14ac:dyDescent="0.25">
      <c r="P240" s="2">
        <v>54654579</v>
      </c>
      <c r="Q240">
        <f>VLOOKUP(P240,commits!$A$2:$D$666,3,FALSE)</f>
        <v>98</v>
      </c>
      <c r="R240">
        <f>VLOOKUP(P240,commits!$A$2:$D$666,4,FALSE)</f>
        <v>25</v>
      </c>
      <c r="S240">
        <f t="shared" si="18"/>
        <v>123</v>
      </c>
      <c r="T240" s="2">
        <v>1</v>
      </c>
      <c r="U240" s="2">
        <v>0</v>
      </c>
      <c r="V240">
        <f t="shared" si="19"/>
        <v>123</v>
      </c>
      <c r="W240">
        <f t="shared" si="20"/>
        <v>98</v>
      </c>
      <c r="X240" t="e">
        <f t="shared" si="21"/>
        <v>#DIV/0!</v>
      </c>
      <c r="AH240" s="2">
        <v>124245472</v>
      </c>
      <c r="AI240" s="2">
        <v>393</v>
      </c>
      <c r="AJ240" s="2">
        <v>695</v>
      </c>
      <c r="AN240" s="2">
        <v>73714491</v>
      </c>
      <c r="AO240" s="2">
        <v>0</v>
      </c>
      <c r="AP240" s="2">
        <v>83</v>
      </c>
    </row>
    <row r="241" spans="16:42" x14ac:dyDescent="0.25">
      <c r="P241" s="2">
        <v>57470712</v>
      </c>
      <c r="Q241">
        <f>VLOOKUP(P241,commits!$A$2:$D$666,3,FALSE)</f>
        <v>21</v>
      </c>
      <c r="R241">
        <f>VLOOKUP(P241,commits!$A$2:$D$666,4,FALSE)</f>
        <v>4</v>
      </c>
      <c r="S241">
        <f t="shared" si="18"/>
        <v>25</v>
      </c>
      <c r="T241" s="2">
        <v>2</v>
      </c>
      <c r="U241" s="2">
        <v>0</v>
      </c>
      <c r="V241">
        <f t="shared" si="19"/>
        <v>12.5</v>
      </c>
      <c r="W241">
        <f t="shared" si="20"/>
        <v>10.5</v>
      </c>
      <c r="X241" t="e">
        <f t="shared" si="21"/>
        <v>#DIV/0!</v>
      </c>
      <c r="AH241" s="2">
        <v>124260744</v>
      </c>
      <c r="AI241" s="2">
        <v>393</v>
      </c>
      <c r="AJ241" s="2">
        <v>695</v>
      </c>
      <c r="AN241" s="2">
        <v>74074978</v>
      </c>
      <c r="AO241" s="2">
        <v>0</v>
      </c>
      <c r="AP241" s="2">
        <v>84</v>
      </c>
    </row>
    <row r="242" spans="16:42" x14ac:dyDescent="0.25">
      <c r="P242" s="2">
        <v>58547907</v>
      </c>
      <c r="Q242">
        <f>VLOOKUP(P242,commits!$A$2:$D$666,3,FALSE)</f>
        <v>15</v>
      </c>
      <c r="R242">
        <f>VLOOKUP(P242,commits!$A$2:$D$666,4,FALSE)</f>
        <v>4</v>
      </c>
      <c r="S242">
        <f t="shared" si="18"/>
        <v>19</v>
      </c>
      <c r="T242" s="2">
        <v>2</v>
      </c>
      <c r="U242" s="2">
        <v>0</v>
      </c>
      <c r="V242">
        <f t="shared" si="19"/>
        <v>9.5</v>
      </c>
      <c r="W242">
        <f t="shared" si="20"/>
        <v>7.5</v>
      </c>
      <c r="X242" t="e">
        <f t="shared" si="21"/>
        <v>#DIV/0!</v>
      </c>
      <c r="AH242" s="2">
        <v>124541856</v>
      </c>
      <c r="AI242" s="2">
        <v>151</v>
      </c>
      <c r="AJ242" s="2">
        <v>34</v>
      </c>
      <c r="AN242" s="2">
        <v>74275100</v>
      </c>
      <c r="AO242" s="2">
        <v>0</v>
      </c>
      <c r="AP242" s="2">
        <v>1</v>
      </c>
    </row>
    <row r="243" spans="16:42" x14ac:dyDescent="0.25">
      <c r="P243" s="2">
        <v>59766613</v>
      </c>
      <c r="Q243">
        <f>VLOOKUP(P243,commits!$A$2:$D$666,3,FALSE)</f>
        <v>30</v>
      </c>
      <c r="R243">
        <f>VLOOKUP(P243,commits!$A$2:$D$666,4,FALSE)</f>
        <v>13</v>
      </c>
      <c r="S243">
        <f t="shared" si="18"/>
        <v>43</v>
      </c>
      <c r="T243" s="2">
        <v>2</v>
      </c>
      <c r="U243" s="2">
        <v>0</v>
      </c>
      <c r="V243">
        <f t="shared" si="19"/>
        <v>21.5</v>
      </c>
      <c r="W243">
        <f t="shared" si="20"/>
        <v>15</v>
      </c>
      <c r="X243" t="e">
        <f t="shared" si="21"/>
        <v>#DIV/0!</v>
      </c>
      <c r="AH243" s="2">
        <v>124907477</v>
      </c>
      <c r="AI243" s="2">
        <v>0</v>
      </c>
      <c r="AJ243" s="2">
        <v>52</v>
      </c>
      <c r="AN243" s="2">
        <v>74492844</v>
      </c>
      <c r="AO243" s="2">
        <v>0</v>
      </c>
      <c r="AP243" s="2">
        <v>1</v>
      </c>
    </row>
    <row r="244" spans="16:42" x14ac:dyDescent="0.25">
      <c r="P244" s="2">
        <v>66357329</v>
      </c>
      <c r="Q244">
        <f>VLOOKUP(P244,commits!$A$2:$D$666,3,FALSE)</f>
        <v>48</v>
      </c>
      <c r="R244">
        <f>VLOOKUP(P244,commits!$A$2:$D$666,4,FALSE)</f>
        <v>2</v>
      </c>
      <c r="S244">
        <f t="shared" si="18"/>
        <v>50</v>
      </c>
      <c r="T244" s="2">
        <v>6</v>
      </c>
      <c r="U244" s="2">
        <v>0</v>
      </c>
      <c r="V244">
        <f t="shared" si="19"/>
        <v>8.3333333333333339</v>
      </c>
      <c r="W244">
        <f t="shared" si="20"/>
        <v>8</v>
      </c>
      <c r="X244" t="e">
        <f t="shared" si="21"/>
        <v>#DIV/0!</v>
      </c>
      <c r="AH244" s="2">
        <v>126279499</v>
      </c>
      <c r="AI244" s="2">
        <v>0</v>
      </c>
      <c r="AJ244" s="2">
        <v>166</v>
      </c>
      <c r="AN244" s="2">
        <v>74506349</v>
      </c>
      <c r="AO244" s="2">
        <v>0</v>
      </c>
      <c r="AP244" s="2">
        <v>6</v>
      </c>
    </row>
    <row r="245" spans="16:42" x14ac:dyDescent="0.25">
      <c r="P245" s="2">
        <v>68092281</v>
      </c>
      <c r="Q245">
        <f>VLOOKUP(P245,commits!$A$2:$D$666,3,FALSE)</f>
        <v>47</v>
      </c>
      <c r="R245">
        <f>VLOOKUP(P245,commits!$A$2:$D$666,4,FALSE)</f>
        <v>4</v>
      </c>
      <c r="S245">
        <f t="shared" si="18"/>
        <v>51</v>
      </c>
      <c r="T245" s="2">
        <v>2</v>
      </c>
      <c r="U245" s="2">
        <v>0</v>
      </c>
      <c r="V245">
        <f t="shared" si="19"/>
        <v>25.5</v>
      </c>
      <c r="W245">
        <f t="shared" si="20"/>
        <v>23.5</v>
      </c>
      <c r="X245" t="e">
        <f t="shared" si="21"/>
        <v>#DIV/0!</v>
      </c>
      <c r="AH245" s="2">
        <v>126371844</v>
      </c>
      <c r="AI245" s="2">
        <v>393</v>
      </c>
      <c r="AJ245" s="2">
        <v>699</v>
      </c>
      <c r="AN245" s="2">
        <v>74696240</v>
      </c>
      <c r="AO245" s="2">
        <v>0</v>
      </c>
      <c r="AP245" s="2">
        <v>9</v>
      </c>
    </row>
    <row r="246" spans="16:42" x14ac:dyDescent="0.25">
      <c r="P246" s="2">
        <v>70492012</v>
      </c>
      <c r="Q246">
        <f>VLOOKUP(P246,commits!$A$2:$D$666,3,FALSE)</f>
        <v>47</v>
      </c>
      <c r="R246">
        <f>VLOOKUP(P246,commits!$A$2:$D$666,4,FALSE)</f>
        <v>9</v>
      </c>
      <c r="S246">
        <f t="shared" si="18"/>
        <v>56</v>
      </c>
      <c r="T246" s="2">
        <v>2</v>
      </c>
      <c r="U246" s="2">
        <v>0</v>
      </c>
      <c r="V246">
        <f t="shared" si="19"/>
        <v>28</v>
      </c>
      <c r="W246">
        <f t="shared" si="20"/>
        <v>23.5</v>
      </c>
      <c r="X246" t="e">
        <f t="shared" si="21"/>
        <v>#DIV/0!</v>
      </c>
      <c r="AH246" s="2">
        <v>127807103</v>
      </c>
      <c r="AI246" s="2">
        <v>0</v>
      </c>
      <c r="AJ246" s="2">
        <v>2</v>
      </c>
      <c r="AN246" s="2">
        <v>74815417</v>
      </c>
      <c r="AO246" s="2">
        <v>0</v>
      </c>
      <c r="AP246" s="2">
        <v>2</v>
      </c>
    </row>
    <row r="247" spans="16:42" x14ac:dyDescent="0.25">
      <c r="P247" s="2">
        <v>76048216</v>
      </c>
      <c r="Q247">
        <f>VLOOKUP(P247,commits!$A$2:$D$666,3,FALSE)</f>
        <v>1438</v>
      </c>
      <c r="R247">
        <f>VLOOKUP(P247,commits!$A$2:$D$666,4,FALSE)</f>
        <v>45</v>
      </c>
      <c r="S247">
        <f t="shared" si="18"/>
        <v>1483</v>
      </c>
      <c r="T247" s="2">
        <v>183</v>
      </c>
      <c r="U247" s="2">
        <v>0</v>
      </c>
      <c r="V247">
        <f t="shared" si="19"/>
        <v>8.1038251366120218</v>
      </c>
      <c r="W247">
        <f t="shared" si="20"/>
        <v>7.8579234972677598</v>
      </c>
      <c r="X247" t="e">
        <f t="shared" si="21"/>
        <v>#DIV/0!</v>
      </c>
      <c r="AH247" s="2">
        <v>127921676</v>
      </c>
      <c r="AI247" s="2">
        <v>0</v>
      </c>
      <c r="AJ247" s="2">
        <v>1</v>
      </c>
      <c r="AN247" s="2">
        <v>74909082</v>
      </c>
      <c r="AO247" s="2">
        <v>0</v>
      </c>
      <c r="AP247" s="2">
        <v>1</v>
      </c>
    </row>
    <row r="248" spans="16:42" x14ac:dyDescent="0.25">
      <c r="P248" s="2">
        <v>78471377</v>
      </c>
      <c r="Q248">
        <f>VLOOKUP(P248,commits!$A$2:$D$666,3,FALSE)</f>
        <v>990</v>
      </c>
      <c r="R248">
        <f>VLOOKUP(P248,commits!$A$2:$D$666,4,FALSE)</f>
        <v>134</v>
      </c>
      <c r="S248">
        <f t="shared" si="18"/>
        <v>1124</v>
      </c>
      <c r="T248" s="2">
        <v>9</v>
      </c>
      <c r="U248" s="2">
        <v>0</v>
      </c>
      <c r="V248">
        <f t="shared" si="19"/>
        <v>124.88888888888889</v>
      </c>
      <c r="W248">
        <f t="shared" si="20"/>
        <v>110</v>
      </c>
      <c r="X248" t="e">
        <f t="shared" si="21"/>
        <v>#DIV/0!</v>
      </c>
      <c r="AH248" s="2">
        <v>127966163</v>
      </c>
      <c r="AI248" s="2">
        <v>10567</v>
      </c>
      <c r="AJ248" s="2">
        <v>9611</v>
      </c>
      <c r="AN248" s="2">
        <v>75049829</v>
      </c>
      <c r="AO248" s="2">
        <v>0</v>
      </c>
      <c r="AP248" s="2">
        <v>1</v>
      </c>
    </row>
    <row r="249" spans="16:42" x14ac:dyDescent="0.25">
      <c r="P249" s="2">
        <v>85057381</v>
      </c>
      <c r="Q249">
        <f>VLOOKUP(P249,commits!$A$2:$D$666,3,FALSE)</f>
        <v>189</v>
      </c>
      <c r="R249">
        <f>VLOOKUP(P249,commits!$A$2:$D$666,4,FALSE)</f>
        <v>33</v>
      </c>
      <c r="S249">
        <f t="shared" si="18"/>
        <v>222</v>
      </c>
      <c r="T249" s="2">
        <v>1</v>
      </c>
      <c r="U249" s="2">
        <v>0</v>
      </c>
      <c r="V249">
        <f t="shared" si="19"/>
        <v>222</v>
      </c>
      <c r="W249">
        <f t="shared" si="20"/>
        <v>189</v>
      </c>
      <c r="X249" t="e">
        <f t="shared" si="21"/>
        <v>#DIV/0!</v>
      </c>
      <c r="AH249" s="2"/>
      <c r="AI249" s="2"/>
      <c r="AJ249" s="2"/>
      <c r="AN249" s="2">
        <v>75458247</v>
      </c>
      <c r="AO249" s="2">
        <v>0</v>
      </c>
      <c r="AP249" s="2">
        <v>1</v>
      </c>
    </row>
    <row r="250" spans="16:42" x14ac:dyDescent="0.25">
      <c r="P250" s="2">
        <v>86769001</v>
      </c>
      <c r="Q250">
        <f>VLOOKUP(P250,commits!$A$2:$D$666,3,FALSE)</f>
        <v>27</v>
      </c>
      <c r="R250">
        <f>VLOOKUP(P250,commits!$A$2:$D$666,4,FALSE)</f>
        <v>72</v>
      </c>
      <c r="S250">
        <f t="shared" si="18"/>
        <v>99</v>
      </c>
      <c r="T250" s="2">
        <v>1</v>
      </c>
      <c r="U250" s="2">
        <v>0</v>
      </c>
      <c r="V250">
        <f t="shared" si="19"/>
        <v>99</v>
      </c>
      <c r="W250">
        <f t="shared" si="20"/>
        <v>27</v>
      </c>
      <c r="X250" t="e">
        <f t="shared" si="21"/>
        <v>#DIV/0!</v>
      </c>
      <c r="AH250" s="2"/>
      <c r="AI250" s="2"/>
      <c r="AJ250" s="2"/>
      <c r="AN250" s="2">
        <v>75758799</v>
      </c>
      <c r="AO250" s="2">
        <v>1</v>
      </c>
      <c r="AP250" s="2">
        <v>69</v>
      </c>
    </row>
    <row r="251" spans="16:42" x14ac:dyDescent="0.25">
      <c r="P251" s="2">
        <v>91039030</v>
      </c>
      <c r="Q251">
        <f>VLOOKUP(P251,commits!$A$2:$D$666,3,FALSE)</f>
        <v>10</v>
      </c>
      <c r="R251">
        <f>VLOOKUP(P251,commits!$A$2:$D$666,4,FALSE)</f>
        <v>4</v>
      </c>
      <c r="S251">
        <f t="shared" si="18"/>
        <v>14</v>
      </c>
      <c r="T251" s="2">
        <v>1</v>
      </c>
      <c r="U251" s="2">
        <v>0</v>
      </c>
      <c r="V251">
        <f t="shared" si="19"/>
        <v>14</v>
      </c>
      <c r="W251">
        <f t="shared" si="20"/>
        <v>10</v>
      </c>
      <c r="X251" t="e">
        <f t="shared" si="21"/>
        <v>#DIV/0!</v>
      </c>
      <c r="AH251" s="2"/>
      <c r="AI251" s="2"/>
      <c r="AJ251" s="2"/>
      <c r="AN251" s="2">
        <v>75952675</v>
      </c>
      <c r="AO251" s="2">
        <v>0</v>
      </c>
      <c r="AP251" s="2">
        <v>1</v>
      </c>
    </row>
    <row r="252" spans="16:42" x14ac:dyDescent="0.25">
      <c r="P252" s="2">
        <v>93964532</v>
      </c>
      <c r="Q252">
        <f>VLOOKUP(P252,commits!$A$2:$D$666,3,FALSE)</f>
        <v>971</v>
      </c>
      <c r="R252">
        <f>VLOOKUP(P252,commits!$A$2:$D$666,4,FALSE)</f>
        <v>187</v>
      </c>
      <c r="S252">
        <f t="shared" si="18"/>
        <v>1158</v>
      </c>
      <c r="T252" s="2">
        <v>30</v>
      </c>
      <c r="U252" s="2">
        <v>0</v>
      </c>
      <c r="V252">
        <f t="shared" si="19"/>
        <v>38.6</v>
      </c>
      <c r="W252">
        <f t="shared" si="20"/>
        <v>32.366666666666667</v>
      </c>
      <c r="X252" t="e">
        <f t="shared" si="21"/>
        <v>#DIV/0!</v>
      </c>
      <c r="AN252" s="2">
        <v>76819000</v>
      </c>
      <c r="AO252" s="2">
        <v>35</v>
      </c>
      <c r="AP252" s="2">
        <v>266</v>
      </c>
    </row>
    <row r="253" spans="16:42" x14ac:dyDescent="0.25">
      <c r="P253" s="2">
        <v>98208593</v>
      </c>
      <c r="Q253">
        <f>VLOOKUP(P253,commits!$A$2:$D$666,3,FALSE)</f>
        <v>57</v>
      </c>
      <c r="R253">
        <f>VLOOKUP(P253,commits!$A$2:$D$666,4,FALSE)</f>
        <v>118</v>
      </c>
      <c r="S253">
        <f t="shared" si="18"/>
        <v>175</v>
      </c>
      <c r="T253" s="2">
        <v>1</v>
      </c>
      <c r="U253" s="2">
        <v>0</v>
      </c>
      <c r="V253">
        <f t="shared" si="19"/>
        <v>175</v>
      </c>
      <c r="W253">
        <f t="shared" si="20"/>
        <v>57</v>
      </c>
      <c r="X253" t="e">
        <f t="shared" si="21"/>
        <v>#DIV/0!</v>
      </c>
      <c r="AN253" s="2">
        <v>78210355</v>
      </c>
      <c r="AO253" s="2">
        <v>362</v>
      </c>
      <c r="AP253" s="2">
        <v>3</v>
      </c>
    </row>
    <row r="254" spans="16:42" x14ac:dyDescent="0.25">
      <c r="P254" s="2">
        <v>98375316</v>
      </c>
      <c r="Q254">
        <f>VLOOKUP(P254,commits!$A$2:$D$666,3,FALSE)</f>
        <v>40021</v>
      </c>
      <c r="R254">
        <f>VLOOKUP(P254,commits!$A$2:$D$666,4,FALSE)</f>
        <v>2028</v>
      </c>
      <c r="S254">
        <f t="shared" si="18"/>
        <v>42049</v>
      </c>
      <c r="T254" s="2">
        <v>9582</v>
      </c>
      <c r="U254" s="2">
        <v>0</v>
      </c>
      <c r="V254">
        <f t="shared" si="19"/>
        <v>4.3883322897098731</v>
      </c>
      <c r="W254">
        <f t="shared" si="20"/>
        <v>4.1766854518889582</v>
      </c>
      <c r="X254" t="e">
        <f t="shared" si="21"/>
        <v>#DIV/0!</v>
      </c>
      <c r="AN254" s="2">
        <v>78469943</v>
      </c>
      <c r="AO254" s="2">
        <v>0</v>
      </c>
      <c r="AP254" s="2">
        <v>1</v>
      </c>
    </row>
    <row r="255" spans="16:42" x14ac:dyDescent="0.25">
      <c r="P255" s="2">
        <v>118650051</v>
      </c>
      <c r="Q255">
        <f>VLOOKUP(P255,commits!$A$2:$D$666,3,FALSE)</f>
        <v>132</v>
      </c>
      <c r="R255">
        <f>VLOOKUP(P255,commits!$A$2:$D$666,4,FALSE)</f>
        <v>6</v>
      </c>
      <c r="S255">
        <f t="shared" si="18"/>
        <v>138</v>
      </c>
      <c r="T255" s="2">
        <v>7</v>
      </c>
      <c r="U255" s="2">
        <v>0</v>
      </c>
      <c r="V255">
        <f t="shared" si="19"/>
        <v>19.714285714285715</v>
      </c>
      <c r="W255">
        <f t="shared" si="20"/>
        <v>18.857142857142858</v>
      </c>
      <c r="X255" t="e">
        <f t="shared" si="21"/>
        <v>#DIV/0!</v>
      </c>
      <c r="AN255" s="2">
        <v>78644365</v>
      </c>
      <c r="AO255" s="2">
        <v>0</v>
      </c>
      <c r="AP255" s="2">
        <v>1</v>
      </c>
    </row>
    <row r="256" spans="16:42" x14ac:dyDescent="0.25">
      <c r="P256" s="2">
        <v>127807103</v>
      </c>
      <c r="Q256">
        <f>VLOOKUP(P256,commits!$A$2:$D$666,3,FALSE)</f>
        <v>25</v>
      </c>
      <c r="R256">
        <f>VLOOKUP(P256,commits!$A$2:$D$666,4,FALSE)</f>
        <v>13</v>
      </c>
      <c r="S256">
        <f t="shared" si="18"/>
        <v>38</v>
      </c>
      <c r="T256" s="2">
        <v>2</v>
      </c>
      <c r="U256" s="2">
        <v>0</v>
      </c>
      <c r="V256">
        <f t="shared" si="19"/>
        <v>19</v>
      </c>
      <c r="W256">
        <f t="shared" si="20"/>
        <v>12.5</v>
      </c>
      <c r="X256" t="e">
        <f t="shared" si="21"/>
        <v>#DIV/0!</v>
      </c>
      <c r="AN256" s="2">
        <v>78912017</v>
      </c>
      <c r="AO256" s="2">
        <v>604</v>
      </c>
      <c r="AP256" s="2">
        <v>12</v>
      </c>
    </row>
    <row r="257" spans="16:42" x14ac:dyDescent="0.25">
      <c r="P257" s="2">
        <v>127921676</v>
      </c>
      <c r="Q257">
        <f>VLOOKUP(P257,commits!$A$2:$D$666,3,FALSE)</f>
        <v>4</v>
      </c>
      <c r="R257">
        <f>VLOOKUP(P257,commits!$A$2:$D$666,4,FALSE)</f>
        <v>81</v>
      </c>
      <c r="S257">
        <f t="shared" ref="S257:S320" si="22">Q257+R257</f>
        <v>85</v>
      </c>
      <c r="T257" s="2">
        <v>1</v>
      </c>
      <c r="U257" s="2">
        <v>0</v>
      </c>
      <c r="V257">
        <f t="shared" si="19"/>
        <v>85</v>
      </c>
      <c r="W257">
        <f t="shared" si="20"/>
        <v>4</v>
      </c>
      <c r="X257" t="e">
        <f t="shared" si="21"/>
        <v>#DIV/0!</v>
      </c>
      <c r="AN257" s="2">
        <v>79148749</v>
      </c>
      <c r="AO257" s="2">
        <v>23</v>
      </c>
      <c r="AP257" s="2">
        <v>15</v>
      </c>
    </row>
    <row r="258" spans="16:42" x14ac:dyDescent="0.25">
      <c r="P258" s="2">
        <v>469502</v>
      </c>
      <c r="Q258">
        <f>IF(ISNA(VLOOKUP(P258,commits!$A$2:$D$666,3,FALSE)),0,VLOOKUP(P258,commits!$A$2:$D$666,3,FALSE))</f>
        <v>0</v>
      </c>
      <c r="R258">
        <f>IF(ISNA(VLOOKUP(P258,commits!$A$2:$D$666,4,FALSE)),VLOOKUP(P258,commits!H2:I283,2,FALSE),VLOOKUP(P258,commits!$A$2:$D$666,4,FALSE))</f>
        <v>74</v>
      </c>
      <c r="S258">
        <f t="shared" si="22"/>
        <v>74</v>
      </c>
      <c r="T258" s="2">
        <v>0</v>
      </c>
      <c r="U258" s="2">
        <v>6</v>
      </c>
      <c r="V258">
        <f t="shared" si="19"/>
        <v>12.333333333333334</v>
      </c>
      <c r="W258" t="e">
        <f t="shared" si="20"/>
        <v>#DIV/0!</v>
      </c>
      <c r="X258">
        <f t="shared" si="21"/>
        <v>12.333333333333334</v>
      </c>
      <c r="AN258" s="2">
        <v>79465598</v>
      </c>
      <c r="AO258" s="2">
        <v>1261</v>
      </c>
      <c r="AP258" s="2">
        <v>249</v>
      </c>
    </row>
    <row r="259" spans="16:42" x14ac:dyDescent="0.25">
      <c r="P259" s="2">
        <v>500122</v>
      </c>
      <c r="Q259">
        <f>IF(ISNA(VLOOKUP(P259,commits!$A$2:$D$666,3,FALSE)),0,VLOOKUP(P259,commits!$A$2:$D$666,3,FALSE))</f>
        <v>0</v>
      </c>
      <c r="R259">
        <f>IF(ISNA(VLOOKUP(P259,commits!$A$2:$D$666,4,FALSE)),VLOOKUP(P259,commits!H3:I284,2,FALSE),VLOOKUP(P259,commits!$A$2:$D$666,4,FALSE))</f>
        <v>754</v>
      </c>
      <c r="S259">
        <f t="shared" si="22"/>
        <v>754</v>
      </c>
      <c r="T259" s="2">
        <v>0</v>
      </c>
      <c r="U259" s="2">
        <v>100</v>
      </c>
      <c r="V259">
        <f t="shared" si="19"/>
        <v>7.54</v>
      </c>
      <c r="W259" t="e">
        <f t="shared" si="20"/>
        <v>#DIV/0!</v>
      </c>
      <c r="X259">
        <f t="shared" si="21"/>
        <v>7.54</v>
      </c>
      <c r="AN259" s="2">
        <v>79707682</v>
      </c>
      <c r="AO259" s="2">
        <v>0</v>
      </c>
      <c r="AP259" s="2">
        <v>4</v>
      </c>
    </row>
    <row r="260" spans="16:42" x14ac:dyDescent="0.25">
      <c r="P260" s="2">
        <v>769182</v>
      </c>
      <c r="Q260">
        <f>IF(ISNA(VLOOKUP(P260,commits!$A$2:$D$666,3,FALSE)),0,VLOOKUP(P260,commits!$A$2:$D$666,3,FALSE))</f>
        <v>21</v>
      </c>
      <c r="R260">
        <f>IF(ISNA(VLOOKUP(P260,commits!$A$2:$D$666,4,FALSE)),VLOOKUP(P260,commits!H4:I285,2,FALSE),VLOOKUP(P260,commits!$A$2:$D$666,4,FALSE))</f>
        <v>366</v>
      </c>
      <c r="S260">
        <f t="shared" si="22"/>
        <v>387</v>
      </c>
      <c r="T260" s="2">
        <v>0</v>
      </c>
      <c r="U260" s="2">
        <v>29</v>
      </c>
      <c r="V260">
        <f t="shared" si="19"/>
        <v>13.344827586206897</v>
      </c>
      <c r="W260" t="e">
        <f t="shared" si="20"/>
        <v>#DIV/0!</v>
      </c>
      <c r="X260">
        <f t="shared" si="21"/>
        <v>12.620689655172415</v>
      </c>
      <c r="AN260" s="2">
        <v>80075516</v>
      </c>
      <c r="AO260" s="2">
        <v>0</v>
      </c>
      <c r="AP260" s="2">
        <v>1</v>
      </c>
    </row>
    <row r="261" spans="16:42" x14ac:dyDescent="0.25">
      <c r="P261" s="2">
        <v>1622553</v>
      </c>
      <c r="Q261">
        <f>IF(ISNA(VLOOKUP(P261,commits!$A$2:$D$666,3,FALSE)),0,VLOOKUP(P261,commits!$A$2:$D$666,3,FALSE))</f>
        <v>40</v>
      </c>
      <c r="R261">
        <f>IF(ISNA(VLOOKUP(P261,commits!$A$2:$D$666,4,FALSE)),VLOOKUP(P261,commits!H5:I286,2,FALSE),VLOOKUP(P261,commits!$A$2:$D$666,4,FALSE))</f>
        <v>43</v>
      </c>
      <c r="S261">
        <f t="shared" si="22"/>
        <v>83</v>
      </c>
      <c r="T261" s="2">
        <v>0</v>
      </c>
      <c r="U261" s="2">
        <v>7</v>
      </c>
      <c r="V261">
        <f t="shared" ref="V261:V324" si="23">S261/(T261+U261)</f>
        <v>11.857142857142858</v>
      </c>
      <c r="W261" t="e">
        <f t="shared" ref="W261:W324" si="24">Q261/T261</f>
        <v>#DIV/0!</v>
      </c>
      <c r="X261">
        <f t="shared" ref="X261:X324" si="25">R261/U261</f>
        <v>6.1428571428571432</v>
      </c>
      <c r="AN261" s="2">
        <v>80384894</v>
      </c>
      <c r="AO261" s="2">
        <v>0</v>
      </c>
      <c r="AP261" s="2">
        <v>1</v>
      </c>
    </row>
    <row r="262" spans="16:42" x14ac:dyDescent="0.25">
      <c r="P262" s="2">
        <v>1769294</v>
      </c>
      <c r="Q262">
        <f>IF(ISNA(VLOOKUP(P262,commits!$A$2:$D$666,3,FALSE)),0,VLOOKUP(P262,commits!$A$2:$D$666,3,FALSE))</f>
        <v>0</v>
      </c>
      <c r="R262">
        <f>IF(ISNA(VLOOKUP(P262,commits!$A$2:$D$666,4,FALSE)),VLOOKUP(P262,commits!H6:I287,2,FALSE),VLOOKUP(P262,commits!$A$2:$D$666,4,FALSE))</f>
        <v>153</v>
      </c>
      <c r="S262">
        <f t="shared" si="22"/>
        <v>153</v>
      </c>
      <c r="T262" s="2">
        <v>0</v>
      </c>
      <c r="U262" s="2">
        <v>1</v>
      </c>
      <c r="V262">
        <f t="shared" si="23"/>
        <v>153</v>
      </c>
      <c r="W262" t="e">
        <f t="shared" si="24"/>
        <v>#DIV/0!</v>
      </c>
      <c r="X262">
        <f t="shared" si="25"/>
        <v>153</v>
      </c>
      <c r="AN262" s="2">
        <v>81348052</v>
      </c>
      <c r="AO262" s="2">
        <v>28</v>
      </c>
      <c r="AP262" s="2">
        <v>15</v>
      </c>
    </row>
    <row r="263" spans="16:42" x14ac:dyDescent="0.25">
      <c r="P263" s="2">
        <v>2220387</v>
      </c>
      <c r="Q263">
        <f>IF(ISNA(VLOOKUP(P263,commits!$A$2:$D$666,3,FALSE)),0,VLOOKUP(P263,commits!$A$2:$D$666,3,FALSE))</f>
        <v>0</v>
      </c>
      <c r="R263">
        <f>IF(ISNA(VLOOKUP(P263,commits!$A$2:$D$666,4,FALSE)),VLOOKUP(P263,commits!H7:I288,2,FALSE),VLOOKUP(P263,commits!$A$2:$D$666,4,FALSE))</f>
        <v>268</v>
      </c>
      <c r="S263">
        <f t="shared" si="22"/>
        <v>268</v>
      </c>
      <c r="T263" s="2">
        <v>0</v>
      </c>
      <c r="U263" s="2">
        <v>4</v>
      </c>
      <c r="V263">
        <f t="shared" si="23"/>
        <v>67</v>
      </c>
      <c r="W263" t="e">
        <f t="shared" si="24"/>
        <v>#DIV/0!</v>
      </c>
      <c r="X263">
        <f t="shared" si="25"/>
        <v>67</v>
      </c>
      <c r="AN263" s="2">
        <v>81737257</v>
      </c>
      <c r="AO263" s="2">
        <v>0</v>
      </c>
      <c r="AP263" s="2">
        <v>1</v>
      </c>
    </row>
    <row r="264" spans="16:42" x14ac:dyDescent="0.25">
      <c r="P264" s="2">
        <v>2227939</v>
      </c>
      <c r="Q264">
        <f>IF(ISNA(VLOOKUP(P264,commits!$A$2:$D$666,3,FALSE)),0,VLOOKUP(P264,commits!$A$2:$D$666,3,FALSE))</f>
        <v>9</v>
      </c>
      <c r="R264">
        <f>IF(ISNA(VLOOKUP(P264,commits!$A$2:$D$666,4,FALSE)),VLOOKUP(P264,commits!H8:I289,2,FALSE),VLOOKUP(P264,commits!$A$2:$D$666,4,FALSE))</f>
        <v>173</v>
      </c>
      <c r="S264">
        <f t="shared" si="22"/>
        <v>182</v>
      </c>
      <c r="T264" s="2">
        <v>0</v>
      </c>
      <c r="U264" s="2">
        <v>2</v>
      </c>
      <c r="V264">
        <f t="shared" si="23"/>
        <v>91</v>
      </c>
      <c r="W264" t="e">
        <f t="shared" si="24"/>
        <v>#DIV/0!</v>
      </c>
      <c r="X264">
        <f t="shared" si="25"/>
        <v>86.5</v>
      </c>
      <c r="AN264" s="2">
        <v>83024706</v>
      </c>
      <c r="AO264" s="2">
        <v>109</v>
      </c>
      <c r="AP264" s="2">
        <v>22</v>
      </c>
    </row>
    <row r="265" spans="16:42" x14ac:dyDescent="0.25">
      <c r="P265" s="2">
        <v>2457595</v>
      </c>
      <c r="Q265">
        <f>IF(ISNA(VLOOKUP(P265,commits!$A$2:$D$666,3,FALSE)),0,VLOOKUP(P265,commits!$A$2:$D$666,3,FALSE))</f>
        <v>4</v>
      </c>
      <c r="R265">
        <f>IF(ISNA(VLOOKUP(P265,commits!$A$2:$D$666,4,FALSE)),VLOOKUP(P265,commits!H9:I290,2,FALSE),VLOOKUP(P265,commits!$A$2:$D$666,4,FALSE))</f>
        <v>68</v>
      </c>
      <c r="S265">
        <f t="shared" si="22"/>
        <v>72</v>
      </c>
      <c r="T265" s="2">
        <v>0</v>
      </c>
      <c r="U265" s="2">
        <v>3</v>
      </c>
      <c r="V265">
        <f t="shared" si="23"/>
        <v>24</v>
      </c>
      <c r="W265" t="e">
        <f t="shared" si="24"/>
        <v>#DIV/0!</v>
      </c>
      <c r="X265">
        <f t="shared" si="25"/>
        <v>22.666666666666668</v>
      </c>
      <c r="AN265" s="2">
        <v>83409727</v>
      </c>
      <c r="AO265" s="2">
        <v>14</v>
      </c>
      <c r="AP265" s="2">
        <v>20</v>
      </c>
    </row>
    <row r="266" spans="16:42" x14ac:dyDescent="0.25">
      <c r="P266" s="2">
        <v>2577146</v>
      </c>
      <c r="Q266">
        <f>IF(ISNA(VLOOKUP(P266,commits!$A$2:$D$666,3,FALSE)),0,VLOOKUP(P266,commits!$A$2:$D$666,3,FALSE))</f>
        <v>232</v>
      </c>
      <c r="R266">
        <f>IF(ISNA(VLOOKUP(P266,commits!$A$2:$D$666,4,FALSE)),VLOOKUP(P266,commits!H10:I291,2,FALSE),VLOOKUP(P266,commits!$A$2:$D$666,4,FALSE))</f>
        <v>463</v>
      </c>
      <c r="S266">
        <f t="shared" si="22"/>
        <v>695</v>
      </c>
      <c r="T266" s="2">
        <v>0</v>
      </c>
      <c r="U266" s="2">
        <v>2</v>
      </c>
      <c r="V266">
        <f t="shared" si="23"/>
        <v>347.5</v>
      </c>
      <c r="W266" t="e">
        <f t="shared" si="24"/>
        <v>#DIV/0!</v>
      </c>
      <c r="X266">
        <f t="shared" si="25"/>
        <v>231.5</v>
      </c>
      <c r="AN266" s="2">
        <v>84068379</v>
      </c>
      <c r="AO266" s="2">
        <v>0</v>
      </c>
      <c r="AP266" s="2">
        <v>1</v>
      </c>
    </row>
    <row r="267" spans="16:42" x14ac:dyDescent="0.25">
      <c r="P267" s="2">
        <v>2995765</v>
      </c>
      <c r="Q267">
        <f>IF(ISNA(VLOOKUP(P267,commits!$A$2:$D$666,3,FALSE)),0,VLOOKUP(P267,commits!$A$2:$D$666,3,FALSE))</f>
        <v>3814</v>
      </c>
      <c r="R267">
        <f>IF(ISNA(VLOOKUP(P267,commits!$A$2:$D$666,4,FALSE)),VLOOKUP(P267,commits!H11:I292,2,FALSE),VLOOKUP(P267,commits!$A$2:$D$666,4,FALSE))</f>
        <v>1108</v>
      </c>
      <c r="S267">
        <f t="shared" si="22"/>
        <v>4922</v>
      </c>
      <c r="T267" s="2">
        <v>0</v>
      </c>
      <c r="U267" s="2">
        <v>37</v>
      </c>
      <c r="V267">
        <f t="shared" si="23"/>
        <v>133.02702702702703</v>
      </c>
      <c r="W267" t="e">
        <f t="shared" si="24"/>
        <v>#DIV/0!</v>
      </c>
      <c r="X267">
        <f t="shared" si="25"/>
        <v>29.945945945945947</v>
      </c>
      <c r="AN267" s="2">
        <v>84507987</v>
      </c>
      <c r="AO267" s="2">
        <v>2615</v>
      </c>
      <c r="AP267" s="2">
        <v>240</v>
      </c>
    </row>
    <row r="268" spans="16:42" x14ac:dyDescent="0.25">
      <c r="P268" s="2">
        <v>5614312</v>
      </c>
      <c r="Q268">
        <f>IF(ISNA(VLOOKUP(P268,commits!$A$2:$D$666,3,FALSE)),0,VLOOKUP(P268,commits!$A$2:$D$666,3,FALSE))</f>
        <v>119</v>
      </c>
      <c r="R268">
        <f>IF(ISNA(VLOOKUP(P268,commits!$A$2:$D$666,4,FALSE)),VLOOKUP(P268,commits!H12:I293,2,FALSE),VLOOKUP(P268,commits!$A$2:$D$666,4,FALSE))</f>
        <v>187</v>
      </c>
      <c r="S268">
        <f t="shared" si="22"/>
        <v>306</v>
      </c>
      <c r="T268" s="2">
        <v>0</v>
      </c>
      <c r="U268" s="2">
        <v>2</v>
      </c>
      <c r="V268">
        <f t="shared" si="23"/>
        <v>153</v>
      </c>
      <c r="W268" t="e">
        <f t="shared" si="24"/>
        <v>#DIV/0!</v>
      </c>
      <c r="X268">
        <f t="shared" si="25"/>
        <v>93.5</v>
      </c>
      <c r="AN268" s="2">
        <v>86124349</v>
      </c>
      <c r="AO268" s="2">
        <v>1261</v>
      </c>
      <c r="AP268" s="2">
        <v>249</v>
      </c>
    </row>
    <row r="269" spans="16:42" x14ac:dyDescent="0.25">
      <c r="P269" s="2">
        <v>8357807</v>
      </c>
      <c r="Q269">
        <f>IF(ISNA(VLOOKUP(P269,commits!$A$2:$D$666,3,FALSE)),0,VLOOKUP(P269,commits!$A$2:$D$666,3,FALSE))</f>
        <v>1</v>
      </c>
      <c r="R269">
        <f>IF(ISNA(VLOOKUP(P269,commits!$A$2:$D$666,4,FALSE)),VLOOKUP(P269,commits!H13:I294,2,FALSE),VLOOKUP(P269,commits!$A$2:$D$666,4,FALSE))</f>
        <v>2</v>
      </c>
      <c r="S269">
        <f t="shared" si="22"/>
        <v>3</v>
      </c>
      <c r="T269" s="2">
        <v>0</v>
      </c>
      <c r="U269" s="2">
        <v>1</v>
      </c>
      <c r="V269">
        <f t="shared" si="23"/>
        <v>3</v>
      </c>
      <c r="W269" t="e">
        <f t="shared" si="24"/>
        <v>#DIV/0!</v>
      </c>
      <c r="X269">
        <f t="shared" si="25"/>
        <v>2</v>
      </c>
      <c r="AN269" s="2">
        <v>86282367</v>
      </c>
      <c r="AO269" s="2">
        <v>2</v>
      </c>
      <c r="AP269" s="2">
        <v>11</v>
      </c>
    </row>
    <row r="270" spans="16:42" x14ac:dyDescent="0.25">
      <c r="P270" s="2">
        <v>9565345</v>
      </c>
      <c r="Q270">
        <f>IF(ISNA(VLOOKUP(P270,commits!$A$2:$D$666,3,FALSE)),0,VLOOKUP(P270,commits!$A$2:$D$666,3,FALSE))</f>
        <v>1</v>
      </c>
      <c r="R270">
        <f>IF(ISNA(VLOOKUP(P270,commits!$A$2:$D$666,4,FALSE)),VLOOKUP(P270,commits!H14:I295,2,FALSE),VLOOKUP(P270,commits!$A$2:$D$666,4,FALSE))</f>
        <v>33</v>
      </c>
      <c r="S270">
        <f t="shared" si="22"/>
        <v>34</v>
      </c>
      <c r="T270" s="2">
        <v>0</v>
      </c>
      <c r="U270" s="2">
        <v>6</v>
      </c>
      <c r="V270">
        <f t="shared" si="23"/>
        <v>5.666666666666667</v>
      </c>
      <c r="W270" t="e">
        <f t="shared" si="24"/>
        <v>#DIV/0!</v>
      </c>
      <c r="X270">
        <f t="shared" si="25"/>
        <v>5.5</v>
      </c>
      <c r="AN270" s="2">
        <v>87059851</v>
      </c>
      <c r="AO270" s="2">
        <v>0</v>
      </c>
      <c r="AP270" s="2">
        <v>5</v>
      </c>
    </row>
    <row r="271" spans="16:42" x14ac:dyDescent="0.25">
      <c r="P271" s="2">
        <v>10056182</v>
      </c>
      <c r="Q271">
        <f>IF(ISNA(VLOOKUP(P271,commits!$A$2:$D$666,3,FALSE)),0,VLOOKUP(P271,commits!$A$2:$D$666,3,FALSE))</f>
        <v>0</v>
      </c>
      <c r="R271">
        <f>IF(ISNA(VLOOKUP(P271,commits!$A$2:$D$666,4,FALSE)),VLOOKUP(P271,commits!H15:I296,2,FALSE),VLOOKUP(P271,commits!$A$2:$D$666,4,FALSE))</f>
        <v>55</v>
      </c>
      <c r="S271">
        <f t="shared" si="22"/>
        <v>55</v>
      </c>
      <c r="T271" s="2">
        <v>0</v>
      </c>
      <c r="U271" s="2">
        <v>1</v>
      </c>
      <c r="V271">
        <f t="shared" si="23"/>
        <v>55</v>
      </c>
      <c r="W271" t="e">
        <f t="shared" si="24"/>
        <v>#DIV/0!</v>
      </c>
      <c r="X271">
        <f t="shared" si="25"/>
        <v>55</v>
      </c>
      <c r="AN271" s="2">
        <v>87159117</v>
      </c>
      <c r="AO271" s="2">
        <v>109</v>
      </c>
      <c r="AP271" s="2">
        <v>24</v>
      </c>
    </row>
    <row r="272" spans="16:42" x14ac:dyDescent="0.25">
      <c r="P272" s="2">
        <v>11027151</v>
      </c>
      <c r="Q272">
        <f>IF(ISNA(VLOOKUP(P272,commits!$A$2:$D$666,3,FALSE)),0,VLOOKUP(P272,commits!$A$2:$D$666,3,FALSE))</f>
        <v>0</v>
      </c>
      <c r="R272">
        <f>IF(ISNA(VLOOKUP(P272,commits!$A$2:$D$666,4,FALSE)),VLOOKUP(P272,commits!H16:I297,2,FALSE),VLOOKUP(P272,commits!$A$2:$D$666,4,FALSE))</f>
        <v>69</v>
      </c>
      <c r="S272">
        <f t="shared" si="22"/>
        <v>69</v>
      </c>
      <c r="T272" s="2">
        <v>0</v>
      </c>
      <c r="U272" s="2">
        <v>6</v>
      </c>
      <c r="V272">
        <f t="shared" si="23"/>
        <v>11.5</v>
      </c>
      <c r="W272" t="e">
        <f t="shared" si="24"/>
        <v>#DIV/0!</v>
      </c>
      <c r="X272">
        <f t="shared" si="25"/>
        <v>11.5</v>
      </c>
      <c r="AN272" s="2">
        <v>87207085</v>
      </c>
      <c r="AO272" s="2">
        <v>0</v>
      </c>
      <c r="AP272" s="2">
        <v>1</v>
      </c>
    </row>
    <row r="273" spans="16:42" x14ac:dyDescent="0.25">
      <c r="P273" s="2">
        <v>12736575</v>
      </c>
      <c r="Q273">
        <f>IF(ISNA(VLOOKUP(P273,commits!$A$2:$D$666,3,FALSE)),0,VLOOKUP(P273,commits!$A$2:$D$666,3,FALSE))</f>
        <v>92</v>
      </c>
      <c r="R273">
        <f>IF(ISNA(VLOOKUP(P273,commits!$A$2:$D$666,4,FALSE)),VLOOKUP(P273,commits!H17:I298,2,FALSE),VLOOKUP(P273,commits!$A$2:$D$666,4,FALSE))</f>
        <v>1789</v>
      </c>
      <c r="S273">
        <f t="shared" si="22"/>
        <v>1881</v>
      </c>
      <c r="T273" s="2">
        <v>0</v>
      </c>
      <c r="U273" s="2">
        <v>407</v>
      </c>
      <c r="V273">
        <f t="shared" si="23"/>
        <v>4.6216216216216219</v>
      </c>
      <c r="W273" t="e">
        <f t="shared" si="24"/>
        <v>#DIV/0!</v>
      </c>
      <c r="X273">
        <f t="shared" si="25"/>
        <v>4.395577395577396</v>
      </c>
      <c r="AN273" s="2">
        <v>88734877</v>
      </c>
      <c r="AO273" s="2">
        <v>0</v>
      </c>
      <c r="AP273" s="2">
        <v>1</v>
      </c>
    </row>
    <row r="274" spans="16:42" x14ac:dyDescent="0.25">
      <c r="P274" s="2">
        <v>14357889</v>
      </c>
      <c r="Q274">
        <f>IF(ISNA(VLOOKUP(P274,commits!$A$2:$D$666,3,FALSE)),0,VLOOKUP(P274,commits!$A$2:$D$666,3,FALSE))</f>
        <v>1</v>
      </c>
      <c r="R274">
        <f>IF(ISNA(VLOOKUP(P274,commits!$A$2:$D$666,4,FALSE)),VLOOKUP(P274,commits!H18:I299,2,FALSE),VLOOKUP(P274,commits!$A$2:$D$666,4,FALSE))</f>
        <v>51</v>
      </c>
      <c r="S274">
        <f t="shared" si="22"/>
        <v>52</v>
      </c>
      <c r="T274" s="2">
        <v>0</v>
      </c>
      <c r="U274" s="2">
        <v>3</v>
      </c>
      <c r="V274">
        <f t="shared" si="23"/>
        <v>17.333333333333332</v>
      </c>
      <c r="W274" t="e">
        <f t="shared" si="24"/>
        <v>#DIV/0!</v>
      </c>
      <c r="X274">
        <f t="shared" si="25"/>
        <v>17</v>
      </c>
      <c r="AN274" s="2">
        <v>89386914</v>
      </c>
      <c r="AO274" s="2">
        <v>404</v>
      </c>
      <c r="AP274" s="2">
        <v>419</v>
      </c>
    </row>
    <row r="275" spans="16:42" x14ac:dyDescent="0.25">
      <c r="P275" s="2">
        <v>14628316</v>
      </c>
      <c r="Q275">
        <f>IF(ISNA(VLOOKUP(P275,commits!$A$2:$D$666,3,FALSE)),0,VLOOKUP(P275,commits!$A$2:$D$666,3,FALSE))</f>
        <v>2</v>
      </c>
      <c r="R275">
        <f>IF(ISNA(VLOOKUP(P275,commits!$A$2:$D$666,4,FALSE)),VLOOKUP(P275,commits!H19:I300,2,FALSE),VLOOKUP(P275,commits!$A$2:$D$666,4,FALSE))</f>
        <v>100</v>
      </c>
      <c r="S275">
        <f t="shared" si="22"/>
        <v>102</v>
      </c>
      <c r="T275" s="2">
        <v>0</v>
      </c>
      <c r="U275" s="2">
        <v>3</v>
      </c>
      <c r="V275">
        <f t="shared" si="23"/>
        <v>34</v>
      </c>
      <c r="W275" t="e">
        <f t="shared" si="24"/>
        <v>#DIV/0!</v>
      </c>
      <c r="X275">
        <f t="shared" si="25"/>
        <v>33.333333333333336</v>
      </c>
      <c r="AN275" s="2">
        <v>89674298</v>
      </c>
      <c r="AO275" s="2">
        <v>0</v>
      </c>
      <c r="AP275" s="2">
        <v>1</v>
      </c>
    </row>
    <row r="276" spans="16:42" x14ac:dyDescent="0.25">
      <c r="P276" s="2">
        <v>14689478</v>
      </c>
      <c r="Q276">
        <f>IF(ISNA(VLOOKUP(P276,commits!$A$2:$D$666,3,FALSE)),0,VLOOKUP(P276,commits!$A$2:$D$666,3,FALSE))</f>
        <v>0</v>
      </c>
      <c r="R276">
        <f>IF(ISNA(VLOOKUP(P276,commits!$A$2:$D$666,4,FALSE)),VLOOKUP(P276,commits!H20:I301,2,FALSE),VLOOKUP(P276,commits!$A$2:$D$666,4,FALSE))</f>
        <v>115</v>
      </c>
      <c r="S276">
        <f t="shared" si="22"/>
        <v>115</v>
      </c>
      <c r="T276" s="2">
        <v>0</v>
      </c>
      <c r="U276" s="2">
        <v>11</v>
      </c>
      <c r="V276">
        <f t="shared" si="23"/>
        <v>10.454545454545455</v>
      </c>
      <c r="W276" t="e">
        <f t="shared" si="24"/>
        <v>#DIV/0!</v>
      </c>
      <c r="X276">
        <f t="shared" si="25"/>
        <v>10.454545454545455</v>
      </c>
      <c r="AN276" s="2">
        <v>92938357</v>
      </c>
      <c r="AO276" s="2">
        <v>0</v>
      </c>
      <c r="AP276" s="2">
        <v>18</v>
      </c>
    </row>
    <row r="277" spans="16:42" x14ac:dyDescent="0.25">
      <c r="P277" s="2">
        <v>15884519</v>
      </c>
      <c r="Q277">
        <f>IF(ISNA(VLOOKUP(P277,commits!$A$2:$D$666,3,FALSE)),0,VLOOKUP(P277,commits!$A$2:$D$666,3,FALSE))</f>
        <v>11</v>
      </c>
      <c r="R277">
        <f>IF(ISNA(VLOOKUP(P277,commits!$A$2:$D$666,4,FALSE)),VLOOKUP(P277,commits!H21:I302,2,FALSE),VLOOKUP(P277,commits!$A$2:$D$666,4,FALSE))</f>
        <v>72</v>
      </c>
      <c r="S277">
        <f t="shared" si="22"/>
        <v>83</v>
      </c>
      <c r="T277" s="2">
        <v>0</v>
      </c>
      <c r="U277" s="2">
        <v>2</v>
      </c>
      <c r="V277">
        <f t="shared" si="23"/>
        <v>41.5</v>
      </c>
      <c r="W277" t="e">
        <f t="shared" si="24"/>
        <v>#DIV/0!</v>
      </c>
      <c r="X277">
        <f t="shared" si="25"/>
        <v>36</v>
      </c>
      <c r="AN277" s="2">
        <v>93316749</v>
      </c>
      <c r="AO277" s="2">
        <v>0</v>
      </c>
      <c r="AP277" s="2">
        <v>3</v>
      </c>
    </row>
    <row r="278" spans="16:42" x14ac:dyDescent="0.25">
      <c r="P278" s="2">
        <v>16567843</v>
      </c>
      <c r="Q278">
        <f>IF(ISNA(VLOOKUP(P278,commits!$A$2:$D$666,3,FALSE)),0,VLOOKUP(P278,commits!$A$2:$D$666,3,FALSE))</f>
        <v>2</v>
      </c>
      <c r="R278">
        <f>IF(ISNA(VLOOKUP(P278,commits!$A$2:$D$666,4,FALSE)),VLOOKUP(P278,commits!H22:I303,2,FALSE),VLOOKUP(P278,commits!$A$2:$D$666,4,FALSE))</f>
        <v>894</v>
      </c>
      <c r="S278">
        <f t="shared" si="22"/>
        <v>896</v>
      </c>
      <c r="T278" s="2">
        <v>0</v>
      </c>
      <c r="U278" s="2">
        <v>33</v>
      </c>
      <c r="V278">
        <f t="shared" si="23"/>
        <v>27.151515151515152</v>
      </c>
      <c r="W278" t="e">
        <f t="shared" si="24"/>
        <v>#DIV/0!</v>
      </c>
      <c r="X278">
        <f t="shared" si="25"/>
        <v>27.09090909090909</v>
      </c>
      <c r="AN278" s="2">
        <v>94167681</v>
      </c>
      <c r="AO278" s="2">
        <v>0</v>
      </c>
      <c r="AP278" s="2">
        <v>30</v>
      </c>
    </row>
    <row r="279" spans="16:42" x14ac:dyDescent="0.25">
      <c r="P279" s="2">
        <v>16619668</v>
      </c>
      <c r="Q279">
        <f>IF(ISNA(VLOOKUP(P279,commits!$A$2:$D$666,3,FALSE)),0,VLOOKUP(P279,commits!$A$2:$D$666,3,FALSE))</f>
        <v>636</v>
      </c>
      <c r="R279">
        <f>IF(ISNA(VLOOKUP(P279,commits!$A$2:$D$666,4,FALSE)),VLOOKUP(P279,commits!H23:I304,2,FALSE),VLOOKUP(P279,commits!$A$2:$D$666,4,FALSE))</f>
        <v>1106</v>
      </c>
      <c r="S279">
        <f t="shared" si="22"/>
        <v>1742</v>
      </c>
      <c r="T279" s="2">
        <v>0</v>
      </c>
      <c r="U279" s="2">
        <v>13</v>
      </c>
      <c r="V279">
        <f t="shared" si="23"/>
        <v>134</v>
      </c>
      <c r="W279" t="e">
        <f t="shared" si="24"/>
        <v>#DIV/0!</v>
      </c>
      <c r="X279">
        <f t="shared" si="25"/>
        <v>85.07692307692308</v>
      </c>
      <c r="AN279" s="2">
        <v>94865966</v>
      </c>
      <c r="AO279" s="2">
        <v>0</v>
      </c>
      <c r="AP279" s="2">
        <v>9</v>
      </c>
    </row>
    <row r="280" spans="16:42" x14ac:dyDescent="0.25">
      <c r="P280" s="2">
        <v>17509624</v>
      </c>
      <c r="Q280">
        <f>IF(ISNA(VLOOKUP(P280,commits!$A$2:$D$666,3,FALSE)),0,VLOOKUP(P280,commits!$A$2:$D$666,3,FALSE))</f>
        <v>15</v>
      </c>
      <c r="R280">
        <f>IF(ISNA(VLOOKUP(P280,commits!$A$2:$D$666,4,FALSE)),VLOOKUP(P280,commits!H24:I305,2,FALSE),VLOOKUP(P280,commits!$A$2:$D$666,4,FALSE))</f>
        <v>29</v>
      </c>
      <c r="S280">
        <f t="shared" si="22"/>
        <v>44</v>
      </c>
      <c r="T280" s="2">
        <v>0</v>
      </c>
      <c r="U280" s="2">
        <v>3</v>
      </c>
      <c r="V280">
        <f t="shared" si="23"/>
        <v>14.666666666666666</v>
      </c>
      <c r="W280" t="e">
        <f t="shared" si="24"/>
        <v>#DIV/0!</v>
      </c>
      <c r="X280">
        <f t="shared" si="25"/>
        <v>9.6666666666666661</v>
      </c>
      <c r="AN280" s="2">
        <v>94866083</v>
      </c>
      <c r="AO280" s="2">
        <v>0</v>
      </c>
      <c r="AP280" s="2">
        <v>9</v>
      </c>
    </row>
    <row r="281" spans="16:42" x14ac:dyDescent="0.25">
      <c r="P281" s="2">
        <v>17512409</v>
      </c>
      <c r="Q281">
        <f>IF(ISNA(VLOOKUP(P281,commits!$A$2:$D$666,3,FALSE)),0,VLOOKUP(P281,commits!$A$2:$D$666,3,FALSE))</f>
        <v>2</v>
      </c>
      <c r="R281">
        <f>IF(ISNA(VLOOKUP(P281,commits!$A$2:$D$666,4,FALSE)),VLOOKUP(P281,commits!H25:I306,2,FALSE),VLOOKUP(P281,commits!$A$2:$D$666,4,FALSE))</f>
        <v>41</v>
      </c>
      <c r="S281">
        <f t="shared" si="22"/>
        <v>43</v>
      </c>
      <c r="T281" s="2">
        <v>0</v>
      </c>
      <c r="U281" s="2">
        <v>1</v>
      </c>
      <c r="V281">
        <f t="shared" si="23"/>
        <v>43</v>
      </c>
      <c r="W281" t="e">
        <f t="shared" si="24"/>
        <v>#DIV/0!</v>
      </c>
      <c r="X281">
        <f t="shared" si="25"/>
        <v>41</v>
      </c>
      <c r="AN281" s="2">
        <v>95210715</v>
      </c>
      <c r="AO281" s="2">
        <v>0</v>
      </c>
      <c r="AP281" s="2">
        <v>35</v>
      </c>
    </row>
    <row r="282" spans="16:42" x14ac:dyDescent="0.25">
      <c r="P282" s="2">
        <v>17581811</v>
      </c>
      <c r="Q282">
        <f>IF(ISNA(VLOOKUP(P282,commits!$A$2:$D$666,3,FALSE)),0,VLOOKUP(P282,commits!$A$2:$D$666,3,FALSE))</f>
        <v>0</v>
      </c>
      <c r="R282">
        <f>IF(ISNA(VLOOKUP(P282,commits!$A$2:$D$666,4,FALSE)),VLOOKUP(P282,commits!H26:I307,2,FALSE),VLOOKUP(P282,commits!$A$2:$D$666,4,FALSE))</f>
        <v>96</v>
      </c>
      <c r="S282">
        <f t="shared" si="22"/>
        <v>96</v>
      </c>
      <c r="T282" s="2">
        <v>0</v>
      </c>
      <c r="U282" s="2">
        <v>4</v>
      </c>
      <c r="V282">
        <f t="shared" si="23"/>
        <v>24</v>
      </c>
      <c r="W282" t="e">
        <f t="shared" si="24"/>
        <v>#DIV/0!</v>
      </c>
      <c r="X282">
        <f t="shared" si="25"/>
        <v>24</v>
      </c>
      <c r="AN282" s="2">
        <v>95443579</v>
      </c>
      <c r="AO282" s="2">
        <v>0</v>
      </c>
      <c r="AP282" s="2">
        <v>37</v>
      </c>
    </row>
    <row r="283" spans="16:42" x14ac:dyDescent="0.25">
      <c r="P283" s="2">
        <v>17958695</v>
      </c>
      <c r="Q283">
        <f>IF(ISNA(VLOOKUP(P283,commits!$A$2:$D$666,3,FALSE)),0,VLOOKUP(P283,commits!$A$2:$D$666,3,FALSE))</f>
        <v>1</v>
      </c>
      <c r="R283">
        <f>IF(ISNA(VLOOKUP(P283,commits!$A$2:$D$666,4,FALSE)),VLOOKUP(P283,commits!H27:I308,2,FALSE),VLOOKUP(P283,commits!$A$2:$D$666,4,FALSE))</f>
        <v>9</v>
      </c>
      <c r="S283">
        <f t="shared" si="22"/>
        <v>10</v>
      </c>
      <c r="T283" s="2">
        <v>0</v>
      </c>
      <c r="U283" s="2">
        <v>3</v>
      </c>
      <c r="V283">
        <f t="shared" si="23"/>
        <v>3.3333333333333335</v>
      </c>
      <c r="W283" t="e">
        <f t="shared" si="24"/>
        <v>#DIV/0!</v>
      </c>
      <c r="X283">
        <f t="shared" si="25"/>
        <v>3</v>
      </c>
      <c r="AN283" s="2">
        <v>96212237</v>
      </c>
      <c r="AO283" s="2">
        <v>20828</v>
      </c>
      <c r="AP283" s="2">
        <v>4191</v>
      </c>
    </row>
    <row r="284" spans="16:42" x14ac:dyDescent="0.25">
      <c r="P284" s="2">
        <v>18299706</v>
      </c>
      <c r="Q284">
        <f>IF(ISNA(VLOOKUP(P284,commits!$A$2:$D$666,3,FALSE)),0,VLOOKUP(P284,commits!$A$2:$D$666,3,FALSE))</f>
        <v>42</v>
      </c>
      <c r="R284">
        <f>IF(ISNA(VLOOKUP(P284,commits!$A$2:$D$666,4,FALSE)),VLOOKUP(P284,commits!H28:I309,2,FALSE),VLOOKUP(P284,commits!$A$2:$D$666,4,FALSE))</f>
        <v>96</v>
      </c>
      <c r="S284">
        <f t="shared" si="22"/>
        <v>138</v>
      </c>
      <c r="T284" s="2">
        <v>0</v>
      </c>
      <c r="U284" s="2">
        <v>4</v>
      </c>
      <c r="V284">
        <f t="shared" si="23"/>
        <v>34.5</v>
      </c>
      <c r="W284" t="e">
        <f t="shared" si="24"/>
        <v>#DIV/0!</v>
      </c>
      <c r="X284">
        <f t="shared" si="25"/>
        <v>24</v>
      </c>
      <c r="AN284" s="2">
        <v>96530667</v>
      </c>
      <c r="AO284" s="2">
        <v>38</v>
      </c>
      <c r="AP284" s="2">
        <v>11</v>
      </c>
    </row>
    <row r="285" spans="16:42" x14ac:dyDescent="0.25">
      <c r="P285" s="2">
        <v>21130146</v>
      </c>
      <c r="Q285">
        <f>IF(ISNA(VLOOKUP(P285,commits!$A$2:$D$666,3,FALSE)),0,VLOOKUP(P285,commits!$A$2:$D$666,3,FALSE))</f>
        <v>19</v>
      </c>
      <c r="R285">
        <f>IF(ISNA(VLOOKUP(P285,commits!$A$2:$D$666,4,FALSE)),VLOOKUP(P285,commits!H29:I310,2,FALSE),VLOOKUP(P285,commits!$A$2:$D$666,4,FALSE))</f>
        <v>23</v>
      </c>
      <c r="S285">
        <f t="shared" si="22"/>
        <v>42</v>
      </c>
      <c r="T285" s="2">
        <v>0</v>
      </c>
      <c r="U285" s="2">
        <v>1</v>
      </c>
      <c r="V285">
        <f t="shared" si="23"/>
        <v>42</v>
      </c>
      <c r="W285" t="e">
        <f t="shared" si="24"/>
        <v>#DIV/0!</v>
      </c>
      <c r="X285">
        <f t="shared" si="25"/>
        <v>23</v>
      </c>
      <c r="AN285" s="2">
        <v>97128753</v>
      </c>
      <c r="AO285" s="2">
        <v>31</v>
      </c>
      <c r="AP285" s="2">
        <v>85</v>
      </c>
    </row>
    <row r="286" spans="16:42" x14ac:dyDescent="0.25">
      <c r="P286" s="2">
        <v>23112219</v>
      </c>
      <c r="Q286">
        <f>IF(ISNA(VLOOKUP(P286,commits!$A$2:$D$666,3,FALSE)),0,VLOOKUP(P286,commits!$A$2:$D$666,3,FALSE))</f>
        <v>0</v>
      </c>
      <c r="R286">
        <f>IF(ISNA(VLOOKUP(P286,commits!$A$2:$D$666,4,FALSE)),VLOOKUP(P286,commits!H30:I311,2,FALSE),VLOOKUP(P286,commits!$A$2:$D$666,4,FALSE))</f>
        <v>41</v>
      </c>
      <c r="S286">
        <f t="shared" si="22"/>
        <v>41</v>
      </c>
      <c r="T286" s="2">
        <v>0</v>
      </c>
      <c r="U286" s="2">
        <v>5</v>
      </c>
      <c r="V286">
        <f t="shared" si="23"/>
        <v>8.1999999999999993</v>
      </c>
      <c r="W286" t="e">
        <f t="shared" si="24"/>
        <v>#DIV/0!</v>
      </c>
      <c r="X286">
        <f t="shared" si="25"/>
        <v>8.1999999999999993</v>
      </c>
      <c r="AN286" s="2">
        <v>97385961</v>
      </c>
      <c r="AO286" s="2">
        <v>1</v>
      </c>
      <c r="AP286" s="2">
        <v>3</v>
      </c>
    </row>
    <row r="287" spans="16:42" x14ac:dyDescent="0.25">
      <c r="P287" s="2">
        <v>23359201</v>
      </c>
      <c r="Q287">
        <f>IF(ISNA(VLOOKUP(P287,commits!$A$2:$D$666,3,FALSE)),0,VLOOKUP(P287,commits!$A$2:$D$666,3,FALSE))</f>
        <v>0</v>
      </c>
      <c r="R287">
        <f>IF(ISNA(VLOOKUP(P287,commits!$A$2:$D$666,4,FALSE)),VLOOKUP(P287,commits!H31:I312,2,FALSE),VLOOKUP(P287,commits!$A$2:$D$666,4,FALSE))</f>
        <v>69</v>
      </c>
      <c r="S287">
        <f t="shared" si="22"/>
        <v>69</v>
      </c>
      <c r="T287" s="2">
        <v>0</v>
      </c>
      <c r="U287" s="2">
        <v>1</v>
      </c>
      <c r="V287">
        <f t="shared" si="23"/>
        <v>69</v>
      </c>
      <c r="W287" t="e">
        <f t="shared" si="24"/>
        <v>#DIV/0!</v>
      </c>
      <c r="X287">
        <f t="shared" si="25"/>
        <v>69</v>
      </c>
      <c r="AN287" s="2">
        <v>97729012</v>
      </c>
      <c r="AO287" s="2">
        <v>2</v>
      </c>
      <c r="AP287" s="2">
        <v>3</v>
      </c>
    </row>
    <row r="288" spans="16:42" x14ac:dyDescent="0.25">
      <c r="P288" s="2">
        <v>23399487</v>
      </c>
      <c r="Q288">
        <f>IF(ISNA(VLOOKUP(P288,commits!$A$2:$D$666,3,FALSE)),0,VLOOKUP(P288,commits!$A$2:$D$666,3,FALSE))</f>
        <v>26</v>
      </c>
      <c r="R288">
        <f>IF(ISNA(VLOOKUP(P288,commits!$A$2:$D$666,4,FALSE)),VLOOKUP(P288,commits!H32:I313,2,FALSE),VLOOKUP(P288,commits!$A$2:$D$666,4,FALSE))</f>
        <v>95</v>
      </c>
      <c r="S288">
        <f t="shared" si="22"/>
        <v>121</v>
      </c>
      <c r="T288" s="2">
        <v>0</v>
      </c>
      <c r="U288" s="2">
        <v>1</v>
      </c>
      <c r="V288">
        <f t="shared" si="23"/>
        <v>121</v>
      </c>
      <c r="W288" t="e">
        <f t="shared" si="24"/>
        <v>#DIV/0!</v>
      </c>
      <c r="X288">
        <f t="shared" si="25"/>
        <v>95</v>
      </c>
      <c r="AN288" s="2">
        <v>98575487</v>
      </c>
      <c r="AO288" s="2">
        <v>0</v>
      </c>
      <c r="AP288" s="2">
        <v>397</v>
      </c>
    </row>
    <row r="289" spans="16:42" x14ac:dyDescent="0.25">
      <c r="P289" s="2">
        <v>23657117</v>
      </c>
      <c r="Q289">
        <f>IF(ISNA(VLOOKUP(P289,commits!$A$2:$D$666,3,FALSE)),0,VLOOKUP(P289,commits!$A$2:$D$666,3,FALSE))</f>
        <v>0</v>
      </c>
      <c r="R289">
        <f>IF(ISNA(VLOOKUP(P289,commits!$A$2:$D$666,4,FALSE)),VLOOKUP(P289,commits!H33:I314,2,FALSE),VLOOKUP(P289,commits!$A$2:$D$666,4,FALSE))</f>
        <v>60</v>
      </c>
      <c r="S289">
        <f t="shared" si="22"/>
        <v>60</v>
      </c>
      <c r="T289" s="2">
        <v>0</v>
      </c>
      <c r="U289" s="2">
        <v>5</v>
      </c>
      <c r="V289">
        <f t="shared" si="23"/>
        <v>12</v>
      </c>
      <c r="W289" t="e">
        <f t="shared" si="24"/>
        <v>#DIV/0!</v>
      </c>
      <c r="X289">
        <f t="shared" si="25"/>
        <v>12</v>
      </c>
      <c r="AN289" s="2">
        <v>101262862</v>
      </c>
      <c r="AO289" s="2">
        <v>1</v>
      </c>
      <c r="AP289" s="2">
        <v>67</v>
      </c>
    </row>
    <row r="290" spans="16:42" x14ac:dyDescent="0.25">
      <c r="P290" s="2">
        <v>25854277</v>
      </c>
      <c r="Q290">
        <f>IF(ISNA(VLOOKUP(P290,commits!$A$2:$D$666,3,FALSE)),0,VLOOKUP(P290,commits!$A$2:$D$666,3,FALSE))</f>
        <v>1</v>
      </c>
      <c r="R290">
        <f>IF(ISNA(VLOOKUP(P290,commits!$A$2:$D$666,4,FALSE)),VLOOKUP(P290,commits!H34:I315,2,FALSE),VLOOKUP(P290,commits!$A$2:$D$666,4,FALSE))</f>
        <v>163</v>
      </c>
      <c r="S290">
        <f t="shared" si="22"/>
        <v>164</v>
      </c>
      <c r="T290" s="2">
        <v>0</v>
      </c>
      <c r="U290" s="2">
        <v>19</v>
      </c>
      <c r="V290">
        <f t="shared" si="23"/>
        <v>8.6315789473684212</v>
      </c>
      <c r="W290" t="e">
        <f t="shared" si="24"/>
        <v>#DIV/0!</v>
      </c>
      <c r="X290">
        <f t="shared" si="25"/>
        <v>8.5789473684210531</v>
      </c>
      <c r="AN290" s="2">
        <v>101472507</v>
      </c>
      <c r="AO290" s="2">
        <v>1</v>
      </c>
      <c r="AP290" s="2">
        <v>67</v>
      </c>
    </row>
    <row r="291" spans="16:42" x14ac:dyDescent="0.25">
      <c r="P291" s="2">
        <v>26246085</v>
      </c>
      <c r="Q291">
        <f>IF(ISNA(VLOOKUP(P291,commits!$A$2:$D$666,3,FALSE)),0,VLOOKUP(P291,commits!$A$2:$D$666,3,FALSE))</f>
        <v>61</v>
      </c>
      <c r="R291">
        <f>IF(ISNA(VLOOKUP(P291,commits!$A$2:$D$666,4,FALSE)),VLOOKUP(P291,commits!H35:I316,2,FALSE),VLOOKUP(P291,commits!$A$2:$D$666,4,FALSE))</f>
        <v>23</v>
      </c>
      <c r="S291">
        <f t="shared" si="22"/>
        <v>84</v>
      </c>
      <c r="T291" s="2">
        <v>0</v>
      </c>
      <c r="U291" s="2">
        <v>1</v>
      </c>
      <c r="V291">
        <f t="shared" si="23"/>
        <v>84</v>
      </c>
      <c r="W291" t="e">
        <f t="shared" si="24"/>
        <v>#DIV/0!</v>
      </c>
      <c r="X291">
        <f t="shared" si="25"/>
        <v>23</v>
      </c>
      <c r="AN291" s="2">
        <v>103559668</v>
      </c>
      <c r="AO291" s="2">
        <v>0</v>
      </c>
      <c r="AP291" s="2">
        <v>2</v>
      </c>
    </row>
    <row r="292" spans="16:42" x14ac:dyDescent="0.25">
      <c r="P292" s="2">
        <v>27288669</v>
      </c>
      <c r="Q292">
        <f>IF(ISNA(VLOOKUP(P292,commits!$A$2:$D$666,3,FALSE)),0,VLOOKUP(P292,commits!$A$2:$D$666,3,FALSE))</f>
        <v>90</v>
      </c>
      <c r="R292">
        <f>IF(ISNA(VLOOKUP(P292,commits!$A$2:$D$666,4,FALSE)),VLOOKUP(P292,commits!H36:I317,2,FALSE),VLOOKUP(P292,commits!$A$2:$D$666,4,FALSE))</f>
        <v>96</v>
      </c>
      <c r="S292">
        <f t="shared" si="22"/>
        <v>186</v>
      </c>
      <c r="T292" s="2">
        <v>0</v>
      </c>
      <c r="U292" s="2">
        <v>1</v>
      </c>
      <c r="V292">
        <f t="shared" si="23"/>
        <v>186</v>
      </c>
      <c r="W292" t="e">
        <f t="shared" si="24"/>
        <v>#DIV/0!</v>
      </c>
      <c r="X292">
        <f t="shared" si="25"/>
        <v>96</v>
      </c>
      <c r="AN292" s="2">
        <v>103996987</v>
      </c>
      <c r="AO292" s="2">
        <v>20828</v>
      </c>
      <c r="AP292" s="2">
        <v>4194</v>
      </c>
    </row>
    <row r="293" spans="16:42" x14ac:dyDescent="0.25">
      <c r="P293" s="2">
        <v>28898308</v>
      </c>
      <c r="Q293">
        <f>IF(ISNA(VLOOKUP(P293,commits!$A$2:$D$666,3,FALSE)),0,VLOOKUP(P293,commits!$A$2:$D$666,3,FALSE))</f>
        <v>3</v>
      </c>
      <c r="R293">
        <f>IF(ISNA(VLOOKUP(P293,commits!$A$2:$D$666,4,FALSE)),VLOOKUP(P293,commits!H37:I318,2,FALSE),VLOOKUP(P293,commits!$A$2:$D$666,4,FALSE))</f>
        <v>5</v>
      </c>
      <c r="S293">
        <f t="shared" si="22"/>
        <v>8</v>
      </c>
      <c r="T293" s="2">
        <v>0</v>
      </c>
      <c r="U293" s="2">
        <v>1</v>
      </c>
      <c r="V293">
        <f t="shared" si="23"/>
        <v>8</v>
      </c>
      <c r="W293" t="e">
        <f t="shared" si="24"/>
        <v>#DIV/0!</v>
      </c>
      <c r="X293">
        <f t="shared" si="25"/>
        <v>5</v>
      </c>
      <c r="AN293" s="2">
        <v>104817465</v>
      </c>
      <c r="AO293" s="2">
        <v>0</v>
      </c>
      <c r="AP293" s="2">
        <v>1</v>
      </c>
    </row>
    <row r="294" spans="16:42" x14ac:dyDescent="0.25">
      <c r="P294" s="2">
        <v>28958186</v>
      </c>
      <c r="Q294">
        <f>IF(ISNA(VLOOKUP(P294,commits!$A$2:$D$666,3,FALSE)),0,VLOOKUP(P294,commits!$A$2:$D$666,3,FALSE))</f>
        <v>1</v>
      </c>
      <c r="R294">
        <f>IF(ISNA(VLOOKUP(P294,commits!$A$2:$D$666,4,FALSE)),VLOOKUP(P294,commits!H38:I319,2,FALSE),VLOOKUP(P294,commits!$A$2:$D$666,4,FALSE))</f>
        <v>229</v>
      </c>
      <c r="S294">
        <f t="shared" si="22"/>
        <v>230</v>
      </c>
      <c r="T294" s="2">
        <v>0</v>
      </c>
      <c r="U294" s="2">
        <v>6</v>
      </c>
      <c r="V294">
        <f t="shared" si="23"/>
        <v>38.333333333333336</v>
      </c>
      <c r="W294" t="e">
        <f t="shared" si="24"/>
        <v>#DIV/0!</v>
      </c>
      <c r="X294">
        <f t="shared" si="25"/>
        <v>38.166666666666664</v>
      </c>
      <c r="AN294" s="2">
        <v>105359284</v>
      </c>
      <c r="AO294" s="2">
        <v>213</v>
      </c>
      <c r="AP294" s="2">
        <v>73</v>
      </c>
    </row>
    <row r="295" spans="16:42" x14ac:dyDescent="0.25">
      <c r="P295" s="2">
        <v>29163083</v>
      </c>
      <c r="Q295">
        <f>IF(ISNA(VLOOKUP(P295,commits!$A$2:$D$666,3,FALSE)),0,VLOOKUP(P295,commits!$A$2:$D$666,3,FALSE))</f>
        <v>0</v>
      </c>
      <c r="R295">
        <f>IF(ISNA(VLOOKUP(P295,commits!$A$2:$D$666,4,FALSE)),VLOOKUP(P295,commits!H39:I320,2,FALSE),VLOOKUP(P295,commits!$A$2:$D$666,4,FALSE))</f>
        <v>569</v>
      </c>
      <c r="S295">
        <f t="shared" si="22"/>
        <v>569</v>
      </c>
      <c r="T295" s="2">
        <v>0</v>
      </c>
      <c r="U295" s="2">
        <v>119</v>
      </c>
      <c r="V295">
        <f t="shared" si="23"/>
        <v>4.7815126050420167</v>
      </c>
      <c r="W295" t="e">
        <f t="shared" si="24"/>
        <v>#DIV/0!</v>
      </c>
      <c r="X295">
        <f t="shared" si="25"/>
        <v>4.7815126050420167</v>
      </c>
      <c r="AN295" s="2">
        <v>105595611</v>
      </c>
      <c r="AO295" s="2">
        <v>0</v>
      </c>
      <c r="AP295" s="2">
        <v>2</v>
      </c>
    </row>
    <row r="296" spans="16:42" x14ac:dyDescent="0.25">
      <c r="P296" s="2">
        <v>29641957</v>
      </c>
      <c r="Q296">
        <f>IF(ISNA(VLOOKUP(P296,commits!$A$2:$D$666,3,FALSE)),0,VLOOKUP(P296,commits!$A$2:$D$666,3,FALSE))</f>
        <v>95</v>
      </c>
      <c r="R296">
        <f>IF(ISNA(VLOOKUP(P296,commits!$A$2:$D$666,4,FALSE)),VLOOKUP(P296,commits!H40:I321,2,FALSE),VLOOKUP(P296,commits!$A$2:$D$666,4,FALSE))</f>
        <v>90</v>
      </c>
      <c r="S296">
        <f t="shared" si="22"/>
        <v>185</v>
      </c>
      <c r="T296" s="2">
        <v>0</v>
      </c>
      <c r="U296" s="2">
        <v>1</v>
      </c>
      <c r="V296">
        <f t="shared" si="23"/>
        <v>185</v>
      </c>
      <c r="W296" t="e">
        <f t="shared" si="24"/>
        <v>#DIV/0!</v>
      </c>
      <c r="X296">
        <f t="shared" si="25"/>
        <v>90</v>
      </c>
      <c r="AN296" s="2">
        <v>105661690</v>
      </c>
      <c r="AO296" s="2">
        <v>0</v>
      </c>
      <c r="AP296" s="2">
        <v>1</v>
      </c>
    </row>
    <row r="297" spans="16:42" x14ac:dyDescent="0.25">
      <c r="P297" s="2">
        <v>29936500</v>
      </c>
      <c r="Q297">
        <f>IF(ISNA(VLOOKUP(P297,commits!$A$2:$D$666,3,FALSE)),0,VLOOKUP(P297,commits!$A$2:$D$666,3,FALSE))</f>
        <v>0</v>
      </c>
      <c r="R297">
        <f>IF(ISNA(VLOOKUP(P297,commits!$A$2:$D$666,4,FALSE)),VLOOKUP(P297,commits!H41:I322,2,FALSE),VLOOKUP(P297,commits!$A$2:$D$666,4,FALSE))</f>
        <v>150</v>
      </c>
      <c r="S297">
        <f t="shared" si="22"/>
        <v>150</v>
      </c>
      <c r="T297" s="2">
        <v>0</v>
      </c>
      <c r="U297" s="2">
        <v>35</v>
      </c>
      <c r="V297">
        <f t="shared" si="23"/>
        <v>4.2857142857142856</v>
      </c>
      <c r="W297" t="e">
        <f t="shared" si="24"/>
        <v>#DIV/0!</v>
      </c>
      <c r="X297">
        <f t="shared" si="25"/>
        <v>4.2857142857142856</v>
      </c>
      <c r="AN297" s="2">
        <v>106247043</v>
      </c>
      <c r="AO297" s="2">
        <v>0</v>
      </c>
      <c r="AP297" s="2">
        <v>30</v>
      </c>
    </row>
    <row r="298" spans="16:42" x14ac:dyDescent="0.25">
      <c r="P298" s="2">
        <v>30677339</v>
      </c>
      <c r="Q298">
        <f>IF(ISNA(VLOOKUP(P298,commits!$A$2:$D$666,3,FALSE)),0,VLOOKUP(P298,commits!$A$2:$D$666,3,FALSE))</f>
        <v>4</v>
      </c>
      <c r="R298">
        <f>IF(ISNA(VLOOKUP(P298,commits!$A$2:$D$666,4,FALSE)),VLOOKUP(P298,commits!H42:I323,2,FALSE),VLOOKUP(P298,commits!$A$2:$D$666,4,FALSE))</f>
        <v>94</v>
      </c>
      <c r="S298">
        <f t="shared" si="22"/>
        <v>98</v>
      </c>
      <c r="T298" s="2">
        <v>0</v>
      </c>
      <c r="U298" s="2">
        <v>17</v>
      </c>
      <c r="V298">
        <f t="shared" si="23"/>
        <v>5.7647058823529411</v>
      </c>
      <c r="W298" t="e">
        <f t="shared" si="24"/>
        <v>#DIV/0!</v>
      </c>
      <c r="X298">
        <f t="shared" si="25"/>
        <v>5.5294117647058822</v>
      </c>
      <c r="AN298" s="2">
        <v>106851769</v>
      </c>
      <c r="AO298" s="2">
        <v>26</v>
      </c>
      <c r="AP298" s="2">
        <v>12</v>
      </c>
    </row>
    <row r="299" spans="16:42" x14ac:dyDescent="0.25">
      <c r="P299" s="2">
        <v>30702818</v>
      </c>
      <c r="Q299">
        <f>IF(ISNA(VLOOKUP(P299,commits!$A$2:$D$666,3,FALSE)),0,VLOOKUP(P299,commits!$A$2:$D$666,3,FALSE))</f>
        <v>108</v>
      </c>
      <c r="R299">
        <f>IF(ISNA(VLOOKUP(P299,commits!$A$2:$D$666,4,FALSE)),VLOOKUP(P299,commits!H43:I324,2,FALSE),VLOOKUP(P299,commits!$A$2:$D$666,4,FALSE))</f>
        <v>898</v>
      </c>
      <c r="S299">
        <f t="shared" si="22"/>
        <v>1006</v>
      </c>
      <c r="T299" s="2">
        <v>0</v>
      </c>
      <c r="U299" s="2">
        <v>10</v>
      </c>
      <c r="V299">
        <f t="shared" si="23"/>
        <v>100.6</v>
      </c>
      <c r="W299" t="e">
        <f t="shared" si="24"/>
        <v>#DIV/0!</v>
      </c>
      <c r="X299">
        <f t="shared" si="25"/>
        <v>89.8</v>
      </c>
      <c r="AN299" s="2">
        <v>107119628</v>
      </c>
      <c r="AO299" s="2">
        <v>0</v>
      </c>
      <c r="AP299" s="2">
        <v>542</v>
      </c>
    </row>
    <row r="300" spans="16:42" x14ac:dyDescent="0.25">
      <c r="P300" s="2">
        <v>31059602</v>
      </c>
      <c r="Q300">
        <f>IF(ISNA(VLOOKUP(P300,commits!$A$2:$D$666,3,FALSE)),0,VLOOKUP(P300,commits!$A$2:$D$666,3,FALSE))</f>
        <v>1</v>
      </c>
      <c r="R300">
        <f>IF(ISNA(VLOOKUP(P300,commits!$A$2:$D$666,4,FALSE)),VLOOKUP(P300,commits!H44:I325,2,FALSE),VLOOKUP(P300,commits!$A$2:$D$666,4,FALSE))</f>
        <v>3</v>
      </c>
      <c r="S300">
        <f t="shared" si="22"/>
        <v>4</v>
      </c>
      <c r="T300" s="2">
        <v>0</v>
      </c>
      <c r="U300" s="2">
        <v>1</v>
      </c>
      <c r="V300">
        <f t="shared" si="23"/>
        <v>4</v>
      </c>
      <c r="W300" t="e">
        <f t="shared" si="24"/>
        <v>#DIV/0!</v>
      </c>
      <c r="X300">
        <f t="shared" si="25"/>
        <v>3</v>
      </c>
      <c r="AN300" s="2">
        <v>107367707</v>
      </c>
      <c r="AO300" s="2">
        <v>213</v>
      </c>
      <c r="AP300" s="2">
        <v>73</v>
      </c>
    </row>
    <row r="301" spans="16:42" x14ac:dyDescent="0.25">
      <c r="P301" s="2">
        <v>31209450</v>
      </c>
      <c r="Q301">
        <f>IF(ISNA(VLOOKUP(P301,commits!$A$2:$D$666,3,FALSE)),0,VLOOKUP(P301,commits!$A$2:$D$666,3,FALSE))</f>
        <v>2</v>
      </c>
      <c r="R301">
        <f>IF(ISNA(VLOOKUP(P301,commits!$A$2:$D$666,4,FALSE)),VLOOKUP(P301,commits!H45:I326,2,FALSE),VLOOKUP(P301,commits!$A$2:$D$666,4,FALSE))</f>
        <v>22</v>
      </c>
      <c r="S301">
        <f t="shared" si="22"/>
        <v>24</v>
      </c>
      <c r="T301" s="2">
        <v>0</v>
      </c>
      <c r="U301" s="2">
        <v>1</v>
      </c>
      <c r="V301">
        <f t="shared" si="23"/>
        <v>24</v>
      </c>
      <c r="W301" t="e">
        <f t="shared" si="24"/>
        <v>#DIV/0!</v>
      </c>
      <c r="X301">
        <f t="shared" si="25"/>
        <v>22</v>
      </c>
      <c r="AN301" s="2">
        <v>107542678</v>
      </c>
      <c r="AO301" s="2">
        <v>0</v>
      </c>
      <c r="AP301" s="2">
        <v>1</v>
      </c>
    </row>
    <row r="302" spans="16:42" x14ac:dyDescent="0.25">
      <c r="P302" s="2">
        <v>31235766</v>
      </c>
      <c r="Q302">
        <f>IF(ISNA(VLOOKUP(P302,commits!$A$2:$D$666,3,FALSE)),0,VLOOKUP(P302,commits!$A$2:$D$666,3,FALSE))</f>
        <v>19</v>
      </c>
      <c r="R302">
        <f>IF(ISNA(VLOOKUP(P302,commits!$A$2:$D$666,4,FALSE)),VLOOKUP(P302,commits!H46:I327,2,FALSE),VLOOKUP(P302,commits!$A$2:$D$666,4,FALSE))</f>
        <v>160</v>
      </c>
      <c r="S302">
        <f t="shared" si="22"/>
        <v>179</v>
      </c>
      <c r="T302" s="2">
        <v>0</v>
      </c>
      <c r="U302" s="2">
        <v>17</v>
      </c>
      <c r="V302">
        <f t="shared" si="23"/>
        <v>10.529411764705882</v>
      </c>
      <c r="W302" t="e">
        <f t="shared" si="24"/>
        <v>#DIV/0!</v>
      </c>
      <c r="X302">
        <f t="shared" si="25"/>
        <v>9.4117647058823533</v>
      </c>
      <c r="AN302" s="2">
        <v>107553659</v>
      </c>
      <c r="AO302" s="2">
        <v>246</v>
      </c>
      <c r="AP302" s="2">
        <v>89</v>
      </c>
    </row>
    <row r="303" spans="16:42" x14ac:dyDescent="0.25">
      <c r="P303" s="2">
        <v>32157000</v>
      </c>
      <c r="Q303">
        <f>IF(ISNA(VLOOKUP(P303,commits!$A$2:$D$666,3,FALSE)),0,VLOOKUP(P303,commits!$A$2:$D$666,3,FALSE))</f>
        <v>89</v>
      </c>
      <c r="R303">
        <f>IF(ISNA(VLOOKUP(P303,commits!$A$2:$D$666,4,FALSE)),VLOOKUP(P303,commits!H47:I328,2,FALSE),VLOOKUP(P303,commits!$A$2:$D$666,4,FALSE))</f>
        <v>72</v>
      </c>
      <c r="S303">
        <f t="shared" si="22"/>
        <v>161</v>
      </c>
      <c r="T303" s="2">
        <v>0</v>
      </c>
      <c r="U303" s="2">
        <v>2</v>
      </c>
      <c r="V303">
        <f t="shared" si="23"/>
        <v>80.5</v>
      </c>
      <c r="W303" t="e">
        <f t="shared" si="24"/>
        <v>#DIV/0!</v>
      </c>
      <c r="X303">
        <f t="shared" si="25"/>
        <v>36</v>
      </c>
      <c r="AN303" s="2">
        <v>107564839</v>
      </c>
      <c r="AO303" s="2">
        <v>0</v>
      </c>
      <c r="AP303" s="2">
        <v>2</v>
      </c>
    </row>
    <row r="304" spans="16:42" x14ac:dyDescent="0.25">
      <c r="P304" s="2">
        <v>34261730</v>
      </c>
      <c r="Q304">
        <f>IF(ISNA(VLOOKUP(P304,commits!$A$2:$D$666,3,FALSE)),0,VLOOKUP(P304,commits!$A$2:$D$666,3,FALSE))</f>
        <v>3</v>
      </c>
      <c r="R304">
        <f>IF(ISNA(VLOOKUP(P304,commits!$A$2:$D$666,4,FALSE)),VLOOKUP(P304,commits!H48:I329,2,FALSE),VLOOKUP(P304,commits!$A$2:$D$666,4,FALSE))</f>
        <v>9</v>
      </c>
      <c r="S304">
        <f t="shared" si="22"/>
        <v>12</v>
      </c>
      <c r="T304" s="2">
        <v>0</v>
      </c>
      <c r="U304" s="2">
        <v>1</v>
      </c>
      <c r="V304">
        <f t="shared" si="23"/>
        <v>12</v>
      </c>
      <c r="W304" t="e">
        <f t="shared" si="24"/>
        <v>#DIV/0!</v>
      </c>
      <c r="X304">
        <f t="shared" si="25"/>
        <v>9</v>
      </c>
      <c r="AN304" s="2">
        <v>108414390</v>
      </c>
      <c r="AO304" s="2">
        <v>26</v>
      </c>
      <c r="AP304" s="2">
        <v>15</v>
      </c>
    </row>
    <row r="305" spans="16:42" x14ac:dyDescent="0.25">
      <c r="P305" s="2">
        <v>35288086</v>
      </c>
      <c r="Q305">
        <f>IF(ISNA(VLOOKUP(P305,commits!$A$2:$D$666,3,FALSE)),0,VLOOKUP(P305,commits!$A$2:$D$666,3,FALSE))</f>
        <v>1</v>
      </c>
      <c r="R305">
        <f>IF(ISNA(VLOOKUP(P305,commits!$A$2:$D$666,4,FALSE)),VLOOKUP(P305,commits!H49:I330,2,FALSE),VLOOKUP(P305,commits!$A$2:$D$666,4,FALSE))</f>
        <v>68</v>
      </c>
      <c r="S305">
        <f t="shared" si="22"/>
        <v>69</v>
      </c>
      <c r="T305" s="2">
        <v>0</v>
      </c>
      <c r="U305" s="2">
        <v>1</v>
      </c>
      <c r="V305">
        <f t="shared" si="23"/>
        <v>69</v>
      </c>
      <c r="W305" t="e">
        <f t="shared" si="24"/>
        <v>#DIV/0!</v>
      </c>
      <c r="X305">
        <f t="shared" si="25"/>
        <v>68</v>
      </c>
      <c r="AN305" s="2">
        <v>109042957</v>
      </c>
      <c r="AO305" s="2">
        <v>0</v>
      </c>
      <c r="AP305" s="2">
        <v>1</v>
      </c>
    </row>
    <row r="306" spans="16:42" x14ac:dyDescent="0.25">
      <c r="P306" s="2">
        <v>35867771</v>
      </c>
      <c r="Q306">
        <f>IF(ISNA(VLOOKUP(P306,commits!$A$2:$D$666,3,FALSE)),0,VLOOKUP(P306,commits!$A$2:$D$666,3,FALSE))</f>
        <v>1</v>
      </c>
      <c r="R306">
        <f>IF(ISNA(VLOOKUP(P306,commits!$A$2:$D$666,4,FALSE)),VLOOKUP(P306,commits!H50:I331,2,FALSE),VLOOKUP(P306,commits!$A$2:$D$666,4,FALSE))</f>
        <v>4</v>
      </c>
      <c r="S306">
        <f t="shared" si="22"/>
        <v>5</v>
      </c>
      <c r="T306" s="2">
        <v>0</v>
      </c>
      <c r="U306" s="2">
        <v>1</v>
      </c>
      <c r="V306">
        <f t="shared" si="23"/>
        <v>5</v>
      </c>
      <c r="W306" t="e">
        <f t="shared" si="24"/>
        <v>#DIV/0!</v>
      </c>
      <c r="X306">
        <f t="shared" si="25"/>
        <v>4</v>
      </c>
      <c r="AN306" s="2">
        <v>109175311</v>
      </c>
      <c r="AO306" s="2">
        <v>60</v>
      </c>
      <c r="AP306" s="2">
        <v>130</v>
      </c>
    </row>
    <row r="307" spans="16:42" x14ac:dyDescent="0.25">
      <c r="P307" s="2">
        <v>35948482</v>
      </c>
      <c r="Q307">
        <f>IF(ISNA(VLOOKUP(P307,commits!$A$2:$D$666,3,FALSE)),0,VLOOKUP(P307,commits!$A$2:$D$666,3,FALSE))</f>
        <v>0</v>
      </c>
      <c r="R307">
        <f>IF(ISNA(VLOOKUP(P307,commits!$A$2:$D$666,4,FALSE)),VLOOKUP(P307,commits!H51:I332,2,FALSE),VLOOKUP(P307,commits!$A$2:$D$666,4,FALSE))</f>
        <v>33</v>
      </c>
      <c r="S307">
        <f t="shared" si="22"/>
        <v>33</v>
      </c>
      <c r="T307" s="2">
        <v>0</v>
      </c>
      <c r="U307" s="2">
        <v>1</v>
      </c>
      <c r="V307">
        <f t="shared" si="23"/>
        <v>33</v>
      </c>
      <c r="W307" t="e">
        <f t="shared" si="24"/>
        <v>#DIV/0!</v>
      </c>
      <c r="X307">
        <f t="shared" si="25"/>
        <v>33</v>
      </c>
      <c r="AN307" s="2">
        <v>110383673</v>
      </c>
      <c r="AO307" s="2">
        <v>3</v>
      </c>
      <c r="AP307" s="2">
        <v>2</v>
      </c>
    </row>
    <row r="308" spans="16:42" x14ac:dyDescent="0.25">
      <c r="P308" s="2">
        <v>35969371</v>
      </c>
      <c r="Q308">
        <f>IF(ISNA(VLOOKUP(P308,commits!$A$2:$D$666,3,FALSE)),0,VLOOKUP(P308,commits!$A$2:$D$666,3,FALSE))</f>
        <v>1</v>
      </c>
      <c r="R308">
        <f>IF(ISNA(VLOOKUP(P308,commits!$A$2:$D$666,4,FALSE)),VLOOKUP(P308,commits!H52:I333,2,FALSE),VLOOKUP(P308,commits!$A$2:$D$666,4,FALSE))</f>
        <v>6</v>
      </c>
      <c r="S308">
        <f t="shared" si="22"/>
        <v>7</v>
      </c>
      <c r="T308" s="2">
        <v>0</v>
      </c>
      <c r="U308" s="2">
        <v>1</v>
      </c>
      <c r="V308">
        <f t="shared" si="23"/>
        <v>7</v>
      </c>
      <c r="W308" t="e">
        <f t="shared" si="24"/>
        <v>#DIV/0!</v>
      </c>
      <c r="X308">
        <f t="shared" si="25"/>
        <v>6</v>
      </c>
      <c r="AN308" s="2">
        <v>110440194</v>
      </c>
      <c r="AO308" s="2">
        <v>0</v>
      </c>
      <c r="AP308" s="2">
        <v>1</v>
      </c>
    </row>
    <row r="309" spans="16:42" x14ac:dyDescent="0.25">
      <c r="P309" s="2">
        <v>36121469</v>
      </c>
      <c r="Q309">
        <f>IF(ISNA(VLOOKUP(P309,commits!$A$2:$D$666,3,FALSE)),0,VLOOKUP(P309,commits!$A$2:$D$666,3,FALSE))</f>
        <v>4</v>
      </c>
      <c r="R309">
        <f>IF(ISNA(VLOOKUP(P309,commits!$A$2:$D$666,4,FALSE)),VLOOKUP(P309,commits!H53:I334,2,FALSE),VLOOKUP(P309,commits!$A$2:$D$666,4,FALSE))</f>
        <v>17</v>
      </c>
      <c r="S309">
        <f t="shared" si="22"/>
        <v>21</v>
      </c>
      <c r="T309" s="2">
        <v>0</v>
      </c>
      <c r="U309" s="2">
        <v>1</v>
      </c>
      <c r="V309">
        <f t="shared" si="23"/>
        <v>21</v>
      </c>
      <c r="W309" t="e">
        <f t="shared" si="24"/>
        <v>#DIV/0!</v>
      </c>
      <c r="X309">
        <f t="shared" si="25"/>
        <v>17</v>
      </c>
      <c r="AN309" s="2">
        <v>111302009</v>
      </c>
      <c r="AO309" s="2">
        <v>26</v>
      </c>
      <c r="AP309" s="2">
        <v>17</v>
      </c>
    </row>
    <row r="310" spans="16:42" x14ac:dyDescent="0.25">
      <c r="P310" s="2">
        <v>37164289</v>
      </c>
      <c r="Q310">
        <f>IF(ISNA(VLOOKUP(P310,commits!$A$2:$D$666,3,FALSE)),0,VLOOKUP(P310,commits!$A$2:$D$666,3,FALSE))</f>
        <v>1</v>
      </c>
      <c r="R310">
        <f>IF(ISNA(VLOOKUP(P310,commits!$A$2:$D$666,4,FALSE)),VLOOKUP(P310,commits!H54:I335,2,FALSE),VLOOKUP(P310,commits!$A$2:$D$666,4,FALSE))</f>
        <v>287</v>
      </c>
      <c r="S310">
        <f t="shared" si="22"/>
        <v>288</v>
      </c>
      <c r="T310" s="2">
        <v>0</v>
      </c>
      <c r="U310" s="2">
        <v>10</v>
      </c>
      <c r="V310">
        <f t="shared" si="23"/>
        <v>28.8</v>
      </c>
      <c r="W310" t="e">
        <f t="shared" si="24"/>
        <v>#DIV/0!</v>
      </c>
      <c r="X310">
        <f t="shared" si="25"/>
        <v>28.7</v>
      </c>
      <c r="AN310" s="2">
        <v>111772276</v>
      </c>
      <c r="AO310" s="2">
        <v>246</v>
      </c>
      <c r="AP310" s="2">
        <v>106</v>
      </c>
    </row>
    <row r="311" spans="16:42" x14ac:dyDescent="0.25">
      <c r="P311" s="2">
        <v>39219229</v>
      </c>
      <c r="Q311">
        <f>IF(ISNA(VLOOKUP(P311,commits!$A$2:$D$666,3,FALSE)),0,VLOOKUP(P311,commits!$A$2:$D$666,3,FALSE))</f>
        <v>2</v>
      </c>
      <c r="R311">
        <f>IF(ISNA(VLOOKUP(P311,commits!$A$2:$D$666,4,FALSE)),VLOOKUP(P311,commits!H55:I336,2,FALSE),VLOOKUP(P311,commits!$A$2:$D$666,4,FALSE))</f>
        <v>14</v>
      </c>
      <c r="S311">
        <f t="shared" si="22"/>
        <v>16</v>
      </c>
      <c r="T311" s="2">
        <v>0</v>
      </c>
      <c r="U311" s="2">
        <v>1</v>
      </c>
      <c r="V311">
        <f t="shared" si="23"/>
        <v>16</v>
      </c>
      <c r="W311" t="e">
        <f t="shared" si="24"/>
        <v>#DIV/0!</v>
      </c>
      <c r="X311">
        <f t="shared" si="25"/>
        <v>14</v>
      </c>
      <c r="AN311" s="2">
        <v>112953456</v>
      </c>
      <c r="AO311" s="2">
        <v>26</v>
      </c>
      <c r="AP311" s="2">
        <v>16</v>
      </c>
    </row>
    <row r="312" spans="16:42" x14ac:dyDescent="0.25">
      <c r="P312" s="2">
        <v>39521291</v>
      </c>
      <c r="Q312">
        <f>IF(ISNA(VLOOKUP(P312,commits!$A$2:$D$666,3,FALSE)),0,VLOOKUP(P312,commits!$A$2:$D$666,3,FALSE))</f>
        <v>20</v>
      </c>
      <c r="R312">
        <f>IF(ISNA(VLOOKUP(P312,commits!$A$2:$D$666,4,FALSE)),VLOOKUP(P312,commits!H56:I337,2,FALSE),VLOOKUP(P312,commits!$A$2:$D$666,4,FALSE))</f>
        <v>523</v>
      </c>
      <c r="S312">
        <f t="shared" si="22"/>
        <v>543</v>
      </c>
      <c r="T312" s="2">
        <v>0</v>
      </c>
      <c r="U312" s="2">
        <v>7</v>
      </c>
      <c r="V312">
        <f t="shared" si="23"/>
        <v>77.571428571428569</v>
      </c>
      <c r="W312" t="e">
        <f t="shared" si="24"/>
        <v>#DIV/0!</v>
      </c>
      <c r="X312">
        <f t="shared" si="25"/>
        <v>74.714285714285708</v>
      </c>
      <c r="AN312" s="2">
        <v>113229156</v>
      </c>
      <c r="AO312" s="2">
        <v>0</v>
      </c>
      <c r="AP312" s="2">
        <v>1</v>
      </c>
    </row>
    <row r="313" spans="16:42" x14ac:dyDescent="0.25">
      <c r="P313" s="2">
        <v>39563292</v>
      </c>
      <c r="Q313">
        <f>IF(ISNA(VLOOKUP(P313,commits!$A$2:$D$666,3,FALSE)),0,VLOOKUP(P313,commits!$A$2:$D$666,3,FALSE))</f>
        <v>2</v>
      </c>
      <c r="R313">
        <f>IF(ISNA(VLOOKUP(P313,commits!$A$2:$D$666,4,FALSE)),VLOOKUP(P313,commits!H57:I338,2,FALSE),VLOOKUP(P313,commits!$A$2:$D$666,4,FALSE))</f>
        <v>84</v>
      </c>
      <c r="S313">
        <f t="shared" si="22"/>
        <v>86</v>
      </c>
      <c r="T313" s="2">
        <v>0</v>
      </c>
      <c r="U313" s="2">
        <v>7</v>
      </c>
      <c r="V313">
        <f t="shared" si="23"/>
        <v>12.285714285714286</v>
      </c>
      <c r="W313" t="e">
        <f t="shared" si="24"/>
        <v>#DIV/0!</v>
      </c>
      <c r="X313">
        <f t="shared" si="25"/>
        <v>12</v>
      </c>
      <c r="AN313" s="2">
        <v>113795698</v>
      </c>
      <c r="AO313" s="2">
        <v>26</v>
      </c>
      <c r="AP313" s="2">
        <v>17</v>
      </c>
    </row>
    <row r="314" spans="16:42" x14ac:dyDescent="0.25">
      <c r="P314" s="2">
        <v>40248148</v>
      </c>
      <c r="Q314">
        <f>IF(ISNA(VLOOKUP(P314,commits!$A$2:$D$666,3,FALSE)),0,VLOOKUP(P314,commits!$A$2:$D$666,3,FALSE))</f>
        <v>11</v>
      </c>
      <c r="R314">
        <f>IF(ISNA(VLOOKUP(P314,commits!$A$2:$D$666,4,FALSE)),VLOOKUP(P314,commits!H58:I339,2,FALSE),VLOOKUP(P314,commits!$A$2:$D$666,4,FALSE))</f>
        <v>110</v>
      </c>
      <c r="S314">
        <f t="shared" si="22"/>
        <v>121</v>
      </c>
      <c r="T314" s="2">
        <v>0</v>
      </c>
      <c r="U314" s="2">
        <v>1</v>
      </c>
      <c r="V314">
        <f t="shared" si="23"/>
        <v>121</v>
      </c>
      <c r="W314" t="e">
        <f t="shared" si="24"/>
        <v>#DIV/0!</v>
      </c>
      <c r="X314">
        <f t="shared" si="25"/>
        <v>110</v>
      </c>
      <c r="AN314" s="2">
        <v>115422673</v>
      </c>
      <c r="AO314" s="2">
        <v>0</v>
      </c>
      <c r="AP314" s="2">
        <v>3</v>
      </c>
    </row>
    <row r="315" spans="16:42" x14ac:dyDescent="0.25">
      <c r="P315" s="2">
        <v>41637991</v>
      </c>
      <c r="Q315">
        <f>IF(ISNA(VLOOKUP(P315,commits!$A$2:$D$666,3,FALSE)),0,VLOOKUP(P315,commits!$A$2:$D$666,3,FALSE))</f>
        <v>10</v>
      </c>
      <c r="R315">
        <f>IF(ISNA(VLOOKUP(P315,commits!$A$2:$D$666,4,FALSE)),VLOOKUP(P315,commits!H59:I340,2,FALSE),VLOOKUP(P315,commits!$A$2:$D$666,4,FALSE))</f>
        <v>120</v>
      </c>
      <c r="S315">
        <f t="shared" si="22"/>
        <v>130</v>
      </c>
      <c r="T315" s="2">
        <v>0</v>
      </c>
      <c r="U315" s="2">
        <v>3</v>
      </c>
      <c r="V315">
        <f t="shared" si="23"/>
        <v>43.333333333333336</v>
      </c>
      <c r="W315" t="e">
        <f t="shared" si="24"/>
        <v>#DIV/0!</v>
      </c>
      <c r="X315">
        <f t="shared" si="25"/>
        <v>40</v>
      </c>
      <c r="AN315" s="2">
        <v>116174917</v>
      </c>
      <c r="AO315" s="2">
        <v>35409</v>
      </c>
      <c r="AP315" s="2">
        <v>425</v>
      </c>
    </row>
    <row r="316" spans="16:42" x14ac:dyDescent="0.25">
      <c r="P316" s="2">
        <v>41799418</v>
      </c>
      <c r="Q316">
        <f>IF(ISNA(VLOOKUP(P316,commits!$A$2:$D$666,3,FALSE)),0,VLOOKUP(P316,commits!$A$2:$D$666,3,FALSE))</f>
        <v>8</v>
      </c>
      <c r="R316">
        <f>IF(ISNA(VLOOKUP(P316,commits!$A$2:$D$666,4,FALSE)),VLOOKUP(P316,commits!H60:I341,2,FALSE),VLOOKUP(P316,commits!$A$2:$D$666,4,FALSE))</f>
        <v>100</v>
      </c>
      <c r="S316">
        <f t="shared" si="22"/>
        <v>108</v>
      </c>
      <c r="T316" s="2">
        <v>0</v>
      </c>
      <c r="U316" s="2">
        <v>3</v>
      </c>
      <c r="V316">
        <f t="shared" si="23"/>
        <v>36</v>
      </c>
      <c r="W316" t="e">
        <f t="shared" si="24"/>
        <v>#DIV/0!</v>
      </c>
      <c r="X316">
        <f t="shared" si="25"/>
        <v>33.333333333333336</v>
      </c>
      <c r="AN316" s="2">
        <v>116361990</v>
      </c>
      <c r="AO316" s="2">
        <v>246</v>
      </c>
      <c r="AP316" s="2">
        <v>89</v>
      </c>
    </row>
    <row r="317" spans="16:42" x14ac:dyDescent="0.25">
      <c r="P317" s="2">
        <v>42875428</v>
      </c>
      <c r="Q317">
        <f>IF(ISNA(VLOOKUP(P317,commits!$A$2:$D$666,3,FALSE)),0,VLOOKUP(P317,commits!$A$2:$D$666,3,FALSE))</f>
        <v>0</v>
      </c>
      <c r="R317">
        <f>IF(ISNA(VLOOKUP(P317,commits!$A$2:$D$666,4,FALSE)),VLOOKUP(P317,commits!H61:I342,2,FALSE),VLOOKUP(P317,commits!$A$2:$D$666,4,FALSE))</f>
        <v>485</v>
      </c>
      <c r="S317">
        <f t="shared" si="22"/>
        <v>485</v>
      </c>
      <c r="T317" s="2">
        <v>0</v>
      </c>
      <c r="U317" s="2">
        <v>3</v>
      </c>
      <c r="V317">
        <f t="shared" si="23"/>
        <v>161.66666666666666</v>
      </c>
      <c r="W317" t="e">
        <f t="shared" si="24"/>
        <v>#DIV/0!</v>
      </c>
      <c r="X317">
        <f t="shared" si="25"/>
        <v>161.66666666666666</v>
      </c>
      <c r="AN317" s="2">
        <v>116522233</v>
      </c>
      <c r="AO317" s="2">
        <v>0</v>
      </c>
      <c r="AP317" s="2">
        <v>1</v>
      </c>
    </row>
    <row r="318" spans="16:42" x14ac:dyDescent="0.25">
      <c r="P318" s="2">
        <v>42992940</v>
      </c>
      <c r="Q318">
        <f>IF(ISNA(VLOOKUP(P318,commits!$A$2:$D$666,3,FALSE)),0,VLOOKUP(P318,commits!$A$2:$D$666,3,FALSE))</f>
        <v>1</v>
      </c>
      <c r="R318">
        <f>IF(ISNA(VLOOKUP(P318,commits!$A$2:$D$666,4,FALSE)),VLOOKUP(P318,commits!H62:I343,2,FALSE),VLOOKUP(P318,commits!$A$2:$D$666,4,FALSE))</f>
        <v>141</v>
      </c>
      <c r="S318">
        <f t="shared" si="22"/>
        <v>142</v>
      </c>
      <c r="T318" s="2">
        <v>0</v>
      </c>
      <c r="U318" s="2">
        <v>8</v>
      </c>
      <c r="V318">
        <f t="shared" si="23"/>
        <v>17.75</v>
      </c>
      <c r="W318" t="e">
        <f t="shared" si="24"/>
        <v>#DIV/0!</v>
      </c>
      <c r="X318">
        <f t="shared" si="25"/>
        <v>17.625</v>
      </c>
      <c r="AN318" s="2">
        <v>116522779</v>
      </c>
      <c r="AO318" s="2">
        <v>26</v>
      </c>
      <c r="AP318" s="2">
        <v>19</v>
      </c>
    </row>
    <row r="319" spans="16:42" x14ac:dyDescent="0.25">
      <c r="P319" s="2">
        <v>43055360</v>
      </c>
      <c r="Q319">
        <f>IF(ISNA(VLOOKUP(P319,commits!$A$2:$D$666,3,FALSE)),0,VLOOKUP(P319,commits!$A$2:$D$666,3,FALSE))</f>
        <v>0</v>
      </c>
      <c r="R319">
        <f>IF(ISNA(VLOOKUP(P319,commits!$A$2:$D$666,4,FALSE)),VLOOKUP(P319,commits!H63:I344,2,FALSE),VLOOKUP(P319,commits!$A$2:$D$666,4,FALSE))</f>
        <v>53</v>
      </c>
      <c r="S319">
        <f t="shared" si="22"/>
        <v>53</v>
      </c>
      <c r="T319" s="2">
        <v>0</v>
      </c>
      <c r="U319" s="2">
        <v>8</v>
      </c>
      <c r="V319">
        <f t="shared" si="23"/>
        <v>6.625</v>
      </c>
      <c r="W319" t="e">
        <f t="shared" si="24"/>
        <v>#DIV/0!</v>
      </c>
      <c r="X319">
        <f t="shared" si="25"/>
        <v>6.625</v>
      </c>
      <c r="AN319" s="2">
        <v>116960328</v>
      </c>
      <c r="AO319" s="2">
        <v>5</v>
      </c>
      <c r="AP319" s="2">
        <v>28</v>
      </c>
    </row>
    <row r="320" spans="16:42" x14ac:dyDescent="0.25">
      <c r="P320" s="2">
        <v>43092867</v>
      </c>
      <c r="Q320">
        <f>IF(ISNA(VLOOKUP(P320,commits!$A$2:$D$666,3,FALSE)),0,VLOOKUP(P320,commits!$A$2:$D$666,3,FALSE))</f>
        <v>1</v>
      </c>
      <c r="R320">
        <f>IF(ISNA(VLOOKUP(P320,commits!$A$2:$D$666,4,FALSE)),VLOOKUP(P320,commits!H64:I345,2,FALSE),VLOOKUP(P320,commits!$A$2:$D$666,4,FALSE))</f>
        <v>119</v>
      </c>
      <c r="S320">
        <f t="shared" si="22"/>
        <v>120</v>
      </c>
      <c r="T320" s="2">
        <v>0</v>
      </c>
      <c r="U320" s="2">
        <v>49</v>
      </c>
      <c r="V320">
        <f t="shared" si="23"/>
        <v>2.4489795918367347</v>
      </c>
      <c r="W320" t="e">
        <f t="shared" si="24"/>
        <v>#DIV/0!</v>
      </c>
      <c r="X320">
        <f t="shared" si="25"/>
        <v>2.4285714285714284</v>
      </c>
      <c r="AN320" s="2">
        <v>117831469</v>
      </c>
      <c r="AO320" s="2">
        <v>1062</v>
      </c>
      <c r="AP320" s="2">
        <v>99</v>
      </c>
    </row>
    <row r="321" spans="16:42" x14ac:dyDescent="0.25">
      <c r="P321" s="2">
        <v>43135296</v>
      </c>
      <c r="Q321">
        <f>IF(ISNA(VLOOKUP(P321,commits!$A$2:$D$666,3,FALSE)),0,VLOOKUP(P321,commits!$A$2:$D$666,3,FALSE))</f>
        <v>4</v>
      </c>
      <c r="R321">
        <f>IF(ISNA(VLOOKUP(P321,commits!$A$2:$D$666,4,FALSE)),VLOOKUP(P321,commits!H65:I346,2,FALSE),VLOOKUP(P321,commits!$A$2:$D$666,4,FALSE))</f>
        <v>110</v>
      </c>
      <c r="S321">
        <f t="shared" ref="S321:S384" si="26">Q321+R321</f>
        <v>114</v>
      </c>
      <c r="T321" s="2">
        <v>0</v>
      </c>
      <c r="U321" s="2">
        <v>2</v>
      </c>
      <c r="V321">
        <f t="shared" si="23"/>
        <v>57</v>
      </c>
      <c r="W321" t="e">
        <f t="shared" si="24"/>
        <v>#DIV/0!</v>
      </c>
      <c r="X321">
        <f t="shared" si="25"/>
        <v>55</v>
      </c>
      <c r="AN321" s="2">
        <v>117928513</v>
      </c>
      <c r="AO321" s="2">
        <v>26</v>
      </c>
      <c r="AP321" s="2">
        <v>16</v>
      </c>
    </row>
    <row r="322" spans="16:42" x14ac:dyDescent="0.25">
      <c r="P322" s="2">
        <v>43329472</v>
      </c>
      <c r="Q322">
        <f>IF(ISNA(VLOOKUP(P322,commits!$A$2:$D$666,3,FALSE)),0,VLOOKUP(P322,commits!$A$2:$D$666,3,FALSE))</f>
        <v>0</v>
      </c>
      <c r="R322">
        <f>IF(ISNA(VLOOKUP(P322,commits!$A$2:$D$666,4,FALSE)),VLOOKUP(P322,commits!H66:I347,2,FALSE),VLOOKUP(P322,commits!$A$2:$D$666,4,FALSE))</f>
        <v>35</v>
      </c>
      <c r="S322">
        <f t="shared" si="26"/>
        <v>35</v>
      </c>
      <c r="T322" s="2">
        <v>0</v>
      </c>
      <c r="U322" s="2">
        <v>2</v>
      </c>
      <c r="V322">
        <f t="shared" si="23"/>
        <v>17.5</v>
      </c>
      <c r="W322" t="e">
        <f t="shared" si="24"/>
        <v>#DIV/0!</v>
      </c>
      <c r="X322">
        <f t="shared" si="25"/>
        <v>17.5</v>
      </c>
      <c r="AN322" s="2">
        <v>118666777</v>
      </c>
      <c r="AO322" s="2">
        <v>302</v>
      </c>
      <c r="AP322" s="2">
        <v>107</v>
      </c>
    </row>
    <row r="323" spans="16:42" x14ac:dyDescent="0.25">
      <c r="P323" s="2">
        <v>43715318</v>
      </c>
      <c r="Q323">
        <f>IF(ISNA(VLOOKUP(P323,commits!$A$2:$D$666,3,FALSE)),0,VLOOKUP(P323,commits!$A$2:$D$666,3,FALSE))</f>
        <v>20</v>
      </c>
      <c r="R323">
        <f>IF(ISNA(VLOOKUP(P323,commits!$A$2:$D$666,4,FALSE)),VLOOKUP(P323,commits!H67:I348,2,FALSE),VLOOKUP(P323,commits!$A$2:$D$666,4,FALSE))</f>
        <v>70</v>
      </c>
      <c r="S323">
        <f t="shared" si="26"/>
        <v>90</v>
      </c>
      <c r="T323" s="2">
        <v>0</v>
      </c>
      <c r="U323" s="2">
        <v>2</v>
      </c>
      <c r="V323">
        <f t="shared" si="23"/>
        <v>45</v>
      </c>
      <c r="W323" t="e">
        <f t="shared" si="24"/>
        <v>#DIV/0!</v>
      </c>
      <c r="X323">
        <f t="shared" si="25"/>
        <v>35</v>
      </c>
      <c r="AN323" s="2">
        <v>119819922</v>
      </c>
      <c r="AO323" s="2">
        <v>114</v>
      </c>
      <c r="AP323" s="2">
        <v>38</v>
      </c>
    </row>
    <row r="324" spans="16:42" x14ac:dyDescent="0.25">
      <c r="P324" s="2">
        <v>44005187</v>
      </c>
      <c r="Q324">
        <f>IF(ISNA(VLOOKUP(P324,commits!$A$2:$D$666,3,FALSE)),0,VLOOKUP(P324,commits!$A$2:$D$666,3,FALSE))</f>
        <v>1</v>
      </c>
      <c r="R324">
        <f>IF(ISNA(VLOOKUP(P324,commits!$A$2:$D$666,4,FALSE)),VLOOKUP(P324,commits!H68:I349,2,FALSE),VLOOKUP(P324,commits!$A$2:$D$666,4,FALSE))</f>
        <v>55</v>
      </c>
      <c r="S324">
        <f t="shared" si="26"/>
        <v>56</v>
      </c>
      <c r="T324" s="2">
        <v>0</v>
      </c>
      <c r="U324" s="2">
        <v>4</v>
      </c>
      <c r="V324">
        <f t="shared" si="23"/>
        <v>14</v>
      </c>
      <c r="W324" t="e">
        <f t="shared" si="24"/>
        <v>#DIV/0!</v>
      </c>
      <c r="X324">
        <f t="shared" si="25"/>
        <v>13.75</v>
      </c>
      <c r="AN324" s="2">
        <v>121212966</v>
      </c>
      <c r="AO324" s="2">
        <v>0</v>
      </c>
      <c r="AP324" s="2">
        <v>1</v>
      </c>
    </row>
    <row r="325" spans="16:42" x14ac:dyDescent="0.25">
      <c r="P325" s="2">
        <v>44443176</v>
      </c>
      <c r="Q325">
        <f>IF(ISNA(VLOOKUP(P325,commits!$A$2:$D$666,3,FALSE)),0,VLOOKUP(P325,commits!$A$2:$D$666,3,FALSE))</f>
        <v>0</v>
      </c>
      <c r="R325">
        <f>IF(ISNA(VLOOKUP(P325,commits!$A$2:$D$666,4,FALSE)),VLOOKUP(P325,commits!H69:I350,2,FALSE),VLOOKUP(P325,commits!$A$2:$D$666,4,FALSE))</f>
        <v>37</v>
      </c>
      <c r="S325">
        <f t="shared" si="26"/>
        <v>37</v>
      </c>
      <c r="T325" s="2">
        <v>0</v>
      </c>
      <c r="U325" s="2">
        <v>5</v>
      </c>
      <c r="V325">
        <f t="shared" ref="V325:V388" si="27">S325/(T325+U325)</f>
        <v>7.4</v>
      </c>
      <c r="W325" t="e">
        <f t="shared" ref="W325:W388" si="28">Q325/T325</f>
        <v>#DIV/0!</v>
      </c>
      <c r="X325">
        <f t="shared" ref="X325:X388" si="29">R325/U325</f>
        <v>7.4</v>
      </c>
      <c r="AN325" s="2">
        <v>121213081</v>
      </c>
      <c r="AO325" s="2">
        <v>0</v>
      </c>
      <c r="AP325" s="2">
        <v>1</v>
      </c>
    </row>
    <row r="326" spans="16:42" x14ac:dyDescent="0.25">
      <c r="P326" s="2">
        <v>45728723</v>
      </c>
      <c r="Q326">
        <f>IF(ISNA(VLOOKUP(P326,commits!$A$2:$D$666,3,FALSE)),0,VLOOKUP(P326,commits!$A$2:$D$666,3,FALSE))</f>
        <v>9</v>
      </c>
      <c r="R326">
        <f>IF(ISNA(VLOOKUP(P326,commits!$A$2:$D$666,4,FALSE)),VLOOKUP(P326,commits!H70:I351,2,FALSE),VLOOKUP(P326,commits!$A$2:$D$666,4,FALSE))</f>
        <v>60</v>
      </c>
      <c r="S326">
        <f t="shared" si="26"/>
        <v>69</v>
      </c>
      <c r="T326" s="2">
        <v>0</v>
      </c>
      <c r="U326" s="2">
        <v>2</v>
      </c>
      <c r="V326">
        <f t="shared" si="27"/>
        <v>34.5</v>
      </c>
      <c r="W326" t="e">
        <f t="shared" si="28"/>
        <v>#DIV/0!</v>
      </c>
      <c r="X326">
        <f t="shared" si="29"/>
        <v>30</v>
      </c>
      <c r="AN326" s="2">
        <v>121228445</v>
      </c>
      <c r="AO326" s="2">
        <v>0</v>
      </c>
      <c r="AP326" s="2">
        <v>1</v>
      </c>
    </row>
    <row r="327" spans="16:42" x14ac:dyDescent="0.25">
      <c r="P327" s="2">
        <v>45859239</v>
      </c>
      <c r="Q327">
        <f>IF(ISNA(VLOOKUP(P327,commits!$A$2:$D$666,3,FALSE)),0,VLOOKUP(P327,commits!$A$2:$D$666,3,FALSE))</f>
        <v>0</v>
      </c>
      <c r="R327">
        <f>IF(ISNA(VLOOKUP(P327,commits!$A$2:$D$666,4,FALSE)),VLOOKUP(P327,commits!H71:I352,2,FALSE),VLOOKUP(P327,commits!$A$2:$D$666,4,FALSE))</f>
        <v>95</v>
      </c>
      <c r="S327">
        <f t="shared" si="26"/>
        <v>95</v>
      </c>
      <c r="T327" s="2">
        <v>0</v>
      </c>
      <c r="U327" s="2">
        <v>4</v>
      </c>
      <c r="V327">
        <f t="shared" si="27"/>
        <v>23.75</v>
      </c>
      <c r="W327" t="e">
        <f t="shared" si="28"/>
        <v>#DIV/0!</v>
      </c>
      <c r="X327">
        <f t="shared" si="29"/>
        <v>23.75</v>
      </c>
      <c r="AN327" s="2">
        <v>122414437</v>
      </c>
      <c r="AO327" s="2">
        <v>0</v>
      </c>
      <c r="AP327" s="2">
        <v>81</v>
      </c>
    </row>
    <row r="328" spans="16:42" x14ac:dyDescent="0.25">
      <c r="P328" s="2">
        <v>45884557</v>
      </c>
      <c r="Q328">
        <f>IF(ISNA(VLOOKUP(P328,commits!$A$2:$D$666,3,FALSE)),0,VLOOKUP(P328,commits!$A$2:$D$666,3,FALSE))</f>
        <v>27</v>
      </c>
      <c r="R328">
        <f>IF(ISNA(VLOOKUP(P328,commits!$A$2:$D$666,4,FALSE)),VLOOKUP(P328,commits!H72:I353,2,FALSE),VLOOKUP(P328,commits!$A$2:$D$666,4,FALSE))</f>
        <v>1519</v>
      </c>
      <c r="S328">
        <f t="shared" si="26"/>
        <v>1546</v>
      </c>
      <c r="T328" s="2">
        <v>0</v>
      </c>
      <c r="U328" s="2">
        <v>4</v>
      </c>
      <c r="V328">
        <f t="shared" si="27"/>
        <v>386.5</v>
      </c>
      <c r="W328" t="e">
        <f t="shared" si="28"/>
        <v>#DIV/0!</v>
      </c>
      <c r="X328">
        <f t="shared" si="29"/>
        <v>379.75</v>
      </c>
      <c r="AN328" s="2">
        <v>122976077</v>
      </c>
      <c r="AO328" s="2">
        <v>19</v>
      </c>
      <c r="AP328" s="2">
        <v>66</v>
      </c>
    </row>
    <row r="329" spans="16:42" x14ac:dyDescent="0.25">
      <c r="P329" s="2">
        <v>46121448</v>
      </c>
      <c r="Q329">
        <f>IF(ISNA(VLOOKUP(P329,commits!$A$2:$D$666,3,FALSE)),0,VLOOKUP(P329,commits!$A$2:$D$666,3,FALSE))</f>
        <v>4</v>
      </c>
      <c r="R329">
        <f>IF(ISNA(VLOOKUP(P329,commits!$A$2:$D$666,4,FALSE)),VLOOKUP(P329,commits!H73:I354,2,FALSE),VLOOKUP(P329,commits!$A$2:$D$666,4,FALSE))</f>
        <v>11</v>
      </c>
      <c r="S329">
        <f t="shared" si="26"/>
        <v>15</v>
      </c>
      <c r="T329" s="2">
        <v>0</v>
      </c>
      <c r="U329" s="2">
        <v>2</v>
      </c>
      <c r="V329">
        <f t="shared" si="27"/>
        <v>7.5</v>
      </c>
      <c r="W329" t="e">
        <f t="shared" si="28"/>
        <v>#DIV/0!</v>
      </c>
      <c r="X329">
        <f t="shared" si="29"/>
        <v>5.5</v>
      </c>
      <c r="AN329" s="2">
        <v>123148405</v>
      </c>
      <c r="AO329" s="2">
        <v>0</v>
      </c>
      <c r="AP329" s="2">
        <v>1</v>
      </c>
    </row>
    <row r="330" spans="16:42" x14ac:dyDescent="0.25">
      <c r="P330" s="2">
        <v>47181287</v>
      </c>
      <c r="Q330">
        <f>IF(ISNA(VLOOKUP(P330,commits!$A$2:$D$666,3,FALSE)),0,VLOOKUP(P330,commits!$A$2:$D$666,3,FALSE))</f>
        <v>0</v>
      </c>
      <c r="R330">
        <f>IF(ISNA(VLOOKUP(P330,commits!$A$2:$D$666,4,FALSE)),VLOOKUP(P330,commits!H74:I355,2,FALSE),VLOOKUP(P330,commits!$A$2:$D$666,4,FALSE))</f>
        <v>28</v>
      </c>
      <c r="S330">
        <f t="shared" si="26"/>
        <v>28</v>
      </c>
      <c r="T330" s="2">
        <v>0</v>
      </c>
      <c r="U330" s="2">
        <v>5</v>
      </c>
      <c r="V330">
        <f t="shared" si="27"/>
        <v>5.6</v>
      </c>
      <c r="W330" t="e">
        <f t="shared" si="28"/>
        <v>#DIV/0!</v>
      </c>
      <c r="X330">
        <f t="shared" si="29"/>
        <v>5.6</v>
      </c>
      <c r="AN330" s="2">
        <v>123672072</v>
      </c>
      <c r="AO330" s="2">
        <v>0</v>
      </c>
      <c r="AP330" s="2">
        <v>2</v>
      </c>
    </row>
    <row r="331" spans="16:42" x14ac:dyDescent="0.25">
      <c r="P331" s="2">
        <v>47686179</v>
      </c>
      <c r="Q331">
        <f>IF(ISNA(VLOOKUP(P331,commits!$A$2:$D$666,3,FALSE)),0,VLOOKUP(P331,commits!$A$2:$D$666,3,FALSE))</f>
        <v>15</v>
      </c>
      <c r="R331">
        <f>IF(ISNA(VLOOKUP(P331,commits!$A$2:$D$666,4,FALSE)),VLOOKUP(P331,commits!H75:I356,2,FALSE),VLOOKUP(P331,commits!$A$2:$D$666,4,FALSE))</f>
        <v>24</v>
      </c>
      <c r="S331">
        <f t="shared" si="26"/>
        <v>39</v>
      </c>
      <c r="T331" s="2">
        <v>0</v>
      </c>
      <c r="U331" s="2">
        <v>1</v>
      </c>
      <c r="V331">
        <f t="shared" si="27"/>
        <v>39</v>
      </c>
      <c r="W331" t="e">
        <f t="shared" si="28"/>
        <v>#DIV/0!</v>
      </c>
      <c r="X331">
        <f t="shared" si="29"/>
        <v>24</v>
      </c>
      <c r="AN331" s="2">
        <v>124034426</v>
      </c>
      <c r="AO331" s="2">
        <v>0</v>
      </c>
      <c r="AP331" s="2">
        <v>81</v>
      </c>
    </row>
    <row r="332" spans="16:42" x14ac:dyDescent="0.25">
      <c r="P332" s="2">
        <v>47846192</v>
      </c>
      <c r="Q332">
        <f>IF(ISNA(VLOOKUP(P332,commits!$A$2:$D$666,3,FALSE)),0,VLOOKUP(P332,commits!$A$2:$D$666,3,FALSE))</f>
        <v>8</v>
      </c>
      <c r="R332">
        <f>IF(ISNA(VLOOKUP(P332,commits!$A$2:$D$666,4,FALSE)),VLOOKUP(P332,commits!H76:I357,2,FALSE),VLOOKUP(P332,commits!$A$2:$D$666,4,FALSE))</f>
        <v>65</v>
      </c>
      <c r="S332">
        <f t="shared" si="26"/>
        <v>73</v>
      </c>
      <c r="T332" s="2">
        <v>0</v>
      </c>
      <c r="U332" s="2">
        <v>3</v>
      </c>
      <c r="V332">
        <f t="shared" si="27"/>
        <v>24.333333333333332</v>
      </c>
      <c r="W332" t="e">
        <f t="shared" si="28"/>
        <v>#DIV/0!</v>
      </c>
      <c r="X332">
        <f t="shared" si="29"/>
        <v>21.666666666666668</v>
      </c>
      <c r="AN332" s="2">
        <v>124245472</v>
      </c>
      <c r="AO332" s="2">
        <v>359</v>
      </c>
      <c r="AP332" s="2">
        <v>353</v>
      </c>
    </row>
    <row r="333" spans="16:42" x14ac:dyDescent="0.25">
      <c r="P333" s="2">
        <v>48448272</v>
      </c>
      <c r="Q333">
        <f>IF(ISNA(VLOOKUP(P333,commits!$A$2:$D$666,3,FALSE)),0,VLOOKUP(P333,commits!$A$2:$D$666,3,FALSE))</f>
        <v>0</v>
      </c>
      <c r="R333">
        <f>IF(ISNA(VLOOKUP(P333,commits!$A$2:$D$666,4,FALSE)),VLOOKUP(P333,commits!H77:I358,2,FALSE),VLOOKUP(P333,commits!$A$2:$D$666,4,FALSE))</f>
        <v>11</v>
      </c>
      <c r="S333">
        <f t="shared" si="26"/>
        <v>11</v>
      </c>
      <c r="T333" s="2">
        <v>0</v>
      </c>
      <c r="U333" s="2">
        <v>1</v>
      </c>
      <c r="V333">
        <f t="shared" si="27"/>
        <v>11</v>
      </c>
      <c r="W333" t="e">
        <f t="shared" si="28"/>
        <v>#DIV/0!</v>
      </c>
      <c r="X333">
        <f t="shared" si="29"/>
        <v>11</v>
      </c>
      <c r="AN333" s="2">
        <v>124260744</v>
      </c>
      <c r="AO333" s="2">
        <v>359</v>
      </c>
      <c r="AP333" s="2">
        <v>353</v>
      </c>
    </row>
    <row r="334" spans="16:42" x14ac:dyDescent="0.25">
      <c r="P334" s="2">
        <v>49336228</v>
      </c>
      <c r="Q334">
        <f>IF(ISNA(VLOOKUP(P334,commits!$A$2:$D$666,3,FALSE)),0,VLOOKUP(P334,commits!$A$2:$D$666,3,FALSE))</f>
        <v>1</v>
      </c>
      <c r="R334">
        <f>IF(ISNA(VLOOKUP(P334,commits!$A$2:$D$666,4,FALSE)),VLOOKUP(P334,commits!H78:I359,2,FALSE),VLOOKUP(P334,commits!$A$2:$D$666,4,FALSE))</f>
        <v>10</v>
      </c>
      <c r="S334">
        <f t="shared" si="26"/>
        <v>11</v>
      </c>
      <c r="T334" s="2">
        <v>0</v>
      </c>
      <c r="U334" s="2">
        <v>1</v>
      </c>
      <c r="V334">
        <f t="shared" si="27"/>
        <v>11</v>
      </c>
      <c r="W334" t="e">
        <f t="shared" si="28"/>
        <v>#DIV/0!</v>
      </c>
      <c r="X334">
        <f t="shared" si="29"/>
        <v>10</v>
      </c>
      <c r="AN334" s="2">
        <v>124541856</v>
      </c>
      <c r="AO334" s="2">
        <v>0</v>
      </c>
      <c r="AP334" s="2">
        <v>6</v>
      </c>
    </row>
    <row r="335" spans="16:42" x14ac:dyDescent="0.25">
      <c r="P335" s="2">
        <v>49742114</v>
      </c>
      <c r="Q335">
        <f>IF(ISNA(VLOOKUP(P335,commits!$A$2:$D$666,3,FALSE)),0,VLOOKUP(P335,commits!$A$2:$D$666,3,FALSE))</f>
        <v>1</v>
      </c>
      <c r="R335">
        <f>IF(ISNA(VLOOKUP(P335,commits!$A$2:$D$666,4,FALSE)),VLOOKUP(P335,commits!H79:I360,2,FALSE),VLOOKUP(P335,commits!$A$2:$D$666,4,FALSE))</f>
        <v>82</v>
      </c>
      <c r="S335">
        <f t="shared" si="26"/>
        <v>83</v>
      </c>
      <c r="T335" s="2">
        <v>0</v>
      </c>
      <c r="U335" s="2">
        <v>12</v>
      </c>
      <c r="V335">
        <f t="shared" si="27"/>
        <v>6.916666666666667</v>
      </c>
      <c r="W335" t="e">
        <f t="shared" si="28"/>
        <v>#DIV/0!</v>
      </c>
      <c r="X335">
        <f t="shared" si="29"/>
        <v>6.833333333333333</v>
      </c>
      <c r="AN335" s="2">
        <v>124907477</v>
      </c>
      <c r="AO335" s="2">
        <v>1237</v>
      </c>
      <c r="AP335" s="2">
        <v>129</v>
      </c>
    </row>
    <row r="336" spans="16:42" x14ac:dyDescent="0.25">
      <c r="P336" s="2">
        <v>50178266</v>
      </c>
      <c r="Q336">
        <f>IF(ISNA(VLOOKUP(P336,commits!$A$2:$D$666,3,FALSE)),0,VLOOKUP(P336,commits!$A$2:$D$666,3,FALSE))</f>
        <v>1</v>
      </c>
      <c r="R336">
        <f>IF(ISNA(VLOOKUP(P336,commits!$A$2:$D$666,4,FALSE)),VLOOKUP(P336,commits!H80:I361,2,FALSE),VLOOKUP(P336,commits!$A$2:$D$666,4,FALSE))</f>
        <v>38</v>
      </c>
      <c r="S336">
        <f t="shared" si="26"/>
        <v>39</v>
      </c>
      <c r="T336" s="2">
        <v>0</v>
      </c>
      <c r="U336" s="2">
        <v>1</v>
      </c>
      <c r="V336">
        <f t="shared" si="27"/>
        <v>39</v>
      </c>
      <c r="W336" t="e">
        <f t="shared" si="28"/>
        <v>#DIV/0!</v>
      </c>
      <c r="X336">
        <f t="shared" si="29"/>
        <v>38</v>
      </c>
      <c r="AN336" s="2">
        <v>125395935</v>
      </c>
      <c r="AO336" s="2">
        <v>0</v>
      </c>
      <c r="AP336" s="2">
        <v>1</v>
      </c>
    </row>
    <row r="337" spans="16:42" x14ac:dyDescent="0.25">
      <c r="P337" s="2">
        <v>50223678</v>
      </c>
      <c r="Q337">
        <f>IF(ISNA(VLOOKUP(P337,commits!$A$2:$D$666,3,FALSE)),0,VLOOKUP(P337,commits!$A$2:$D$666,3,FALSE))</f>
        <v>1</v>
      </c>
      <c r="R337">
        <f>IF(ISNA(VLOOKUP(P337,commits!$A$2:$D$666,4,FALSE)),VLOOKUP(P337,commits!H81:I362,2,FALSE),VLOOKUP(P337,commits!$A$2:$D$666,4,FALSE))</f>
        <v>2</v>
      </c>
      <c r="S337">
        <f t="shared" si="26"/>
        <v>3</v>
      </c>
      <c r="T337" s="2">
        <v>0</v>
      </c>
      <c r="U337" s="2">
        <v>1</v>
      </c>
      <c r="V337">
        <f t="shared" si="27"/>
        <v>3</v>
      </c>
      <c r="W337" t="e">
        <f t="shared" si="28"/>
        <v>#DIV/0!</v>
      </c>
      <c r="X337">
        <f t="shared" si="29"/>
        <v>2</v>
      </c>
      <c r="AN337" s="2">
        <v>126279499</v>
      </c>
      <c r="AO337" s="2">
        <v>0</v>
      </c>
      <c r="AP337" s="2">
        <v>8</v>
      </c>
    </row>
    <row r="338" spans="16:42" x14ac:dyDescent="0.25">
      <c r="P338" s="2">
        <v>50374140</v>
      </c>
      <c r="Q338">
        <f>IF(ISNA(VLOOKUP(P338,commits!$A$2:$D$666,3,FALSE)),0,VLOOKUP(P338,commits!$A$2:$D$666,3,FALSE))</f>
        <v>23</v>
      </c>
      <c r="R338">
        <f>IF(ISNA(VLOOKUP(P338,commits!$A$2:$D$666,4,FALSE)),VLOOKUP(P338,commits!H82:I363,2,FALSE),VLOOKUP(P338,commits!$A$2:$D$666,4,FALSE))</f>
        <v>44</v>
      </c>
      <c r="S338">
        <f t="shared" si="26"/>
        <v>67</v>
      </c>
      <c r="T338" s="2">
        <v>0</v>
      </c>
      <c r="U338" s="2">
        <v>3</v>
      </c>
      <c r="V338">
        <f t="shared" si="27"/>
        <v>22.333333333333332</v>
      </c>
      <c r="W338" t="e">
        <f t="shared" si="28"/>
        <v>#DIV/0!</v>
      </c>
      <c r="X338">
        <f t="shared" si="29"/>
        <v>14.666666666666666</v>
      </c>
      <c r="AN338" s="2">
        <v>126371844</v>
      </c>
      <c r="AO338" s="2">
        <v>403</v>
      </c>
      <c r="AP338" s="2">
        <v>408</v>
      </c>
    </row>
    <row r="339" spans="16:42" x14ac:dyDescent="0.25">
      <c r="P339" s="2">
        <v>51590622</v>
      </c>
      <c r="Q339">
        <f>IF(ISNA(VLOOKUP(P339,commits!$A$2:$D$666,3,FALSE)),0,VLOOKUP(P339,commits!$A$2:$D$666,3,FALSE))</f>
        <v>3</v>
      </c>
      <c r="R339">
        <f>IF(ISNA(VLOOKUP(P339,commits!$A$2:$D$666,4,FALSE)),VLOOKUP(P339,commits!H83:I364,2,FALSE),VLOOKUP(P339,commits!$A$2:$D$666,4,FALSE))</f>
        <v>28</v>
      </c>
      <c r="S339">
        <f t="shared" si="26"/>
        <v>31</v>
      </c>
      <c r="T339" s="2">
        <v>0</v>
      </c>
      <c r="U339" s="2">
        <v>2</v>
      </c>
      <c r="V339">
        <f t="shared" si="27"/>
        <v>15.5</v>
      </c>
      <c r="W339" t="e">
        <f t="shared" si="28"/>
        <v>#DIV/0!</v>
      </c>
      <c r="X339">
        <f t="shared" si="29"/>
        <v>14</v>
      </c>
      <c r="AN339" s="2">
        <v>127966163</v>
      </c>
      <c r="AO339" s="2">
        <v>0</v>
      </c>
      <c r="AP339" s="2">
        <v>601</v>
      </c>
    </row>
    <row r="340" spans="16:42" x14ac:dyDescent="0.25">
      <c r="P340" s="2">
        <v>52187093</v>
      </c>
      <c r="Q340">
        <f>IF(ISNA(VLOOKUP(P340,commits!$A$2:$D$666,3,FALSE)),0,VLOOKUP(P340,commits!$A$2:$D$666,3,FALSE))</f>
        <v>1</v>
      </c>
      <c r="R340">
        <f>IF(ISNA(VLOOKUP(P340,commits!$A$2:$D$666,4,FALSE)),VLOOKUP(P340,commits!H84:I365,2,FALSE),VLOOKUP(P340,commits!$A$2:$D$666,4,FALSE))</f>
        <v>226</v>
      </c>
      <c r="S340">
        <f t="shared" si="26"/>
        <v>227</v>
      </c>
      <c r="T340" s="2">
        <v>0</v>
      </c>
      <c r="U340" s="2">
        <v>2</v>
      </c>
      <c r="V340">
        <f t="shared" si="27"/>
        <v>113.5</v>
      </c>
      <c r="W340" t="e">
        <f t="shared" si="28"/>
        <v>#DIV/0!</v>
      </c>
      <c r="X340">
        <f t="shared" si="29"/>
        <v>113</v>
      </c>
      <c r="AN340" s="2"/>
      <c r="AO340" s="2"/>
      <c r="AP340" s="2"/>
    </row>
    <row r="341" spans="16:42" x14ac:dyDescent="0.25">
      <c r="P341" s="2">
        <v>52959888</v>
      </c>
      <c r="Q341">
        <f>IF(ISNA(VLOOKUP(P341,commits!$A$2:$D$666,3,FALSE)),0,VLOOKUP(P341,commits!$A$2:$D$666,3,FALSE))</f>
        <v>4</v>
      </c>
      <c r="R341">
        <f>IF(ISNA(VLOOKUP(P341,commits!$A$2:$D$666,4,FALSE)),VLOOKUP(P341,commits!H85:I366,2,FALSE),VLOOKUP(P341,commits!$A$2:$D$666,4,FALSE))</f>
        <v>11</v>
      </c>
      <c r="S341">
        <f t="shared" si="26"/>
        <v>15</v>
      </c>
      <c r="T341" s="2">
        <v>0</v>
      </c>
      <c r="U341" s="2">
        <v>2</v>
      </c>
      <c r="V341">
        <f t="shared" si="27"/>
        <v>7.5</v>
      </c>
      <c r="W341" t="e">
        <f t="shared" si="28"/>
        <v>#DIV/0!</v>
      </c>
      <c r="X341">
        <f t="shared" si="29"/>
        <v>5.5</v>
      </c>
      <c r="AN341" s="2"/>
      <c r="AO341" s="2"/>
      <c r="AP341" s="2"/>
    </row>
    <row r="342" spans="16:42" x14ac:dyDescent="0.25">
      <c r="P342" s="2">
        <v>53073936</v>
      </c>
      <c r="Q342">
        <f>IF(ISNA(VLOOKUP(P342,commits!$A$2:$D$666,3,FALSE)),0,VLOOKUP(P342,commits!$A$2:$D$666,3,FALSE))</f>
        <v>0</v>
      </c>
      <c r="R342">
        <f>IF(ISNA(VLOOKUP(P342,commits!$A$2:$D$666,4,FALSE)),VLOOKUP(P342,commits!H86:I367,2,FALSE),VLOOKUP(P342,commits!$A$2:$D$666,4,FALSE))</f>
        <v>124</v>
      </c>
      <c r="S342">
        <f t="shared" si="26"/>
        <v>124</v>
      </c>
      <c r="T342" s="2">
        <v>0</v>
      </c>
      <c r="U342" s="2">
        <v>1</v>
      </c>
      <c r="V342">
        <f t="shared" si="27"/>
        <v>124</v>
      </c>
      <c r="W342" t="e">
        <f t="shared" si="28"/>
        <v>#DIV/0!</v>
      </c>
      <c r="X342">
        <f t="shared" si="29"/>
        <v>124</v>
      </c>
      <c r="AN342" s="2"/>
      <c r="AO342" s="2"/>
      <c r="AP342" s="2"/>
    </row>
    <row r="343" spans="16:42" x14ac:dyDescent="0.25">
      <c r="P343" s="2">
        <v>54498583</v>
      </c>
      <c r="Q343">
        <f>IF(ISNA(VLOOKUP(P343,commits!$A$2:$D$666,3,FALSE)),0,VLOOKUP(P343,commits!$A$2:$D$666,3,FALSE))</f>
        <v>0</v>
      </c>
      <c r="R343">
        <f>IF(ISNA(VLOOKUP(P343,commits!$A$2:$D$666,4,FALSE)),VLOOKUP(P343,commits!H87:I368,2,FALSE),VLOOKUP(P343,commits!$A$2:$D$666,4,FALSE))</f>
        <v>216</v>
      </c>
      <c r="S343">
        <f t="shared" si="26"/>
        <v>216</v>
      </c>
      <c r="T343" s="2">
        <v>0</v>
      </c>
      <c r="U343" s="2">
        <v>19</v>
      </c>
      <c r="V343">
        <f t="shared" si="27"/>
        <v>11.368421052631579</v>
      </c>
      <c r="W343" t="e">
        <f t="shared" si="28"/>
        <v>#DIV/0!</v>
      </c>
      <c r="X343">
        <f t="shared" si="29"/>
        <v>11.368421052631579</v>
      </c>
      <c r="AN343" s="2"/>
      <c r="AO343" s="2"/>
      <c r="AP343" s="2"/>
    </row>
    <row r="344" spans="16:42" x14ac:dyDescent="0.25">
      <c r="P344" s="2">
        <v>55123746</v>
      </c>
      <c r="Q344">
        <f>IF(ISNA(VLOOKUP(P344,commits!$A$2:$D$666,3,FALSE)),0,VLOOKUP(P344,commits!$A$2:$D$666,3,FALSE))</f>
        <v>6</v>
      </c>
      <c r="R344">
        <f>IF(ISNA(VLOOKUP(P344,commits!$A$2:$D$666,4,FALSE)),VLOOKUP(P344,commits!H88:I369,2,FALSE),VLOOKUP(P344,commits!$A$2:$D$666,4,FALSE))</f>
        <v>76</v>
      </c>
      <c r="S344">
        <f t="shared" si="26"/>
        <v>82</v>
      </c>
      <c r="T344" s="2">
        <v>0</v>
      </c>
      <c r="U344" s="2">
        <v>1</v>
      </c>
      <c r="V344">
        <f t="shared" si="27"/>
        <v>82</v>
      </c>
      <c r="W344" t="e">
        <f t="shared" si="28"/>
        <v>#DIV/0!</v>
      </c>
      <c r="X344">
        <f t="shared" si="29"/>
        <v>76</v>
      </c>
      <c r="AN344" s="2"/>
      <c r="AO344" s="2"/>
      <c r="AP344" s="2"/>
    </row>
    <row r="345" spans="16:42" x14ac:dyDescent="0.25">
      <c r="P345" s="2">
        <v>55208796</v>
      </c>
      <c r="Q345">
        <f>IF(ISNA(VLOOKUP(P345,commits!$A$2:$D$666,3,FALSE)),0,VLOOKUP(P345,commits!$A$2:$D$666,3,FALSE))</f>
        <v>0</v>
      </c>
      <c r="R345">
        <f>IF(ISNA(VLOOKUP(P345,commits!$A$2:$D$666,4,FALSE)),VLOOKUP(P345,commits!H89:I370,2,FALSE),VLOOKUP(P345,commits!$A$2:$D$666,4,FALSE))</f>
        <v>37</v>
      </c>
      <c r="S345">
        <f t="shared" si="26"/>
        <v>37</v>
      </c>
      <c r="T345" s="2">
        <v>0</v>
      </c>
      <c r="U345" s="2">
        <v>2</v>
      </c>
      <c r="V345">
        <f t="shared" si="27"/>
        <v>18.5</v>
      </c>
      <c r="W345" t="e">
        <f t="shared" si="28"/>
        <v>#DIV/0!</v>
      </c>
      <c r="X345">
        <f t="shared" si="29"/>
        <v>18.5</v>
      </c>
      <c r="AN345" s="2"/>
      <c r="AO345" s="2"/>
      <c r="AP345" s="2"/>
    </row>
    <row r="346" spans="16:42" x14ac:dyDescent="0.25">
      <c r="P346" s="2">
        <v>55227113</v>
      </c>
      <c r="Q346">
        <f>IF(ISNA(VLOOKUP(P346,commits!$A$2:$D$666,3,FALSE)),0,VLOOKUP(P346,commits!$A$2:$D$666,3,FALSE))</f>
        <v>1</v>
      </c>
      <c r="R346">
        <f>IF(ISNA(VLOOKUP(P346,commits!$A$2:$D$666,4,FALSE)),VLOOKUP(P346,commits!H90:I371,2,FALSE),VLOOKUP(P346,commits!$A$2:$D$666,4,FALSE))</f>
        <v>13</v>
      </c>
      <c r="S346">
        <f t="shared" si="26"/>
        <v>14</v>
      </c>
      <c r="T346" s="2">
        <v>0</v>
      </c>
      <c r="U346" s="2">
        <v>1</v>
      </c>
      <c r="V346">
        <f t="shared" si="27"/>
        <v>14</v>
      </c>
      <c r="W346" t="e">
        <f t="shared" si="28"/>
        <v>#DIV/0!</v>
      </c>
      <c r="X346">
        <f t="shared" si="29"/>
        <v>13</v>
      </c>
      <c r="AN346" s="2"/>
      <c r="AO346" s="2"/>
      <c r="AP346" s="2"/>
    </row>
    <row r="347" spans="16:42" x14ac:dyDescent="0.25">
      <c r="P347" s="2">
        <v>55677053</v>
      </c>
      <c r="Q347">
        <f>IF(ISNA(VLOOKUP(P347,commits!$A$2:$D$666,3,FALSE)),0,VLOOKUP(P347,commits!$A$2:$D$666,3,FALSE))</f>
        <v>0</v>
      </c>
      <c r="R347">
        <f>IF(ISNA(VLOOKUP(P347,commits!$A$2:$D$666,4,FALSE)),VLOOKUP(P347,commits!H91:I372,2,FALSE),VLOOKUP(P347,commits!$A$2:$D$666,4,FALSE))</f>
        <v>257</v>
      </c>
      <c r="S347">
        <f t="shared" si="26"/>
        <v>257</v>
      </c>
      <c r="T347" s="2">
        <v>0</v>
      </c>
      <c r="U347" s="2">
        <v>6</v>
      </c>
      <c r="V347">
        <f t="shared" si="27"/>
        <v>42.833333333333336</v>
      </c>
      <c r="W347" t="e">
        <f t="shared" si="28"/>
        <v>#DIV/0!</v>
      </c>
      <c r="X347">
        <f t="shared" si="29"/>
        <v>42.833333333333336</v>
      </c>
      <c r="AN347" s="2"/>
      <c r="AO347" s="2"/>
      <c r="AP347" s="2"/>
    </row>
    <row r="348" spans="16:42" x14ac:dyDescent="0.25">
      <c r="P348" s="2">
        <v>55773603</v>
      </c>
      <c r="Q348">
        <f>IF(ISNA(VLOOKUP(P348,commits!$A$2:$D$666,3,FALSE)),0,VLOOKUP(P348,commits!$A$2:$D$666,3,FALSE))</f>
        <v>0</v>
      </c>
      <c r="R348">
        <f>IF(ISNA(VLOOKUP(P348,commits!$A$2:$D$666,4,FALSE)),VLOOKUP(P348,commits!H92:I373,2,FALSE),VLOOKUP(P348,commits!$A$2:$D$666,4,FALSE))</f>
        <v>209</v>
      </c>
      <c r="S348">
        <f t="shared" si="26"/>
        <v>209</v>
      </c>
      <c r="T348" s="2">
        <v>0</v>
      </c>
      <c r="U348" s="2">
        <v>1</v>
      </c>
      <c r="V348">
        <f t="shared" si="27"/>
        <v>209</v>
      </c>
      <c r="W348" t="e">
        <f t="shared" si="28"/>
        <v>#DIV/0!</v>
      </c>
      <c r="X348">
        <f t="shared" si="29"/>
        <v>209</v>
      </c>
      <c r="AN348" s="2"/>
      <c r="AO348" s="2"/>
      <c r="AP348" s="2"/>
    </row>
    <row r="349" spans="16:42" x14ac:dyDescent="0.25">
      <c r="P349" s="2">
        <v>56406733</v>
      </c>
      <c r="Q349">
        <f>IF(ISNA(VLOOKUP(P349,commits!$A$2:$D$666,3,FALSE)),0,VLOOKUP(P349,commits!$A$2:$D$666,3,FALSE))</f>
        <v>1</v>
      </c>
      <c r="R349">
        <f>IF(ISNA(VLOOKUP(P349,commits!$A$2:$D$666,4,FALSE)),VLOOKUP(P349,commits!H93:I374,2,FALSE),VLOOKUP(P349,commits!$A$2:$D$666,4,FALSE))</f>
        <v>10</v>
      </c>
      <c r="S349">
        <f t="shared" si="26"/>
        <v>11</v>
      </c>
      <c r="T349" s="2">
        <v>0</v>
      </c>
      <c r="U349" s="2">
        <v>1</v>
      </c>
      <c r="V349">
        <f t="shared" si="27"/>
        <v>11</v>
      </c>
      <c r="W349" t="e">
        <f t="shared" si="28"/>
        <v>#DIV/0!</v>
      </c>
      <c r="X349">
        <f t="shared" si="29"/>
        <v>10</v>
      </c>
      <c r="AN349" s="2"/>
      <c r="AO349" s="2"/>
      <c r="AP349" s="2"/>
    </row>
    <row r="350" spans="16:42" x14ac:dyDescent="0.25">
      <c r="P350" s="2">
        <v>56452928</v>
      </c>
      <c r="Q350">
        <f>IF(ISNA(VLOOKUP(P350,commits!$A$2:$D$666,3,FALSE)),0,VLOOKUP(P350,commits!$A$2:$D$666,3,FALSE))</f>
        <v>27</v>
      </c>
      <c r="R350">
        <f>IF(ISNA(VLOOKUP(P350,commits!$A$2:$D$666,4,FALSE)),VLOOKUP(P350,commits!H94:I375,2,FALSE),VLOOKUP(P350,commits!$A$2:$D$666,4,FALSE))</f>
        <v>245</v>
      </c>
      <c r="S350">
        <f t="shared" si="26"/>
        <v>272</v>
      </c>
      <c r="T350" s="2">
        <v>0</v>
      </c>
      <c r="U350" s="2">
        <v>2</v>
      </c>
      <c r="V350">
        <f t="shared" si="27"/>
        <v>136</v>
      </c>
      <c r="W350" t="e">
        <f t="shared" si="28"/>
        <v>#DIV/0!</v>
      </c>
      <c r="X350">
        <f t="shared" si="29"/>
        <v>122.5</v>
      </c>
      <c r="AN350" s="2"/>
      <c r="AO350" s="2"/>
      <c r="AP350" s="2"/>
    </row>
    <row r="351" spans="16:42" x14ac:dyDescent="0.25">
      <c r="P351" s="2">
        <v>56578571</v>
      </c>
      <c r="Q351">
        <f>IF(ISNA(VLOOKUP(P351,commits!$A$2:$D$666,3,FALSE)),0,VLOOKUP(P351,commits!$A$2:$D$666,3,FALSE))</f>
        <v>1</v>
      </c>
      <c r="R351">
        <f>IF(ISNA(VLOOKUP(P351,commits!$A$2:$D$666,4,FALSE)),VLOOKUP(P351,commits!H95:I376,2,FALSE),VLOOKUP(P351,commits!$A$2:$D$666,4,FALSE))</f>
        <v>4</v>
      </c>
      <c r="S351">
        <f t="shared" si="26"/>
        <v>5</v>
      </c>
      <c r="T351" s="2">
        <v>0</v>
      </c>
      <c r="U351" s="2">
        <v>1</v>
      </c>
      <c r="V351">
        <f t="shared" si="27"/>
        <v>5</v>
      </c>
      <c r="W351" t="e">
        <f t="shared" si="28"/>
        <v>#DIV/0!</v>
      </c>
      <c r="X351">
        <f t="shared" si="29"/>
        <v>4</v>
      </c>
      <c r="AN351" s="2"/>
      <c r="AO351" s="2"/>
      <c r="AP351" s="2"/>
    </row>
    <row r="352" spans="16:42" x14ac:dyDescent="0.25">
      <c r="P352" s="2">
        <v>56740418</v>
      </c>
      <c r="Q352">
        <f>IF(ISNA(VLOOKUP(P352,commits!$A$2:$D$666,3,FALSE)),0,VLOOKUP(P352,commits!$A$2:$D$666,3,FALSE))</f>
        <v>11</v>
      </c>
      <c r="R352">
        <f>IF(ISNA(VLOOKUP(P352,commits!$A$2:$D$666,4,FALSE)),VLOOKUP(P352,commits!H96:I377,2,FALSE),VLOOKUP(P352,commits!$A$2:$D$666,4,FALSE))</f>
        <v>15</v>
      </c>
      <c r="S352">
        <f t="shared" si="26"/>
        <v>26</v>
      </c>
      <c r="T352" s="2">
        <v>0</v>
      </c>
      <c r="U352" s="2">
        <v>3</v>
      </c>
      <c r="V352">
        <f t="shared" si="27"/>
        <v>8.6666666666666661</v>
      </c>
      <c r="W352" t="e">
        <f t="shared" si="28"/>
        <v>#DIV/0!</v>
      </c>
      <c r="X352">
        <f t="shared" si="29"/>
        <v>5</v>
      </c>
      <c r="AN352" s="2"/>
      <c r="AO352" s="2"/>
      <c r="AP352" s="2"/>
    </row>
    <row r="353" spans="16:42" x14ac:dyDescent="0.25">
      <c r="P353" s="2">
        <v>57079362</v>
      </c>
      <c r="Q353">
        <f>IF(ISNA(VLOOKUP(P353,commits!$A$2:$D$666,3,FALSE)),0,VLOOKUP(P353,commits!$A$2:$D$666,3,FALSE))</f>
        <v>1</v>
      </c>
      <c r="R353">
        <f>IF(ISNA(VLOOKUP(P353,commits!$A$2:$D$666,4,FALSE)),VLOOKUP(P353,commits!H97:I378,2,FALSE),VLOOKUP(P353,commits!$A$2:$D$666,4,FALSE))</f>
        <v>98</v>
      </c>
      <c r="S353">
        <f t="shared" si="26"/>
        <v>99</v>
      </c>
      <c r="T353" s="2">
        <v>0</v>
      </c>
      <c r="U353" s="2">
        <v>1</v>
      </c>
      <c r="V353">
        <f t="shared" si="27"/>
        <v>99</v>
      </c>
      <c r="W353" t="e">
        <f t="shared" si="28"/>
        <v>#DIV/0!</v>
      </c>
      <c r="X353">
        <f t="shared" si="29"/>
        <v>98</v>
      </c>
      <c r="AN353" s="2"/>
      <c r="AO353" s="2"/>
      <c r="AP353" s="2"/>
    </row>
    <row r="354" spans="16:42" x14ac:dyDescent="0.25">
      <c r="P354" s="2">
        <v>58299056</v>
      </c>
      <c r="Q354">
        <f>IF(ISNA(VLOOKUP(P354,commits!$A$2:$D$666,3,FALSE)),0,VLOOKUP(P354,commits!$A$2:$D$666,3,FALSE))</f>
        <v>4</v>
      </c>
      <c r="R354">
        <f>IF(ISNA(VLOOKUP(P354,commits!$A$2:$D$666,4,FALSE)),VLOOKUP(P354,commits!H98:I379,2,FALSE),VLOOKUP(P354,commits!$A$2:$D$666,4,FALSE))</f>
        <v>94</v>
      </c>
      <c r="S354">
        <f t="shared" si="26"/>
        <v>98</v>
      </c>
      <c r="T354" s="2">
        <v>0</v>
      </c>
      <c r="U354" s="2">
        <v>17</v>
      </c>
      <c r="V354">
        <f t="shared" si="27"/>
        <v>5.7647058823529411</v>
      </c>
      <c r="W354" t="e">
        <f t="shared" si="28"/>
        <v>#DIV/0!</v>
      </c>
      <c r="X354">
        <f t="shared" si="29"/>
        <v>5.5294117647058822</v>
      </c>
      <c r="AN354" s="2"/>
      <c r="AO354" s="2"/>
      <c r="AP354" s="2"/>
    </row>
    <row r="355" spans="16:42" x14ac:dyDescent="0.25">
      <c r="P355" s="2">
        <v>58870758</v>
      </c>
      <c r="Q355">
        <f>IF(ISNA(VLOOKUP(P355,commits!$A$2:$D$666,3,FALSE)),0,VLOOKUP(P355,commits!$A$2:$D$666,3,FALSE))</f>
        <v>5</v>
      </c>
      <c r="R355">
        <f>IF(ISNA(VLOOKUP(P355,commits!$A$2:$D$666,4,FALSE)),VLOOKUP(P355,commits!H99:I380,2,FALSE),VLOOKUP(P355,commits!$A$2:$D$666,4,FALSE))</f>
        <v>34</v>
      </c>
      <c r="S355">
        <f t="shared" si="26"/>
        <v>39</v>
      </c>
      <c r="T355" s="2">
        <v>0</v>
      </c>
      <c r="U355" s="2">
        <v>3</v>
      </c>
      <c r="V355">
        <f t="shared" si="27"/>
        <v>13</v>
      </c>
      <c r="W355" t="e">
        <f t="shared" si="28"/>
        <v>#DIV/0!</v>
      </c>
      <c r="X355">
        <f t="shared" si="29"/>
        <v>11.333333333333334</v>
      </c>
      <c r="AN355" s="2"/>
      <c r="AO355" s="2"/>
      <c r="AP355" s="2"/>
    </row>
    <row r="356" spans="16:42" x14ac:dyDescent="0.25">
      <c r="P356" s="2">
        <v>59791768</v>
      </c>
      <c r="Q356">
        <f>IF(ISNA(VLOOKUP(P356,commits!$A$2:$D$666,3,FALSE)),0,VLOOKUP(P356,commits!$A$2:$D$666,3,FALSE))</f>
        <v>1</v>
      </c>
      <c r="R356">
        <f>IF(ISNA(VLOOKUP(P356,commits!$A$2:$D$666,4,FALSE)),VLOOKUP(P356,commits!H100:I381,2,FALSE),VLOOKUP(P356,commits!$A$2:$D$666,4,FALSE))</f>
        <v>16</v>
      </c>
      <c r="S356">
        <f t="shared" si="26"/>
        <v>17</v>
      </c>
      <c r="T356" s="2">
        <v>0</v>
      </c>
      <c r="U356" s="2">
        <v>1</v>
      </c>
      <c r="V356">
        <f t="shared" si="27"/>
        <v>17</v>
      </c>
      <c r="W356" t="e">
        <f t="shared" si="28"/>
        <v>#DIV/0!</v>
      </c>
      <c r="X356">
        <f t="shared" si="29"/>
        <v>16</v>
      </c>
      <c r="AN356" s="2"/>
      <c r="AO356" s="2"/>
      <c r="AP356" s="2"/>
    </row>
    <row r="357" spans="16:42" x14ac:dyDescent="0.25">
      <c r="P357" s="2">
        <v>60132409</v>
      </c>
      <c r="Q357">
        <f>IF(ISNA(VLOOKUP(P357,commits!$A$2:$D$666,3,FALSE)),0,VLOOKUP(P357,commits!$A$2:$D$666,3,FALSE))</f>
        <v>1</v>
      </c>
      <c r="R357">
        <f>IF(ISNA(VLOOKUP(P357,commits!$A$2:$D$666,4,FALSE)),VLOOKUP(P357,commits!H101:I382,2,FALSE),VLOOKUP(P357,commits!$A$2:$D$666,4,FALSE))</f>
        <v>28</v>
      </c>
      <c r="S357">
        <f t="shared" si="26"/>
        <v>29</v>
      </c>
      <c r="T357" s="2">
        <v>0</v>
      </c>
      <c r="U357" s="2">
        <v>1</v>
      </c>
      <c r="V357">
        <f t="shared" si="27"/>
        <v>29</v>
      </c>
      <c r="W357" t="e">
        <f t="shared" si="28"/>
        <v>#DIV/0!</v>
      </c>
      <c r="X357">
        <f t="shared" si="29"/>
        <v>28</v>
      </c>
      <c r="AN357" s="2"/>
      <c r="AO357" s="2"/>
      <c r="AP357" s="2"/>
    </row>
    <row r="358" spans="16:42" x14ac:dyDescent="0.25">
      <c r="P358" s="2">
        <v>61046672</v>
      </c>
      <c r="Q358">
        <f>IF(ISNA(VLOOKUP(P358,commits!$A$2:$D$666,3,FALSE)),0,VLOOKUP(P358,commits!$A$2:$D$666,3,FALSE))</f>
        <v>15</v>
      </c>
      <c r="R358">
        <f>IF(ISNA(VLOOKUP(P358,commits!$A$2:$D$666,4,FALSE)),VLOOKUP(P358,commits!H102:I383,2,FALSE),VLOOKUP(P358,commits!$A$2:$D$666,4,FALSE))</f>
        <v>76</v>
      </c>
      <c r="S358">
        <f t="shared" si="26"/>
        <v>91</v>
      </c>
      <c r="T358" s="2">
        <v>0</v>
      </c>
      <c r="U358" s="2">
        <v>9</v>
      </c>
      <c r="V358">
        <f t="shared" si="27"/>
        <v>10.111111111111111</v>
      </c>
      <c r="W358" t="e">
        <f t="shared" si="28"/>
        <v>#DIV/0!</v>
      </c>
      <c r="X358">
        <f t="shared" si="29"/>
        <v>8.4444444444444446</v>
      </c>
      <c r="AN358" s="2"/>
      <c r="AO358" s="2"/>
      <c r="AP358" s="2"/>
    </row>
    <row r="359" spans="16:42" x14ac:dyDescent="0.25">
      <c r="P359" s="2">
        <v>61695461</v>
      </c>
      <c r="Q359">
        <f>IF(ISNA(VLOOKUP(P359,commits!$A$2:$D$666,3,FALSE)),0,VLOOKUP(P359,commits!$A$2:$D$666,3,FALSE))</f>
        <v>5</v>
      </c>
      <c r="R359">
        <f>IF(ISNA(VLOOKUP(P359,commits!$A$2:$D$666,4,FALSE)),VLOOKUP(P359,commits!H103:I384,2,FALSE),VLOOKUP(P359,commits!$A$2:$D$666,4,FALSE))</f>
        <v>236</v>
      </c>
      <c r="S359">
        <f t="shared" si="26"/>
        <v>241</v>
      </c>
      <c r="T359" s="2">
        <v>0</v>
      </c>
      <c r="U359" s="2">
        <v>10</v>
      </c>
      <c r="V359">
        <f t="shared" si="27"/>
        <v>24.1</v>
      </c>
      <c r="W359" t="e">
        <f t="shared" si="28"/>
        <v>#DIV/0!</v>
      </c>
      <c r="X359">
        <f t="shared" si="29"/>
        <v>23.6</v>
      </c>
      <c r="AN359" s="2"/>
      <c r="AO359" s="2"/>
      <c r="AP359" s="2"/>
    </row>
    <row r="360" spans="16:42" x14ac:dyDescent="0.25">
      <c r="P360" s="2">
        <v>62050791</v>
      </c>
      <c r="Q360">
        <f>IF(ISNA(VLOOKUP(P360,commits!$A$2:$D$666,3,FALSE)),0,VLOOKUP(P360,commits!$A$2:$D$666,3,FALSE))</f>
        <v>1</v>
      </c>
      <c r="R360">
        <f>IF(ISNA(VLOOKUP(P360,commits!$A$2:$D$666,4,FALSE)),VLOOKUP(P360,commits!H104:I385,2,FALSE),VLOOKUP(P360,commits!$A$2:$D$666,4,FALSE))</f>
        <v>200</v>
      </c>
      <c r="S360">
        <f t="shared" si="26"/>
        <v>201</v>
      </c>
      <c r="T360" s="2">
        <v>0</v>
      </c>
      <c r="U360" s="2">
        <v>1</v>
      </c>
      <c r="V360">
        <f t="shared" si="27"/>
        <v>201</v>
      </c>
      <c r="W360" t="e">
        <f t="shared" si="28"/>
        <v>#DIV/0!</v>
      </c>
      <c r="X360">
        <f t="shared" si="29"/>
        <v>200</v>
      </c>
      <c r="AN360" s="2"/>
      <c r="AO360" s="2"/>
      <c r="AP360" s="2"/>
    </row>
    <row r="361" spans="16:42" x14ac:dyDescent="0.25">
      <c r="P361" s="2">
        <v>64619837</v>
      </c>
      <c r="Q361">
        <f>IF(ISNA(VLOOKUP(P361,commits!$A$2:$D$666,3,FALSE)),0,VLOOKUP(P361,commits!$A$2:$D$666,3,FALSE))</f>
        <v>0</v>
      </c>
      <c r="R361">
        <f>IF(ISNA(VLOOKUP(P361,commits!$A$2:$D$666,4,FALSE)),VLOOKUP(P361,commits!H105:I386,2,FALSE),VLOOKUP(P361,commits!$A$2:$D$666,4,FALSE))</f>
        <v>18</v>
      </c>
      <c r="S361">
        <f t="shared" si="26"/>
        <v>18</v>
      </c>
      <c r="T361" s="2">
        <v>0</v>
      </c>
      <c r="U361" s="2">
        <v>2</v>
      </c>
      <c r="V361">
        <f t="shared" si="27"/>
        <v>9</v>
      </c>
      <c r="W361" t="e">
        <f t="shared" si="28"/>
        <v>#DIV/0!</v>
      </c>
      <c r="X361">
        <f t="shared" si="29"/>
        <v>9</v>
      </c>
      <c r="AN361" s="2"/>
      <c r="AO361" s="2"/>
      <c r="AP361" s="2"/>
    </row>
    <row r="362" spans="16:42" x14ac:dyDescent="0.25">
      <c r="P362" s="2">
        <v>64986471</v>
      </c>
      <c r="Q362">
        <f>IF(ISNA(VLOOKUP(P362,commits!$A$2:$D$666,3,FALSE)),0,VLOOKUP(P362,commits!$A$2:$D$666,3,FALSE))</f>
        <v>0</v>
      </c>
      <c r="R362">
        <f>IF(ISNA(VLOOKUP(P362,commits!$A$2:$D$666,4,FALSE)),VLOOKUP(P362,commits!H106:I387,2,FALSE),VLOOKUP(P362,commits!$A$2:$D$666,4,FALSE))</f>
        <v>124</v>
      </c>
      <c r="S362">
        <f t="shared" si="26"/>
        <v>124</v>
      </c>
      <c r="T362" s="2">
        <v>0</v>
      </c>
      <c r="U362" s="2">
        <v>20</v>
      </c>
      <c r="V362">
        <f t="shared" si="27"/>
        <v>6.2</v>
      </c>
      <c r="W362" t="e">
        <f t="shared" si="28"/>
        <v>#DIV/0!</v>
      </c>
      <c r="X362">
        <f t="shared" si="29"/>
        <v>6.2</v>
      </c>
      <c r="AN362" s="2"/>
      <c r="AO362" s="2"/>
      <c r="AP362" s="2"/>
    </row>
    <row r="363" spans="16:42" x14ac:dyDescent="0.25">
      <c r="P363" s="2">
        <v>67122925</v>
      </c>
      <c r="Q363">
        <f>IF(ISNA(VLOOKUP(P363,commits!$A$2:$D$666,3,FALSE)),0,VLOOKUP(P363,commits!$A$2:$D$666,3,FALSE))</f>
        <v>52</v>
      </c>
      <c r="R363">
        <f>IF(ISNA(VLOOKUP(P363,commits!$A$2:$D$666,4,FALSE)),VLOOKUP(P363,commits!H107:I388,2,FALSE),VLOOKUP(P363,commits!$A$2:$D$666,4,FALSE))</f>
        <v>1547</v>
      </c>
      <c r="S363">
        <f t="shared" si="26"/>
        <v>1599</v>
      </c>
      <c r="T363" s="2">
        <v>0</v>
      </c>
      <c r="U363" s="2">
        <v>143</v>
      </c>
      <c r="V363">
        <f t="shared" si="27"/>
        <v>11.181818181818182</v>
      </c>
      <c r="W363" t="e">
        <f t="shared" si="28"/>
        <v>#DIV/0!</v>
      </c>
      <c r="X363">
        <f t="shared" si="29"/>
        <v>10.818181818181818</v>
      </c>
      <c r="AN363" s="2"/>
      <c r="AO363" s="2"/>
      <c r="AP363" s="2"/>
    </row>
    <row r="364" spans="16:42" x14ac:dyDescent="0.25">
      <c r="P364" s="2">
        <v>67223659</v>
      </c>
      <c r="Q364">
        <f>IF(ISNA(VLOOKUP(P364,commits!$A$2:$D$666,3,FALSE)),0,VLOOKUP(P364,commits!$A$2:$D$666,3,FALSE))</f>
        <v>3</v>
      </c>
      <c r="R364">
        <f>IF(ISNA(VLOOKUP(P364,commits!$A$2:$D$666,4,FALSE)),VLOOKUP(P364,commits!H108:I389,2,FALSE),VLOOKUP(P364,commits!$A$2:$D$666,4,FALSE))</f>
        <v>15</v>
      </c>
      <c r="S364">
        <f t="shared" si="26"/>
        <v>18</v>
      </c>
      <c r="T364" s="2">
        <v>0</v>
      </c>
      <c r="U364" s="2">
        <v>4</v>
      </c>
      <c r="V364">
        <f t="shared" si="27"/>
        <v>4.5</v>
      </c>
      <c r="W364" t="e">
        <f t="shared" si="28"/>
        <v>#DIV/0!</v>
      </c>
      <c r="X364">
        <f t="shared" si="29"/>
        <v>3.75</v>
      </c>
      <c r="AN364" s="2"/>
      <c r="AO364" s="2"/>
      <c r="AP364" s="2"/>
    </row>
    <row r="365" spans="16:42" x14ac:dyDescent="0.25">
      <c r="P365" s="2">
        <v>67642074</v>
      </c>
      <c r="Q365">
        <f>IF(ISNA(VLOOKUP(P365,commits!$A$2:$D$666,3,FALSE)),0,VLOOKUP(P365,commits!$A$2:$D$666,3,FALSE))</f>
        <v>0</v>
      </c>
      <c r="R365">
        <f>IF(ISNA(VLOOKUP(P365,commits!$A$2:$D$666,4,FALSE)),VLOOKUP(P365,commits!H109:I390,2,FALSE),VLOOKUP(P365,commits!$A$2:$D$666,4,FALSE))</f>
        <v>62</v>
      </c>
      <c r="S365">
        <f t="shared" si="26"/>
        <v>62</v>
      </c>
      <c r="T365" s="2">
        <v>0</v>
      </c>
      <c r="U365" s="2">
        <v>8</v>
      </c>
      <c r="V365">
        <f t="shared" si="27"/>
        <v>7.75</v>
      </c>
      <c r="W365" t="e">
        <f t="shared" si="28"/>
        <v>#DIV/0!</v>
      </c>
      <c r="X365">
        <f t="shared" si="29"/>
        <v>7.75</v>
      </c>
      <c r="AN365" s="2"/>
      <c r="AO365" s="2"/>
      <c r="AP365" s="2"/>
    </row>
    <row r="366" spans="16:42" x14ac:dyDescent="0.25">
      <c r="P366" s="2">
        <v>67746970</v>
      </c>
      <c r="Q366">
        <f>IF(ISNA(VLOOKUP(P366,commits!$A$2:$D$666,3,FALSE)),0,VLOOKUP(P366,commits!$A$2:$D$666,3,FALSE))</f>
        <v>1</v>
      </c>
      <c r="R366">
        <f>IF(ISNA(VLOOKUP(P366,commits!$A$2:$D$666,4,FALSE)),VLOOKUP(P366,commits!H110:I391,2,FALSE),VLOOKUP(P366,commits!$A$2:$D$666,4,FALSE))</f>
        <v>57</v>
      </c>
      <c r="S366">
        <f t="shared" si="26"/>
        <v>58</v>
      </c>
      <c r="T366" s="2">
        <v>0</v>
      </c>
      <c r="U366" s="2">
        <v>1</v>
      </c>
      <c r="V366">
        <f t="shared" si="27"/>
        <v>58</v>
      </c>
      <c r="W366" t="e">
        <f t="shared" si="28"/>
        <v>#DIV/0!</v>
      </c>
      <c r="X366">
        <f t="shared" si="29"/>
        <v>57</v>
      </c>
      <c r="AN366" s="2"/>
      <c r="AO366" s="2"/>
      <c r="AP366" s="2"/>
    </row>
    <row r="367" spans="16:42" x14ac:dyDescent="0.25">
      <c r="P367" s="2">
        <v>67809495</v>
      </c>
      <c r="Q367">
        <f>IF(ISNA(VLOOKUP(P367,commits!$A$2:$D$666,3,FALSE)),0,VLOOKUP(P367,commits!$A$2:$D$666,3,FALSE))</f>
        <v>3</v>
      </c>
      <c r="R367">
        <f>IF(ISNA(VLOOKUP(P367,commits!$A$2:$D$666,4,FALSE)),VLOOKUP(P367,commits!H111:I392,2,FALSE),VLOOKUP(P367,commits!$A$2:$D$666,4,FALSE))</f>
        <v>28</v>
      </c>
      <c r="S367">
        <f t="shared" si="26"/>
        <v>31</v>
      </c>
      <c r="T367" s="2">
        <v>0</v>
      </c>
      <c r="U367" s="2">
        <v>2</v>
      </c>
      <c r="V367">
        <f t="shared" si="27"/>
        <v>15.5</v>
      </c>
      <c r="W367" t="e">
        <f t="shared" si="28"/>
        <v>#DIV/0!</v>
      </c>
      <c r="X367">
        <f t="shared" si="29"/>
        <v>14</v>
      </c>
      <c r="AN367" s="2"/>
      <c r="AO367" s="2"/>
      <c r="AP367" s="2"/>
    </row>
    <row r="368" spans="16:42" x14ac:dyDescent="0.25">
      <c r="P368" s="2">
        <v>67923925</v>
      </c>
      <c r="Q368">
        <f>IF(ISNA(VLOOKUP(P368,commits!$A$2:$D$666,3,FALSE)),0,VLOOKUP(P368,commits!$A$2:$D$666,3,FALSE))</f>
        <v>0</v>
      </c>
      <c r="R368">
        <f>IF(ISNA(VLOOKUP(P368,commits!$A$2:$D$666,4,FALSE)),VLOOKUP(P368,commits!H112:I393,2,FALSE),VLOOKUP(P368,commits!$A$2:$D$666,4,FALSE))</f>
        <v>77</v>
      </c>
      <c r="S368">
        <f t="shared" si="26"/>
        <v>77</v>
      </c>
      <c r="T368" s="2">
        <v>0</v>
      </c>
      <c r="U368" s="2">
        <v>8</v>
      </c>
      <c r="V368">
        <f t="shared" si="27"/>
        <v>9.625</v>
      </c>
      <c r="W368" t="e">
        <f t="shared" si="28"/>
        <v>#DIV/0!</v>
      </c>
      <c r="X368">
        <f t="shared" si="29"/>
        <v>9.625</v>
      </c>
      <c r="AN368" s="2"/>
      <c r="AO368" s="2"/>
      <c r="AP368" s="2"/>
    </row>
    <row r="369" spans="16:42" x14ac:dyDescent="0.25">
      <c r="P369" s="2">
        <v>68828635</v>
      </c>
      <c r="Q369">
        <f>IF(ISNA(VLOOKUP(P369,commits!$A$2:$D$666,3,FALSE)),0,VLOOKUP(P369,commits!$A$2:$D$666,3,FALSE))</f>
        <v>7</v>
      </c>
      <c r="R369">
        <f>IF(ISNA(VLOOKUP(P369,commits!$A$2:$D$666,4,FALSE)),VLOOKUP(P369,commits!H113:I394,2,FALSE),VLOOKUP(P369,commits!$A$2:$D$666,4,FALSE))</f>
        <v>180</v>
      </c>
      <c r="S369">
        <f t="shared" si="26"/>
        <v>187</v>
      </c>
      <c r="T369" s="2">
        <v>0</v>
      </c>
      <c r="U369" s="2">
        <v>4</v>
      </c>
      <c r="V369">
        <f t="shared" si="27"/>
        <v>46.75</v>
      </c>
      <c r="W369" t="e">
        <f t="shared" si="28"/>
        <v>#DIV/0!</v>
      </c>
      <c r="X369">
        <f t="shared" si="29"/>
        <v>45</v>
      </c>
      <c r="AN369" s="2"/>
      <c r="AO369" s="2"/>
      <c r="AP369" s="2"/>
    </row>
    <row r="370" spans="16:42" x14ac:dyDescent="0.25">
      <c r="P370" s="2">
        <v>69872561</v>
      </c>
      <c r="Q370">
        <f>IF(ISNA(VLOOKUP(P370,commits!$A$2:$D$666,3,FALSE)),0,VLOOKUP(P370,commits!$A$2:$D$666,3,FALSE))</f>
        <v>1</v>
      </c>
      <c r="R370">
        <f>IF(ISNA(VLOOKUP(P370,commits!$A$2:$D$666,4,FALSE)),VLOOKUP(P370,commits!H114:I395,2,FALSE),VLOOKUP(P370,commits!$A$2:$D$666,4,FALSE))</f>
        <v>3</v>
      </c>
      <c r="S370">
        <f t="shared" si="26"/>
        <v>4</v>
      </c>
      <c r="T370" s="2">
        <v>0</v>
      </c>
      <c r="U370" s="2">
        <v>1</v>
      </c>
      <c r="V370">
        <f t="shared" si="27"/>
        <v>4</v>
      </c>
      <c r="W370" t="e">
        <f t="shared" si="28"/>
        <v>#DIV/0!</v>
      </c>
      <c r="X370">
        <f t="shared" si="29"/>
        <v>3</v>
      </c>
      <c r="AN370" s="2"/>
      <c r="AO370" s="2"/>
      <c r="AP370" s="2"/>
    </row>
    <row r="371" spans="16:42" x14ac:dyDescent="0.25">
      <c r="P371" s="2">
        <v>69881215</v>
      </c>
      <c r="Q371">
        <f>IF(ISNA(VLOOKUP(P371,commits!$A$2:$D$666,3,FALSE)),0,VLOOKUP(P371,commits!$A$2:$D$666,3,FALSE))</f>
        <v>0</v>
      </c>
      <c r="R371">
        <f>IF(ISNA(VLOOKUP(P371,commits!$A$2:$D$666,4,FALSE)),VLOOKUP(P371,commits!H115:I396,2,FALSE),VLOOKUP(P371,commits!$A$2:$D$666,4,FALSE))</f>
        <v>11</v>
      </c>
      <c r="S371">
        <f t="shared" si="26"/>
        <v>11</v>
      </c>
      <c r="T371" s="2">
        <v>0</v>
      </c>
      <c r="U371" s="2">
        <v>2</v>
      </c>
      <c r="V371">
        <f t="shared" si="27"/>
        <v>5.5</v>
      </c>
      <c r="W371" t="e">
        <f t="shared" si="28"/>
        <v>#DIV/0!</v>
      </c>
      <c r="X371">
        <f t="shared" si="29"/>
        <v>5.5</v>
      </c>
      <c r="AN371" s="2"/>
      <c r="AO371" s="2"/>
      <c r="AP371" s="2"/>
    </row>
    <row r="372" spans="16:42" x14ac:dyDescent="0.25">
      <c r="P372" s="2">
        <v>70324149</v>
      </c>
      <c r="Q372">
        <f>IF(ISNA(VLOOKUP(P372,commits!$A$2:$D$666,3,FALSE)),0,VLOOKUP(P372,commits!$A$2:$D$666,3,FALSE))</f>
        <v>15</v>
      </c>
      <c r="R372">
        <f>IF(ISNA(VLOOKUP(P372,commits!$A$2:$D$666,4,FALSE)),VLOOKUP(P372,commits!H116:I397,2,FALSE),VLOOKUP(P372,commits!$A$2:$D$666,4,FALSE))</f>
        <v>104</v>
      </c>
      <c r="S372">
        <f t="shared" si="26"/>
        <v>119</v>
      </c>
      <c r="T372" s="2">
        <v>0</v>
      </c>
      <c r="U372" s="2">
        <v>3</v>
      </c>
      <c r="V372">
        <f t="shared" si="27"/>
        <v>39.666666666666664</v>
      </c>
      <c r="W372" t="e">
        <f t="shared" si="28"/>
        <v>#DIV/0!</v>
      </c>
      <c r="X372">
        <f t="shared" si="29"/>
        <v>34.666666666666664</v>
      </c>
      <c r="AN372" s="2"/>
      <c r="AO372" s="2"/>
      <c r="AP372" s="2"/>
    </row>
    <row r="373" spans="16:42" x14ac:dyDescent="0.25">
      <c r="P373" s="2">
        <v>71284838</v>
      </c>
      <c r="Q373">
        <f>IF(ISNA(VLOOKUP(P373,commits!$A$2:$D$666,3,FALSE)),0,VLOOKUP(P373,commits!$A$2:$D$666,3,FALSE))</f>
        <v>2</v>
      </c>
      <c r="R373">
        <f>IF(ISNA(VLOOKUP(P373,commits!$A$2:$D$666,4,FALSE)),VLOOKUP(P373,commits!H117:I398,2,FALSE),VLOOKUP(P373,commits!$A$2:$D$666,4,FALSE))</f>
        <v>78</v>
      </c>
      <c r="S373">
        <f t="shared" si="26"/>
        <v>80</v>
      </c>
      <c r="T373" s="2">
        <v>0</v>
      </c>
      <c r="U373" s="2">
        <v>5</v>
      </c>
      <c r="V373">
        <f t="shared" si="27"/>
        <v>16</v>
      </c>
      <c r="W373" t="e">
        <f t="shared" si="28"/>
        <v>#DIV/0!</v>
      </c>
      <c r="X373">
        <f t="shared" si="29"/>
        <v>15.6</v>
      </c>
    </row>
    <row r="374" spans="16:42" x14ac:dyDescent="0.25">
      <c r="P374" s="2">
        <v>71301957</v>
      </c>
      <c r="Q374">
        <f>IF(ISNA(VLOOKUP(P374,commits!$A$2:$D$666,3,FALSE)),0,VLOOKUP(P374,commits!$A$2:$D$666,3,FALSE))</f>
        <v>1</v>
      </c>
      <c r="R374">
        <f>IF(ISNA(VLOOKUP(P374,commits!$A$2:$D$666,4,FALSE)),VLOOKUP(P374,commits!H118:I399,2,FALSE),VLOOKUP(P374,commits!$A$2:$D$666,4,FALSE))</f>
        <v>46</v>
      </c>
      <c r="S374">
        <f t="shared" si="26"/>
        <v>47</v>
      </c>
      <c r="T374" s="2">
        <v>0</v>
      </c>
      <c r="U374" s="2">
        <v>3</v>
      </c>
      <c r="V374">
        <f t="shared" si="27"/>
        <v>15.666666666666666</v>
      </c>
      <c r="W374" t="e">
        <f t="shared" si="28"/>
        <v>#DIV/0!</v>
      </c>
      <c r="X374">
        <f t="shared" si="29"/>
        <v>15.333333333333334</v>
      </c>
    </row>
    <row r="375" spans="16:42" x14ac:dyDescent="0.25">
      <c r="P375" s="2">
        <v>71674157</v>
      </c>
      <c r="Q375">
        <f>IF(ISNA(VLOOKUP(P375,commits!$A$2:$D$666,3,FALSE)),0,VLOOKUP(P375,commits!$A$2:$D$666,3,FALSE))</f>
        <v>3</v>
      </c>
      <c r="R375">
        <f>IF(ISNA(VLOOKUP(P375,commits!$A$2:$D$666,4,FALSE)),VLOOKUP(P375,commits!H119:I400,2,FALSE),VLOOKUP(P375,commits!$A$2:$D$666,4,FALSE))</f>
        <v>31</v>
      </c>
      <c r="S375">
        <f t="shared" si="26"/>
        <v>34</v>
      </c>
      <c r="T375" s="2">
        <v>0</v>
      </c>
      <c r="U375" s="2">
        <v>1</v>
      </c>
      <c r="V375">
        <f t="shared" si="27"/>
        <v>34</v>
      </c>
      <c r="W375" t="e">
        <f t="shared" si="28"/>
        <v>#DIV/0!</v>
      </c>
      <c r="X375">
        <f t="shared" si="29"/>
        <v>31</v>
      </c>
    </row>
    <row r="376" spans="16:42" x14ac:dyDescent="0.25">
      <c r="P376" s="2">
        <v>73402961</v>
      </c>
      <c r="Q376">
        <f>IF(ISNA(VLOOKUP(P376,commits!$A$2:$D$666,3,FALSE)),0,VLOOKUP(P376,commits!$A$2:$D$666,3,FALSE))</f>
        <v>0</v>
      </c>
      <c r="R376">
        <f>IF(ISNA(VLOOKUP(P376,commits!$A$2:$D$666,4,FALSE)),VLOOKUP(P376,commits!H120:I401,2,FALSE),VLOOKUP(P376,commits!$A$2:$D$666,4,FALSE))</f>
        <v>62</v>
      </c>
      <c r="S376">
        <f t="shared" si="26"/>
        <v>62</v>
      </c>
      <c r="T376" s="2">
        <v>0</v>
      </c>
      <c r="U376" s="2">
        <v>5</v>
      </c>
      <c r="V376">
        <f t="shared" si="27"/>
        <v>12.4</v>
      </c>
      <c r="W376" t="e">
        <f t="shared" si="28"/>
        <v>#DIV/0!</v>
      </c>
      <c r="X376">
        <f t="shared" si="29"/>
        <v>12.4</v>
      </c>
    </row>
    <row r="377" spans="16:42" x14ac:dyDescent="0.25">
      <c r="P377" s="2">
        <v>74275100</v>
      </c>
      <c r="Q377">
        <f>IF(ISNA(VLOOKUP(P377,commits!$A$2:$D$666,3,FALSE)),0,VLOOKUP(P377,commits!$A$2:$D$666,3,FALSE))</f>
        <v>211</v>
      </c>
      <c r="R377">
        <f>IF(ISNA(VLOOKUP(P377,commits!$A$2:$D$666,4,FALSE)),VLOOKUP(P377,commits!H121:I402,2,FALSE),VLOOKUP(P377,commits!$A$2:$D$666,4,FALSE))</f>
        <v>85</v>
      </c>
      <c r="S377">
        <f t="shared" si="26"/>
        <v>296</v>
      </c>
      <c r="T377" s="2">
        <v>0</v>
      </c>
      <c r="U377" s="2">
        <v>1</v>
      </c>
      <c r="V377">
        <f t="shared" si="27"/>
        <v>296</v>
      </c>
      <c r="W377" t="e">
        <f t="shared" si="28"/>
        <v>#DIV/0!</v>
      </c>
      <c r="X377">
        <f t="shared" si="29"/>
        <v>85</v>
      </c>
    </row>
    <row r="378" spans="16:42" x14ac:dyDescent="0.25">
      <c r="P378" s="2">
        <v>74492844</v>
      </c>
      <c r="Q378">
        <f>IF(ISNA(VLOOKUP(P378,commits!$A$2:$D$666,3,FALSE)),0,VLOOKUP(P378,commits!$A$2:$D$666,3,FALSE))</f>
        <v>0</v>
      </c>
      <c r="R378">
        <f>IF(ISNA(VLOOKUP(P378,commits!$A$2:$D$666,4,FALSE)),VLOOKUP(P378,commits!H122:I403,2,FALSE),VLOOKUP(P378,commits!$A$2:$D$666,4,FALSE))</f>
        <v>34</v>
      </c>
      <c r="S378">
        <f t="shared" si="26"/>
        <v>34</v>
      </c>
      <c r="T378" s="2">
        <v>0</v>
      </c>
      <c r="U378" s="2">
        <v>1</v>
      </c>
      <c r="V378">
        <f t="shared" si="27"/>
        <v>34</v>
      </c>
      <c r="W378" t="e">
        <f t="shared" si="28"/>
        <v>#DIV/0!</v>
      </c>
      <c r="X378">
        <f t="shared" si="29"/>
        <v>34</v>
      </c>
    </row>
    <row r="379" spans="16:42" x14ac:dyDescent="0.25">
      <c r="P379" s="2">
        <v>74696240</v>
      </c>
      <c r="Q379">
        <f>IF(ISNA(VLOOKUP(P379,commits!$A$2:$D$666,3,FALSE)),0,VLOOKUP(P379,commits!$A$2:$D$666,3,FALSE))</f>
        <v>0</v>
      </c>
      <c r="R379">
        <f>IF(ISNA(VLOOKUP(P379,commits!$A$2:$D$666,4,FALSE)),VLOOKUP(P379,commits!H123:I404,2,FALSE),VLOOKUP(P379,commits!$A$2:$D$666,4,FALSE))</f>
        <v>67</v>
      </c>
      <c r="S379">
        <f t="shared" si="26"/>
        <v>67</v>
      </c>
      <c r="T379" s="2">
        <v>0</v>
      </c>
      <c r="U379" s="2">
        <v>9</v>
      </c>
      <c r="V379">
        <f t="shared" si="27"/>
        <v>7.4444444444444446</v>
      </c>
      <c r="W379" t="e">
        <f t="shared" si="28"/>
        <v>#DIV/0!</v>
      </c>
      <c r="X379">
        <f t="shared" si="29"/>
        <v>7.4444444444444446</v>
      </c>
    </row>
    <row r="380" spans="16:42" x14ac:dyDescent="0.25">
      <c r="P380" s="2">
        <v>74815417</v>
      </c>
      <c r="Q380">
        <f>IF(ISNA(VLOOKUP(P380,commits!$A$2:$D$666,3,FALSE)),0,VLOOKUP(P380,commits!$A$2:$D$666,3,FALSE))</f>
        <v>0</v>
      </c>
      <c r="R380">
        <f>IF(ISNA(VLOOKUP(P380,commits!$A$2:$D$666,4,FALSE)),VLOOKUP(P380,commits!H124:I405,2,FALSE),VLOOKUP(P380,commits!$A$2:$D$666,4,FALSE))</f>
        <v>25</v>
      </c>
      <c r="S380">
        <f t="shared" si="26"/>
        <v>25</v>
      </c>
      <c r="T380" s="2">
        <v>0</v>
      </c>
      <c r="U380" s="2">
        <v>2</v>
      </c>
      <c r="V380">
        <f t="shared" si="27"/>
        <v>12.5</v>
      </c>
      <c r="W380" t="e">
        <f t="shared" si="28"/>
        <v>#DIV/0!</v>
      </c>
      <c r="X380">
        <f t="shared" si="29"/>
        <v>12.5</v>
      </c>
    </row>
    <row r="381" spans="16:42" x14ac:dyDescent="0.25">
      <c r="P381" s="2">
        <v>74909082</v>
      </c>
      <c r="Q381">
        <f>IF(ISNA(VLOOKUP(P381,commits!$A$2:$D$666,3,FALSE)),0,VLOOKUP(P381,commits!$A$2:$D$666,3,FALSE))</f>
        <v>2</v>
      </c>
      <c r="R381">
        <f>IF(ISNA(VLOOKUP(P381,commits!$A$2:$D$666,4,FALSE)),VLOOKUP(P381,commits!H125:I406,2,FALSE),VLOOKUP(P381,commits!$A$2:$D$666,4,FALSE))</f>
        <v>94</v>
      </c>
      <c r="S381">
        <f t="shared" si="26"/>
        <v>96</v>
      </c>
      <c r="T381" s="2">
        <v>0</v>
      </c>
      <c r="U381" s="2">
        <v>1</v>
      </c>
      <c r="V381">
        <f t="shared" si="27"/>
        <v>96</v>
      </c>
      <c r="W381" t="e">
        <f t="shared" si="28"/>
        <v>#DIV/0!</v>
      </c>
      <c r="X381">
        <f t="shared" si="29"/>
        <v>94</v>
      </c>
    </row>
    <row r="382" spans="16:42" x14ac:dyDescent="0.25">
      <c r="P382" s="2">
        <v>75458247</v>
      </c>
      <c r="Q382">
        <f>IF(ISNA(VLOOKUP(P382,commits!$A$2:$D$666,3,FALSE)),0,VLOOKUP(P382,commits!$A$2:$D$666,3,FALSE))</f>
        <v>0</v>
      </c>
      <c r="R382">
        <f>IF(ISNA(VLOOKUP(P382,commits!$A$2:$D$666,4,FALSE)),VLOOKUP(P382,commits!H126:I407,2,FALSE),VLOOKUP(P382,commits!$A$2:$D$666,4,FALSE))</f>
        <v>190</v>
      </c>
      <c r="S382">
        <f t="shared" si="26"/>
        <v>190</v>
      </c>
      <c r="T382" s="2">
        <v>0</v>
      </c>
      <c r="U382" s="2">
        <v>1</v>
      </c>
      <c r="V382">
        <f t="shared" si="27"/>
        <v>190</v>
      </c>
      <c r="W382" t="e">
        <f t="shared" si="28"/>
        <v>#DIV/0!</v>
      </c>
      <c r="X382">
        <f t="shared" si="29"/>
        <v>190</v>
      </c>
    </row>
    <row r="383" spans="16:42" x14ac:dyDescent="0.25">
      <c r="P383" s="2">
        <v>75952675</v>
      </c>
      <c r="Q383">
        <f>IF(ISNA(VLOOKUP(P383,commits!$A$2:$D$666,3,FALSE)),0,VLOOKUP(P383,commits!$A$2:$D$666,3,FALSE))</f>
        <v>1</v>
      </c>
      <c r="R383">
        <f>IF(ISNA(VLOOKUP(P383,commits!$A$2:$D$666,4,FALSE)),VLOOKUP(P383,commits!H127:I408,2,FALSE),VLOOKUP(P383,commits!$A$2:$D$666,4,FALSE))</f>
        <v>15</v>
      </c>
      <c r="S383">
        <f t="shared" si="26"/>
        <v>16</v>
      </c>
      <c r="T383" s="2">
        <v>0</v>
      </c>
      <c r="U383" s="2">
        <v>1</v>
      </c>
      <c r="V383">
        <f t="shared" si="27"/>
        <v>16</v>
      </c>
      <c r="W383" t="e">
        <f t="shared" si="28"/>
        <v>#DIV/0!</v>
      </c>
      <c r="X383">
        <f t="shared" si="29"/>
        <v>15</v>
      </c>
    </row>
    <row r="384" spans="16:42" x14ac:dyDescent="0.25">
      <c r="P384" s="2">
        <v>76426537</v>
      </c>
      <c r="Q384">
        <f>IF(ISNA(VLOOKUP(P384,commits!$A$2:$D$666,3,FALSE)),0,VLOOKUP(P384,commits!$A$2:$D$666,3,FALSE))</f>
        <v>2</v>
      </c>
      <c r="R384">
        <f>IF(ISNA(VLOOKUP(P384,commits!$A$2:$D$666,4,FALSE)),VLOOKUP(P384,commits!H128:I409,2,FALSE),VLOOKUP(P384,commits!$A$2:$D$666,4,FALSE))</f>
        <v>19</v>
      </c>
      <c r="S384">
        <f t="shared" si="26"/>
        <v>21</v>
      </c>
      <c r="T384" s="2">
        <v>0</v>
      </c>
      <c r="U384" s="2">
        <v>1</v>
      </c>
      <c r="V384">
        <f t="shared" si="27"/>
        <v>21</v>
      </c>
      <c r="W384" t="e">
        <f t="shared" si="28"/>
        <v>#DIV/0!</v>
      </c>
      <c r="X384">
        <f t="shared" si="29"/>
        <v>19</v>
      </c>
    </row>
    <row r="385" spans="16:24" x14ac:dyDescent="0.25">
      <c r="P385" s="2">
        <v>78469943</v>
      </c>
      <c r="Q385">
        <f>IF(ISNA(VLOOKUP(P385,commits!$A$2:$D$666,3,FALSE)),0,VLOOKUP(P385,commits!$A$2:$D$666,3,FALSE))</f>
        <v>4</v>
      </c>
      <c r="R385">
        <f>IF(ISNA(VLOOKUP(P385,commits!$A$2:$D$666,4,FALSE)),VLOOKUP(P385,commits!H129:I410,2,FALSE),VLOOKUP(P385,commits!$A$2:$D$666,4,FALSE))</f>
        <v>12</v>
      </c>
      <c r="S385">
        <f t="shared" ref="S385:S414" si="30">Q385+R385</f>
        <v>16</v>
      </c>
      <c r="T385" s="2">
        <v>0</v>
      </c>
      <c r="U385" s="2">
        <v>1</v>
      </c>
      <c r="V385">
        <f t="shared" si="27"/>
        <v>16</v>
      </c>
      <c r="W385" t="e">
        <f t="shared" si="28"/>
        <v>#DIV/0!</v>
      </c>
      <c r="X385">
        <f t="shared" si="29"/>
        <v>12</v>
      </c>
    </row>
    <row r="386" spans="16:24" x14ac:dyDescent="0.25">
      <c r="P386" s="2">
        <v>80075516</v>
      </c>
      <c r="Q386">
        <f>IF(ISNA(VLOOKUP(P386,commits!$A$2:$D$666,3,FALSE)),0,VLOOKUP(P386,commits!$A$2:$D$666,3,FALSE))</f>
        <v>1</v>
      </c>
      <c r="R386">
        <f>IF(ISNA(VLOOKUP(P386,commits!$A$2:$D$666,4,FALSE)),VLOOKUP(P386,commits!H130:I411,2,FALSE),VLOOKUP(P386,commits!$A$2:$D$666,4,FALSE))</f>
        <v>174</v>
      </c>
      <c r="S386">
        <f t="shared" si="30"/>
        <v>175</v>
      </c>
      <c r="T386" s="2">
        <v>0</v>
      </c>
      <c r="U386" s="2">
        <v>1</v>
      </c>
      <c r="V386">
        <f t="shared" si="27"/>
        <v>175</v>
      </c>
      <c r="W386" t="e">
        <f t="shared" si="28"/>
        <v>#DIV/0!</v>
      </c>
      <c r="X386">
        <f t="shared" si="29"/>
        <v>174</v>
      </c>
    </row>
    <row r="387" spans="16:24" x14ac:dyDescent="0.25">
      <c r="P387" s="2">
        <v>80384894</v>
      </c>
      <c r="Q387">
        <f>IF(ISNA(VLOOKUP(P387,commits!$A$2:$D$666,3,FALSE)),0,VLOOKUP(P387,commits!$A$2:$D$666,3,FALSE))</f>
        <v>3</v>
      </c>
      <c r="R387">
        <f>IF(ISNA(VLOOKUP(P387,commits!$A$2:$D$666,4,FALSE)),VLOOKUP(P387,commits!H131:I412,2,FALSE),VLOOKUP(P387,commits!$A$2:$D$666,4,FALSE))</f>
        <v>23</v>
      </c>
      <c r="S387">
        <f t="shared" si="30"/>
        <v>26</v>
      </c>
      <c r="T387" s="2">
        <v>0</v>
      </c>
      <c r="U387" s="2">
        <v>1</v>
      </c>
      <c r="V387">
        <f t="shared" si="27"/>
        <v>26</v>
      </c>
      <c r="W387" t="e">
        <f t="shared" si="28"/>
        <v>#DIV/0!</v>
      </c>
      <c r="X387">
        <f t="shared" si="29"/>
        <v>23</v>
      </c>
    </row>
    <row r="388" spans="16:24" x14ac:dyDescent="0.25">
      <c r="P388" s="2">
        <v>81348052</v>
      </c>
      <c r="Q388">
        <f>IF(ISNA(VLOOKUP(P388,commits!$A$2:$D$666,3,FALSE)),0,VLOOKUP(P388,commits!$A$2:$D$666,3,FALSE))</f>
        <v>20</v>
      </c>
      <c r="R388">
        <f>IF(ISNA(VLOOKUP(P388,commits!$A$2:$D$666,4,FALSE)),VLOOKUP(P388,commits!H132:I413,2,FALSE),VLOOKUP(P388,commits!$A$2:$D$666,4,FALSE))</f>
        <v>162</v>
      </c>
      <c r="S388">
        <f t="shared" si="30"/>
        <v>182</v>
      </c>
      <c r="T388" s="2">
        <v>0</v>
      </c>
      <c r="U388" s="2">
        <v>15</v>
      </c>
      <c r="V388">
        <f t="shared" si="27"/>
        <v>12.133333333333333</v>
      </c>
      <c r="W388" t="e">
        <f t="shared" si="28"/>
        <v>#DIV/0!</v>
      </c>
      <c r="X388">
        <f t="shared" si="29"/>
        <v>10.8</v>
      </c>
    </row>
    <row r="389" spans="16:24" x14ac:dyDescent="0.25">
      <c r="P389" s="2">
        <v>81737257</v>
      </c>
      <c r="Q389">
        <f>IF(ISNA(VLOOKUP(P389,commits!$A$2:$D$666,3,FALSE)),0,VLOOKUP(P389,commits!$A$2:$D$666,3,FALSE))</f>
        <v>37</v>
      </c>
      <c r="R389">
        <f>IF(ISNA(VLOOKUP(P389,commits!$A$2:$D$666,4,FALSE)),VLOOKUP(P389,commits!H133:I414,2,FALSE),VLOOKUP(P389,commits!$A$2:$D$666,4,FALSE))</f>
        <v>53</v>
      </c>
      <c r="S389">
        <f t="shared" si="30"/>
        <v>90</v>
      </c>
      <c r="T389" s="2">
        <v>0</v>
      </c>
      <c r="U389" s="2">
        <v>1</v>
      </c>
      <c r="V389">
        <f t="shared" ref="V389:V414" si="31">S389/(T389+U389)</f>
        <v>90</v>
      </c>
      <c r="W389" t="e">
        <f t="shared" ref="W389:X414" si="32">Q389/T389</f>
        <v>#DIV/0!</v>
      </c>
      <c r="X389">
        <f t="shared" si="32"/>
        <v>53</v>
      </c>
    </row>
    <row r="390" spans="16:24" x14ac:dyDescent="0.25">
      <c r="P390" s="2">
        <v>83024706</v>
      </c>
      <c r="Q390">
        <f>IF(ISNA(VLOOKUP(P390,commits!$A$2:$D$666,3,FALSE)),0,VLOOKUP(P390,commits!$A$2:$D$666,3,FALSE))</f>
        <v>18</v>
      </c>
      <c r="R390">
        <f>IF(ISNA(VLOOKUP(P390,commits!$A$2:$D$666,4,FALSE)),VLOOKUP(P390,commits!H134:I415,2,FALSE),VLOOKUP(P390,commits!$A$2:$D$666,4,FALSE))</f>
        <v>111</v>
      </c>
      <c r="S390">
        <f t="shared" si="30"/>
        <v>129</v>
      </c>
      <c r="T390" s="2">
        <v>0</v>
      </c>
      <c r="U390" s="2">
        <v>22</v>
      </c>
      <c r="V390">
        <f t="shared" si="31"/>
        <v>5.8636363636363633</v>
      </c>
      <c r="W390" t="e">
        <f t="shared" si="32"/>
        <v>#DIV/0!</v>
      </c>
      <c r="X390">
        <f t="shared" si="32"/>
        <v>5.0454545454545459</v>
      </c>
    </row>
    <row r="391" spans="16:24" x14ac:dyDescent="0.25">
      <c r="P391" s="2">
        <v>83409727</v>
      </c>
      <c r="Q391">
        <f>IF(ISNA(VLOOKUP(P391,commits!$A$2:$D$666,3,FALSE)),0,VLOOKUP(P391,commits!$A$2:$D$666,3,FALSE))</f>
        <v>0</v>
      </c>
      <c r="R391">
        <f>IF(ISNA(VLOOKUP(P391,commits!$A$2:$D$666,4,FALSE)),VLOOKUP(P391,commits!H135:I416,2,FALSE),VLOOKUP(P391,commits!$A$2:$D$666,4,FALSE))</f>
        <v>129</v>
      </c>
      <c r="S391">
        <f t="shared" si="30"/>
        <v>129</v>
      </c>
      <c r="T391" s="2">
        <v>0</v>
      </c>
      <c r="U391" s="2">
        <v>20</v>
      </c>
      <c r="V391">
        <f t="shared" si="31"/>
        <v>6.45</v>
      </c>
      <c r="W391" t="e">
        <f t="shared" si="32"/>
        <v>#DIV/0!</v>
      </c>
      <c r="X391">
        <f t="shared" si="32"/>
        <v>6.45</v>
      </c>
    </row>
    <row r="392" spans="16:24" x14ac:dyDescent="0.25">
      <c r="P392" s="2">
        <v>84068379</v>
      </c>
      <c r="Q392">
        <f>IF(ISNA(VLOOKUP(P392,commits!$A$2:$D$666,3,FALSE)),0,VLOOKUP(P392,commits!$A$2:$D$666,3,FALSE))</f>
        <v>8</v>
      </c>
      <c r="R392">
        <f>IF(ISNA(VLOOKUP(P392,commits!$A$2:$D$666,4,FALSE)),VLOOKUP(P392,commits!H136:I417,2,FALSE),VLOOKUP(P392,commits!$A$2:$D$666,4,FALSE))</f>
        <v>12</v>
      </c>
      <c r="S392">
        <f t="shared" si="30"/>
        <v>20</v>
      </c>
      <c r="T392" s="2">
        <v>0</v>
      </c>
      <c r="U392" s="2">
        <v>1</v>
      </c>
      <c r="V392">
        <f t="shared" si="31"/>
        <v>20</v>
      </c>
      <c r="W392" t="e">
        <f t="shared" si="32"/>
        <v>#DIV/0!</v>
      </c>
      <c r="X392">
        <f t="shared" si="32"/>
        <v>12</v>
      </c>
    </row>
    <row r="393" spans="16:24" x14ac:dyDescent="0.25">
      <c r="P393" s="2">
        <v>87059851</v>
      </c>
      <c r="Q393">
        <f>IF(ISNA(VLOOKUP(P393,commits!$A$2:$D$666,3,FALSE)),0,VLOOKUP(P393,commits!$A$2:$D$666,3,FALSE))</f>
        <v>6</v>
      </c>
      <c r="R393">
        <f>IF(ISNA(VLOOKUP(P393,commits!$A$2:$D$666,4,FALSE)),VLOOKUP(P393,commits!H137:I418,2,FALSE),VLOOKUP(P393,commits!$A$2:$D$666,4,FALSE))</f>
        <v>37</v>
      </c>
      <c r="S393">
        <f t="shared" si="30"/>
        <v>43</v>
      </c>
      <c r="T393" s="2">
        <v>0</v>
      </c>
      <c r="U393" s="2">
        <v>5</v>
      </c>
      <c r="V393">
        <f t="shared" si="31"/>
        <v>8.6</v>
      </c>
      <c r="W393" t="e">
        <f t="shared" si="32"/>
        <v>#DIV/0!</v>
      </c>
      <c r="X393">
        <f t="shared" si="32"/>
        <v>7.4</v>
      </c>
    </row>
    <row r="394" spans="16:24" x14ac:dyDescent="0.25">
      <c r="P394" s="2">
        <v>87159117</v>
      </c>
      <c r="Q394">
        <f>IF(ISNA(VLOOKUP(P394,commits!$A$2:$D$666,3,FALSE)),0,VLOOKUP(P394,commits!$A$2:$D$666,3,FALSE))</f>
        <v>18</v>
      </c>
      <c r="R394">
        <f>IF(ISNA(VLOOKUP(P394,commits!$A$2:$D$666,4,FALSE)),VLOOKUP(P394,commits!H138:I419,2,FALSE),VLOOKUP(P394,commits!$A$2:$D$666,4,FALSE))</f>
        <v>150</v>
      </c>
      <c r="S394">
        <f t="shared" si="30"/>
        <v>168</v>
      </c>
      <c r="T394" s="2">
        <v>0</v>
      </c>
      <c r="U394" s="2">
        <v>24</v>
      </c>
      <c r="V394">
        <f t="shared" si="31"/>
        <v>7</v>
      </c>
      <c r="W394" t="e">
        <f t="shared" si="32"/>
        <v>#DIV/0!</v>
      </c>
      <c r="X394">
        <f t="shared" si="32"/>
        <v>6.25</v>
      </c>
    </row>
    <row r="395" spans="16:24" x14ac:dyDescent="0.25">
      <c r="P395" s="2">
        <v>90416853</v>
      </c>
      <c r="Q395">
        <f>IF(ISNA(VLOOKUP(P395,commits!$A$2:$D$666,3,FALSE)),0,VLOOKUP(P395,commits!$A$2:$D$666,3,FALSE))</f>
        <v>1</v>
      </c>
      <c r="R395">
        <f>IF(ISNA(VLOOKUP(P395,commits!$A$2:$D$666,4,FALSE)),VLOOKUP(P395,commits!H139:I420,2,FALSE),VLOOKUP(P395,commits!$A$2:$D$666,4,FALSE))</f>
        <v>3</v>
      </c>
      <c r="S395">
        <f t="shared" si="30"/>
        <v>4</v>
      </c>
      <c r="T395" s="2">
        <v>0</v>
      </c>
      <c r="U395" s="2">
        <v>1</v>
      </c>
      <c r="V395">
        <f t="shared" si="31"/>
        <v>4</v>
      </c>
      <c r="W395" t="e">
        <f t="shared" si="32"/>
        <v>#DIV/0!</v>
      </c>
      <c r="X395">
        <f t="shared" si="32"/>
        <v>3</v>
      </c>
    </row>
    <row r="396" spans="16:24" x14ac:dyDescent="0.25">
      <c r="P396" s="2">
        <v>97385961</v>
      </c>
      <c r="Q396">
        <f>IF(ISNA(VLOOKUP(P396,commits!$A$2:$D$666,3,FALSE)),0,VLOOKUP(P396,commits!$A$2:$D$666,3,FALSE))</f>
        <v>8</v>
      </c>
      <c r="R396">
        <f>IF(ISNA(VLOOKUP(P396,commits!$A$2:$D$666,4,FALSE)),VLOOKUP(P396,commits!H140:I421,2,FALSE),VLOOKUP(P396,commits!$A$2:$D$666,4,FALSE))</f>
        <v>14</v>
      </c>
      <c r="S396">
        <f t="shared" si="30"/>
        <v>22</v>
      </c>
      <c r="T396" s="2">
        <v>0</v>
      </c>
      <c r="U396" s="2">
        <v>3</v>
      </c>
      <c r="V396">
        <f t="shared" si="31"/>
        <v>7.333333333333333</v>
      </c>
      <c r="W396" t="e">
        <f t="shared" si="32"/>
        <v>#DIV/0!</v>
      </c>
      <c r="X396">
        <f t="shared" si="32"/>
        <v>4.666666666666667</v>
      </c>
    </row>
    <row r="397" spans="16:24" x14ac:dyDescent="0.25">
      <c r="P397" s="2">
        <v>97729012</v>
      </c>
      <c r="Q397">
        <f>IF(ISNA(VLOOKUP(P397,commits!$A$2:$D$666,3,FALSE)),0,VLOOKUP(P397,commits!$A$2:$D$666,3,FALSE))</f>
        <v>3</v>
      </c>
      <c r="R397">
        <f>IF(ISNA(VLOOKUP(P397,commits!$A$2:$D$666,4,FALSE)),VLOOKUP(P397,commits!H141:I422,2,FALSE),VLOOKUP(P397,commits!$A$2:$D$666,4,FALSE))</f>
        <v>10</v>
      </c>
      <c r="S397">
        <f t="shared" si="30"/>
        <v>13</v>
      </c>
      <c r="T397" s="2">
        <v>0</v>
      </c>
      <c r="U397" s="2">
        <v>3</v>
      </c>
      <c r="V397">
        <f t="shared" si="31"/>
        <v>4.333333333333333</v>
      </c>
      <c r="W397" t="e">
        <f t="shared" si="32"/>
        <v>#DIV/0!</v>
      </c>
      <c r="X397">
        <f t="shared" si="32"/>
        <v>3.3333333333333335</v>
      </c>
    </row>
    <row r="398" spans="16:24" x14ac:dyDescent="0.25">
      <c r="P398" s="2">
        <v>103559668</v>
      </c>
      <c r="Q398">
        <f>IF(ISNA(VLOOKUP(P398,commits!$A$2:$D$666,3,FALSE)),0,VLOOKUP(P398,commits!$A$2:$D$666,3,FALSE))</f>
        <v>1</v>
      </c>
      <c r="R398">
        <f>IF(ISNA(VLOOKUP(P398,commits!$A$2:$D$666,4,FALSE)),VLOOKUP(P398,commits!H142:I423,2,FALSE),VLOOKUP(P398,commits!$A$2:$D$666,4,FALSE))</f>
        <v>15</v>
      </c>
      <c r="S398">
        <f t="shared" si="30"/>
        <v>16</v>
      </c>
      <c r="T398" s="2">
        <v>0</v>
      </c>
      <c r="U398" s="2">
        <v>2</v>
      </c>
      <c r="V398">
        <f t="shared" si="31"/>
        <v>8</v>
      </c>
      <c r="W398" t="e">
        <f t="shared" si="32"/>
        <v>#DIV/0!</v>
      </c>
      <c r="X398">
        <f t="shared" si="32"/>
        <v>7.5</v>
      </c>
    </row>
    <row r="399" spans="16:24" x14ac:dyDescent="0.25">
      <c r="P399" s="2">
        <v>105661690</v>
      </c>
      <c r="Q399">
        <f>IF(ISNA(VLOOKUP(P399,commits!$A$2:$D$666,3,FALSE)),0,VLOOKUP(P399,commits!$A$2:$D$666,3,FALSE))</f>
        <v>2</v>
      </c>
      <c r="R399">
        <f>IF(ISNA(VLOOKUP(P399,commits!$A$2:$D$666,4,FALSE)),VLOOKUP(P399,commits!H143:I424,2,FALSE),VLOOKUP(P399,commits!$A$2:$D$666,4,FALSE))</f>
        <v>9</v>
      </c>
      <c r="S399">
        <f t="shared" si="30"/>
        <v>11</v>
      </c>
      <c r="T399" s="2">
        <v>0</v>
      </c>
      <c r="U399" s="2">
        <v>1</v>
      </c>
      <c r="V399">
        <f t="shared" si="31"/>
        <v>11</v>
      </c>
      <c r="W399" t="e">
        <f t="shared" si="32"/>
        <v>#DIV/0!</v>
      </c>
      <c r="X399">
        <f t="shared" si="32"/>
        <v>9</v>
      </c>
    </row>
    <row r="400" spans="16:24" x14ac:dyDescent="0.25">
      <c r="P400" s="2">
        <v>106247043</v>
      </c>
      <c r="Q400">
        <f>IF(ISNA(VLOOKUP(P400,commits!$A$2:$D$666,3,FALSE)),0,VLOOKUP(P400,commits!$A$2:$D$666,3,FALSE))</f>
        <v>71</v>
      </c>
      <c r="R400">
        <f>IF(ISNA(VLOOKUP(P400,commits!$A$2:$D$666,4,FALSE)),VLOOKUP(P400,commits!H144:I425,2,FALSE),VLOOKUP(P400,commits!$A$2:$D$666,4,FALSE))</f>
        <v>634</v>
      </c>
      <c r="S400">
        <f t="shared" si="30"/>
        <v>705</v>
      </c>
      <c r="T400" s="2">
        <v>0</v>
      </c>
      <c r="U400" s="2">
        <v>30</v>
      </c>
      <c r="V400">
        <f t="shared" si="31"/>
        <v>23.5</v>
      </c>
      <c r="W400" t="e">
        <f t="shared" si="32"/>
        <v>#DIV/0!</v>
      </c>
      <c r="X400">
        <f t="shared" si="32"/>
        <v>21.133333333333333</v>
      </c>
    </row>
    <row r="401" spans="16:24" x14ac:dyDescent="0.25">
      <c r="P401" s="2">
        <v>107542678</v>
      </c>
      <c r="Q401">
        <f>IF(ISNA(VLOOKUP(P401,commits!$A$2:$D$666,3,FALSE)),0,VLOOKUP(P401,commits!$A$2:$D$666,3,FALSE))</f>
        <v>0</v>
      </c>
      <c r="R401">
        <f>IF(ISNA(VLOOKUP(P401,commits!$A$2:$D$666,4,FALSE)),VLOOKUP(P401,commits!H145:I426,2,FALSE),VLOOKUP(P401,commits!$A$2:$D$666,4,FALSE))</f>
        <v>47</v>
      </c>
      <c r="S401">
        <f t="shared" si="30"/>
        <v>47</v>
      </c>
      <c r="T401" s="2">
        <v>0</v>
      </c>
      <c r="U401" s="2">
        <v>1</v>
      </c>
      <c r="V401">
        <f t="shared" si="31"/>
        <v>47</v>
      </c>
      <c r="W401" t="e">
        <f t="shared" si="32"/>
        <v>#DIV/0!</v>
      </c>
      <c r="X401">
        <f t="shared" si="32"/>
        <v>47</v>
      </c>
    </row>
    <row r="402" spans="16:24" x14ac:dyDescent="0.25">
      <c r="P402" s="2">
        <v>107564839</v>
      </c>
      <c r="Q402">
        <f>IF(ISNA(VLOOKUP(P402,commits!$A$2:$D$666,3,FALSE)),0,VLOOKUP(P402,commits!$A$2:$D$666,3,FALSE))</f>
        <v>1</v>
      </c>
      <c r="R402">
        <f>IF(ISNA(VLOOKUP(P402,commits!$A$2:$D$666,4,FALSE)),VLOOKUP(P402,commits!H146:I427,2,FALSE),VLOOKUP(P402,commits!$A$2:$D$666,4,FALSE))</f>
        <v>118</v>
      </c>
      <c r="S402">
        <f t="shared" si="30"/>
        <v>119</v>
      </c>
      <c r="T402" s="2">
        <v>0</v>
      </c>
      <c r="U402" s="2">
        <v>2</v>
      </c>
      <c r="V402">
        <f t="shared" si="31"/>
        <v>59.5</v>
      </c>
      <c r="W402" t="e">
        <f t="shared" si="32"/>
        <v>#DIV/0!</v>
      </c>
      <c r="X402">
        <f t="shared" si="32"/>
        <v>59</v>
      </c>
    </row>
    <row r="403" spans="16:24" x14ac:dyDescent="0.25">
      <c r="P403" s="2">
        <v>109042957</v>
      </c>
      <c r="Q403">
        <f>IF(ISNA(VLOOKUP(P403,commits!$A$2:$D$666,3,FALSE)),0,VLOOKUP(P403,commits!$A$2:$D$666,3,FALSE))</f>
        <v>1</v>
      </c>
      <c r="R403">
        <f>IF(ISNA(VLOOKUP(P403,commits!$A$2:$D$666,4,FALSE)),VLOOKUP(P403,commits!H147:I428,2,FALSE),VLOOKUP(P403,commits!$A$2:$D$666,4,FALSE))</f>
        <v>7</v>
      </c>
      <c r="S403">
        <f t="shared" si="30"/>
        <v>8</v>
      </c>
      <c r="T403" s="2">
        <v>0</v>
      </c>
      <c r="U403" s="2">
        <v>1</v>
      </c>
      <c r="V403">
        <f t="shared" si="31"/>
        <v>8</v>
      </c>
      <c r="W403" t="e">
        <f t="shared" si="32"/>
        <v>#DIV/0!</v>
      </c>
      <c r="X403">
        <f t="shared" si="32"/>
        <v>7</v>
      </c>
    </row>
    <row r="404" spans="16:24" x14ac:dyDescent="0.25">
      <c r="P404" s="2">
        <v>109175311</v>
      </c>
      <c r="Q404">
        <f>IF(ISNA(VLOOKUP(P404,commits!$A$2:$D$666,3,FALSE)),0,VLOOKUP(P404,commits!$A$2:$D$666,3,FALSE))</f>
        <v>0</v>
      </c>
      <c r="R404">
        <f>IF(ISNA(VLOOKUP(P404,commits!$A$2:$D$666,4,FALSE)),VLOOKUP(P404,commits!H148:I429,2,FALSE),VLOOKUP(P404,commits!$A$2:$D$666,4,FALSE))</f>
        <v>1156</v>
      </c>
      <c r="S404">
        <f t="shared" si="30"/>
        <v>1156</v>
      </c>
      <c r="T404" s="2">
        <v>0</v>
      </c>
      <c r="U404" s="2">
        <v>130</v>
      </c>
      <c r="V404">
        <f t="shared" si="31"/>
        <v>8.8923076923076927</v>
      </c>
      <c r="W404" t="e">
        <f t="shared" si="32"/>
        <v>#DIV/0!</v>
      </c>
      <c r="X404">
        <f t="shared" si="32"/>
        <v>8.8923076923076927</v>
      </c>
    </row>
    <row r="405" spans="16:24" x14ac:dyDescent="0.25">
      <c r="P405" s="2">
        <v>110383673</v>
      </c>
      <c r="Q405">
        <f>IF(ISNA(VLOOKUP(P405,commits!$A$2:$D$666,3,FALSE)),0,VLOOKUP(P405,commits!$A$2:$D$666,3,FALSE))</f>
        <v>10</v>
      </c>
      <c r="R405">
        <f>IF(ISNA(VLOOKUP(P405,commits!$A$2:$D$666,4,FALSE)),VLOOKUP(P405,commits!H149:I430,2,FALSE),VLOOKUP(P405,commits!$A$2:$D$666,4,FALSE))</f>
        <v>4</v>
      </c>
      <c r="S405">
        <f t="shared" si="30"/>
        <v>14</v>
      </c>
      <c r="T405" s="2">
        <v>0</v>
      </c>
      <c r="U405" s="2">
        <v>2</v>
      </c>
      <c r="V405">
        <f t="shared" si="31"/>
        <v>7</v>
      </c>
      <c r="W405" t="e">
        <f t="shared" si="32"/>
        <v>#DIV/0!</v>
      </c>
      <c r="X405">
        <f t="shared" si="32"/>
        <v>2</v>
      </c>
    </row>
    <row r="406" spans="16:24" x14ac:dyDescent="0.25">
      <c r="P406" s="2">
        <v>110440194</v>
      </c>
      <c r="Q406">
        <f>IF(ISNA(VLOOKUP(P406,commits!$A$2:$D$666,3,FALSE)),0,VLOOKUP(P406,commits!$A$2:$D$666,3,FALSE))</f>
        <v>34</v>
      </c>
      <c r="R406">
        <f>IF(ISNA(VLOOKUP(P406,commits!$A$2:$D$666,4,FALSE)),VLOOKUP(P406,commits!H150:I431,2,FALSE),VLOOKUP(P406,commits!$A$2:$D$666,4,FALSE))</f>
        <v>35</v>
      </c>
      <c r="S406">
        <f t="shared" si="30"/>
        <v>69</v>
      </c>
      <c r="T406" s="2">
        <v>0</v>
      </c>
      <c r="U406" s="2">
        <v>1</v>
      </c>
      <c r="V406">
        <f t="shared" si="31"/>
        <v>69</v>
      </c>
      <c r="W406" t="e">
        <f t="shared" si="32"/>
        <v>#DIV/0!</v>
      </c>
      <c r="X406">
        <f t="shared" si="32"/>
        <v>35</v>
      </c>
    </row>
    <row r="407" spans="16:24" x14ac:dyDescent="0.25">
      <c r="P407" s="2">
        <v>113229156</v>
      </c>
      <c r="Q407">
        <f>IF(ISNA(VLOOKUP(P407,commits!$A$2:$D$666,3,FALSE)),0,VLOOKUP(P407,commits!$A$2:$D$666,3,FALSE))</f>
        <v>5</v>
      </c>
      <c r="R407">
        <f>IF(ISNA(VLOOKUP(P407,commits!$A$2:$D$666,4,FALSE)),VLOOKUP(P407,commits!H151:I432,2,FALSE),VLOOKUP(P407,commits!$A$2:$D$666,4,FALSE))</f>
        <v>26</v>
      </c>
      <c r="S407">
        <f t="shared" si="30"/>
        <v>31</v>
      </c>
      <c r="T407" s="2">
        <v>0</v>
      </c>
      <c r="U407" s="2">
        <v>1</v>
      </c>
      <c r="V407">
        <f t="shared" si="31"/>
        <v>31</v>
      </c>
      <c r="W407" t="e">
        <f t="shared" si="32"/>
        <v>#DIV/0!</v>
      </c>
      <c r="X407">
        <f t="shared" si="32"/>
        <v>26</v>
      </c>
    </row>
    <row r="408" spans="16:24" x14ac:dyDescent="0.25">
      <c r="P408" s="2">
        <v>115422673</v>
      </c>
      <c r="Q408">
        <f>IF(ISNA(VLOOKUP(P408,commits!$A$2:$D$666,3,FALSE)),0,VLOOKUP(P408,commits!$A$2:$D$666,3,FALSE))</f>
        <v>0</v>
      </c>
      <c r="R408">
        <f>IF(ISNA(VLOOKUP(P408,commits!$A$2:$D$666,4,FALSE)),VLOOKUP(P408,commits!H152:I433,2,FALSE),VLOOKUP(P408,commits!$A$2:$D$666,4,FALSE))</f>
        <v>63</v>
      </c>
      <c r="S408">
        <f t="shared" si="30"/>
        <v>63</v>
      </c>
      <c r="T408" s="2">
        <v>0</v>
      </c>
      <c r="U408" s="2">
        <v>3</v>
      </c>
      <c r="V408">
        <f t="shared" si="31"/>
        <v>21</v>
      </c>
      <c r="W408" t="e">
        <f t="shared" si="32"/>
        <v>#DIV/0!</v>
      </c>
      <c r="X408">
        <f t="shared" si="32"/>
        <v>21</v>
      </c>
    </row>
    <row r="409" spans="16:24" x14ac:dyDescent="0.25">
      <c r="P409" s="2">
        <v>116174917</v>
      </c>
      <c r="Q409">
        <f>IF(ISNA(VLOOKUP(P409,commits!$A$2:$D$666,3,FALSE)),0,VLOOKUP(P409,commits!$A$2:$D$666,3,FALSE))</f>
        <v>1</v>
      </c>
      <c r="R409">
        <f>IF(ISNA(VLOOKUP(P409,commits!$A$2:$D$666,4,FALSE)),VLOOKUP(P409,commits!H153:I434,2,FALSE),VLOOKUP(P409,commits!$A$2:$D$666,4,FALSE))</f>
        <v>2726</v>
      </c>
      <c r="S409">
        <f t="shared" si="30"/>
        <v>2727</v>
      </c>
      <c r="T409" s="2">
        <v>0</v>
      </c>
      <c r="U409" s="2">
        <v>425</v>
      </c>
      <c r="V409">
        <f t="shared" si="31"/>
        <v>6.4164705882352937</v>
      </c>
      <c r="W409" t="e">
        <f t="shared" si="32"/>
        <v>#DIV/0!</v>
      </c>
      <c r="X409">
        <f t="shared" si="32"/>
        <v>6.4141176470588235</v>
      </c>
    </row>
    <row r="410" spans="16:24" x14ac:dyDescent="0.25">
      <c r="P410" s="2">
        <v>116522233</v>
      </c>
      <c r="Q410">
        <f>IF(ISNA(VLOOKUP(P410,commits!$A$2:$D$666,3,FALSE)),0,VLOOKUP(P410,commits!$A$2:$D$666,3,FALSE))</f>
        <v>0</v>
      </c>
      <c r="R410">
        <f>IF(ISNA(VLOOKUP(P410,commits!$A$2:$D$666,4,FALSE)),VLOOKUP(P410,commits!H154:I435,2,FALSE),VLOOKUP(P410,commits!$A$2:$D$666,4,FALSE))</f>
        <v>16</v>
      </c>
      <c r="S410">
        <f t="shared" si="30"/>
        <v>16</v>
      </c>
      <c r="T410" s="2">
        <v>0</v>
      </c>
      <c r="U410" s="2">
        <v>1</v>
      </c>
      <c r="V410">
        <f t="shared" si="31"/>
        <v>16</v>
      </c>
      <c r="W410" t="e">
        <f t="shared" si="32"/>
        <v>#DIV/0!</v>
      </c>
      <c r="X410">
        <f t="shared" si="32"/>
        <v>16</v>
      </c>
    </row>
    <row r="411" spans="16:24" x14ac:dyDescent="0.25">
      <c r="P411" s="2">
        <v>116960328</v>
      </c>
      <c r="Q411">
        <f>IF(ISNA(VLOOKUP(P411,commits!$A$2:$D$666,3,FALSE)),0,VLOOKUP(P411,commits!$A$2:$D$666,3,FALSE))</f>
        <v>1</v>
      </c>
      <c r="R411">
        <f>IF(ISNA(VLOOKUP(P411,commits!$A$2:$D$666,4,FALSE)),VLOOKUP(P411,commits!H155:I436,2,FALSE),VLOOKUP(P411,commits!$A$2:$D$666,4,FALSE))</f>
        <v>90</v>
      </c>
      <c r="S411">
        <f t="shared" si="30"/>
        <v>91</v>
      </c>
      <c r="T411" s="2">
        <v>0</v>
      </c>
      <c r="U411" s="2">
        <v>28</v>
      </c>
      <c r="V411">
        <f t="shared" si="31"/>
        <v>3.25</v>
      </c>
      <c r="W411" t="e">
        <f t="shared" si="32"/>
        <v>#DIV/0!</v>
      </c>
      <c r="X411">
        <f t="shared" si="32"/>
        <v>3.2142857142857144</v>
      </c>
    </row>
    <row r="412" spans="16:24" x14ac:dyDescent="0.25">
      <c r="P412" s="2">
        <v>123148405</v>
      </c>
      <c r="Q412">
        <f>IF(ISNA(VLOOKUP(P412,commits!$A$2:$D$666,3,FALSE)),0,VLOOKUP(P412,commits!$A$2:$D$666,3,FALSE))</f>
        <v>0</v>
      </c>
      <c r="R412">
        <f>IF(ISNA(VLOOKUP(P412,commits!$A$2:$D$666,4,FALSE)),VLOOKUP(P412,commits!H156:I437,2,FALSE),VLOOKUP(P412,commits!$A$2:$D$666,4,FALSE))</f>
        <v>20</v>
      </c>
      <c r="S412">
        <f t="shared" si="30"/>
        <v>20</v>
      </c>
      <c r="T412" s="2">
        <v>0</v>
      </c>
      <c r="U412" s="2">
        <v>1</v>
      </c>
      <c r="V412">
        <f t="shared" si="31"/>
        <v>20</v>
      </c>
      <c r="W412" t="e">
        <f t="shared" si="32"/>
        <v>#DIV/0!</v>
      </c>
      <c r="X412">
        <f t="shared" si="32"/>
        <v>20</v>
      </c>
    </row>
    <row r="413" spans="16:24" x14ac:dyDescent="0.25">
      <c r="P413" s="2">
        <v>123672072</v>
      </c>
      <c r="Q413">
        <f>IF(ISNA(VLOOKUP(P413,commits!$A$2:$D$666,3,FALSE)),0,VLOOKUP(P413,commits!$A$2:$D$666,3,FALSE))</f>
        <v>1</v>
      </c>
      <c r="R413">
        <f>IF(ISNA(VLOOKUP(P413,commits!$A$2:$D$666,4,FALSE)),VLOOKUP(P413,commits!H157:I438,2,FALSE),VLOOKUP(P413,commits!$A$2:$D$666,4,FALSE))</f>
        <v>17</v>
      </c>
      <c r="S413">
        <f t="shared" si="30"/>
        <v>18</v>
      </c>
      <c r="T413" s="2">
        <v>0</v>
      </c>
      <c r="U413" s="2">
        <v>2</v>
      </c>
      <c r="V413">
        <f t="shared" si="31"/>
        <v>9</v>
      </c>
      <c r="W413" t="e">
        <f t="shared" si="32"/>
        <v>#DIV/0!</v>
      </c>
      <c r="X413">
        <f t="shared" si="32"/>
        <v>8.5</v>
      </c>
    </row>
    <row r="414" spans="16:24" x14ac:dyDescent="0.25">
      <c r="P414" s="2">
        <v>125395935</v>
      </c>
      <c r="Q414">
        <f>IF(ISNA(VLOOKUP(P414,commits!$A$2:$D$666,3,FALSE)),0,VLOOKUP(P414,commits!$A$2:$D$666,3,FALSE))</f>
        <v>0</v>
      </c>
      <c r="R414">
        <f>IF(ISNA(VLOOKUP(P414,commits!$A$2:$D$666,4,FALSE)),VLOOKUP(P414,commits!H158:I439,2,FALSE),VLOOKUP(P414,commits!$A$2:$D$666,4,FALSE))</f>
        <v>46</v>
      </c>
      <c r="S414">
        <f t="shared" si="30"/>
        <v>46</v>
      </c>
      <c r="T414" s="2">
        <v>0</v>
      </c>
      <c r="U414" s="2">
        <v>1</v>
      </c>
      <c r="V414">
        <f t="shared" si="31"/>
        <v>46</v>
      </c>
      <c r="W414" t="e">
        <f t="shared" si="32"/>
        <v>#DIV/0!</v>
      </c>
      <c r="X414">
        <f t="shared" si="32"/>
        <v>46</v>
      </c>
    </row>
    <row r="815" spans="16:21" x14ac:dyDescent="0.25">
      <c r="P815" s="2"/>
      <c r="Q815" s="2"/>
      <c r="R815" s="2"/>
      <c r="T815" s="2"/>
      <c r="U815" s="2"/>
    </row>
    <row r="821" spans="16:21" x14ac:dyDescent="0.25">
      <c r="P821" t="s">
        <v>0</v>
      </c>
      <c r="Q821" s="9" t="s">
        <v>69</v>
      </c>
      <c r="R821" s="9" t="s">
        <v>70</v>
      </c>
      <c r="S821" s="9" t="s">
        <v>24</v>
      </c>
      <c r="T821" s="9" t="s">
        <v>8</v>
      </c>
      <c r="U821" s="9" t="s">
        <v>9</v>
      </c>
    </row>
    <row r="822" spans="16:21" x14ac:dyDescent="0.25">
      <c r="P822" s="2">
        <v>552695</v>
      </c>
      <c r="Q822">
        <f>VLOOKUP(P822,commits!$A$2:$D$666,3,FALSE)</f>
        <v>85</v>
      </c>
      <c r="R822">
        <f>VLOOKUP(P822,commits!$A$2:$D$666,4,FALSE)</f>
        <v>86</v>
      </c>
      <c r="S822">
        <f>Q822+R822</f>
        <v>171</v>
      </c>
      <c r="T822" s="2">
        <v>2</v>
      </c>
      <c r="U822" s="2">
        <v>0</v>
      </c>
    </row>
    <row r="823" spans="16:21" x14ac:dyDescent="0.25">
      <c r="P823" s="2">
        <v>813405</v>
      </c>
      <c r="Q823">
        <f>VLOOKUP(P823,commits!$A$2:$D$666,3,FALSE)</f>
        <v>106</v>
      </c>
      <c r="R823">
        <f>VLOOKUP(P823,commits!$A$2:$D$666,4,FALSE)</f>
        <v>6</v>
      </c>
      <c r="S823">
        <f t="shared" ref="S823:S886" si="33">Q823+R823</f>
        <v>112</v>
      </c>
      <c r="T823" s="2">
        <v>9</v>
      </c>
      <c r="U823" s="2">
        <v>0</v>
      </c>
    </row>
    <row r="824" spans="16:21" x14ac:dyDescent="0.25">
      <c r="P824" s="2">
        <v>2505328</v>
      </c>
      <c r="Q824">
        <f>VLOOKUP(P824,commits!$A$2:$D$666,3,FALSE)</f>
        <v>124</v>
      </c>
      <c r="R824">
        <f>VLOOKUP(P824,commits!$A$2:$D$666,4,FALSE)</f>
        <v>6</v>
      </c>
      <c r="S824">
        <f t="shared" si="33"/>
        <v>130</v>
      </c>
      <c r="T824" s="2">
        <v>12</v>
      </c>
      <c r="U824" s="2">
        <v>0</v>
      </c>
    </row>
    <row r="825" spans="16:21" x14ac:dyDescent="0.25">
      <c r="P825" s="2">
        <v>2642594</v>
      </c>
      <c r="Q825">
        <f>VLOOKUP(P825,commits!$A$2:$D$666,3,FALSE)</f>
        <v>37</v>
      </c>
      <c r="R825">
        <f>VLOOKUP(P825,commits!$A$2:$D$666,4,FALSE)</f>
        <v>8</v>
      </c>
      <c r="S825">
        <f t="shared" si="33"/>
        <v>45</v>
      </c>
      <c r="T825" s="2">
        <v>4</v>
      </c>
      <c r="U825" s="2">
        <v>0</v>
      </c>
    </row>
    <row r="826" spans="16:21" x14ac:dyDescent="0.25">
      <c r="P826" s="2">
        <v>3148994</v>
      </c>
      <c r="Q826">
        <f>VLOOKUP(P826,commits!$A$2:$D$666,3,FALSE)</f>
        <v>865</v>
      </c>
      <c r="R826">
        <f>VLOOKUP(P826,commits!$A$2:$D$666,4,FALSE)</f>
        <v>74</v>
      </c>
      <c r="S826">
        <f t="shared" si="33"/>
        <v>939</v>
      </c>
      <c r="T826" s="2">
        <v>60</v>
      </c>
      <c r="U826" s="2">
        <v>0</v>
      </c>
    </row>
    <row r="827" spans="16:21" x14ac:dyDescent="0.25">
      <c r="P827" s="2">
        <v>4077804</v>
      </c>
      <c r="Q827">
        <f>VLOOKUP(P827,commits!$A$2:$D$666,3,FALSE)</f>
        <v>36</v>
      </c>
      <c r="R827">
        <f>VLOOKUP(P827,commits!$A$2:$D$666,4,FALSE)</f>
        <v>16</v>
      </c>
      <c r="S827">
        <f t="shared" si="33"/>
        <v>52</v>
      </c>
      <c r="T827" s="2">
        <v>2</v>
      </c>
      <c r="U827" s="2">
        <v>0</v>
      </c>
    </row>
    <row r="828" spans="16:21" x14ac:dyDescent="0.25">
      <c r="P828" s="2">
        <v>4295237</v>
      </c>
      <c r="Q828">
        <f>VLOOKUP(P828,commits!$A$2:$D$666,3,FALSE)</f>
        <v>110</v>
      </c>
      <c r="R828">
        <f>VLOOKUP(P828,commits!$A$2:$D$666,4,FALSE)</f>
        <v>8</v>
      </c>
      <c r="S828">
        <f t="shared" si="33"/>
        <v>118</v>
      </c>
      <c r="T828" s="2">
        <v>3</v>
      </c>
      <c r="U828" s="2">
        <v>0</v>
      </c>
    </row>
    <row r="829" spans="16:21" x14ac:dyDescent="0.25">
      <c r="P829" s="2">
        <v>6127047</v>
      </c>
      <c r="Q829">
        <f>VLOOKUP(P829,commits!$A$2:$D$666,3,FALSE)</f>
        <v>1438</v>
      </c>
      <c r="R829">
        <f>VLOOKUP(P829,commits!$A$2:$D$666,4,FALSE)</f>
        <v>224</v>
      </c>
      <c r="S829">
        <f t="shared" si="33"/>
        <v>1662</v>
      </c>
      <c r="T829" s="2">
        <v>183</v>
      </c>
      <c r="U829" s="2">
        <v>0</v>
      </c>
    </row>
    <row r="830" spans="16:21" x14ac:dyDescent="0.25">
      <c r="P830" s="2">
        <v>7031510</v>
      </c>
      <c r="Q830">
        <f>VLOOKUP(P830,commits!$A$2:$D$666,3,FALSE)</f>
        <v>2740</v>
      </c>
      <c r="R830">
        <f>VLOOKUP(P830,commits!$A$2:$D$666,4,FALSE)</f>
        <v>85</v>
      </c>
      <c r="S830">
        <f t="shared" si="33"/>
        <v>2825</v>
      </c>
      <c r="T830" s="2">
        <v>213</v>
      </c>
      <c r="U830" s="2">
        <v>0</v>
      </c>
    </row>
    <row r="831" spans="16:21" x14ac:dyDescent="0.25">
      <c r="P831" s="2">
        <v>7121796</v>
      </c>
      <c r="Q831">
        <f>VLOOKUP(P831,commits!$A$2:$D$666,3,FALSE)</f>
        <v>200</v>
      </c>
      <c r="R831">
        <f>VLOOKUP(P831,commits!$A$2:$D$666,4,FALSE)</f>
        <v>29</v>
      </c>
      <c r="S831">
        <f t="shared" si="33"/>
        <v>229</v>
      </c>
      <c r="T831" s="2">
        <v>8</v>
      </c>
      <c r="U831" s="2">
        <v>0</v>
      </c>
    </row>
    <row r="832" spans="16:21" x14ac:dyDescent="0.25">
      <c r="P832" s="2">
        <v>8125302</v>
      </c>
      <c r="Q832">
        <f>VLOOKUP(P832,commits!$A$2:$D$666,3,FALSE)</f>
        <v>58</v>
      </c>
      <c r="R832">
        <f>VLOOKUP(P832,commits!$A$2:$D$666,4,FALSE)</f>
        <v>11</v>
      </c>
      <c r="S832">
        <f t="shared" si="33"/>
        <v>69</v>
      </c>
      <c r="T832" s="2">
        <v>2</v>
      </c>
      <c r="U832" s="2">
        <v>0</v>
      </c>
    </row>
    <row r="833" spans="16:21" x14ac:dyDescent="0.25">
      <c r="P833" s="2">
        <v>8484604</v>
      </c>
      <c r="Q833">
        <f>VLOOKUP(P833,commits!$A$2:$D$666,3,FALSE)</f>
        <v>15791</v>
      </c>
      <c r="R833">
        <f>VLOOKUP(P833,commits!$A$2:$D$666,4,FALSE)</f>
        <v>2244</v>
      </c>
      <c r="S833">
        <f t="shared" si="33"/>
        <v>18035</v>
      </c>
      <c r="T833" s="2">
        <v>1258</v>
      </c>
      <c r="U833" s="2">
        <v>0</v>
      </c>
    </row>
    <row r="834" spans="16:21" x14ac:dyDescent="0.25">
      <c r="P834" s="2">
        <v>11764528</v>
      </c>
      <c r="Q834">
        <f>VLOOKUP(P834,commits!$A$2:$D$666,3,FALSE)</f>
        <v>46</v>
      </c>
      <c r="R834">
        <f>VLOOKUP(P834,commits!$A$2:$D$666,4,FALSE)</f>
        <v>10</v>
      </c>
      <c r="S834">
        <f t="shared" si="33"/>
        <v>56</v>
      </c>
      <c r="T834" s="2">
        <v>1</v>
      </c>
      <c r="U834" s="2">
        <v>0</v>
      </c>
    </row>
    <row r="835" spans="16:21" x14ac:dyDescent="0.25">
      <c r="P835" s="2">
        <v>12333065</v>
      </c>
      <c r="Q835">
        <f>VLOOKUP(P835,commits!$A$2:$D$666,3,FALSE)</f>
        <v>808</v>
      </c>
      <c r="R835">
        <f>VLOOKUP(P835,commits!$A$2:$D$666,4,FALSE)</f>
        <v>19</v>
      </c>
      <c r="S835">
        <f t="shared" si="33"/>
        <v>827</v>
      </c>
      <c r="T835" s="2">
        <v>16</v>
      </c>
      <c r="U835" s="2">
        <v>0</v>
      </c>
    </row>
    <row r="836" spans="16:21" x14ac:dyDescent="0.25">
      <c r="P836" s="2">
        <v>14252909</v>
      </c>
      <c r="Q836">
        <f>VLOOKUP(P836,commits!$A$2:$D$666,3,FALSE)</f>
        <v>114</v>
      </c>
      <c r="R836">
        <f>VLOOKUP(P836,commits!$A$2:$D$666,4,FALSE)</f>
        <v>9</v>
      </c>
      <c r="S836">
        <f t="shared" si="33"/>
        <v>123</v>
      </c>
      <c r="T836" s="2">
        <v>3</v>
      </c>
      <c r="U836" s="2">
        <v>0</v>
      </c>
    </row>
    <row r="837" spans="16:21" x14ac:dyDescent="0.25">
      <c r="P837" s="2">
        <v>18355156</v>
      </c>
      <c r="Q837">
        <f>VLOOKUP(P837,commits!$A$2:$D$666,3,FALSE)</f>
        <v>193</v>
      </c>
      <c r="R837">
        <f>VLOOKUP(P837,commits!$A$2:$D$666,4,FALSE)</f>
        <v>108</v>
      </c>
      <c r="S837">
        <f t="shared" si="33"/>
        <v>301</v>
      </c>
      <c r="T837" s="2">
        <v>3</v>
      </c>
      <c r="U837" s="2">
        <v>0</v>
      </c>
    </row>
    <row r="838" spans="16:21" x14ac:dyDescent="0.25">
      <c r="P838" s="2">
        <v>18810181</v>
      </c>
      <c r="Q838">
        <f>VLOOKUP(P838,commits!$A$2:$D$666,3,FALSE)</f>
        <v>892</v>
      </c>
      <c r="R838">
        <f>VLOOKUP(P838,commits!$A$2:$D$666,4,FALSE)</f>
        <v>155</v>
      </c>
      <c r="S838">
        <f t="shared" si="33"/>
        <v>1047</v>
      </c>
      <c r="T838" s="2">
        <v>8</v>
      </c>
      <c r="U838" s="2">
        <v>0</v>
      </c>
    </row>
    <row r="839" spans="16:21" x14ac:dyDescent="0.25">
      <c r="P839" s="2">
        <v>19104393</v>
      </c>
      <c r="Q839">
        <f>VLOOKUP(P839,commits!$A$2:$D$666,3,FALSE)</f>
        <v>96</v>
      </c>
      <c r="R839">
        <f>VLOOKUP(P839,commits!$A$2:$D$666,4,FALSE)</f>
        <v>12</v>
      </c>
      <c r="S839">
        <f t="shared" si="33"/>
        <v>108</v>
      </c>
      <c r="T839" s="2">
        <v>1</v>
      </c>
      <c r="U839" s="2">
        <v>0</v>
      </c>
    </row>
    <row r="840" spans="16:21" x14ac:dyDescent="0.25">
      <c r="P840" s="2">
        <v>19769089</v>
      </c>
      <c r="Q840">
        <f>VLOOKUP(P840,commits!$A$2:$D$666,3,FALSE)</f>
        <v>493</v>
      </c>
      <c r="R840">
        <f>VLOOKUP(P840,commits!$A$2:$D$666,4,FALSE)</f>
        <v>52</v>
      </c>
      <c r="S840">
        <f t="shared" si="33"/>
        <v>545</v>
      </c>
      <c r="T840" s="2">
        <v>6</v>
      </c>
      <c r="U840" s="2">
        <v>0</v>
      </c>
    </row>
    <row r="841" spans="16:21" x14ac:dyDescent="0.25">
      <c r="P841" s="2">
        <v>21674470</v>
      </c>
      <c r="Q841">
        <f>VLOOKUP(P841,commits!$A$2:$D$666,3,FALSE)</f>
        <v>124</v>
      </c>
      <c r="R841">
        <f>VLOOKUP(P841,commits!$A$2:$D$666,4,FALSE)</f>
        <v>125</v>
      </c>
      <c r="S841">
        <f t="shared" si="33"/>
        <v>249</v>
      </c>
      <c r="T841" s="2">
        <v>1</v>
      </c>
      <c r="U841" s="2">
        <v>0</v>
      </c>
    </row>
    <row r="842" spans="16:21" x14ac:dyDescent="0.25">
      <c r="P842" s="2">
        <v>23075373</v>
      </c>
      <c r="Q842">
        <f>VLOOKUP(P842,commits!$A$2:$D$666,3,FALSE)</f>
        <v>764</v>
      </c>
      <c r="R842">
        <f>VLOOKUP(P842,commits!$A$2:$D$666,4,FALSE)</f>
        <v>70</v>
      </c>
      <c r="S842">
        <f t="shared" si="33"/>
        <v>834</v>
      </c>
      <c r="T842" s="2">
        <v>9</v>
      </c>
      <c r="U842" s="2">
        <v>0</v>
      </c>
    </row>
    <row r="843" spans="16:21" x14ac:dyDescent="0.25">
      <c r="P843" s="2">
        <v>23700996</v>
      </c>
      <c r="Q843">
        <f>VLOOKUP(P843,commits!$A$2:$D$666,3,FALSE)</f>
        <v>772</v>
      </c>
      <c r="R843">
        <f>VLOOKUP(P843,commits!$A$2:$D$666,4,FALSE)</f>
        <v>670</v>
      </c>
      <c r="S843">
        <f t="shared" si="33"/>
        <v>1442</v>
      </c>
      <c r="T843" s="2">
        <v>3</v>
      </c>
      <c r="U843" s="2">
        <v>0</v>
      </c>
    </row>
    <row r="844" spans="16:21" x14ac:dyDescent="0.25">
      <c r="P844" s="2">
        <v>23722245</v>
      </c>
      <c r="Q844">
        <f>VLOOKUP(P844,commits!$A$2:$D$666,3,FALSE)</f>
        <v>371</v>
      </c>
      <c r="R844">
        <f>VLOOKUP(P844,commits!$A$2:$D$666,4,FALSE)</f>
        <v>154</v>
      </c>
      <c r="S844">
        <f t="shared" si="33"/>
        <v>525</v>
      </c>
      <c r="T844" s="2">
        <v>2</v>
      </c>
      <c r="U844" s="2">
        <v>0</v>
      </c>
    </row>
    <row r="845" spans="16:21" x14ac:dyDescent="0.25">
      <c r="P845" s="2">
        <v>23996209</v>
      </c>
      <c r="Q845">
        <f>VLOOKUP(P845,commits!$A$2:$D$666,3,FALSE)</f>
        <v>419</v>
      </c>
      <c r="R845">
        <f>VLOOKUP(P845,commits!$A$2:$D$666,4,FALSE)</f>
        <v>286</v>
      </c>
      <c r="S845">
        <f t="shared" si="33"/>
        <v>705</v>
      </c>
      <c r="T845" s="2">
        <v>1</v>
      </c>
      <c r="U845" s="2">
        <v>0</v>
      </c>
    </row>
    <row r="846" spans="16:21" x14ac:dyDescent="0.25">
      <c r="P846" s="2">
        <v>26851672</v>
      </c>
      <c r="Q846">
        <f>VLOOKUP(P846,commits!$A$2:$D$666,3,FALSE)</f>
        <v>35</v>
      </c>
      <c r="R846">
        <f>VLOOKUP(P846,commits!$A$2:$D$666,4,FALSE)</f>
        <v>22</v>
      </c>
      <c r="S846">
        <f t="shared" si="33"/>
        <v>57</v>
      </c>
      <c r="T846" s="2">
        <v>1</v>
      </c>
      <c r="U846" s="2">
        <v>0</v>
      </c>
    </row>
    <row r="847" spans="16:21" x14ac:dyDescent="0.25">
      <c r="P847" s="2">
        <v>35548780</v>
      </c>
      <c r="Q847">
        <f>VLOOKUP(P847,commits!$A$2:$D$666,3,FALSE)</f>
        <v>12</v>
      </c>
      <c r="R847">
        <f>VLOOKUP(P847,commits!$A$2:$D$666,4,FALSE)</f>
        <v>47</v>
      </c>
      <c r="S847">
        <f t="shared" si="33"/>
        <v>59</v>
      </c>
      <c r="T847" s="2">
        <v>2</v>
      </c>
      <c r="U847" s="2">
        <v>0</v>
      </c>
    </row>
    <row r="848" spans="16:21" x14ac:dyDescent="0.25">
      <c r="P848" s="2">
        <v>36276927</v>
      </c>
      <c r="Q848">
        <f>VLOOKUP(P848,commits!$A$2:$D$666,3,FALSE)</f>
        <v>111</v>
      </c>
      <c r="R848">
        <f>VLOOKUP(P848,commits!$A$2:$D$666,4,FALSE)</f>
        <v>21</v>
      </c>
      <c r="S848">
        <f t="shared" si="33"/>
        <v>132</v>
      </c>
      <c r="T848" s="2">
        <v>10</v>
      </c>
      <c r="U848" s="2">
        <v>0</v>
      </c>
    </row>
    <row r="849" spans="16:21" x14ac:dyDescent="0.25">
      <c r="P849" s="2">
        <v>40073408</v>
      </c>
      <c r="Q849">
        <f>VLOOKUP(P849,commits!$A$2:$D$666,3,FALSE)</f>
        <v>5</v>
      </c>
      <c r="R849">
        <f>VLOOKUP(P849,commits!$A$2:$D$666,4,FALSE)</f>
        <v>8</v>
      </c>
      <c r="S849">
        <f t="shared" si="33"/>
        <v>13</v>
      </c>
      <c r="T849" s="2">
        <v>1</v>
      </c>
      <c r="U849" s="2">
        <v>0</v>
      </c>
    </row>
    <row r="850" spans="16:21" x14ac:dyDescent="0.25">
      <c r="P850" s="2">
        <v>41607639</v>
      </c>
      <c r="Q850">
        <f>VLOOKUP(P850,commits!$A$2:$D$666,3,FALSE)</f>
        <v>466</v>
      </c>
      <c r="R850">
        <f>VLOOKUP(P850,commits!$A$2:$D$666,4,FALSE)</f>
        <v>173</v>
      </c>
      <c r="S850">
        <f t="shared" si="33"/>
        <v>639</v>
      </c>
      <c r="T850" s="2">
        <v>7</v>
      </c>
      <c r="U850" s="2">
        <v>0</v>
      </c>
    </row>
    <row r="851" spans="16:21" x14ac:dyDescent="0.25">
      <c r="P851" s="2">
        <v>41926668</v>
      </c>
      <c r="Q851">
        <f>VLOOKUP(P851,commits!$A$2:$D$666,3,FALSE)</f>
        <v>69</v>
      </c>
      <c r="R851">
        <f>VLOOKUP(P851,commits!$A$2:$D$666,4,FALSE)</f>
        <v>1</v>
      </c>
      <c r="S851">
        <f t="shared" si="33"/>
        <v>70</v>
      </c>
      <c r="T851" s="2">
        <v>1</v>
      </c>
      <c r="U851" s="2">
        <v>0</v>
      </c>
    </row>
    <row r="852" spans="16:21" x14ac:dyDescent="0.25">
      <c r="P852" s="2">
        <v>43232872</v>
      </c>
      <c r="Q852">
        <f>VLOOKUP(P852,commits!$A$2:$D$666,3,FALSE)</f>
        <v>57</v>
      </c>
      <c r="R852">
        <f>VLOOKUP(P852,commits!$A$2:$D$666,4,FALSE)</f>
        <v>5</v>
      </c>
      <c r="S852">
        <f t="shared" si="33"/>
        <v>62</v>
      </c>
      <c r="T852" s="2">
        <v>4</v>
      </c>
      <c r="U852" s="2">
        <v>0</v>
      </c>
    </row>
    <row r="853" spans="16:21" x14ac:dyDescent="0.25">
      <c r="P853" s="2">
        <v>44432650</v>
      </c>
      <c r="Q853">
        <f>VLOOKUP(P853,commits!$A$2:$D$666,3,FALSE)</f>
        <v>33</v>
      </c>
      <c r="R853">
        <f>VLOOKUP(P853,commits!$A$2:$D$666,4,FALSE)</f>
        <v>15</v>
      </c>
      <c r="S853">
        <f t="shared" si="33"/>
        <v>48</v>
      </c>
      <c r="T853" s="2">
        <v>3</v>
      </c>
      <c r="U853" s="2">
        <v>0</v>
      </c>
    </row>
    <row r="854" spans="16:21" x14ac:dyDescent="0.25">
      <c r="P854" s="2">
        <v>44833042</v>
      </c>
      <c r="Q854">
        <f>VLOOKUP(P854,commits!$A$2:$D$666,3,FALSE)</f>
        <v>74</v>
      </c>
      <c r="R854">
        <f>VLOOKUP(P854,commits!$A$2:$D$666,4,FALSE)</f>
        <v>21</v>
      </c>
      <c r="S854">
        <f t="shared" si="33"/>
        <v>95</v>
      </c>
      <c r="T854" s="2">
        <v>2</v>
      </c>
      <c r="U854" s="2">
        <v>0</v>
      </c>
    </row>
    <row r="855" spans="16:21" x14ac:dyDescent="0.25">
      <c r="P855" s="2">
        <v>45326008</v>
      </c>
      <c r="Q855">
        <f>VLOOKUP(P855,commits!$A$2:$D$666,3,FALSE)</f>
        <v>70</v>
      </c>
      <c r="R855">
        <f>VLOOKUP(P855,commits!$A$2:$D$666,4,FALSE)</f>
        <v>98</v>
      </c>
      <c r="S855">
        <f t="shared" si="33"/>
        <v>168</v>
      </c>
      <c r="T855" s="2">
        <v>2</v>
      </c>
      <c r="U855" s="2">
        <v>0</v>
      </c>
    </row>
    <row r="856" spans="16:21" x14ac:dyDescent="0.25">
      <c r="P856" s="2">
        <v>45332556</v>
      </c>
      <c r="Q856">
        <f>VLOOKUP(P856,commits!$A$2:$D$666,3,FALSE)</f>
        <v>43</v>
      </c>
      <c r="R856">
        <f>VLOOKUP(P856,commits!$A$2:$D$666,4,FALSE)</f>
        <v>2</v>
      </c>
      <c r="S856">
        <f t="shared" si="33"/>
        <v>45</v>
      </c>
      <c r="T856" s="2">
        <v>1</v>
      </c>
      <c r="U856" s="2">
        <v>0</v>
      </c>
    </row>
    <row r="857" spans="16:21" x14ac:dyDescent="0.25">
      <c r="P857" s="2">
        <v>46288099</v>
      </c>
      <c r="Q857">
        <f>VLOOKUP(P857,commits!$A$2:$D$666,3,FALSE)</f>
        <v>25</v>
      </c>
      <c r="R857">
        <f>VLOOKUP(P857,commits!$A$2:$D$666,4,FALSE)</f>
        <v>6</v>
      </c>
      <c r="S857">
        <f t="shared" si="33"/>
        <v>31</v>
      </c>
      <c r="T857" s="2">
        <v>1</v>
      </c>
      <c r="U857" s="2">
        <v>0</v>
      </c>
    </row>
    <row r="858" spans="16:21" x14ac:dyDescent="0.25">
      <c r="P858" s="2">
        <v>47159067</v>
      </c>
      <c r="Q858">
        <f>VLOOKUP(P858,commits!$A$2:$D$666,3,FALSE)</f>
        <v>32</v>
      </c>
      <c r="R858">
        <f>VLOOKUP(P858,commits!$A$2:$D$666,4,FALSE)</f>
        <v>166</v>
      </c>
      <c r="S858">
        <f t="shared" si="33"/>
        <v>198</v>
      </c>
      <c r="T858" s="2">
        <v>1</v>
      </c>
      <c r="U858" s="2">
        <v>0</v>
      </c>
    </row>
    <row r="859" spans="16:21" x14ac:dyDescent="0.25">
      <c r="P859" s="2">
        <v>48576690</v>
      </c>
      <c r="Q859">
        <f>VLOOKUP(P859,commits!$A$2:$D$666,3,FALSE)</f>
        <v>88</v>
      </c>
      <c r="R859">
        <f>VLOOKUP(P859,commits!$A$2:$D$666,4,FALSE)</f>
        <v>51</v>
      </c>
      <c r="S859">
        <f t="shared" si="33"/>
        <v>139</v>
      </c>
      <c r="T859" s="2">
        <v>2</v>
      </c>
      <c r="U859" s="2">
        <v>0</v>
      </c>
    </row>
    <row r="860" spans="16:21" x14ac:dyDescent="0.25">
      <c r="P860" s="2">
        <v>48665353</v>
      </c>
      <c r="Q860">
        <f>VLOOKUP(P860,commits!$A$2:$D$666,3,FALSE)</f>
        <v>427</v>
      </c>
      <c r="R860">
        <f>VLOOKUP(P860,commits!$A$2:$D$666,4,FALSE)</f>
        <v>14</v>
      </c>
      <c r="S860">
        <f t="shared" si="33"/>
        <v>441</v>
      </c>
      <c r="T860" s="2">
        <v>2</v>
      </c>
      <c r="U860" s="2">
        <v>0</v>
      </c>
    </row>
    <row r="861" spans="16:21" x14ac:dyDescent="0.25">
      <c r="P861" s="2">
        <v>49880511</v>
      </c>
      <c r="Q861">
        <f>VLOOKUP(P861,commits!$A$2:$D$666,3,FALSE)</f>
        <v>295</v>
      </c>
      <c r="R861">
        <f>VLOOKUP(P861,commits!$A$2:$D$666,4,FALSE)</f>
        <v>2</v>
      </c>
      <c r="S861">
        <f t="shared" si="33"/>
        <v>297</v>
      </c>
      <c r="T861" s="2">
        <v>46</v>
      </c>
      <c r="U861" s="2">
        <v>0</v>
      </c>
    </row>
    <row r="862" spans="16:21" x14ac:dyDescent="0.25">
      <c r="P862" s="2">
        <v>51581382</v>
      </c>
      <c r="Q862">
        <f>VLOOKUP(P862,commits!$A$2:$D$666,3,FALSE)</f>
        <v>40</v>
      </c>
      <c r="R862">
        <f>VLOOKUP(P862,commits!$A$2:$D$666,4,FALSE)</f>
        <v>20</v>
      </c>
      <c r="S862">
        <f t="shared" si="33"/>
        <v>60</v>
      </c>
      <c r="T862" s="2">
        <v>1</v>
      </c>
      <c r="U862" s="2">
        <v>0</v>
      </c>
    </row>
    <row r="863" spans="16:21" x14ac:dyDescent="0.25">
      <c r="P863" s="2">
        <v>51905063</v>
      </c>
      <c r="Q863">
        <f>VLOOKUP(P863,commits!$A$2:$D$666,3,FALSE)</f>
        <v>14</v>
      </c>
      <c r="R863">
        <f>VLOOKUP(P863,commits!$A$2:$D$666,4,FALSE)</f>
        <v>11</v>
      </c>
      <c r="S863">
        <f t="shared" si="33"/>
        <v>25</v>
      </c>
      <c r="T863" s="2">
        <v>1</v>
      </c>
      <c r="U863" s="2">
        <v>0</v>
      </c>
    </row>
    <row r="864" spans="16:21" x14ac:dyDescent="0.25">
      <c r="P864" s="2">
        <v>52188033</v>
      </c>
      <c r="Q864">
        <f>VLOOKUP(P864,commits!$A$2:$D$666,3,FALSE)</f>
        <v>48</v>
      </c>
      <c r="R864">
        <f>VLOOKUP(P864,commits!$A$2:$D$666,4,FALSE)</f>
        <v>2</v>
      </c>
      <c r="S864">
        <f t="shared" si="33"/>
        <v>50</v>
      </c>
      <c r="T864" s="2">
        <v>6</v>
      </c>
      <c r="U864" s="2">
        <v>0</v>
      </c>
    </row>
    <row r="865" spans="16:21" x14ac:dyDescent="0.25">
      <c r="P865" s="2">
        <v>54654579</v>
      </c>
      <c r="Q865">
        <f>VLOOKUP(P865,commits!$A$2:$D$666,3,FALSE)</f>
        <v>98</v>
      </c>
      <c r="R865">
        <f>VLOOKUP(P865,commits!$A$2:$D$666,4,FALSE)</f>
        <v>25</v>
      </c>
      <c r="S865">
        <f t="shared" si="33"/>
        <v>123</v>
      </c>
      <c r="T865" s="2">
        <v>1</v>
      </c>
      <c r="U865" s="2">
        <v>0</v>
      </c>
    </row>
    <row r="866" spans="16:21" x14ac:dyDescent="0.25">
      <c r="P866" s="2">
        <v>57470712</v>
      </c>
      <c r="Q866">
        <f>VLOOKUP(P866,commits!$A$2:$D$666,3,FALSE)</f>
        <v>21</v>
      </c>
      <c r="R866">
        <f>VLOOKUP(P866,commits!$A$2:$D$666,4,FALSE)</f>
        <v>4</v>
      </c>
      <c r="S866">
        <f t="shared" si="33"/>
        <v>25</v>
      </c>
      <c r="T866" s="2">
        <v>2</v>
      </c>
      <c r="U866" s="2">
        <v>0</v>
      </c>
    </row>
    <row r="867" spans="16:21" x14ac:dyDescent="0.25">
      <c r="P867" s="2">
        <v>58547907</v>
      </c>
      <c r="Q867">
        <f>VLOOKUP(P867,commits!$A$2:$D$666,3,FALSE)</f>
        <v>15</v>
      </c>
      <c r="R867">
        <f>VLOOKUP(P867,commits!$A$2:$D$666,4,FALSE)</f>
        <v>4</v>
      </c>
      <c r="S867">
        <f t="shared" si="33"/>
        <v>19</v>
      </c>
      <c r="T867" s="2">
        <v>2</v>
      </c>
      <c r="U867" s="2">
        <v>0</v>
      </c>
    </row>
    <row r="868" spans="16:21" x14ac:dyDescent="0.25">
      <c r="P868" s="2">
        <v>59766613</v>
      </c>
      <c r="Q868">
        <f>VLOOKUP(P868,commits!$A$2:$D$666,3,FALSE)</f>
        <v>30</v>
      </c>
      <c r="R868">
        <f>VLOOKUP(P868,commits!$A$2:$D$666,4,FALSE)</f>
        <v>13</v>
      </c>
      <c r="S868">
        <f t="shared" si="33"/>
        <v>43</v>
      </c>
      <c r="T868" s="2">
        <v>2</v>
      </c>
      <c r="U868" s="2">
        <v>0</v>
      </c>
    </row>
    <row r="869" spans="16:21" x14ac:dyDescent="0.25">
      <c r="P869" s="2">
        <v>66357329</v>
      </c>
      <c r="Q869">
        <f>VLOOKUP(P869,commits!$A$2:$D$666,3,FALSE)</f>
        <v>48</v>
      </c>
      <c r="R869">
        <f>VLOOKUP(P869,commits!$A$2:$D$666,4,FALSE)</f>
        <v>2</v>
      </c>
      <c r="S869">
        <f t="shared" si="33"/>
        <v>50</v>
      </c>
      <c r="T869" s="2">
        <v>6</v>
      </c>
      <c r="U869" s="2">
        <v>0</v>
      </c>
    </row>
    <row r="870" spans="16:21" x14ac:dyDescent="0.25">
      <c r="P870" s="2">
        <v>68092281</v>
      </c>
      <c r="Q870">
        <f>VLOOKUP(P870,commits!$A$2:$D$666,3,FALSE)</f>
        <v>47</v>
      </c>
      <c r="R870">
        <f>VLOOKUP(P870,commits!$A$2:$D$666,4,FALSE)</f>
        <v>4</v>
      </c>
      <c r="S870">
        <f t="shared" si="33"/>
        <v>51</v>
      </c>
      <c r="T870" s="2">
        <v>2</v>
      </c>
      <c r="U870" s="2">
        <v>0</v>
      </c>
    </row>
    <row r="871" spans="16:21" x14ac:dyDescent="0.25">
      <c r="P871" s="2">
        <v>70492012</v>
      </c>
      <c r="Q871">
        <f>VLOOKUP(P871,commits!$A$2:$D$666,3,FALSE)</f>
        <v>47</v>
      </c>
      <c r="R871">
        <f>VLOOKUP(P871,commits!$A$2:$D$666,4,FALSE)</f>
        <v>9</v>
      </c>
      <c r="S871">
        <f t="shared" si="33"/>
        <v>56</v>
      </c>
      <c r="T871" s="2">
        <v>2</v>
      </c>
      <c r="U871" s="2">
        <v>0</v>
      </c>
    </row>
    <row r="872" spans="16:21" x14ac:dyDescent="0.25">
      <c r="P872" s="2">
        <v>76048216</v>
      </c>
      <c r="Q872">
        <f>VLOOKUP(P872,commits!$A$2:$D$666,3,FALSE)</f>
        <v>1438</v>
      </c>
      <c r="R872">
        <f>VLOOKUP(P872,commits!$A$2:$D$666,4,FALSE)</f>
        <v>45</v>
      </c>
      <c r="S872">
        <f t="shared" si="33"/>
        <v>1483</v>
      </c>
      <c r="T872" s="2">
        <v>183</v>
      </c>
      <c r="U872" s="2">
        <v>0</v>
      </c>
    </row>
    <row r="873" spans="16:21" x14ac:dyDescent="0.25">
      <c r="P873" s="2">
        <v>78471377</v>
      </c>
      <c r="Q873">
        <f>VLOOKUP(P873,commits!$A$2:$D$666,3,FALSE)</f>
        <v>990</v>
      </c>
      <c r="R873">
        <f>VLOOKUP(P873,commits!$A$2:$D$666,4,FALSE)</f>
        <v>134</v>
      </c>
      <c r="S873">
        <f t="shared" si="33"/>
        <v>1124</v>
      </c>
      <c r="T873" s="2">
        <v>9</v>
      </c>
      <c r="U873" s="2">
        <v>0</v>
      </c>
    </row>
    <row r="874" spans="16:21" x14ac:dyDescent="0.25">
      <c r="P874" s="2">
        <v>85057381</v>
      </c>
      <c r="Q874">
        <f>VLOOKUP(P874,commits!$A$2:$D$666,3,FALSE)</f>
        <v>189</v>
      </c>
      <c r="R874">
        <f>VLOOKUP(P874,commits!$A$2:$D$666,4,FALSE)</f>
        <v>33</v>
      </c>
      <c r="S874">
        <f t="shared" si="33"/>
        <v>222</v>
      </c>
      <c r="T874" s="2">
        <v>1</v>
      </c>
      <c r="U874" s="2">
        <v>0</v>
      </c>
    </row>
    <row r="875" spans="16:21" x14ac:dyDescent="0.25">
      <c r="P875" s="2">
        <v>86769001</v>
      </c>
      <c r="Q875">
        <f>VLOOKUP(P875,commits!$A$2:$D$666,3,FALSE)</f>
        <v>27</v>
      </c>
      <c r="R875">
        <f>VLOOKUP(P875,commits!$A$2:$D$666,4,FALSE)</f>
        <v>72</v>
      </c>
      <c r="S875">
        <f t="shared" si="33"/>
        <v>99</v>
      </c>
      <c r="T875" s="2">
        <v>1</v>
      </c>
      <c r="U875" s="2">
        <v>0</v>
      </c>
    </row>
    <row r="876" spans="16:21" x14ac:dyDescent="0.25">
      <c r="P876" s="2">
        <v>91039030</v>
      </c>
      <c r="Q876">
        <f>VLOOKUP(P876,commits!$A$2:$D$666,3,FALSE)</f>
        <v>10</v>
      </c>
      <c r="R876">
        <f>VLOOKUP(P876,commits!$A$2:$D$666,4,FALSE)</f>
        <v>4</v>
      </c>
      <c r="S876">
        <f t="shared" si="33"/>
        <v>14</v>
      </c>
      <c r="T876" s="2">
        <v>1</v>
      </c>
      <c r="U876" s="2">
        <v>0</v>
      </c>
    </row>
    <row r="877" spans="16:21" x14ac:dyDescent="0.25">
      <c r="P877" s="2">
        <v>93964532</v>
      </c>
      <c r="Q877">
        <f>VLOOKUP(P877,commits!$A$2:$D$666,3,FALSE)</f>
        <v>971</v>
      </c>
      <c r="R877">
        <f>VLOOKUP(P877,commits!$A$2:$D$666,4,FALSE)</f>
        <v>187</v>
      </c>
      <c r="S877">
        <f t="shared" si="33"/>
        <v>1158</v>
      </c>
      <c r="T877" s="2">
        <v>30</v>
      </c>
      <c r="U877" s="2">
        <v>0</v>
      </c>
    </row>
    <row r="878" spans="16:21" x14ac:dyDescent="0.25">
      <c r="P878" s="2">
        <v>98208593</v>
      </c>
      <c r="Q878">
        <f>VLOOKUP(P878,commits!$A$2:$D$666,3,FALSE)</f>
        <v>57</v>
      </c>
      <c r="R878">
        <f>VLOOKUP(P878,commits!$A$2:$D$666,4,FALSE)</f>
        <v>118</v>
      </c>
      <c r="S878">
        <f t="shared" si="33"/>
        <v>175</v>
      </c>
      <c r="T878" s="2">
        <v>1</v>
      </c>
      <c r="U878" s="2">
        <v>0</v>
      </c>
    </row>
    <row r="879" spans="16:21" x14ac:dyDescent="0.25">
      <c r="P879" s="2">
        <v>98375316</v>
      </c>
      <c r="Q879">
        <f>VLOOKUP(P879,commits!$A$2:$D$666,3,FALSE)</f>
        <v>40021</v>
      </c>
      <c r="R879">
        <f>VLOOKUP(P879,commits!$A$2:$D$666,4,FALSE)</f>
        <v>2028</v>
      </c>
      <c r="S879">
        <f t="shared" si="33"/>
        <v>42049</v>
      </c>
      <c r="T879" s="2">
        <v>9588</v>
      </c>
      <c r="U879" s="2">
        <v>0</v>
      </c>
    </row>
    <row r="880" spans="16:21" x14ac:dyDescent="0.25">
      <c r="P880" s="2">
        <v>118650051</v>
      </c>
      <c r="Q880">
        <f>VLOOKUP(P880,commits!$A$2:$D$666,3,FALSE)</f>
        <v>132</v>
      </c>
      <c r="R880">
        <f>VLOOKUP(P880,commits!$A$2:$D$666,4,FALSE)</f>
        <v>6</v>
      </c>
      <c r="S880">
        <f t="shared" si="33"/>
        <v>138</v>
      </c>
      <c r="T880" s="2">
        <v>7</v>
      </c>
      <c r="U880" s="2">
        <v>0</v>
      </c>
    </row>
    <row r="881" spans="16:21" x14ac:dyDescent="0.25">
      <c r="P881" s="2">
        <v>127807103</v>
      </c>
      <c r="Q881">
        <f>VLOOKUP(P881,commits!$A$2:$D$666,3,FALSE)</f>
        <v>25</v>
      </c>
      <c r="R881">
        <f>VLOOKUP(P881,commits!$A$2:$D$666,4,FALSE)</f>
        <v>13</v>
      </c>
      <c r="S881">
        <f t="shared" si="33"/>
        <v>38</v>
      </c>
      <c r="T881" s="2">
        <v>2</v>
      </c>
      <c r="U881" s="2">
        <v>0</v>
      </c>
    </row>
    <row r="882" spans="16:21" x14ac:dyDescent="0.25">
      <c r="P882" s="2">
        <v>127921676</v>
      </c>
      <c r="Q882">
        <f>VLOOKUP(P882,commits!$A$2:$D$666,3,FALSE)</f>
        <v>4</v>
      </c>
      <c r="R882">
        <f>VLOOKUP(P882,commits!$A$2:$D$666,4,FALSE)</f>
        <v>81</v>
      </c>
      <c r="S882">
        <f t="shared" si="33"/>
        <v>85</v>
      </c>
      <c r="T882" s="2">
        <v>1</v>
      </c>
      <c r="U882" s="2">
        <v>0</v>
      </c>
    </row>
    <row r="883" spans="16:21" x14ac:dyDescent="0.25">
      <c r="P883" t="s">
        <v>0</v>
      </c>
      <c r="Q883" s="9" t="s">
        <v>69</v>
      </c>
      <c r="R883" s="9" t="s">
        <v>70</v>
      </c>
      <c r="S883" s="9" t="s">
        <v>24</v>
      </c>
      <c r="T883" s="9" t="s">
        <v>8</v>
      </c>
      <c r="U883" s="9" t="s">
        <v>9</v>
      </c>
    </row>
    <row r="884" spans="16:21" x14ac:dyDescent="0.25">
      <c r="P884" s="2">
        <v>469502</v>
      </c>
      <c r="Q884" t="e">
        <f>VLOOKUP(P884,commits!$A$2:$D$666,3,FALSE)</f>
        <v>#N/A</v>
      </c>
      <c r="R884" t="e">
        <f>VLOOKUP(P884,commits!$A$2:$D$666,4,FALSE)</f>
        <v>#N/A</v>
      </c>
      <c r="S884" t="e">
        <f t="shared" si="33"/>
        <v>#N/A</v>
      </c>
      <c r="T884" s="2">
        <v>0</v>
      </c>
      <c r="U884" s="2">
        <v>6</v>
      </c>
    </row>
    <row r="885" spans="16:21" x14ac:dyDescent="0.25">
      <c r="P885" s="2">
        <v>500122</v>
      </c>
      <c r="Q885" t="e">
        <f>VLOOKUP(P885,commits!$A$2:$D$666,3,FALSE)</f>
        <v>#N/A</v>
      </c>
      <c r="R885" t="e">
        <f>VLOOKUP(P885,commits!$A$2:$D$666,4,FALSE)</f>
        <v>#N/A</v>
      </c>
      <c r="S885" t="e">
        <f t="shared" si="33"/>
        <v>#N/A</v>
      </c>
      <c r="T885" s="2">
        <v>0</v>
      </c>
      <c r="U885" s="2">
        <v>102</v>
      </c>
    </row>
    <row r="886" spans="16:21" x14ac:dyDescent="0.25">
      <c r="P886" s="2">
        <v>769182</v>
      </c>
      <c r="Q886">
        <f>VLOOKUP(P886,commits!$A$2:$D$666,3,FALSE)</f>
        <v>21</v>
      </c>
      <c r="R886">
        <f>VLOOKUP(P886,commits!$A$2:$D$666,4,FALSE)</f>
        <v>366</v>
      </c>
      <c r="S886">
        <f t="shared" si="33"/>
        <v>387</v>
      </c>
      <c r="T886" s="2">
        <v>0</v>
      </c>
      <c r="U886" s="2">
        <v>30</v>
      </c>
    </row>
    <row r="887" spans="16:21" x14ac:dyDescent="0.25">
      <c r="P887" s="2">
        <v>1622553</v>
      </c>
      <c r="Q887">
        <f>VLOOKUP(P887,commits!$A$2:$D$666,3,FALSE)</f>
        <v>40</v>
      </c>
      <c r="R887">
        <f>VLOOKUP(P887,commits!$A$2:$D$666,4,FALSE)</f>
        <v>43</v>
      </c>
      <c r="S887">
        <f t="shared" ref="S887:S950" si="34">Q887+R887</f>
        <v>83</v>
      </c>
      <c r="T887" s="2">
        <v>0</v>
      </c>
      <c r="U887" s="2">
        <v>7</v>
      </c>
    </row>
    <row r="888" spans="16:21" x14ac:dyDescent="0.25">
      <c r="P888" s="2">
        <v>1769294</v>
      </c>
      <c r="Q888" t="e">
        <f>VLOOKUP(P888,commits!$A$2:$D$666,3,FALSE)</f>
        <v>#N/A</v>
      </c>
      <c r="R888" t="e">
        <f>VLOOKUP(P888,commits!$A$2:$D$666,4,FALSE)</f>
        <v>#N/A</v>
      </c>
      <c r="S888" t="e">
        <f t="shared" si="34"/>
        <v>#N/A</v>
      </c>
      <c r="T888" s="2">
        <v>0</v>
      </c>
      <c r="U888" s="2">
        <v>1</v>
      </c>
    </row>
    <row r="889" spans="16:21" x14ac:dyDescent="0.25">
      <c r="P889" s="2">
        <v>2220387</v>
      </c>
      <c r="Q889" t="e">
        <f>VLOOKUP(P889,commits!$A$2:$D$666,3,FALSE)</f>
        <v>#N/A</v>
      </c>
      <c r="R889" t="e">
        <f>VLOOKUP(P889,commits!$A$2:$D$666,4,FALSE)</f>
        <v>#N/A</v>
      </c>
      <c r="S889" t="e">
        <f t="shared" si="34"/>
        <v>#N/A</v>
      </c>
      <c r="T889" s="2">
        <v>0</v>
      </c>
      <c r="U889" s="2">
        <v>4</v>
      </c>
    </row>
    <row r="890" spans="16:21" x14ac:dyDescent="0.25">
      <c r="P890" s="2">
        <v>2227939</v>
      </c>
      <c r="Q890">
        <f>VLOOKUP(P890,commits!$A$2:$D$666,3,FALSE)</f>
        <v>9</v>
      </c>
      <c r="R890">
        <f>VLOOKUP(P890,commits!$A$2:$D$666,4,FALSE)</f>
        <v>173</v>
      </c>
      <c r="S890">
        <f t="shared" si="34"/>
        <v>182</v>
      </c>
      <c r="T890" s="2">
        <v>0</v>
      </c>
      <c r="U890" s="2">
        <v>2</v>
      </c>
    </row>
    <row r="891" spans="16:21" x14ac:dyDescent="0.25">
      <c r="P891" s="2">
        <v>2457595</v>
      </c>
      <c r="Q891">
        <f>VLOOKUP(P891,commits!$A$2:$D$666,3,FALSE)</f>
        <v>4</v>
      </c>
      <c r="R891">
        <f>VLOOKUP(P891,commits!$A$2:$D$666,4,FALSE)</f>
        <v>68</v>
      </c>
      <c r="S891">
        <f t="shared" si="34"/>
        <v>72</v>
      </c>
      <c r="T891" s="2">
        <v>0</v>
      </c>
      <c r="U891" s="2">
        <v>3</v>
      </c>
    </row>
    <row r="892" spans="16:21" x14ac:dyDescent="0.25">
      <c r="P892" s="2">
        <v>2577146</v>
      </c>
      <c r="Q892">
        <f>VLOOKUP(P892,commits!$A$2:$D$666,3,FALSE)</f>
        <v>232</v>
      </c>
      <c r="R892">
        <f>VLOOKUP(P892,commits!$A$2:$D$666,4,FALSE)</f>
        <v>463</v>
      </c>
      <c r="S892">
        <f t="shared" si="34"/>
        <v>695</v>
      </c>
      <c r="T892" s="2">
        <v>0</v>
      </c>
      <c r="U892" s="2">
        <v>2</v>
      </c>
    </row>
    <row r="893" spans="16:21" x14ac:dyDescent="0.25">
      <c r="P893" s="2">
        <v>2995765</v>
      </c>
      <c r="Q893">
        <f>VLOOKUP(P893,commits!$A$2:$D$666,3,FALSE)</f>
        <v>3814</v>
      </c>
      <c r="R893">
        <f>VLOOKUP(P893,commits!$A$2:$D$666,4,FALSE)</f>
        <v>1108</v>
      </c>
      <c r="S893">
        <f t="shared" si="34"/>
        <v>4922</v>
      </c>
      <c r="T893" s="2">
        <v>0</v>
      </c>
      <c r="U893" s="2">
        <v>37</v>
      </c>
    </row>
    <row r="894" spans="16:21" x14ac:dyDescent="0.25">
      <c r="P894" s="2">
        <v>5614312</v>
      </c>
      <c r="Q894">
        <f>VLOOKUP(P894,commits!$A$2:$D$666,3,FALSE)</f>
        <v>119</v>
      </c>
      <c r="R894">
        <f>VLOOKUP(P894,commits!$A$2:$D$666,4,FALSE)</f>
        <v>187</v>
      </c>
      <c r="S894">
        <f t="shared" si="34"/>
        <v>306</v>
      </c>
      <c r="T894" s="2">
        <v>0</v>
      </c>
      <c r="U894" s="2">
        <v>2</v>
      </c>
    </row>
    <row r="895" spans="16:21" x14ac:dyDescent="0.25">
      <c r="P895" s="2">
        <v>8357807</v>
      </c>
      <c r="Q895">
        <f>VLOOKUP(P895,commits!$A$2:$D$666,3,FALSE)</f>
        <v>1</v>
      </c>
      <c r="R895">
        <f>VLOOKUP(P895,commits!$A$2:$D$666,4,FALSE)</f>
        <v>2</v>
      </c>
      <c r="S895">
        <f t="shared" si="34"/>
        <v>3</v>
      </c>
      <c r="T895" s="2">
        <v>0</v>
      </c>
      <c r="U895" s="2">
        <v>1</v>
      </c>
    </row>
    <row r="896" spans="16:21" x14ac:dyDescent="0.25">
      <c r="P896" s="2">
        <v>9565345</v>
      </c>
      <c r="Q896">
        <f>VLOOKUP(P896,commits!$A$2:$D$666,3,FALSE)</f>
        <v>1</v>
      </c>
      <c r="R896">
        <f>VLOOKUP(P896,commits!$A$2:$D$666,4,FALSE)</f>
        <v>33</v>
      </c>
      <c r="S896">
        <f t="shared" si="34"/>
        <v>34</v>
      </c>
      <c r="T896" s="2">
        <v>0</v>
      </c>
      <c r="U896" s="2">
        <v>6</v>
      </c>
    </row>
    <row r="897" spans="16:21" x14ac:dyDescent="0.25">
      <c r="P897" s="2">
        <v>10056182</v>
      </c>
      <c r="Q897" t="e">
        <f>VLOOKUP(P897,commits!$A$2:$D$666,3,FALSE)</f>
        <v>#N/A</v>
      </c>
      <c r="R897" t="e">
        <f>VLOOKUP(P897,commits!$A$2:$D$666,4,FALSE)</f>
        <v>#N/A</v>
      </c>
      <c r="S897" t="e">
        <f t="shared" si="34"/>
        <v>#N/A</v>
      </c>
      <c r="T897" s="2">
        <v>0</v>
      </c>
      <c r="U897" s="2">
        <v>1</v>
      </c>
    </row>
    <row r="898" spans="16:21" x14ac:dyDescent="0.25">
      <c r="P898" s="2">
        <v>11027151</v>
      </c>
      <c r="Q898" t="e">
        <f>VLOOKUP(P898,commits!$A$2:$D$666,3,FALSE)</f>
        <v>#N/A</v>
      </c>
      <c r="R898" t="e">
        <f>VLOOKUP(P898,commits!$A$2:$D$666,4,FALSE)</f>
        <v>#N/A</v>
      </c>
      <c r="S898" t="e">
        <f t="shared" si="34"/>
        <v>#N/A</v>
      </c>
      <c r="T898" s="2">
        <v>0</v>
      </c>
      <c r="U898" s="2">
        <v>6</v>
      </c>
    </row>
    <row r="899" spans="16:21" x14ac:dyDescent="0.25">
      <c r="P899" s="2">
        <v>12736575</v>
      </c>
      <c r="Q899">
        <f>VLOOKUP(P899,commits!$A$2:$D$666,3,FALSE)</f>
        <v>92</v>
      </c>
      <c r="R899">
        <f>VLOOKUP(P899,commits!$A$2:$D$666,4,FALSE)</f>
        <v>1789</v>
      </c>
      <c r="S899">
        <f t="shared" si="34"/>
        <v>1881</v>
      </c>
      <c r="T899" s="2">
        <v>0</v>
      </c>
      <c r="U899" s="2">
        <v>407</v>
      </c>
    </row>
    <row r="900" spans="16:21" x14ac:dyDescent="0.25">
      <c r="P900" s="2">
        <v>14357889</v>
      </c>
      <c r="Q900">
        <f>VLOOKUP(P900,commits!$A$2:$D$666,3,FALSE)</f>
        <v>1</v>
      </c>
      <c r="R900">
        <f>VLOOKUP(P900,commits!$A$2:$D$666,4,FALSE)</f>
        <v>51</v>
      </c>
      <c r="S900">
        <f t="shared" si="34"/>
        <v>52</v>
      </c>
      <c r="T900" s="2">
        <v>0</v>
      </c>
      <c r="U900" s="2">
        <v>3</v>
      </c>
    </row>
    <row r="901" spans="16:21" x14ac:dyDescent="0.25">
      <c r="P901" s="2">
        <v>14628316</v>
      </c>
      <c r="Q901">
        <f>VLOOKUP(P901,commits!$A$2:$D$666,3,FALSE)</f>
        <v>2</v>
      </c>
      <c r="R901">
        <f>VLOOKUP(P901,commits!$A$2:$D$666,4,FALSE)</f>
        <v>100</v>
      </c>
      <c r="S901">
        <f t="shared" si="34"/>
        <v>102</v>
      </c>
      <c r="T901" s="2">
        <v>0</v>
      </c>
      <c r="U901" s="2">
        <v>3</v>
      </c>
    </row>
    <row r="902" spans="16:21" x14ac:dyDescent="0.25">
      <c r="P902" s="2">
        <v>14689478</v>
      </c>
      <c r="Q902" t="e">
        <f>VLOOKUP(P902,commits!$A$2:$D$666,3,FALSE)</f>
        <v>#N/A</v>
      </c>
      <c r="R902" t="e">
        <f>VLOOKUP(P902,commits!$A$2:$D$666,4,FALSE)</f>
        <v>#N/A</v>
      </c>
      <c r="S902" t="e">
        <f t="shared" si="34"/>
        <v>#N/A</v>
      </c>
      <c r="T902" s="2">
        <v>0</v>
      </c>
      <c r="U902" s="2">
        <v>11</v>
      </c>
    </row>
    <row r="903" spans="16:21" x14ac:dyDescent="0.25">
      <c r="P903" s="2">
        <v>15884519</v>
      </c>
      <c r="Q903">
        <f>VLOOKUP(P903,commits!$A$2:$D$666,3,FALSE)</f>
        <v>11</v>
      </c>
      <c r="R903">
        <f>VLOOKUP(P903,commits!$A$2:$D$666,4,FALSE)</f>
        <v>72</v>
      </c>
      <c r="S903">
        <f t="shared" si="34"/>
        <v>83</v>
      </c>
      <c r="T903" s="2">
        <v>0</v>
      </c>
      <c r="U903" s="2">
        <v>2</v>
      </c>
    </row>
    <row r="904" spans="16:21" x14ac:dyDescent="0.25">
      <c r="P904" s="2">
        <v>16567843</v>
      </c>
      <c r="Q904">
        <f>VLOOKUP(P904,commits!$A$2:$D$666,3,FALSE)</f>
        <v>2</v>
      </c>
      <c r="R904">
        <f>VLOOKUP(P904,commits!$A$2:$D$666,4,FALSE)</f>
        <v>894</v>
      </c>
      <c r="S904">
        <f t="shared" si="34"/>
        <v>896</v>
      </c>
      <c r="T904" s="2">
        <v>0</v>
      </c>
      <c r="U904" s="2">
        <v>34</v>
      </c>
    </row>
    <row r="905" spans="16:21" x14ac:dyDescent="0.25">
      <c r="P905" s="2">
        <v>16619668</v>
      </c>
      <c r="Q905">
        <f>VLOOKUP(P905,commits!$A$2:$D$666,3,FALSE)</f>
        <v>636</v>
      </c>
      <c r="R905">
        <f>VLOOKUP(P905,commits!$A$2:$D$666,4,FALSE)</f>
        <v>1106</v>
      </c>
      <c r="S905">
        <f t="shared" si="34"/>
        <v>1742</v>
      </c>
      <c r="T905" s="2">
        <v>0</v>
      </c>
      <c r="U905" s="2">
        <v>13</v>
      </c>
    </row>
    <row r="906" spans="16:21" x14ac:dyDescent="0.25">
      <c r="P906" s="2">
        <v>17509624</v>
      </c>
      <c r="Q906">
        <f>VLOOKUP(P906,commits!$A$2:$D$666,3,FALSE)</f>
        <v>15</v>
      </c>
      <c r="R906">
        <f>VLOOKUP(P906,commits!$A$2:$D$666,4,FALSE)</f>
        <v>29</v>
      </c>
      <c r="S906">
        <f t="shared" si="34"/>
        <v>44</v>
      </c>
      <c r="T906" s="2">
        <v>0</v>
      </c>
      <c r="U906" s="2">
        <v>3</v>
      </c>
    </row>
    <row r="907" spans="16:21" x14ac:dyDescent="0.25">
      <c r="P907" s="2">
        <v>17512409</v>
      </c>
      <c r="Q907">
        <f>VLOOKUP(P907,commits!$A$2:$D$666,3,FALSE)</f>
        <v>2</v>
      </c>
      <c r="R907">
        <f>VLOOKUP(P907,commits!$A$2:$D$666,4,FALSE)</f>
        <v>41</v>
      </c>
      <c r="S907">
        <f t="shared" si="34"/>
        <v>43</v>
      </c>
      <c r="T907" s="2">
        <v>0</v>
      </c>
      <c r="U907" s="2">
        <v>1</v>
      </c>
    </row>
    <row r="908" spans="16:21" x14ac:dyDescent="0.25">
      <c r="P908" s="2">
        <v>17581811</v>
      </c>
      <c r="Q908" t="e">
        <f>VLOOKUP(P908,commits!$A$2:$D$666,3,FALSE)</f>
        <v>#N/A</v>
      </c>
      <c r="R908" t="e">
        <f>VLOOKUP(P908,commits!$A$2:$D$666,4,FALSE)</f>
        <v>#N/A</v>
      </c>
      <c r="S908" t="e">
        <f t="shared" si="34"/>
        <v>#N/A</v>
      </c>
      <c r="T908" s="2">
        <v>0</v>
      </c>
      <c r="U908" s="2">
        <v>4</v>
      </c>
    </row>
    <row r="909" spans="16:21" x14ac:dyDescent="0.25">
      <c r="P909" s="2">
        <v>17958695</v>
      </c>
      <c r="Q909">
        <f>VLOOKUP(P909,commits!$A$2:$D$666,3,FALSE)</f>
        <v>1</v>
      </c>
      <c r="R909">
        <f>VLOOKUP(P909,commits!$A$2:$D$666,4,FALSE)</f>
        <v>9</v>
      </c>
      <c r="S909">
        <f t="shared" si="34"/>
        <v>10</v>
      </c>
      <c r="T909" s="2">
        <v>0</v>
      </c>
      <c r="U909" s="2">
        <v>3</v>
      </c>
    </row>
    <row r="910" spans="16:21" x14ac:dyDescent="0.25">
      <c r="P910" s="2">
        <v>18299706</v>
      </c>
      <c r="Q910">
        <f>VLOOKUP(P910,commits!$A$2:$D$666,3,FALSE)</f>
        <v>42</v>
      </c>
      <c r="R910">
        <f>VLOOKUP(P910,commits!$A$2:$D$666,4,FALSE)</f>
        <v>96</v>
      </c>
      <c r="S910">
        <f t="shared" si="34"/>
        <v>138</v>
      </c>
      <c r="T910" s="2">
        <v>0</v>
      </c>
      <c r="U910" s="2">
        <v>4</v>
      </c>
    </row>
    <row r="911" spans="16:21" x14ac:dyDescent="0.25">
      <c r="P911" s="2">
        <v>21130146</v>
      </c>
      <c r="Q911">
        <f>VLOOKUP(P911,commits!$A$2:$D$666,3,FALSE)</f>
        <v>19</v>
      </c>
      <c r="R911">
        <f>VLOOKUP(P911,commits!$A$2:$D$666,4,FALSE)</f>
        <v>23</v>
      </c>
      <c r="S911">
        <f t="shared" si="34"/>
        <v>42</v>
      </c>
      <c r="T911" s="2">
        <v>0</v>
      </c>
      <c r="U911" s="2">
        <v>1</v>
      </c>
    </row>
    <row r="912" spans="16:21" x14ac:dyDescent="0.25">
      <c r="P912" s="2">
        <v>23112219</v>
      </c>
      <c r="Q912" t="e">
        <f>VLOOKUP(P912,commits!$A$2:$D$666,3,FALSE)</f>
        <v>#N/A</v>
      </c>
      <c r="R912" t="e">
        <f>VLOOKUP(P912,commits!$A$2:$D$666,4,FALSE)</f>
        <v>#N/A</v>
      </c>
      <c r="S912" t="e">
        <f t="shared" si="34"/>
        <v>#N/A</v>
      </c>
      <c r="T912" s="2">
        <v>0</v>
      </c>
      <c r="U912" s="2">
        <v>5</v>
      </c>
    </row>
    <row r="913" spans="16:21" x14ac:dyDescent="0.25">
      <c r="P913" s="2">
        <v>23359201</v>
      </c>
      <c r="Q913" t="e">
        <f>VLOOKUP(P913,commits!$A$2:$D$666,3,FALSE)</f>
        <v>#N/A</v>
      </c>
      <c r="R913" t="e">
        <f>VLOOKUP(P913,commits!$A$2:$D$666,4,FALSE)</f>
        <v>#N/A</v>
      </c>
      <c r="S913" t="e">
        <f t="shared" si="34"/>
        <v>#N/A</v>
      </c>
      <c r="T913" s="2">
        <v>0</v>
      </c>
      <c r="U913" s="2">
        <v>1</v>
      </c>
    </row>
    <row r="914" spans="16:21" x14ac:dyDescent="0.25">
      <c r="P914" s="2">
        <v>23399487</v>
      </c>
      <c r="Q914">
        <f>VLOOKUP(P914,commits!$A$2:$D$666,3,FALSE)</f>
        <v>26</v>
      </c>
      <c r="R914">
        <f>VLOOKUP(P914,commits!$A$2:$D$666,4,FALSE)</f>
        <v>95</v>
      </c>
      <c r="S914">
        <f t="shared" si="34"/>
        <v>121</v>
      </c>
      <c r="T914" s="2">
        <v>0</v>
      </c>
      <c r="U914" s="2">
        <v>1</v>
      </c>
    </row>
    <row r="915" spans="16:21" x14ac:dyDescent="0.25">
      <c r="P915" s="2">
        <v>23657117</v>
      </c>
      <c r="Q915" t="e">
        <f>VLOOKUP(P915,commits!$A$2:$D$666,3,FALSE)</f>
        <v>#N/A</v>
      </c>
      <c r="R915" t="e">
        <f>VLOOKUP(P915,commits!$A$2:$D$666,4,FALSE)</f>
        <v>#N/A</v>
      </c>
      <c r="S915" t="e">
        <f t="shared" si="34"/>
        <v>#N/A</v>
      </c>
      <c r="T915" s="2">
        <v>0</v>
      </c>
      <c r="U915" s="2">
        <v>5</v>
      </c>
    </row>
    <row r="916" spans="16:21" x14ac:dyDescent="0.25">
      <c r="P916" s="2">
        <v>25854277</v>
      </c>
      <c r="Q916">
        <f>VLOOKUP(P916,commits!$A$2:$D$666,3,FALSE)</f>
        <v>1</v>
      </c>
      <c r="R916">
        <f>VLOOKUP(P916,commits!$A$2:$D$666,4,FALSE)</f>
        <v>163</v>
      </c>
      <c r="S916">
        <f t="shared" si="34"/>
        <v>164</v>
      </c>
      <c r="T916" s="2">
        <v>0</v>
      </c>
      <c r="U916" s="2">
        <v>19</v>
      </c>
    </row>
    <row r="917" spans="16:21" x14ac:dyDescent="0.25">
      <c r="P917" s="2">
        <v>26246085</v>
      </c>
      <c r="Q917">
        <f>VLOOKUP(P917,commits!$A$2:$D$666,3,FALSE)</f>
        <v>61</v>
      </c>
      <c r="R917">
        <f>VLOOKUP(P917,commits!$A$2:$D$666,4,FALSE)</f>
        <v>23</v>
      </c>
      <c r="S917">
        <f t="shared" si="34"/>
        <v>84</v>
      </c>
      <c r="T917" s="2">
        <v>0</v>
      </c>
      <c r="U917" s="2">
        <v>1</v>
      </c>
    </row>
    <row r="918" spans="16:21" x14ac:dyDescent="0.25">
      <c r="P918" s="2">
        <v>27288669</v>
      </c>
      <c r="Q918">
        <f>VLOOKUP(P918,commits!$A$2:$D$666,3,FALSE)</f>
        <v>90</v>
      </c>
      <c r="R918">
        <f>VLOOKUP(P918,commits!$A$2:$D$666,4,FALSE)</f>
        <v>96</v>
      </c>
      <c r="S918">
        <f t="shared" si="34"/>
        <v>186</v>
      </c>
      <c r="T918" s="2">
        <v>0</v>
      </c>
      <c r="U918" s="2">
        <v>1</v>
      </c>
    </row>
    <row r="919" spans="16:21" x14ac:dyDescent="0.25">
      <c r="P919" s="2">
        <v>28898308</v>
      </c>
      <c r="Q919">
        <f>VLOOKUP(P919,commits!$A$2:$D$666,3,FALSE)</f>
        <v>3</v>
      </c>
      <c r="R919">
        <f>VLOOKUP(P919,commits!$A$2:$D$666,4,FALSE)</f>
        <v>5</v>
      </c>
      <c r="S919">
        <f t="shared" si="34"/>
        <v>8</v>
      </c>
      <c r="T919" s="2">
        <v>0</v>
      </c>
      <c r="U919" s="2">
        <v>1</v>
      </c>
    </row>
    <row r="920" spans="16:21" x14ac:dyDescent="0.25">
      <c r="P920" s="2">
        <v>28958186</v>
      </c>
      <c r="Q920">
        <f>VLOOKUP(P920,commits!$A$2:$D$666,3,FALSE)</f>
        <v>1</v>
      </c>
      <c r="R920">
        <f>VLOOKUP(P920,commits!$A$2:$D$666,4,FALSE)</f>
        <v>229</v>
      </c>
      <c r="S920">
        <f t="shared" si="34"/>
        <v>230</v>
      </c>
      <c r="T920" s="2">
        <v>0</v>
      </c>
      <c r="U920" s="2">
        <v>6</v>
      </c>
    </row>
    <row r="921" spans="16:21" x14ac:dyDescent="0.25">
      <c r="P921" s="2">
        <v>29163083</v>
      </c>
      <c r="Q921" t="e">
        <f>VLOOKUP(P921,commits!$A$2:$D$666,3,FALSE)</f>
        <v>#N/A</v>
      </c>
      <c r="R921" t="e">
        <f>VLOOKUP(P921,commits!$A$2:$D$666,4,FALSE)</f>
        <v>#N/A</v>
      </c>
      <c r="S921" t="e">
        <f t="shared" si="34"/>
        <v>#N/A</v>
      </c>
      <c r="T921" s="2">
        <v>0</v>
      </c>
      <c r="U921" s="2">
        <v>119</v>
      </c>
    </row>
    <row r="922" spans="16:21" x14ac:dyDescent="0.25">
      <c r="P922" s="2">
        <v>29641957</v>
      </c>
      <c r="Q922">
        <f>VLOOKUP(P922,commits!$A$2:$D$666,3,FALSE)</f>
        <v>95</v>
      </c>
      <c r="R922">
        <f>VLOOKUP(P922,commits!$A$2:$D$666,4,FALSE)</f>
        <v>90</v>
      </c>
      <c r="S922">
        <f t="shared" si="34"/>
        <v>185</v>
      </c>
      <c r="T922" s="2">
        <v>0</v>
      </c>
      <c r="U922" s="2">
        <v>1</v>
      </c>
    </row>
    <row r="923" spans="16:21" x14ac:dyDescent="0.25">
      <c r="P923" s="2">
        <v>29936500</v>
      </c>
      <c r="Q923" t="e">
        <f>VLOOKUP(P923,commits!$A$2:$D$666,3,FALSE)</f>
        <v>#N/A</v>
      </c>
      <c r="R923" t="e">
        <f>VLOOKUP(P923,commits!$A$2:$D$666,4,FALSE)</f>
        <v>#N/A</v>
      </c>
      <c r="S923" t="e">
        <f t="shared" si="34"/>
        <v>#N/A</v>
      </c>
      <c r="T923" s="2">
        <v>0</v>
      </c>
      <c r="U923" s="2">
        <v>35</v>
      </c>
    </row>
    <row r="924" spans="16:21" x14ac:dyDescent="0.25">
      <c r="P924" s="2">
        <v>30677339</v>
      </c>
      <c r="Q924">
        <f>VLOOKUP(P924,commits!$A$2:$D$666,3,FALSE)</f>
        <v>4</v>
      </c>
      <c r="R924">
        <f>VLOOKUP(P924,commits!$A$2:$D$666,4,FALSE)</f>
        <v>94</v>
      </c>
      <c r="S924">
        <f t="shared" si="34"/>
        <v>98</v>
      </c>
      <c r="T924" s="2">
        <v>0</v>
      </c>
      <c r="U924" s="2">
        <v>17</v>
      </c>
    </row>
    <row r="925" spans="16:21" x14ac:dyDescent="0.25">
      <c r="P925" s="2">
        <v>30702818</v>
      </c>
      <c r="Q925">
        <f>VLOOKUP(P925,commits!$A$2:$D$666,3,FALSE)</f>
        <v>108</v>
      </c>
      <c r="R925">
        <f>VLOOKUP(P925,commits!$A$2:$D$666,4,FALSE)</f>
        <v>898</v>
      </c>
      <c r="S925">
        <f t="shared" si="34"/>
        <v>1006</v>
      </c>
      <c r="T925" s="2">
        <v>0</v>
      </c>
      <c r="U925" s="2">
        <v>10</v>
      </c>
    </row>
    <row r="926" spans="16:21" x14ac:dyDescent="0.25">
      <c r="P926" s="2">
        <v>31059602</v>
      </c>
      <c r="Q926">
        <f>VLOOKUP(P926,commits!$A$2:$D$666,3,FALSE)</f>
        <v>1</v>
      </c>
      <c r="R926">
        <f>VLOOKUP(P926,commits!$A$2:$D$666,4,FALSE)</f>
        <v>3</v>
      </c>
      <c r="S926">
        <f t="shared" si="34"/>
        <v>4</v>
      </c>
      <c r="T926" s="2">
        <v>0</v>
      </c>
      <c r="U926" s="2">
        <v>1</v>
      </c>
    </row>
    <row r="927" spans="16:21" x14ac:dyDescent="0.25">
      <c r="P927" s="2">
        <v>31209450</v>
      </c>
      <c r="Q927">
        <f>VLOOKUP(P927,commits!$A$2:$D$666,3,FALSE)</f>
        <v>2</v>
      </c>
      <c r="R927">
        <f>VLOOKUP(P927,commits!$A$2:$D$666,4,FALSE)</f>
        <v>22</v>
      </c>
      <c r="S927">
        <f t="shared" si="34"/>
        <v>24</v>
      </c>
      <c r="T927" s="2">
        <v>0</v>
      </c>
      <c r="U927" s="2">
        <v>1</v>
      </c>
    </row>
    <row r="928" spans="16:21" x14ac:dyDescent="0.25">
      <c r="P928" s="2">
        <v>31235766</v>
      </c>
      <c r="Q928">
        <f>VLOOKUP(P928,commits!$A$2:$D$666,3,FALSE)</f>
        <v>19</v>
      </c>
      <c r="R928">
        <f>VLOOKUP(P928,commits!$A$2:$D$666,4,FALSE)</f>
        <v>160</v>
      </c>
      <c r="S928">
        <f t="shared" si="34"/>
        <v>179</v>
      </c>
      <c r="T928" s="2">
        <v>0</v>
      </c>
      <c r="U928" s="2">
        <v>17</v>
      </c>
    </row>
    <row r="929" spans="16:21" x14ac:dyDescent="0.25">
      <c r="P929" s="2">
        <v>32157000</v>
      </c>
      <c r="Q929">
        <f>VLOOKUP(P929,commits!$A$2:$D$666,3,FALSE)</f>
        <v>89</v>
      </c>
      <c r="R929">
        <f>VLOOKUP(P929,commits!$A$2:$D$666,4,FALSE)</f>
        <v>72</v>
      </c>
      <c r="S929">
        <f t="shared" si="34"/>
        <v>161</v>
      </c>
      <c r="T929" s="2">
        <v>0</v>
      </c>
      <c r="U929" s="2">
        <v>2</v>
      </c>
    </row>
    <row r="930" spans="16:21" x14ac:dyDescent="0.25">
      <c r="P930" s="2">
        <v>34261730</v>
      </c>
      <c r="Q930">
        <f>VLOOKUP(P930,commits!$A$2:$D$666,3,FALSE)</f>
        <v>3</v>
      </c>
      <c r="R930">
        <f>VLOOKUP(P930,commits!$A$2:$D$666,4,FALSE)</f>
        <v>9</v>
      </c>
      <c r="S930">
        <f t="shared" si="34"/>
        <v>12</v>
      </c>
      <c r="T930" s="2">
        <v>0</v>
      </c>
      <c r="U930" s="2">
        <v>1</v>
      </c>
    </row>
    <row r="931" spans="16:21" x14ac:dyDescent="0.25">
      <c r="P931" s="2">
        <v>35288086</v>
      </c>
      <c r="Q931">
        <f>VLOOKUP(P931,commits!$A$2:$D$666,3,FALSE)</f>
        <v>1</v>
      </c>
      <c r="R931">
        <f>VLOOKUP(P931,commits!$A$2:$D$666,4,FALSE)</f>
        <v>68</v>
      </c>
      <c r="S931">
        <f t="shared" si="34"/>
        <v>69</v>
      </c>
      <c r="T931" s="2">
        <v>0</v>
      </c>
      <c r="U931" s="2">
        <v>1</v>
      </c>
    </row>
    <row r="932" spans="16:21" x14ac:dyDescent="0.25">
      <c r="P932" s="2">
        <v>35867771</v>
      </c>
      <c r="Q932">
        <f>VLOOKUP(P932,commits!$A$2:$D$666,3,FALSE)</f>
        <v>1</v>
      </c>
      <c r="R932">
        <f>VLOOKUP(P932,commits!$A$2:$D$666,4,FALSE)</f>
        <v>4</v>
      </c>
      <c r="S932">
        <f t="shared" si="34"/>
        <v>5</v>
      </c>
      <c r="T932" s="2">
        <v>0</v>
      </c>
      <c r="U932" s="2">
        <v>1</v>
      </c>
    </row>
    <row r="933" spans="16:21" x14ac:dyDescent="0.25">
      <c r="P933" s="2">
        <v>35948482</v>
      </c>
      <c r="Q933" t="e">
        <f>VLOOKUP(P933,commits!$A$2:$D$666,3,FALSE)</f>
        <v>#N/A</v>
      </c>
      <c r="R933" t="e">
        <f>VLOOKUP(P933,commits!$A$2:$D$666,4,FALSE)</f>
        <v>#N/A</v>
      </c>
      <c r="S933" t="e">
        <f t="shared" si="34"/>
        <v>#N/A</v>
      </c>
      <c r="T933" s="2">
        <v>0</v>
      </c>
      <c r="U933" s="2">
        <v>1</v>
      </c>
    </row>
    <row r="934" spans="16:21" x14ac:dyDescent="0.25">
      <c r="P934" s="2">
        <v>35969371</v>
      </c>
      <c r="Q934">
        <f>VLOOKUP(P934,commits!$A$2:$D$666,3,FALSE)</f>
        <v>1</v>
      </c>
      <c r="R934">
        <f>VLOOKUP(P934,commits!$A$2:$D$666,4,FALSE)</f>
        <v>6</v>
      </c>
      <c r="S934">
        <f t="shared" si="34"/>
        <v>7</v>
      </c>
      <c r="T934" s="2">
        <v>0</v>
      </c>
      <c r="U934" s="2">
        <v>1</v>
      </c>
    </row>
    <row r="935" spans="16:21" x14ac:dyDescent="0.25">
      <c r="P935" s="2">
        <v>36121469</v>
      </c>
      <c r="Q935">
        <f>VLOOKUP(P935,commits!$A$2:$D$666,3,FALSE)</f>
        <v>4</v>
      </c>
      <c r="R935">
        <f>VLOOKUP(P935,commits!$A$2:$D$666,4,FALSE)</f>
        <v>17</v>
      </c>
      <c r="S935">
        <f t="shared" si="34"/>
        <v>21</v>
      </c>
      <c r="T935" s="2">
        <v>0</v>
      </c>
      <c r="U935" s="2">
        <v>1</v>
      </c>
    </row>
    <row r="936" spans="16:21" x14ac:dyDescent="0.25">
      <c r="P936" s="2">
        <v>37164289</v>
      </c>
      <c r="Q936">
        <f>VLOOKUP(P936,commits!$A$2:$D$666,3,FALSE)</f>
        <v>1</v>
      </c>
      <c r="R936">
        <f>VLOOKUP(P936,commits!$A$2:$D$666,4,FALSE)</f>
        <v>287</v>
      </c>
      <c r="S936">
        <f t="shared" si="34"/>
        <v>288</v>
      </c>
      <c r="T936" s="2">
        <v>0</v>
      </c>
      <c r="U936" s="2">
        <v>10</v>
      </c>
    </row>
    <row r="937" spans="16:21" x14ac:dyDescent="0.25">
      <c r="P937" s="2">
        <v>39219229</v>
      </c>
      <c r="Q937">
        <f>VLOOKUP(P937,commits!$A$2:$D$666,3,FALSE)</f>
        <v>2</v>
      </c>
      <c r="R937">
        <f>VLOOKUP(P937,commits!$A$2:$D$666,4,FALSE)</f>
        <v>14</v>
      </c>
      <c r="S937">
        <f t="shared" si="34"/>
        <v>16</v>
      </c>
      <c r="T937" s="2">
        <v>0</v>
      </c>
      <c r="U937" s="2">
        <v>1</v>
      </c>
    </row>
    <row r="938" spans="16:21" x14ac:dyDescent="0.25">
      <c r="P938" s="2">
        <v>39521291</v>
      </c>
      <c r="Q938">
        <f>VLOOKUP(P938,commits!$A$2:$D$666,3,FALSE)</f>
        <v>20</v>
      </c>
      <c r="R938">
        <f>VLOOKUP(P938,commits!$A$2:$D$666,4,FALSE)</f>
        <v>523</v>
      </c>
      <c r="S938">
        <f t="shared" si="34"/>
        <v>543</v>
      </c>
      <c r="T938" s="2">
        <v>0</v>
      </c>
      <c r="U938" s="2">
        <v>7</v>
      </c>
    </row>
    <row r="939" spans="16:21" x14ac:dyDescent="0.25">
      <c r="P939" s="2">
        <v>39563292</v>
      </c>
      <c r="Q939">
        <f>VLOOKUP(P939,commits!$A$2:$D$666,3,FALSE)</f>
        <v>2</v>
      </c>
      <c r="R939">
        <f>VLOOKUP(P939,commits!$A$2:$D$666,4,FALSE)</f>
        <v>84</v>
      </c>
      <c r="S939">
        <f t="shared" si="34"/>
        <v>86</v>
      </c>
      <c r="T939" s="2">
        <v>0</v>
      </c>
      <c r="U939" s="2">
        <v>7</v>
      </c>
    </row>
    <row r="940" spans="16:21" x14ac:dyDescent="0.25">
      <c r="P940" s="2">
        <v>40248148</v>
      </c>
      <c r="Q940">
        <f>VLOOKUP(P940,commits!$A$2:$D$666,3,FALSE)</f>
        <v>11</v>
      </c>
      <c r="R940">
        <f>VLOOKUP(P940,commits!$A$2:$D$666,4,FALSE)</f>
        <v>110</v>
      </c>
      <c r="S940">
        <f t="shared" si="34"/>
        <v>121</v>
      </c>
      <c r="T940" s="2">
        <v>0</v>
      </c>
      <c r="U940" s="2">
        <v>1</v>
      </c>
    </row>
    <row r="941" spans="16:21" x14ac:dyDescent="0.25">
      <c r="P941" s="2">
        <v>41637991</v>
      </c>
      <c r="Q941">
        <f>VLOOKUP(P941,commits!$A$2:$D$666,3,FALSE)</f>
        <v>10</v>
      </c>
      <c r="R941">
        <f>VLOOKUP(P941,commits!$A$2:$D$666,4,FALSE)</f>
        <v>120</v>
      </c>
      <c r="S941">
        <f t="shared" si="34"/>
        <v>130</v>
      </c>
      <c r="T941" s="2">
        <v>0</v>
      </c>
      <c r="U941" s="2">
        <v>3</v>
      </c>
    </row>
    <row r="942" spans="16:21" x14ac:dyDescent="0.25">
      <c r="P942" s="2">
        <v>41799418</v>
      </c>
      <c r="Q942">
        <f>VLOOKUP(P942,commits!$A$2:$D$666,3,FALSE)</f>
        <v>8</v>
      </c>
      <c r="R942">
        <f>VLOOKUP(P942,commits!$A$2:$D$666,4,FALSE)</f>
        <v>100</v>
      </c>
      <c r="S942">
        <f t="shared" si="34"/>
        <v>108</v>
      </c>
      <c r="T942" s="2">
        <v>0</v>
      </c>
      <c r="U942" s="2">
        <v>3</v>
      </c>
    </row>
    <row r="943" spans="16:21" x14ac:dyDescent="0.25">
      <c r="P943" s="2">
        <v>42875428</v>
      </c>
      <c r="Q943" t="e">
        <f>VLOOKUP(P943,commits!$A$2:$D$666,3,FALSE)</f>
        <v>#N/A</v>
      </c>
      <c r="R943" t="e">
        <f>VLOOKUP(P943,commits!$A$2:$D$666,4,FALSE)</f>
        <v>#N/A</v>
      </c>
      <c r="S943" t="e">
        <f t="shared" si="34"/>
        <v>#N/A</v>
      </c>
      <c r="T943" s="2">
        <v>0</v>
      </c>
      <c r="U943" s="2">
        <v>3</v>
      </c>
    </row>
    <row r="944" spans="16:21" x14ac:dyDescent="0.25">
      <c r="P944" s="2">
        <v>42992940</v>
      </c>
      <c r="Q944">
        <f>VLOOKUP(P944,commits!$A$2:$D$666,3,FALSE)</f>
        <v>1</v>
      </c>
      <c r="R944">
        <f>VLOOKUP(P944,commits!$A$2:$D$666,4,FALSE)</f>
        <v>141</v>
      </c>
      <c r="S944">
        <f t="shared" si="34"/>
        <v>142</v>
      </c>
      <c r="T944" s="2">
        <v>0</v>
      </c>
      <c r="U944" s="2">
        <v>8</v>
      </c>
    </row>
    <row r="945" spans="16:21" x14ac:dyDescent="0.25">
      <c r="P945" s="2">
        <v>43055360</v>
      </c>
      <c r="Q945" t="e">
        <f>VLOOKUP(P945,commits!$A$2:$D$666,3,FALSE)</f>
        <v>#N/A</v>
      </c>
      <c r="R945" t="e">
        <f>VLOOKUP(P945,commits!$A$2:$D$666,4,FALSE)</f>
        <v>#N/A</v>
      </c>
      <c r="S945" t="e">
        <f t="shared" si="34"/>
        <v>#N/A</v>
      </c>
      <c r="T945" s="2">
        <v>0</v>
      </c>
      <c r="U945" s="2">
        <v>8</v>
      </c>
    </row>
    <row r="946" spans="16:21" x14ac:dyDescent="0.25">
      <c r="P946" s="2">
        <v>43092867</v>
      </c>
      <c r="Q946">
        <f>VLOOKUP(P946,commits!$A$2:$D$666,3,FALSE)</f>
        <v>1</v>
      </c>
      <c r="R946">
        <f>VLOOKUP(P946,commits!$A$2:$D$666,4,FALSE)</f>
        <v>119</v>
      </c>
      <c r="S946">
        <f t="shared" si="34"/>
        <v>120</v>
      </c>
      <c r="T946" s="2">
        <v>0</v>
      </c>
      <c r="U946" s="2">
        <v>49</v>
      </c>
    </row>
    <row r="947" spans="16:21" x14ac:dyDescent="0.25">
      <c r="P947" s="2">
        <v>43135296</v>
      </c>
      <c r="Q947">
        <f>VLOOKUP(P947,commits!$A$2:$D$666,3,FALSE)</f>
        <v>4</v>
      </c>
      <c r="R947">
        <f>VLOOKUP(P947,commits!$A$2:$D$666,4,FALSE)</f>
        <v>110</v>
      </c>
      <c r="S947">
        <f t="shared" si="34"/>
        <v>114</v>
      </c>
      <c r="T947" s="2">
        <v>0</v>
      </c>
      <c r="U947" s="2">
        <v>2</v>
      </c>
    </row>
    <row r="948" spans="16:21" x14ac:dyDescent="0.25">
      <c r="P948" s="2">
        <v>43329472</v>
      </c>
      <c r="Q948" t="e">
        <f>VLOOKUP(P948,commits!$A$2:$D$666,3,FALSE)</f>
        <v>#N/A</v>
      </c>
      <c r="R948" t="e">
        <f>VLOOKUP(P948,commits!$A$2:$D$666,4,FALSE)</f>
        <v>#N/A</v>
      </c>
      <c r="S948" t="e">
        <f t="shared" si="34"/>
        <v>#N/A</v>
      </c>
      <c r="T948" s="2">
        <v>0</v>
      </c>
      <c r="U948" s="2">
        <v>2</v>
      </c>
    </row>
    <row r="949" spans="16:21" x14ac:dyDescent="0.25">
      <c r="P949" s="2">
        <v>43715318</v>
      </c>
      <c r="Q949">
        <f>VLOOKUP(P949,commits!$A$2:$D$666,3,FALSE)</f>
        <v>20</v>
      </c>
      <c r="R949">
        <f>VLOOKUP(P949,commits!$A$2:$D$666,4,FALSE)</f>
        <v>70</v>
      </c>
      <c r="S949">
        <f t="shared" si="34"/>
        <v>90</v>
      </c>
      <c r="T949" s="2">
        <v>0</v>
      </c>
      <c r="U949" s="2">
        <v>2</v>
      </c>
    </row>
    <row r="950" spans="16:21" x14ac:dyDescent="0.25">
      <c r="P950" s="2">
        <v>44005187</v>
      </c>
      <c r="Q950">
        <f>VLOOKUP(P950,commits!$A$2:$D$666,3,FALSE)</f>
        <v>1</v>
      </c>
      <c r="R950">
        <f>VLOOKUP(P950,commits!$A$2:$D$666,4,FALSE)</f>
        <v>55</v>
      </c>
      <c r="S950">
        <f t="shared" si="34"/>
        <v>56</v>
      </c>
      <c r="T950" s="2">
        <v>0</v>
      </c>
      <c r="U950" s="2">
        <v>4</v>
      </c>
    </row>
    <row r="951" spans="16:21" x14ac:dyDescent="0.25">
      <c r="P951" s="2">
        <v>44443176</v>
      </c>
      <c r="Q951" t="e">
        <f>VLOOKUP(P951,commits!$A$2:$D$666,3,FALSE)</f>
        <v>#N/A</v>
      </c>
      <c r="R951" t="e">
        <f>VLOOKUP(P951,commits!$A$2:$D$666,4,FALSE)</f>
        <v>#N/A</v>
      </c>
      <c r="S951" t="e">
        <f t="shared" ref="S951:S1014" si="35">Q951+R951</f>
        <v>#N/A</v>
      </c>
      <c r="T951" s="2">
        <v>0</v>
      </c>
      <c r="U951" s="2">
        <v>5</v>
      </c>
    </row>
    <row r="952" spans="16:21" x14ac:dyDescent="0.25">
      <c r="P952" s="2">
        <v>45728723</v>
      </c>
      <c r="Q952">
        <f>VLOOKUP(P952,commits!$A$2:$D$666,3,FALSE)</f>
        <v>9</v>
      </c>
      <c r="R952">
        <f>VLOOKUP(P952,commits!$A$2:$D$666,4,FALSE)</f>
        <v>60</v>
      </c>
      <c r="S952">
        <f t="shared" si="35"/>
        <v>69</v>
      </c>
      <c r="T952" s="2">
        <v>0</v>
      </c>
      <c r="U952" s="2">
        <v>2</v>
      </c>
    </row>
    <row r="953" spans="16:21" x14ac:dyDescent="0.25">
      <c r="P953" s="2">
        <v>45859239</v>
      </c>
      <c r="Q953" t="e">
        <f>VLOOKUP(P953,commits!$A$2:$D$666,3,FALSE)</f>
        <v>#N/A</v>
      </c>
      <c r="R953" t="e">
        <f>VLOOKUP(P953,commits!$A$2:$D$666,4,FALSE)</f>
        <v>#N/A</v>
      </c>
      <c r="S953" t="e">
        <f t="shared" si="35"/>
        <v>#N/A</v>
      </c>
      <c r="T953" s="2">
        <v>0</v>
      </c>
      <c r="U953" s="2">
        <v>4</v>
      </c>
    </row>
    <row r="954" spans="16:21" x14ac:dyDescent="0.25">
      <c r="P954" s="2">
        <v>45884557</v>
      </c>
      <c r="Q954">
        <f>VLOOKUP(P954,commits!$A$2:$D$666,3,FALSE)</f>
        <v>27</v>
      </c>
      <c r="R954">
        <f>VLOOKUP(P954,commits!$A$2:$D$666,4,FALSE)</f>
        <v>1519</v>
      </c>
      <c r="S954">
        <f t="shared" si="35"/>
        <v>1546</v>
      </c>
      <c r="T954" s="2">
        <v>0</v>
      </c>
      <c r="U954" s="2">
        <v>4</v>
      </c>
    </row>
    <row r="955" spans="16:21" x14ac:dyDescent="0.25">
      <c r="P955" s="2">
        <v>46121448</v>
      </c>
      <c r="Q955">
        <f>VLOOKUP(P955,commits!$A$2:$D$666,3,FALSE)</f>
        <v>4</v>
      </c>
      <c r="R955">
        <f>VLOOKUP(P955,commits!$A$2:$D$666,4,FALSE)</f>
        <v>11</v>
      </c>
      <c r="S955">
        <f t="shared" si="35"/>
        <v>15</v>
      </c>
      <c r="T955" s="2">
        <v>0</v>
      </c>
      <c r="U955" s="2">
        <v>2</v>
      </c>
    </row>
    <row r="956" spans="16:21" x14ac:dyDescent="0.25">
      <c r="P956" s="2">
        <v>47181287</v>
      </c>
      <c r="Q956" t="e">
        <f>VLOOKUP(P956,commits!$A$2:$D$666,3,FALSE)</f>
        <v>#N/A</v>
      </c>
      <c r="R956" t="e">
        <f>VLOOKUP(P956,commits!$A$2:$D$666,4,FALSE)</f>
        <v>#N/A</v>
      </c>
      <c r="S956" t="e">
        <f t="shared" si="35"/>
        <v>#N/A</v>
      </c>
      <c r="T956" s="2">
        <v>0</v>
      </c>
      <c r="U956" s="2">
        <v>5</v>
      </c>
    </row>
    <row r="957" spans="16:21" x14ac:dyDescent="0.25">
      <c r="P957" s="2">
        <v>47686179</v>
      </c>
      <c r="Q957">
        <f>VLOOKUP(P957,commits!$A$2:$D$666,3,FALSE)</f>
        <v>15</v>
      </c>
      <c r="R957">
        <f>VLOOKUP(P957,commits!$A$2:$D$666,4,FALSE)</f>
        <v>24</v>
      </c>
      <c r="S957">
        <f t="shared" si="35"/>
        <v>39</v>
      </c>
      <c r="T957" s="2">
        <v>0</v>
      </c>
      <c r="U957" s="2">
        <v>1</v>
      </c>
    </row>
    <row r="958" spans="16:21" x14ac:dyDescent="0.25">
      <c r="P958" s="2">
        <v>47846192</v>
      </c>
      <c r="Q958">
        <f>VLOOKUP(P958,commits!$A$2:$D$666,3,FALSE)</f>
        <v>8</v>
      </c>
      <c r="R958">
        <f>VLOOKUP(P958,commits!$A$2:$D$666,4,FALSE)</f>
        <v>65</v>
      </c>
      <c r="S958">
        <f t="shared" si="35"/>
        <v>73</v>
      </c>
      <c r="T958" s="2">
        <v>0</v>
      </c>
      <c r="U958" s="2">
        <v>3</v>
      </c>
    </row>
    <row r="959" spans="16:21" x14ac:dyDescent="0.25">
      <c r="P959" s="2">
        <v>48448272</v>
      </c>
      <c r="Q959" t="e">
        <f>VLOOKUP(P959,commits!$A$2:$D$666,3,FALSE)</f>
        <v>#N/A</v>
      </c>
      <c r="R959" t="e">
        <f>VLOOKUP(P959,commits!$A$2:$D$666,4,FALSE)</f>
        <v>#N/A</v>
      </c>
      <c r="S959" t="e">
        <f t="shared" si="35"/>
        <v>#N/A</v>
      </c>
      <c r="T959" s="2">
        <v>0</v>
      </c>
      <c r="U959" s="2">
        <v>1</v>
      </c>
    </row>
    <row r="960" spans="16:21" x14ac:dyDescent="0.25">
      <c r="P960" s="2">
        <v>49336228</v>
      </c>
      <c r="Q960">
        <f>VLOOKUP(P960,commits!$A$2:$D$666,3,FALSE)</f>
        <v>1</v>
      </c>
      <c r="R960">
        <f>VLOOKUP(P960,commits!$A$2:$D$666,4,FALSE)</f>
        <v>10</v>
      </c>
      <c r="S960">
        <f t="shared" si="35"/>
        <v>11</v>
      </c>
      <c r="T960" s="2">
        <v>0</v>
      </c>
      <c r="U960" s="2">
        <v>1</v>
      </c>
    </row>
    <row r="961" spans="16:21" x14ac:dyDescent="0.25">
      <c r="P961" s="2">
        <v>49742114</v>
      </c>
      <c r="Q961">
        <f>VLOOKUP(P961,commits!$A$2:$D$666,3,FALSE)</f>
        <v>1</v>
      </c>
      <c r="R961">
        <f>VLOOKUP(P961,commits!$A$2:$D$666,4,FALSE)</f>
        <v>82</v>
      </c>
      <c r="S961">
        <f t="shared" si="35"/>
        <v>83</v>
      </c>
      <c r="T961" s="2">
        <v>0</v>
      </c>
      <c r="U961" s="2">
        <v>12</v>
      </c>
    </row>
    <row r="962" spans="16:21" x14ac:dyDescent="0.25">
      <c r="P962" s="2">
        <v>50178266</v>
      </c>
      <c r="Q962">
        <f>VLOOKUP(P962,commits!$A$2:$D$666,3,FALSE)</f>
        <v>1</v>
      </c>
      <c r="R962">
        <f>VLOOKUP(P962,commits!$A$2:$D$666,4,FALSE)</f>
        <v>38</v>
      </c>
      <c r="S962">
        <f t="shared" si="35"/>
        <v>39</v>
      </c>
      <c r="T962" s="2">
        <v>0</v>
      </c>
      <c r="U962" s="2">
        <v>1</v>
      </c>
    </row>
    <row r="963" spans="16:21" x14ac:dyDescent="0.25">
      <c r="P963" s="2">
        <v>50223678</v>
      </c>
      <c r="Q963">
        <f>VLOOKUP(P963,commits!$A$2:$D$666,3,FALSE)</f>
        <v>1</v>
      </c>
      <c r="R963">
        <f>VLOOKUP(P963,commits!$A$2:$D$666,4,FALSE)</f>
        <v>2</v>
      </c>
      <c r="S963">
        <f t="shared" si="35"/>
        <v>3</v>
      </c>
      <c r="T963" s="2">
        <v>0</v>
      </c>
      <c r="U963" s="2">
        <v>1</v>
      </c>
    </row>
    <row r="964" spans="16:21" x14ac:dyDescent="0.25">
      <c r="P964" s="2">
        <v>50374140</v>
      </c>
      <c r="Q964">
        <f>VLOOKUP(P964,commits!$A$2:$D$666,3,FALSE)</f>
        <v>23</v>
      </c>
      <c r="R964">
        <f>VLOOKUP(P964,commits!$A$2:$D$666,4,FALSE)</f>
        <v>44</v>
      </c>
      <c r="S964">
        <f t="shared" si="35"/>
        <v>67</v>
      </c>
      <c r="T964" s="2">
        <v>0</v>
      </c>
      <c r="U964" s="2">
        <v>3</v>
      </c>
    </row>
    <row r="965" spans="16:21" x14ac:dyDescent="0.25">
      <c r="P965" s="2">
        <v>51590622</v>
      </c>
      <c r="Q965">
        <f>VLOOKUP(P965,commits!$A$2:$D$666,3,FALSE)</f>
        <v>3</v>
      </c>
      <c r="R965">
        <f>VLOOKUP(P965,commits!$A$2:$D$666,4,FALSE)</f>
        <v>28</v>
      </c>
      <c r="S965">
        <f t="shared" si="35"/>
        <v>31</v>
      </c>
      <c r="T965" s="2">
        <v>0</v>
      </c>
      <c r="U965" s="2">
        <v>2</v>
      </c>
    </row>
    <row r="966" spans="16:21" x14ac:dyDescent="0.25">
      <c r="P966" s="2">
        <v>52187093</v>
      </c>
      <c r="Q966">
        <f>VLOOKUP(P966,commits!$A$2:$D$666,3,FALSE)</f>
        <v>1</v>
      </c>
      <c r="R966">
        <f>VLOOKUP(P966,commits!$A$2:$D$666,4,FALSE)</f>
        <v>226</v>
      </c>
      <c r="S966">
        <f t="shared" si="35"/>
        <v>227</v>
      </c>
      <c r="T966" s="2">
        <v>0</v>
      </c>
      <c r="U966" s="2">
        <v>2</v>
      </c>
    </row>
    <row r="967" spans="16:21" x14ac:dyDescent="0.25">
      <c r="P967" s="2">
        <v>52959888</v>
      </c>
      <c r="Q967">
        <f>VLOOKUP(P967,commits!$A$2:$D$666,3,FALSE)</f>
        <v>4</v>
      </c>
      <c r="R967">
        <f>VLOOKUP(P967,commits!$A$2:$D$666,4,FALSE)</f>
        <v>11</v>
      </c>
      <c r="S967">
        <f t="shared" si="35"/>
        <v>15</v>
      </c>
      <c r="T967" s="2">
        <v>0</v>
      </c>
      <c r="U967" s="2">
        <v>2</v>
      </c>
    </row>
    <row r="968" spans="16:21" x14ac:dyDescent="0.25">
      <c r="P968" s="2">
        <v>53073936</v>
      </c>
      <c r="Q968" t="e">
        <f>VLOOKUP(P968,commits!$A$2:$D$666,3,FALSE)</f>
        <v>#N/A</v>
      </c>
      <c r="R968" t="e">
        <f>VLOOKUP(P968,commits!$A$2:$D$666,4,FALSE)</f>
        <v>#N/A</v>
      </c>
      <c r="S968" t="e">
        <f t="shared" si="35"/>
        <v>#N/A</v>
      </c>
      <c r="T968" s="2">
        <v>0</v>
      </c>
      <c r="U968" s="2">
        <v>1</v>
      </c>
    </row>
    <row r="969" spans="16:21" x14ac:dyDescent="0.25">
      <c r="P969" s="2">
        <v>54498583</v>
      </c>
      <c r="Q969" t="e">
        <f>VLOOKUP(P969,commits!$A$2:$D$666,3,FALSE)</f>
        <v>#N/A</v>
      </c>
      <c r="R969" t="e">
        <f>VLOOKUP(P969,commits!$A$2:$D$666,4,FALSE)</f>
        <v>#N/A</v>
      </c>
      <c r="S969" t="e">
        <f t="shared" si="35"/>
        <v>#N/A</v>
      </c>
      <c r="T969" s="2">
        <v>0</v>
      </c>
      <c r="U969" s="2">
        <v>19</v>
      </c>
    </row>
    <row r="970" spans="16:21" x14ac:dyDescent="0.25">
      <c r="P970" s="2">
        <v>55123746</v>
      </c>
      <c r="Q970">
        <f>VLOOKUP(P970,commits!$A$2:$D$666,3,FALSE)</f>
        <v>6</v>
      </c>
      <c r="R970">
        <f>VLOOKUP(P970,commits!$A$2:$D$666,4,FALSE)</f>
        <v>76</v>
      </c>
      <c r="S970">
        <f t="shared" si="35"/>
        <v>82</v>
      </c>
      <c r="T970" s="2">
        <v>0</v>
      </c>
      <c r="U970" s="2">
        <v>1</v>
      </c>
    </row>
    <row r="971" spans="16:21" x14ac:dyDescent="0.25">
      <c r="P971" s="2">
        <v>55208796</v>
      </c>
      <c r="Q971" t="e">
        <f>VLOOKUP(P971,commits!$A$2:$D$666,3,FALSE)</f>
        <v>#N/A</v>
      </c>
      <c r="R971" t="e">
        <f>VLOOKUP(P971,commits!$A$2:$D$666,4,FALSE)</f>
        <v>#N/A</v>
      </c>
      <c r="S971" t="e">
        <f t="shared" si="35"/>
        <v>#N/A</v>
      </c>
      <c r="T971" s="2">
        <v>0</v>
      </c>
      <c r="U971" s="2">
        <v>2</v>
      </c>
    </row>
    <row r="972" spans="16:21" x14ac:dyDescent="0.25">
      <c r="P972" s="2">
        <v>55227113</v>
      </c>
      <c r="Q972">
        <f>VLOOKUP(P972,commits!$A$2:$D$666,3,FALSE)</f>
        <v>1</v>
      </c>
      <c r="R972">
        <f>VLOOKUP(P972,commits!$A$2:$D$666,4,FALSE)</f>
        <v>13</v>
      </c>
      <c r="S972">
        <f t="shared" si="35"/>
        <v>14</v>
      </c>
      <c r="T972" s="2">
        <v>0</v>
      </c>
      <c r="U972" s="2">
        <v>1</v>
      </c>
    </row>
    <row r="973" spans="16:21" x14ac:dyDescent="0.25">
      <c r="P973" s="2">
        <v>55677053</v>
      </c>
      <c r="Q973" t="e">
        <f>VLOOKUP(P973,commits!$A$2:$D$666,3,FALSE)</f>
        <v>#N/A</v>
      </c>
      <c r="R973" t="e">
        <f>VLOOKUP(P973,commits!$A$2:$D$666,4,FALSE)</f>
        <v>#N/A</v>
      </c>
      <c r="S973" t="e">
        <f t="shared" si="35"/>
        <v>#N/A</v>
      </c>
      <c r="T973" s="2">
        <v>0</v>
      </c>
      <c r="U973" s="2">
        <v>6</v>
      </c>
    </row>
    <row r="974" spans="16:21" x14ac:dyDescent="0.25">
      <c r="P974" s="2">
        <v>55773603</v>
      </c>
      <c r="Q974" t="e">
        <f>VLOOKUP(P974,commits!$A$2:$D$666,3,FALSE)</f>
        <v>#N/A</v>
      </c>
      <c r="R974" t="e">
        <f>VLOOKUP(P974,commits!$A$2:$D$666,4,FALSE)</f>
        <v>#N/A</v>
      </c>
      <c r="S974" t="e">
        <f t="shared" si="35"/>
        <v>#N/A</v>
      </c>
      <c r="T974" s="2">
        <v>0</v>
      </c>
      <c r="U974" s="2">
        <v>1</v>
      </c>
    </row>
    <row r="975" spans="16:21" x14ac:dyDescent="0.25">
      <c r="P975" s="2">
        <v>56406733</v>
      </c>
      <c r="Q975">
        <f>VLOOKUP(P975,commits!$A$2:$D$666,3,FALSE)</f>
        <v>1</v>
      </c>
      <c r="R975">
        <f>VLOOKUP(P975,commits!$A$2:$D$666,4,FALSE)</f>
        <v>10</v>
      </c>
      <c r="S975">
        <f t="shared" si="35"/>
        <v>11</v>
      </c>
      <c r="T975" s="2">
        <v>0</v>
      </c>
      <c r="U975" s="2">
        <v>1</v>
      </c>
    </row>
    <row r="976" spans="16:21" x14ac:dyDescent="0.25">
      <c r="P976" s="2">
        <v>56452928</v>
      </c>
      <c r="Q976">
        <f>VLOOKUP(P976,commits!$A$2:$D$666,3,FALSE)</f>
        <v>27</v>
      </c>
      <c r="R976">
        <f>VLOOKUP(P976,commits!$A$2:$D$666,4,FALSE)</f>
        <v>245</v>
      </c>
      <c r="S976">
        <f t="shared" si="35"/>
        <v>272</v>
      </c>
      <c r="T976" s="2">
        <v>0</v>
      </c>
      <c r="U976" s="2">
        <v>2</v>
      </c>
    </row>
    <row r="977" spans="16:21" x14ac:dyDescent="0.25">
      <c r="P977" s="2">
        <v>56578571</v>
      </c>
      <c r="Q977">
        <f>VLOOKUP(P977,commits!$A$2:$D$666,3,FALSE)</f>
        <v>1</v>
      </c>
      <c r="R977">
        <f>VLOOKUP(P977,commits!$A$2:$D$666,4,FALSE)</f>
        <v>4</v>
      </c>
      <c r="S977">
        <f t="shared" si="35"/>
        <v>5</v>
      </c>
      <c r="T977" s="2">
        <v>0</v>
      </c>
      <c r="U977" s="2">
        <v>1</v>
      </c>
    </row>
    <row r="978" spans="16:21" x14ac:dyDescent="0.25">
      <c r="P978" s="2">
        <v>56740418</v>
      </c>
      <c r="Q978">
        <f>VLOOKUP(P978,commits!$A$2:$D$666,3,FALSE)</f>
        <v>11</v>
      </c>
      <c r="R978">
        <f>VLOOKUP(P978,commits!$A$2:$D$666,4,FALSE)</f>
        <v>15</v>
      </c>
      <c r="S978">
        <f t="shared" si="35"/>
        <v>26</v>
      </c>
      <c r="T978" s="2">
        <v>0</v>
      </c>
      <c r="U978" s="2">
        <v>3</v>
      </c>
    </row>
    <row r="979" spans="16:21" x14ac:dyDescent="0.25">
      <c r="P979" s="2">
        <v>57079362</v>
      </c>
      <c r="Q979">
        <f>VLOOKUP(P979,commits!$A$2:$D$666,3,FALSE)</f>
        <v>1</v>
      </c>
      <c r="R979">
        <f>VLOOKUP(P979,commits!$A$2:$D$666,4,FALSE)</f>
        <v>98</v>
      </c>
      <c r="S979">
        <f t="shared" si="35"/>
        <v>99</v>
      </c>
      <c r="T979" s="2">
        <v>0</v>
      </c>
      <c r="U979" s="2">
        <v>1</v>
      </c>
    </row>
    <row r="980" spans="16:21" x14ac:dyDescent="0.25">
      <c r="P980" s="2">
        <v>58299056</v>
      </c>
      <c r="Q980">
        <f>VLOOKUP(P980,commits!$A$2:$D$666,3,FALSE)</f>
        <v>4</v>
      </c>
      <c r="R980">
        <f>VLOOKUP(P980,commits!$A$2:$D$666,4,FALSE)</f>
        <v>94</v>
      </c>
      <c r="S980">
        <f t="shared" si="35"/>
        <v>98</v>
      </c>
      <c r="T980" s="2">
        <v>0</v>
      </c>
      <c r="U980" s="2">
        <v>17</v>
      </c>
    </row>
    <row r="981" spans="16:21" x14ac:dyDescent="0.25">
      <c r="P981" s="2">
        <v>58870758</v>
      </c>
      <c r="Q981">
        <f>VLOOKUP(P981,commits!$A$2:$D$666,3,FALSE)</f>
        <v>5</v>
      </c>
      <c r="R981">
        <f>VLOOKUP(P981,commits!$A$2:$D$666,4,FALSE)</f>
        <v>34</v>
      </c>
      <c r="S981">
        <f t="shared" si="35"/>
        <v>39</v>
      </c>
      <c r="T981" s="2">
        <v>0</v>
      </c>
      <c r="U981" s="2">
        <v>3</v>
      </c>
    </row>
    <row r="982" spans="16:21" x14ac:dyDescent="0.25">
      <c r="P982" s="2">
        <v>59791768</v>
      </c>
      <c r="Q982">
        <f>VLOOKUP(P982,commits!$A$2:$D$666,3,FALSE)</f>
        <v>1</v>
      </c>
      <c r="R982">
        <f>VLOOKUP(P982,commits!$A$2:$D$666,4,FALSE)</f>
        <v>16</v>
      </c>
      <c r="S982">
        <f t="shared" si="35"/>
        <v>17</v>
      </c>
      <c r="T982" s="2">
        <v>0</v>
      </c>
      <c r="U982" s="2">
        <v>1</v>
      </c>
    </row>
    <row r="983" spans="16:21" x14ac:dyDescent="0.25">
      <c r="P983" s="2">
        <v>60132409</v>
      </c>
      <c r="Q983">
        <f>VLOOKUP(P983,commits!$A$2:$D$666,3,FALSE)</f>
        <v>1</v>
      </c>
      <c r="R983">
        <f>VLOOKUP(P983,commits!$A$2:$D$666,4,FALSE)</f>
        <v>28</v>
      </c>
      <c r="S983">
        <f t="shared" si="35"/>
        <v>29</v>
      </c>
      <c r="T983" s="2">
        <v>0</v>
      </c>
      <c r="U983" s="2">
        <v>1</v>
      </c>
    </row>
    <row r="984" spans="16:21" x14ac:dyDescent="0.25">
      <c r="P984" s="2">
        <v>61046672</v>
      </c>
      <c r="Q984">
        <f>VLOOKUP(P984,commits!$A$2:$D$666,3,FALSE)</f>
        <v>15</v>
      </c>
      <c r="R984">
        <f>VLOOKUP(P984,commits!$A$2:$D$666,4,FALSE)</f>
        <v>76</v>
      </c>
      <c r="S984">
        <f t="shared" si="35"/>
        <v>91</v>
      </c>
      <c r="T984" s="2">
        <v>0</v>
      </c>
      <c r="U984" s="2">
        <v>9</v>
      </c>
    </row>
    <row r="985" spans="16:21" x14ac:dyDescent="0.25">
      <c r="P985" s="2">
        <v>61695461</v>
      </c>
      <c r="Q985">
        <f>VLOOKUP(P985,commits!$A$2:$D$666,3,FALSE)</f>
        <v>5</v>
      </c>
      <c r="R985">
        <f>VLOOKUP(P985,commits!$A$2:$D$666,4,FALSE)</f>
        <v>236</v>
      </c>
      <c r="S985">
        <f t="shared" si="35"/>
        <v>241</v>
      </c>
      <c r="T985" s="2">
        <v>0</v>
      </c>
      <c r="U985" s="2">
        <v>10</v>
      </c>
    </row>
    <row r="986" spans="16:21" x14ac:dyDescent="0.25">
      <c r="P986" s="2">
        <v>62050791</v>
      </c>
      <c r="Q986">
        <f>VLOOKUP(P986,commits!$A$2:$D$666,3,FALSE)</f>
        <v>1</v>
      </c>
      <c r="R986">
        <f>VLOOKUP(P986,commits!$A$2:$D$666,4,FALSE)</f>
        <v>200</v>
      </c>
      <c r="S986">
        <f t="shared" si="35"/>
        <v>201</v>
      </c>
      <c r="T986" s="2">
        <v>0</v>
      </c>
      <c r="U986" s="2">
        <v>1</v>
      </c>
    </row>
    <row r="987" spans="16:21" x14ac:dyDescent="0.25">
      <c r="P987" s="2">
        <v>64619837</v>
      </c>
      <c r="Q987" t="e">
        <f>VLOOKUP(P987,commits!$A$2:$D$666,3,FALSE)</f>
        <v>#N/A</v>
      </c>
      <c r="R987" t="e">
        <f>VLOOKUP(P987,commits!$A$2:$D$666,4,FALSE)</f>
        <v>#N/A</v>
      </c>
      <c r="S987" t="e">
        <f t="shared" si="35"/>
        <v>#N/A</v>
      </c>
      <c r="T987" s="2">
        <v>0</v>
      </c>
      <c r="U987" s="2">
        <v>2</v>
      </c>
    </row>
    <row r="988" spans="16:21" x14ac:dyDescent="0.25">
      <c r="P988" s="2">
        <v>64986471</v>
      </c>
      <c r="Q988" t="e">
        <f>VLOOKUP(P988,commits!$A$2:$D$666,3,FALSE)</f>
        <v>#N/A</v>
      </c>
      <c r="R988" t="e">
        <f>VLOOKUP(P988,commits!$A$2:$D$666,4,FALSE)</f>
        <v>#N/A</v>
      </c>
      <c r="S988" t="e">
        <f t="shared" si="35"/>
        <v>#N/A</v>
      </c>
      <c r="T988" s="2">
        <v>0</v>
      </c>
      <c r="U988" s="2">
        <v>20</v>
      </c>
    </row>
    <row r="989" spans="16:21" x14ac:dyDescent="0.25">
      <c r="P989" s="2">
        <v>67122925</v>
      </c>
      <c r="Q989">
        <f>VLOOKUP(P989,commits!$A$2:$D$666,3,FALSE)</f>
        <v>52</v>
      </c>
      <c r="R989">
        <f>VLOOKUP(P989,commits!$A$2:$D$666,4,FALSE)</f>
        <v>1547</v>
      </c>
      <c r="S989">
        <f t="shared" si="35"/>
        <v>1599</v>
      </c>
      <c r="T989" s="2">
        <v>0</v>
      </c>
      <c r="U989" s="2">
        <v>144</v>
      </c>
    </row>
    <row r="990" spans="16:21" x14ac:dyDescent="0.25">
      <c r="P990" s="2">
        <v>67223659</v>
      </c>
      <c r="Q990">
        <f>VLOOKUP(P990,commits!$A$2:$D$666,3,FALSE)</f>
        <v>3</v>
      </c>
      <c r="R990">
        <f>VLOOKUP(P990,commits!$A$2:$D$666,4,FALSE)</f>
        <v>15</v>
      </c>
      <c r="S990">
        <f t="shared" si="35"/>
        <v>18</v>
      </c>
      <c r="T990" s="2">
        <v>0</v>
      </c>
      <c r="U990" s="2">
        <v>4</v>
      </c>
    </row>
    <row r="991" spans="16:21" x14ac:dyDescent="0.25">
      <c r="P991" s="2">
        <v>67642074</v>
      </c>
      <c r="Q991" t="e">
        <f>VLOOKUP(P991,commits!$A$2:$D$666,3,FALSE)</f>
        <v>#N/A</v>
      </c>
      <c r="R991" t="e">
        <f>VLOOKUP(P991,commits!$A$2:$D$666,4,FALSE)</f>
        <v>#N/A</v>
      </c>
      <c r="S991" t="e">
        <f t="shared" si="35"/>
        <v>#N/A</v>
      </c>
      <c r="T991" s="2">
        <v>0</v>
      </c>
      <c r="U991" s="2">
        <v>8</v>
      </c>
    </row>
    <row r="992" spans="16:21" x14ac:dyDescent="0.25">
      <c r="P992" s="2">
        <v>67746970</v>
      </c>
      <c r="Q992">
        <f>VLOOKUP(P992,commits!$A$2:$D$666,3,FALSE)</f>
        <v>1</v>
      </c>
      <c r="R992">
        <f>VLOOKUP(P992,commits!$A$2:$D$666,4,FALSE)</f>
        <v>57</v>
      </c>
      <c r="S992">
        <f t="shared" si="35"/>
        <v>58</v>
      </c>
      <c r="T992" s="2">
        <v>0</v>
      </c>
      <c r="U992" s="2">
        <v>1</v>
      </c>
    </row>
    <row r="993" spans="16:21" x14ac:dyDescent="0.25">
      <c r="P993" s="2">
        <v>67809495</v>
      </c>
      <c r="Q993">
        <f>VLOOKUP(P993,commits!$A$2:$D$666,3,FALSE)</f>
        <v>3</v>
      </c>
      <c r="R993">
        <f>VLOOKUP(P993,commits!$A$2:$D$666,4,FALSE)</f>
        <v>28</v>
      </c>
      <c r="S993">
        <f t="shared" si="35"/>
        <v>31</v>
      </c>
      <c r="T993" s="2">
        <v>0</v>
      </c>
      <c r="U993" s="2">
        <v>2</v>
      </c>
    </row>
    <row r="994" spans="16:21" x14ac:dyDescent="0.25">
      <c r="P994" s="2">
        <v>67923925</v>
      </c>
      <c r="Q994" t="e">
        <f>VLOOKUP(P994,commits!$A$2:$D$666,3,FALSE)</f>
        <v>#N/A</v>
      </c>
      <c r="R994" t="e">
        <f>VLOOKUP(P994,commits!$A$2:$D$666,4,FALSE)</f>
        <v>#N/A</v>
      </c>
      <c r="S994" t="e">
        <f t="shared" si="35"/>
        <v>#N/A</v>
      </c>
      <c r="T994" s="2">
        <v>0</v>
      </c>
      <c r="U994" s="2">
        <v>8</v>
      </c>
    </row>
    <row r="995" spans="16:21" x14ac:dyDescent="0.25">
      <c r="P995" s="2">
        <v>68828635</v>
      </c>
      <c r="Q995">
        <f>VLOOKUP(P995,commits!$A$2:$D$666,3,FALSE)</f>
        <v>7</v>
      </c>
      <c r="R995">
        <f>VLOOKUP(P995,commits!$A$2:$D$666,4,FALSE)</f>
        <v>180</v>
      </c>
      <c r="S995">
        <f t="shared" si="35"/>
        <v>187</v>
      </c>
      <c r="T995" s="2">
        <v>0</v>
      </c>
      <c r="U995" s="2">
        <v>4</v>
      </c>
    </row>
    <row r="996" spans="16:21" x14ac:dyDescent="0.25">
      <c r="P996" s="2">
        <v>69872561</v>
      </c>
      <c r="Q996">
        <f>VLOOKUP(P996,commits!$A$2:$D$666,3,FALSE)</f>
        <v>1</v>
      </c>
      <c r="R996">
        <f>VLOOKUP(P996,commits!$A$2:$D$666,4,FALSE)</f>
        <v>3</v>
      </c>
      <c r="S996">
        <f t="shared" si="35"/>
        <v>4</v>
      </c>
      <c r="T996" s="2">
        <v>0</v>
      </c>
      <c r="U996" s="2">
        <v>1</v>
      </c>
    </row>
    <row r="997" spans="16:21" x14ac:dyDescent="0.25">
      <c r="P997" s="2">
        <v>69881215</v>
      </c>
      <c r="Q997" t="e">
        <f>VLOOKUP(P997,commits!$A$2:$D$666,3,FALSE)</f>
        <v>#N/A</v>
      </c>
      <c r="R997" t="e">
        <f>VLOOKUP(P997,commits!$A$2:$D$666,4,FALSE)</f>
        <v>#N/A</v>
      </c>
      <c r="S997" t="e">
        <f t="shared" si="35"/>
        <v>#N/A</v>
      </c>
      <c r="T997" s="2">
        <v>0</v>
      </c>
      <c r="U997" s="2">
        <v>2</v>
      </c>
    </row>
    <row r="998" spans="16:21" x14ac:dyDescent="0.25">
      <c r="P998" s="2">
        <v>70324149</v>
      </c>
      <c r="Q998">
        <f>VLOOKUP(P998,commits!$A$2:$D$666,3,FALSE)</f>
        <v>15</v>
      </c>
      <c r="R998">
        <f>VLOOKUP(P998,commits!$A$2:$D$666,4,FALSE)</f>
        <v>104</v>
      </c>
      <c r="S998">
        <f t="shared" si="35"/>
        <v>119</v>
      </c>
      <c r="T998" s="2">
        <v>0</v>
      </c>
      <c r="U998" s="2">
        <v>3</v>
      </c>
    </row>
    <row r="999" spans="16:21" x14ac:dyDescent="0.25">
      <c r="P999" s="2">
        <v>71284838</v>
      </c>
      <c r="Q999">
        <f>VLOOKUP(P999,commits!$A$2:$D$666,3,FALSE)</f>
        <v>2</v>
      </c>
      <c r="R999">
        <f>VLOOKUP(P999,commits!$A$2:$D$666,4,FALSE)</f>
        <v>78</v>
      </c>
      <c r="S999">
        <f t="shared" si="35"/>
        <v>80</v>
      </c>
      <c r="T999" s="2">
        <v>0</v>
      </c>
      <c r="U999" s="2">
        <v>5</v>
      </c>
    </row>
    <row r="1000" spans="16:21" x14ac:dyDescent="0.25">
      <c r="P1000" s="2">
        <v>71301957</v>
      </c>
      <c r="Q1000">
        <f>VLOOKUP(P1000,commits!$A$2:$D$666,3,FALSE)</f>
        <v>1</v>
      </c>
      <c r="R1000">
        <f>VLOOKUP(P1000,commits!$A$2:$D$666,4,FALSE)</f>
        <v>46</v>
      </c>
      <c r="S1000">
        <f t="shared" si="35"/>
        <v>47</v>
      </c>
      <c r="T1000" s="2">
        <v>0</v>
      </c>
      <c r="U1000" s="2">
        <v>3</v>
      </c>
    </row>
    <row r="1001" spans="16:21" x14ac:dyDescent="0.25">
      <c r="P1001" s="2">
        <v>71674157</v>
      </c>
      <c r="Q1001">
        <f>VLOOKUP(P1001,commits!$A$2:$D$666,3,FALSE)</f>
        <v>3</v>
      </c>
      <c r="R1001">
        <f>VLOOKUP(P1001,commits!$A$2:$D$666,4,FALSE)</f>
        <v>31</v>
      </c>
      <c r="S1001">
        <f t="shared" si="35"/>
        <v>34</v>
      </c>
      <c r="T1001" s="2">
        <v>0</v>
      </c>
      <c r="U1001" s="2">
        <v>1</v>
      </c>
    </row>
    <row r="1002" spans="16:21" x14ac:dyDescent="0.25">
      <c r="P1002" s="2">
        <v>73402961</v>
      </c>
      <c r="Q1002" t="e">
        <f>VLOOKUP(P1002,commits!$A$2:$D$666,3,FALSE)</f>
        <v>#N/A</v>
      </c>
      <c r="R1002" t="e">
        <f>VLOOKUP(P1002,commits!$A$2:$D$666,4,FALSE)</f>
        <v>#N/A</v>
      </c>
      <c r="S1002" t="e">
        <f t="shared" si="35"/>
        <v>#N/A</v>
      </c>
      <c r="T1002" s="2">
        <v>0</v>
      </c>
      <c r="U1002" s="2">
        <v>5</v>
      </c>
    </row>
    <row r="1003" spans="16:21" x14ac:dyDescent="0.25">
      <c r="P1003" s="2">
        <v>74275100</v>
      </c>
      <c r="Q1003">
        <f>VLOOKUP(P1003,commits!$A$2:$D$666,3,FALSE)</f>
        <v>211</v>
      </c>
      <c r="R1003">
        <f>VLOOKUP(P1003,commits!$A$2:$D$666,4,FALSE)</f>
        <v>85</v>
      </c>
      <c r="S1003">
        <f t="shared" si="35"/>
        <v>296</v>
      </c>
      <c r="T1003" s="2">
        <v>0</v>
      </c>
      <c r="U1003" s="2">
        <v>1</v>
      </c>
    </row>
    <row r="1004" spans="16:21" x14ac:dyDescent="0.25">
      <c r="P1004" s="2">
        <v>74492844</v>
      </c>
      <c r="Q1004" t="e">
        <f>VLOOKUP(P1004,commits!$A$2:$D$666,3,FALSE)</f>
        <v>#N/A</v>
      </c>
      <c r="R1004" t="e">
        <f>VLOOKUP(P1004,commits!$A$2:$D$666,4,FALSE)</f>
        <v>#N/A</v>
      </c>
      <c r="S1004" t="e">
        <f t="shared" si="35"/>
        <v>#N/A</v>
      </c>
      <c r="T1004" s="2">
        <v>0</v>
      </c>
      <c r="U1004" s="2">
        <v>1</v>
      </c>
    </row>
    <row r="1005" spans="16:21" x14ac:dyDescent="0.25">
      <c r="P1005" s="2">
        <v>74696240</v>
      </c>
      <c r="Q1005" t="e">
        <f>VLOOKUP(P1005,commits!$A$2:$D$666,3,FALSE)</f>
        <v>#N/A</v>
      </c>
      <c r="R1005" t="e">
        <f>VLOOKUP(P1005,commits!$A$2:$D$666,4,FALSE)</f>
        <v>#N/A</v>
      </c>
      <c r="S1005" t="e">
        <f t="shared" si="35"/>
        <v>#N/A</v>
      </c>
      <c r="T1005" s="2">
        <v>0</v>
      </c>
      <c r="U1005" s="2">
        <v>9</v>
      </c>
    </row>
    <row r="1006" spans="16:21" x14ac:dyDescent="0.25">
      <c r="P1006" s="2">
        <v>74815417</v>
      </c>
      <c r="Q1006" t="e">
        <f>VLOOKUP(P1006,commits!$A$2:$D$666,3,FALSE)</f>
        <v>#N/A</v>
      </c>
      <c r="R1006" t="e">
        <f>VLOOKUP(P1006,commits!$A$2:$D$666,4,FALSE)</f>
        <v>#N/A</v>
      </c>
      <c r="S1006" t="e">
        <f t="shared" si="35"/>
        <v>#N/A</v>
      </c>
      <c r="T1006" s="2">
        <v>0</v>
      </c>
      <c r="U1006" s="2">
        <v>2</v>
      </c>
    </row>
    <row r="1007" spans="16:21" x14ac:dyDescent="0.25">
      <c r="P1007" s="2">
        <v>74909082</v>
      </c>
      <c r="Q1007">
        <f>VLOOKUP(P1007,commits!$A$2:$D$666,3,FALSE)</f>
        <v>2</v>
      </c>
      <c r="R1007">
        <f>VLOOKUP(P1007,commits!$A$2:$D$666,4,FALSE)</f>
        <v>94</v>
      </c>
      <c r="S1007">
        <f t="shared" si="35"/>
        <v>96</v>
      </c>
      <c r="T1007" s="2">
        <v>0</v>
      </c>
      <c r="U1007" s="2">
        <v>1</v>
      </c>
    </row>
    <row r="1008" spans="16:21" x14ac:dyDescent="0.25">
      <c r="P1008" s="2">
        <v>75458247</v>
      </c>
      <c r="Q1008" t="e">
        <f>VLOOKUP(P1008,commits!$A$2:$D$666,3,FALSE)</f>
        <v>#N/A</v>
      </c>
      <c r="R1008" t="e">
        <f>VLOOKUP(P1008,commits!$A$2:$D$666,4,FALSE)</f>
        <v>#N/A</v>
      </c>
      <c r="S1008" t="e">
        <f t="shared" si="35"/>
        <v>#N/A</v>
      </c>
      <c r="T1008" s="2">
        <v>0</v>
      </c>
      <c r="U1008" s="2">
        <v>1</v>
      </c>
    </row>
    <row r="1009" spans="16:21" x14ac:dyDescent="0.25">
      <c r="P1009" s="2">
        <v>75952675</v>
      </c>
      <c r="Q1009">
        <f>VLOOKUP(P1009,commits!$A$2:$D$666,3,FALSE)</f>
        <v>1</v>
      </c>
      <c r="R1009">
        <f>VLOOKUP(P1009,commits!$A$2:$D$666,4,FALSE)</f>
        <v>15</v>
      </c>
      <c r="S1009">
        <f t="shared" si="35"/>
        <v>16</v>
      </c>
      <c r="T1009" s="2">
        <v>0</v>
      </c>
      <c r="U1009" s="2">
        <v>1</v>
      </c>
    </row>
    <row r="1010" spans="16:21" x14ac:dyDescent="0.25">
      <c r="P1010" s="2">
        <v>76426537</v>
      </c>
      <c r="Q1010">
        <f>VLOOKUP(P1010,commits!$A$2:$D$666,3,FALSE)</f>
        <v>2</v>
      </c>
      <c r="R1010">
        <f>VLOOKUP(P1010,commits!$A$2:$D$666,4,FALSE)</f>
        <v>19</v>
      </c>
      <c r="S1010">
        <f t="shared" si="35"/>
        <v>21</v>
      </c>
      <c r="T1010" s="2">
        <v>0</v>
      </c>
      <c r="U1010" s="2">
        <v>1</v>
      </c>
    </row>
    <row r="1011" spans="16:21" x14ac:dyDescent="0.25">
      <c r="P1011" s="2">
        <v>78469943</v>
      </c>
      <c r="Q1011">
        <f>VLOOKUP(P1011,commits!$A$2:$D$666,3,FALSE)</f>
        <v>4</v>
      </c>
      <c r="R1011">
        <f>VLOOKUP(P1011,commits!$A$2:$D$666,4,FALSE)</f>
        <v>12</v>
      </c>
      <c r="S1011">
        <f t="shared" si="35"/>
        <v>16</v>
      </c>
      <c r="T1011" s="2">
        <v>0</v>
      </c>
      <c r="U1011" s="2">
        <v>1</v>
      </c>
    </row>
    <row r="1012" spans="16:21" x14ac:dyDescent="0.25">
      <c r="P1012" s="2">
        <v>80075516</v>
      </c>
      <c r="Q1012">
        <f>VLOOKUP(P1012,commits!$A$2:$D$666,3,FALSE)</f>
        <v>1</v>
      </c>
      <c r="R1012">
        <f>VLOOKUP(P1012,commits!$A$2:$D$666,4,FALSE)</f>
        <v>174</v>
      </c>
      <c r="S1012">
        <f t="shared" si="35"/>
        <v>175</v>
      </c>
      <c r="T1012" s="2">
        <v>0</v>
      </c>
      <c r="U1012" s="2">
        <v>1</v>
      </c>
    </row>
    <row r="1013" spans="16:21" x14ac:dyDescent="0.25">
      <c r="P1013" s="2">
        <v>80384894</v>
      </c>
      <c r="Q1013">
        <f>VLOOKUP(P1013,commits!$A$2:$D$666,3,FALSE)</f>
        <v>3</v>
      </c>
      <c r="R1013">
        <f>VLOOKUP(P1013,commits!$A$2:$D$666,4,FALSE)</f>
        <v>23</v>
      </c>
      <c r="S1013">
        <f t="shared" si="35"/>
        <v>26</v>
      </c>
      <c r="T1013" s="2">
        <v>0</v>
      </c>
      <c r="U1013" s="2">
        <v>1</v>
      </c>
    </row>
    <row r="1014" spans="16:21" x14ac:dyDescent="0.25">
      <c r="P1014" s="2">
        <v>81348052</v>
      </c>
      <c r="Q1014">
        <f>VLOOKUP(P1014,commits!$A$2:$D$666,3,FALSE)</f>
        <v>20</v>
      </c>
      <c r="R1014">
        <f>VLOOKUP(P1014,commits!$A$2:$D$666,4,FALSE)</f>
        <v>162</v>
      </c>
      <c r="S1014">
        <f t="shared" si="35"/>
        <v>182</v>
      </c>
      <c r="T1014" s="2">
        <v>0</v>
      </c>
      <c r="U1014" s="2">
        <v>16</v>
      </c>
    </row>
    <row r="1015" spans="16:21" x14ac:dyDescent="0.25">
      <c r="P1015" s="2">
        <v>81737257</v>
      </c>
      <c r="Q1015">
        <f>VLOOKUP(P1015,commits!$A$2:$D$666,3,FALSE)</f>
        <v>37</v>
      </c>
      <c r="R1015">
        <f>VLOOKUP(P1015,commits!$A$2:$D$666,4,FALSE)</f>
        <v>53</v>
      </c>
      <c r="S1015">
        <f t="shared" ref="S1015:S1040" si="36">Q1015+R1015</f>
        <v>90</v>
      </c>
      <c r="T1015" s="2">
        <v>0</v>
      </c>
      <c r="U1015" s="2">
        <v>1</v>
      </c>
    </row>
    <row r="1016" spans="16:21" x14ac:dyDescent="0.25">
      <c r="P1016" s="2">
        <v>83024706</v>
      </c>
      <c r="Q1016">
        <f>VLOOKUP(P1016,commits!$A$2:$D$666,3,FALSE)</f>
        <v>18</v>
      </c>
      <c r="R1016">
        <f>VLOOKUP(P1016,commits!$A$2:$D$666,4,FALSE)</f>
        <v>111</v>
      </c>
      <c r="S1016">
        <f t="shared" si="36"/>
        <v>129</v>
      </c>
      <c r="T1016" s="2">
        <v>0</v>
      </c>
      <c r="U1016" s="2">
        <v>22</v>
      </c>
    </row>
    <row r="1017" spans="16:21" x14ac:dyDescent="0.25">
      <c r="P1017" s="2">
        <v>83409727</v>
      </c>
      <c r="Q1017" t="e">
        <f>VLOOKUP(P1017,commits!$A$2:$D$666,3,FALSE)</f>
        <v>#N/A</v>
      </c>
      <c r="R1017" t="e">
        <f>VLOOKUP(P1017,commits!$A$2:$D$666,4,FALSE)</f>
        <v>#N/A</v>
      </c>
      <c r="S1017" t="e">
        <f t="shared" si="36"/>
        <v>#N/A</v>
      </c>
      <c r="T1017" s="2">
        <v>0</v>
      </c>
      <c r="U1017" s="2">
        <v>20</v>
      </c>
    </row>
    <row r="1018" spans="16:21" x14ac:dyDescent="0.25">
      <c r="P1018" s="2">
        <v>87059851</v>
      </c>
      <c r="Q1018">
        <f>VLOOKUP(P1018,commits!$A$2:$D$666,3,FALSE)</f>
        <v>6</v>
      </c>
      <c r="R1018">
        <f>VLOOKUP(P1018,commits!$A$2:$D$666,4,FALSE)</f>
        <v>37</v>
      </c>
      <c r="S1018">
        <f t="shared" si="36"/>
        <v>43</v>
      </c>
      <c r="T1018" s="2">
        <v>0</v>
      </c>
      <c r="U1018" s="2">
        <v>5</v>
      </c>
    </row>
    <row r="1019" spans="16:21" x14ac:dyDescent="0.25">
      <c r="P1019" s="2">
        <v>87159117</v>
      </c>
      <c r="Q1019">
        <f>VLOOKUP(P1019,commits!$A$2:$D$666,3,FALSE)</f>
        <v>18</v>
      </c>
      <c r="R1019">
        <f>VLOOKUP(P1019,commits!$A$2:$D$666,4,FALSE)</f>
        <v>150</v>
      </c>
      <c r="S1019">
        <f t="shared" si="36"/>
        <v>168</v>
      </c>
      <c r="T1019" s="2">
        <v>0</v>
      </c>
      <c r="U1019" s="2">
        <v>24</v>
      </c>
    </row>
    <row r="1020" spans="16:21" x14ac:dyDescent="0.25">
      <c r="P1020" s="2">
        <v>90416853</v>
      </c>
      <c r="Q1020">
        <f>VLOOKUP(P1020,commits!$A$2:$D$666,3,FALSE)</f>
        <v>1</v>
      </c>
      <c r="R1020">
        <f>VLOOKUP(P1020,commits!$A$2:$D$666,4,FALSE)</f>
        <v>3</v>
      </c>
      <c r="S1020">
        <f t="shared" si="36"/>
        <v>4</v>
      </c>
      <c r="T1020" s="2">
        <v>0</v>
      </c>
      <c r="U1020" s="2">
        <v>1</v>
      </c>
    </row>
    <row r="1021" spans="16:21" x14ac:dyDescent="0.25">
      <c r="P1021" s="2">
        <v>97385961</v>
      </c>
      <c r="Q1021">
        <f>VLOOKUP(P1021,commits!$A$2:$D$666,3,FALSE)</f>
        <v>8</v>
      </c>
      <c r="R1021">
        <f>VLOOKUP(P1021,commits!$A$2:$D$666,4,FALSE)</f>
        <v>14</v>
      </c>
      <c r="S1021">
        <f t="shared" si="36"/>
        <v>22</v>
      </c>
      <c r="T1021" s="2">
        <v>0</v>
      </c>
      <c r="U1021" s="2">
        <v>3</v>
      </c>
    </row>
    <row r="1022" spans="16:21" x14ac:dyDescent="0.25">
      <c r="P1022" s="2">
        <v>97729012</v>
      </c>
      <c r="Q1022">
        <f>VLOOKUP(P1022,commits!$A$2:$D$666,3,FALSE)</f>
        <v>3</v>
      </c>
      <c r="R1022">
        <f>VLOOKUP(P1022,commits!$A$2:$D$666,4,FALSE)</f>
        <v>10</v>
      </c>
      <c r="S1022">
        <f t="shared" si="36"/>
        <v>13</v>
      </c>
      <c r="T1022" s="2">
        <v>0</v>
      </c>
      <c r="U1022" s="2">
        <v>3</v>
      </c>
    </row>
    <row r="1023" spans="16:21" x14ac:dyDescent="0.25">
      <c r="P1023" s="2">
        <v>99975547</v>
      </c>
      <c r="Q1023">
        <f>VLOOKUP(P1023,commits!$A$2:$D$666,3,FALSE)</f>
        <v>1</v>
      </c>
      <c r="R1023">
        <f>VLOOKUP(P1023,commits!$A$2:$D$666,4,FALSE)</f>
        <v>131</v>
      </c>
      <c r="S1023">
        <f t="shared" si="36"/>
        <v>132</v>
      </c>
      <c r="T1023" s="2">
        <v>0</v>
      </c>
      <c r="U1023" s="2">
        <v>5</v>
      </c>
    </row>
    <row r="1024" spans="16:21" x14ac:dyDescent="0.25">
      <c r="P1024" s="2">
        <v>103559668</v>
      </c>
      <c r="Q1024">
        <f>VLOOKUP(P1024,commits!$A$2:$D$666,3,FALSE)</f>
        <v>1</v>
      </c>
      <c r="R1024">
        <f>VLOOKUP(P1024,commits!$A$2:$D$666,4,FALSE)</f>
        <v>15</v>
      </c>
      <c r="S1024">
        <f t="shared" si="36"/>
        <v>16</v>
      </c>
      <c r="T1024" s="2">
        <v>0</v>
      </c>
      <c r="U1024" s="2">
        <v>2</v>
      </c>
    </row>
    <row r="1025" spans="16:21" x14ac:dyDescent="0.25">
      <c r="P1025" s="2">
        <v>105661690</v>
      </c>
      <c r="Q1025">
        <f>VLOOKUP(P1025,commits!$A$2:$D$666,3,FALSE)</f>
        <v>2</v>
      </c>
      <c r="R1025">
        <f>VLOOKUP(P1025,commits!$A$2:$D$666,4,FALSE)</f>
        <v>9</v>
      </c>
      <c r="S1025">
        <f t="shared" si="36"/>
        <v>11</v>
      </c>
      <c r="T1025" s="2">
        <v>0</v>
      </c>
      <c r="U1025" s="2">
        <v>1</v>
      </c>
    </row>
    <row r="1026" spans="16:21" x14ac:dyDescent="0.25">
      <c r="P1026" s="2">
        <v>106247043</v>
      </c>
      <c r="Q1026">
        <f>VLOOKUP(P1026,commits!$A$2:$D$666,3,FALSE)</f>
        <v>71</v>
      </c>
      <c r="R1026">
        <f>VLOOKUP(P1026,commits!$A$2:$D$666,4,FALSE)</f>
        <v>634</v>
      </c>
      <c r="S1026">
        <f t="shared" si="36"/>
        <v>705</v>
      </c>
      <c r="T1026" s="2">
        <v>0</v>
      </c>
      <c r="U1026" s="2">
        <v>30</v>
      </c>
    </row>
    <row r="1027" spans="16:21" x14ac:dyDescent="0.25">
      <c r="P1027" s="2">
        <v>107542678</v>
      </c>
      <c r="Q1027" t="e">
        <f>VLOOKUP(P1027,commits!$A$2:$D$666,3,FALSE)</f>
        <v>#N/A</v>
      </c>
      <c r="R1027" t="e">
        <f>VLOOKUP(P1027,commits!$A$2:$D$666,4,FALSE)</f>
        <v>#N/A</v>
      </c>
      <c r="S1027" t="e">
        <f t="shared" si="36"/>
        <v>#N/A</v>
      </c>
      <c r="T1027" s="2">
        <v>0</v>
      </c>
      <c r="U1027" s="2">
        <v>1</v>
      </c>
    </row>
    <row r="1028" spans="16:21" x14ac:dyDescent="0.25">
      <c r="P1028" s="2">
        <v>107564839</v>
      </c>
      <c r="Q1028">
        <f>VLOOKUP(P1028,commits!$A$2:$D$666,3,FALSE)</f>
        <v>1</v>
      </c>
      <c r="R1028">
        <f>VLOOKUP(P1028,commits!$A$2:$D$666,4,FALSE)</f>
        <v>118</v>
      </c>
      <c r="S1028">
        <f t="shared" si="36"/>
        <v>119</v>
      </c>
      <c r="T1028" s="2">
        <v>0</v>
      </c>
      <c r="U1028" s="2">
        <v>2</v>
      </c>
    </row>
    <row r="1029" spans="16:21" x14ac:dyDescent="0.25">
      <c r="P1029" s="2">
        <v>109042957</v>
      </c>
      <c r="Q1029">
        <f>VLOOKUP(P1029,commits!$A$2:$D$666,3,FALSE)</f>
        <v>1</v>
      </c>
      <c r="R1029">
        <f>VLOOKUP(P1029,commits!$A$2:$D$666,4,FALSE)</f>
        <v>7</v>
      </c>
      <c r="S1029">
        <f t="shared" si="36"/>
        <v>8</v>
      </c>
      <c r="T1029" s="2">
        <v>0</v>
      </c>
      <c r="U1029" s="2">
        <v>1</v>
      </c>
    </row>
    <row r="1030" spans="16:21" x14ac:dyDescent="0.25">
      <c r="P1030" s="2">
        <v>109175311</v>
      </c>
      <c r="Q1030" t="e">
        <f>VLOOKUP(P1030,commits!$A$2:$D$666,3,FALSE)</f>
        <v>#N/A</v>
      </c>
      <c r="R1030" t="e">
        <f>VLOOKUP(P1030,commits!$A$2:$D$666,4,FALSE)</f>
        <v>#N/A</v>
      </c>
      <c r="S1030" t="e">
        <f t="shared" si="36"/>
        <v>#N/A</v>
      </c>
      <c r="T1030" s="2">
        <v>0</v>
      </c>
      <c r="U1030" s="2">
        <v>130</v>
      </c>
    </row>
    <row r="1031" spans="16:21" x14ac:dyDescent="0.25">
      <c r="P1031" s="2">
        <v>110383673</v>
      </c>
      <c r="Q1031">
        <f>VLOOKUP(P1031,commits!$A$2:$D$666,3,FALSE)</f>
        <v>10</v>
      </c>
      <c r="R1031">
        <f>VLOOKUP(P1031,commits!$A$2:$D$666,4,FALSE)</f>
        <v>4</v>
      </c>
      <c r="S1031">
        <f t="shared" si="36"/>
        <v>14</v>
      </c>
      <c r="T1031" s="2">
        <v>0</v>
      </c>
      <c r="U1031" s="2">
        <v>2</v>
      </c>
    </row>
    <row r="1032" spans="16:21" x14ac:dyDescent="0.25">
      <c r="P1032" s="2">
        <v>110440194</v>
      </c>
      <c r="Q1032">
        <f>VLOOKUP(P1032,commits!$A$2:$D$666,3,FALSE)</f>
        <v>34</v>
      </c>
      <c r="R1032">
        <f>VLOOKUP(P1032,commits!$A$2:$D$666,4,FALSE)</f>
        <v>35</v>
      </c>
      <c r="S1032">
        <f t="shared" si="36"/>
        <v>69</v>
      </c>
      <c r="T1032" s="2">
        <v>0</v>
      </c>
      <c r="U1032" s="2">
        <v>1</v>
      </c>
    </row>
    <row r="1033" spans="16:21" x14ac:dyDescent="0.25">
      <c r="P1033" s="2">
        <v>113229156</v>
      </c>
      <c r="Q1033">
        <f>VLOOKUP(P1033,commits!$A$2:$D$666,3,FALSE)</f>
        <v>5</v>
      </c>
      <c r="R1033">
        <f>VLOOKUP(P1033,commits!$A$2:$D$666,4,FALSE)</f>
        <v>26</v>
      </c>
      <c r="S1033">
        <f t="shared" si="36"/>
        <v>31</v>
      </c>
      <c r="T1033" s="2">
        <v>0</v>
      </c>
      <c r="U1033" s="2">
        <v>1</v>
      </c>
    </row>
    <row r="1034" spans="16:21" x14ac:dyDescent="0.25">
      <c r="P1034" s="2">
        <v>115422673</v>
      </c>
      <c r="Q1034" t="e">
        <f>VLOOKUP(P1034,commits!$A$2:$D$666,3,FALSE)</f>
        <v>#N/A</v>
      </c>
      <c r="R1034" t="e">
        <f>VLOOKUP(P1034,commits!$A$2:$D$666,4,FALSE)</f>
        <v>#N/A</v>
      </c>
      <c r="S1034" t="e">
        <f t="shared" si="36"/>
        <v>#N/A</v>
      </c>
      <c r="T1034" s="2">
        <v>0</v>
      </c>
      <c r="U1034" s="2">
        <v>3</v>
      </c>
    </row>
    <row r="1035" spans="16:21" x14ac:dyDescent="0.25">
      <c r="P1035" s="2">
        <v>116174917</v>
      </c>
      <c r="Q1035">
        <f>VLOOKUP(P1035,commits!$A$2:$D$666,3,FALSE)</f>
        <v>1</v>
      </c>
      <c r="R1035">
        <f>VLOOKUP(P1035,commits!$A$2:$D$666,4,FALSE)</f>
        <v>2726</v>
      </c>
      <c r="S1035">
        <f t="shared" si="36"/>
        <v>2727</v>
      </c>
      <c r="T1035" s="2">
        <v>0</v>
      </c>
      <c r="U1035" s="2">
        <v>427</v>
      </c>
    </row>
    <row r="1036" spans="16:21" x14ac:dyDescent="0.25">
      <c r="P1036" s="2">
        <v>116522233</v>
      </c>
      <c r="Q1036" t="e">
        <f>VLOOKUP(P1036,commits!$A$2:$D$666,3,FALSE)</f>
        <v>#N/A</v>
      </c>
      <c r="R1036" t="e">
        <f>VLOOKUP(P1036,commits!$A$2:$D$666,4,FALSE)</f>
        <v>#N/A</v>
      </c>
      <c r="S1036" t="e">
        <f t="shared" si="36"/>
        <v>#N/A</v>
      </c>
      <c r="T1036" s="2">
        <v>0</v>
      </c>
      <c r="U1036" s="2">
        <v>1</v>
      </c>
    </row>
    <row r="1037" spans="16:21" x14ac:dyDescent="0.25">
      <c r="P1037" s="2">
        <v>116960328</v>
      </c>
      <c r="Q1037">
        <f>VLOOKUP(P1037,commits!$A$2:$D$666,3,FALSE)</f>
        <v>1</v>
      </c>
      <c r="R1037">
        <f>VLOOKUP(P1037,commits!$A$2:$D$666,4,FALSE)</f>
        <v>90</v>
      </c>
      <c r="S1037">
        <f t="shared" si="36"/>
        <v>91</v>
      </c>
      <c r="T1037" s="2">
        <v>0</v>
      </c>
      <c r="U1037" s="2">
        <v>29</v>
      </c>
    </row>
    <row r="1038" spans="16:21" x14ac:dyDescent="0.25">
      <c r="P1038" s="2">
        <v>123148405</v>
      </c>
      <c r="Q1038" t="e">
        <f>VLOOKUP(P1038,commits!$A$2:$D$666,3,FALSE)</f>
        <v>#N/A</v>
      </c>
      <c r="R1038" t="e">
        <f>VLOOKUP(P1038,commits!$A$2:$D$666,4,FALSE)</f>
        <v>#N/A</v>
      </c>
      <c r="S1038" t="e">
        <f t="shared" si="36"/>
        <v>#N/A</v>
      </c>
      <c r="T1038" s="2">
        <v>0</v>
      </c>
      <c r="U1038" s="2">
        <v>1</v>
      </c>
    </row>
    <row r="1039" spans="16:21" x14ac:dyDescent="0.25">
      <c r="P1039" s="2">
        <v>123672072</v>
      </c>
      <c r="Q1039">
        <f>VLOOKUP(P1039,commits!$A$2:$D$666,3,FALSE)</f>
        <v>1</v>
      </c>
      <c r="R1039">
        <f>VLOOKUP(P1039,commits!$A$2:$D$666,4,FALSE)</f>
        <v>17</v>
      </c>
      <c r="S1039">
        <f t="shared" si="36"/>
        <v>18</v>
      </c>
      <c r="T1039" s="2">
        <v>0</v>
      </c>
      <c r="U1039" s="2">
        <v>2</v>
      </c>
    </row>
    <row r="1040" spans="16:21" x14ac:dyDescent="0.25">
      <c r="P1040" s="2">
        <v>125395935</v>
      </c>
      <c r="Q1040" t="e">
        <f>VLOOKUP(P1040,commits!$A$2:$D$666,3,FALSE)</f>
        <v>#N/A</v>
      </c>
      <c r="R1040" t="e">
        <f>VLOOKUP(P1040,commits!$A$2:$D$666,4,FALSE)</f>
        <v>#N/A</v>
      </c>
      <c r="S1040" t="e">
        <f t="shared" si="36"/>
        <v>#N/A</v>
      </c>
      <c r="T1040" s="2">
        <v>0</v>
      </c>
      <c r="U104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/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 s="9" t="s">
        <v>69</v>
      </c>
      <c r="C1" s="9" t="s">
        <v>70</v>
      </c>
      <c r="D1" s="9" t="s">
        <v>24</v>
      </c>
      <c r="E1" s="9" t="s">
        <v>8</v>
      </c>
      <c r="F1" s="9" t="s">
        <v>9</v>
      </c>
    </row>
    <row r="2" spans="1:6" x14ac:dyDescent="0.25">
      <c r="A2" s="2">
        <v>16694</v>
      </c>
      <c r="B2" s="2">
        <f>VLOOKUP(A2,commits!$A$1:$E$666,3,FALSE)</f>
        <v>239</v>
      </c>
      <c r="C2" s="2">
        <f>VLOOKUP(A2,commits!$A$1:$E$666,4,FALSE)</f>
        <v>77</v>
      </c>
      <c r="D2" s="2">
        <f>B2+C2</f>
        <v>316</v>
      </c>
      <c r="E2" s="2">
        <v>4</v>
      </c>
      <c r="F2" s="2">
        <v>25</v>
      </c>
    </row>
    <row r="3" spans="1:6" x14ac:dyDescent="0.25">
      <c r="A3" s="2">
        <v>347655</v>
      </c>
      <c r="B3" s="2">
        <f>VLOOKUP(A3,commits!$A$1:$E$666,3,FALSE)</f>
        <v>5027</v>
      </c>
      <c r="C3" s="2">
        <f>VLOOKUP(A3,commits!$A$1:$E$666,4,FALSE)</f>
        <v>21874</v>
      </c>
      <c r="D3" s="2">
        <f t="shared" ref="D3:D66" si="0">B3+C3</f>
        <v>26901</v>
      </c>
      <c r="E3" s="2">
        <v>233</v>
      </c>
      <c r="F3" s="2">
        <v>2045</v>
      </c>
    </row>
    <row r="4" spans="1:6" x14ac:dyDescent="0.25">
      <c r="A4" s="2">
        <v>489645</v>
      </c>
      <c r="B4" s="2">
        <f>VLOOKUP(A4,commits!$A$1:$E$666,3,FALSE)</f>
        <v>1715</v>
      </c>
      <c r="C4" s="2">
        <f>VLOOKUP(A4,commits!$A$1:$E$666,4,FALSE)</f>
        <v>5017</v>
      </c>
      <c r="D4" s="2">
        <f t="shared" si="0"/>
        <v>6732</v>
      </c>
      <c r="E4" s="2">
        <v>74</v>
      </c>
      <c r="F4" s="2">
        <v>269</v>
      </c>
    </row>
    <row r="5" spans="1:6" x14ac:dyDescent="0.25">
      <c r="A5" s="2">
        <v>806511</v>
      </c>
      <c r="B5" s="2">
        <f>VLOOKUP(A5,commits!$A$1:$E$666,3,FALSE)</f>
        <v>3355</v>
      </c>
      <c r="C5" s="2">
        <f>VLOOKUP(A5,commits!$A$1:$E$666,4,FALSE)</f>
        <v>719</v>
      </c>
      <c r="D5" s="2">
        <f t="shared" si="0"/>
        <v>4074</v>
      </c>
      <c r="E5" s="2">
        <v>1001</v>
      </c>
      <c r="F5" s="2">
        <v>113</v>
      </c>
    </row>
    <row r="6" spans="1:6" x14ac:dyDescent="0.25">
      <c r="A6" s="2">
        <v>937116</v>
      </c>
      <c r="B6" s="2">
        <f>VLOOKUP(A6,commits!$A$1:$E$666,3,FALSE)</f>
        <v>348</v>
      </c>
      <c r="C6" s="2">
        <f>VLOOKUP(A6,commits!$A$1:$E$666,4,FALSE)</f>
        <v>14</v>
      </c>
      <c r="D6" s="2">
        <f t="shared" si="0"/>
        <v>362</v>
      </c>
      <c r="E6" s="2">
        <v>9</v>
      </c>
      <c r="F6" s="2">
        <v>3</v>
      </c>
    </row>
    <row r="7" spans="1:6" x14ac:dyDescent="0.25">
      <c r="A7" s="2">
        <v>1059929</v>
      </c>
      <c r="B7" s="2">
        <f>VLOOKUP(A7,commits!$A$1:$E$666,3,FALSE)</f>
        <v>1129</v>
      </c>
      <c r="C7" s="2">
        <f>VLOOKUP(A7,commits!$A$1:$E$666,4,FALSE)</f>
        <v>1702</v>
      </c>
      <c r="D7" s="2">
        <f t="shared" si="0"/>
        <v>2831</v>
      </c>
      <c r="E7" s="2">
        <v>1</v>
      </c>
      <c r="F7" s="2">
        <v>14</v>
      </c>
    </row>
    <row r="8" spans="1:6" x14ac:dyDescent="0.25">
      <c r="A8" s="2">
        <v>1217077</v>
      </c>
      <c r="B8" s="2">
        <f>VLOOKUP(A8,commits!$A$1:$E$666,3,FALSE)</f>
        <v>3347</v>
      </c>
      <c r="C8" s="2">
        <f>VLOOKUP(A8,commits!$A$1:$E$666,4,FALSE)</f>
        <v>643</v>
      </c>
      <c r="D8" s="2">
        <f t="shared" si="0"/>
        <v>3990</v>
      </c>
      <c r="E8" s="2">
        <v>1001</v>
      </c>
      <c r="F8" s="2">
        <v>105</v>
      </c>
    </row>
    <row r="9" spans="1:6" x14ac:dyDescent="0.25">
      <c r="A9" s="2">
        <v>1338040</v>
      </c>
      <c r="B9" s="2">
        <f>VLOOKUP(A9,commits!$A$1:$E$666,3,FALSE)</f>
        <v>9773</v>
      </c>
      <c r="C9" s="2">
        <f>VLOOKUP(A9,commits!$A$1:$E$666,4,FALSE)</f>
        <v>4096</v>
      </c>
      <c r="D9" s="2">
        <f t="shared" si="0"/>
        <v>13869</v>
      </c>
      <c r="E9" s="2">
        <v>1567</v>
      </c>
      <c r="F9" s="2">
        <v>740</v>
      </c>
    </row>
    <row r="10" spans="1:6" x14ac:dyDescent="0.25">
      <c r="A10" s="2">
        <v>1352520</v>
      </c>
      <c r="B10" s="2">
        <f>VLOOKUP(A10,commits!$A$1:$E$666,3,FALSE)</f>
        <v>1974</v>
      </c>
      <c r="C10" s="2">
        <f>VLOOKUP(A10,commits!$A$1:$E$666,4,FALSE)</f>
        <v>11921</v>
      </c>
      <c r="D10" s="2">
        <f t="shared" si="0"/>
        <v>13895</v>
      </c>
      <c r="E10" s="2">
        <v>121</v>
      </c>
      <c r="F10" s="2">
        <v>2671</v>
      </c>
    </row>
    <row r="11" spans="1:6" x14ac:dyDescent="0.25">
      <c r="A11" s="2">
        <v>1365296</v>
      </c>
      <c r="B11" s="2">
        <f>VLOOKUP(A11,commits!$A$1:$E$666,3,FALSE)</f>
        <v>30</v>
      </c>
      <c r="C11" s="2">
        <f>VLOOKUP(A11,commits!$A$1:$E$666,4,FALSE)</f>
        <v>7</v>
      </c>
      <c r="D11" s="2">
        <f t="shared" si="0"/>
        <v>37</v>
      </c>
      <c r="E11" s="2">
        <v>3</v>
      </c>
      <c r="F11" s="2">
        <v>2</v>
      </c>
    </row>
    <row r="12" spans="1:6" x14ac:dyDescent="0.25">
      <c r="A12" s="2">
        <v>1430636</v>
      </c>
      <c r="B12" s="2">
        <f>VLOOKUP(A12,commits!$A$1:$E$666,3,FALSE)</f>
        <v>33</v>
      </c>
      <c r="C12" s="2">
        <f>VLOOKUP(A12,commits!$A$1:$E$666,4,FALSE)</f>
        <v>81</v>
      </c>
      <c r="D12" s="2">
        <f t="shared" si="0"/>
        <v>114</v>
      </c>
      <c r="E12" s="2">
        <v>2</v>
      </c>
      <c r="F12" s="2">
        <v>1</v>
      </c>
    </row>
    <row r="13" spans="1:6" x14ac:dyDescent="0.25">
      <c r="A13" s="2">
        <v>1722606</v>
      </c>
      <c r="B13" s="2">
        <f>VLOOKUP(A13,commits!$A$1:$E$666,3,FALSE)</f>
        <v>1403</v>
      </c>
      <c r="C13" s="2">
        <f>VLOOKUP(A13,commits!$A$1:$E$666,4,FALSE)</f>
        <v>209</v>
      </c>
      <c r="D13" s="2">
        <f t="shared" si="0"/>
        <v>1612</v>
      </c>
      <c r="E13" s="2">
        <v>188</v>
      </c>
      <c r="F13" s="2">
        <v>41</v>
      </c>
    </row>
    <row r="14" spans="1:6" x14ac:dyDescent="0.25">
      <c r="A14" s="2">
        <v>1799884</v>
      </c>
      <c r="B14" s="2">
        <f>VLOOKUP(A14,commits!$A$1:$E$666,3,FALSE)</f>
        <v>2435</v>
      </c>
      <c r="C14" s="2">
        <f>VLOOKUP(A14,commits!$A$1:$E$666,4,FALSE)</f>
        <v>1692</v>
      </c>
      <c r="D14" s="2">
        <f t="shared" si="0"/>
        <v>4127</v>
      </c>
      <c r="E14" s="2">
        <v>390</v>
      </c>
      <c r="F14" s="2">
        <v>373</v>
      </c>
    </row>
    <row r="15" spans="1:6" x14ac:dyDescent="0.25">
      <c r="A15" s="2">
        <v>1848736</v>
      </c>
      <c r="B15" s="2">
        <f>VLOOKUP(A15,commits!$A$1:$E$666,3,FALSE)</f>
        <v>357</v>
      </c>
      <c r="C15" s="2">
        <f>VLOOKUP(A15,commits!$A$1:$E$666,4,FALSE)</f>
        <v>796</v>
      </c>
      <c r="D15" s="2">
        <f t="shared" si="0"/>
        <v>1153</v>
      </c>
      <c r="E15" s="2">
        <v>8</v>
      </c>
      <c r="F15" s="2">
        <v>20</v>
      </c>
    </row>
    <row r="16" spans="1:6" x14ac:dyDescent="0.25">
      <c r="A16" s="2">
        <v>2263742</v>
      </c>
      <c r="B16" s="2">
        <f>VLOOKUP(A16,commits!$A$1:$E$666,3,FALSE)</f>
        <v>5956</v>
      </c>
      <c r="C16" s="2">
        <f>VLOOKUP(A16,commits!$A$1:$E$666,4,FALSE)</f>
        <v>4914</v>
      </c>
      <c r="D16" s="2">
        <f t="shared" si="0"/>
        <v>10870</v>
      </c>
      <c r="E16" s="2">
        <v>904</v>
      </c>
      <c r="F16" s="2">
        <v>941</v>
      </c>
    </row>
    <row r="17" spans="1:6" x14ac:dyDescent="0.25">
      <c r="A17" s="2">
        <v>2386842</v>
      </c>
      <c r="B17" s="2">
        <f>VLOOKUP(A17,commits!$A$1:$E$666,3,FALSE)</f>
        <v>3349</v>
      </c>
      <c r="C17" s="2">
        <f>VLOOKUP(A17,commits!$A$1:$E$666,4,FALSE)</f>
        <v>628</v>
      </c>
      <c r="D17" s="2">
        <f t="shared" si="0"/>
        <v>3977</v>
      </c>
      <c r="E17" s="2">
        <v>1001</v>
      </c>
      <c r="F17" s="2">
        <v>104</v>
      </c>
    </row>
    <row r="18" spans="1:6" x14ac:dyDescent="0.25">
      <c r="A18" s="2">
        <v>2392358</v>
      </c>
      <c r="B18" s="2">
        <f>VLOOKUP(A18,commits!$A$1:$E$666,3,FALSE)</f>
        <v>272</v>
      </c>
      <c r="C18" s="2">
        <f>VLOOKUP(A18,commits!$A$1:$E$666,4,FALSE)</f>
        <v>92</v>
      </c>
      <c r="D18" s="2">
        <f t="shared" si="0"/>
        <v>364</v>
      </c>
      <c r="E18" s="2">
        <v>21</v>
      </c>
      <c r="F18" s="2">
        <v>1</v>
      </c>
    </row>
    <row r="19" spans="1:6" x14ac:dyDescent="0.25">
      <c r="A19" s="2">
        <v>2416064</v>
      </c>
      <c r="B19" s="2">
        <f>VLOOKUP(A19,commits!$A$1:$E$666,3,FALSE)</f>
        <v>8509</v>
      </c>
      <c r="C19" s="2">
        <f>VLOOKUP(A19,commits!$A$1:$E$666,4,FALSE)</f>
        <v>11338</v>
      </c>
      <c r="D19" s="2">
        <f t="shared" si="0"/>
        <v>19847</v>
      </c>
      <c r="E19" s="2">
        <v>771</v>
      </c>
      <c r="F19" s="2">
        <v>1865</v>
      </c>
    </row>
    <row r="20" spans="1:6" x14ac:dyDescent="0.25">
      <c r="A20" s="2">
        <v>2453389</v>
      </c>
      <c r="B20" s="2">
        <f>VLOOKUP(A20,commits!$A$1:$E$666,3,FALSE)</f>
        <v>91</v>
      </c>
      <c r="C20" s="2">
        <f>VLOOKUP(A20,commits!$A$1:$E$666,4,FALSE)</f>
        <v>71</v>
      </c>
      <c r="D20" s="2">
        <f t="shared" si="0"/>
        <v>162</v>
      </c>
      <c r="E20" s="2">
        <v>4</v>
      </c>
      <c r="F20" s="2">
        <v>7</v>
      </c>
    </row>
    <row r="21" spans="1:6" x14ac:dyDescent="0.25">
      <c r="A21" s="2">
        <v>2723436</v>
      </c>
      <c r="B21" s="2">
        <f>VLOOKUP(A21,commits!$A$1:$E$666,3,FALSE)</f>
        <v>527</v>
      </c>
      <c r="C21" s="2">
        <f>VLOOKUP(A21,commits!$A$1:$E$666,4,FALSE)</f>
        <v>3153</v>
      </c>
      <c r="D21" s="2">
        <f t="shared" si="0"/>
        <v>3680</v>
      </c>
      <c r="E21" s="2">
        <v>39</v>
      </c>
      <c r="F21" s="2">
        <v>286</v>
      </c>
    </row>
    <row r="22" spans="1:6" x14ac:dyDescent="0.25">
      <c r="A22" s="2">
        <v>2821775</v>
      </c>
      <c r="B22" s="2">
        <f>VLOOKUP(A22,commits!$A$1:$E$666,3,FALSE)</f>
        <v>3359</v>
      </c>
      <c r="C22" s="2">
        <f>VLOOKUP(A22,commits!$A$1:$E$666,4,FALSE)</f>
        <v>79</v>
      </c>
      <c r="D22" s="2">
        <f t="shared" si="0"/>
        <v>3438</v>
      </c>
      <c r="E22" s="2">
        <v>1001</v>
      </c>
      <c r="F22" s="2">
        <v>22</v>
      </c>
    </row>
    <row r="23" spans="1:6" x14ac:dyDescent="0.25">
      <c r="A23" s="2">
        <v>2987495</v>
      </c>
      <c r="B23" s="2">
        <f>VLOOKUP(A23,commits!$A$1:$E$666,3,FALSE)</f>
        <v>11255</v>
      </c>
      <c r="C23" s="2">
        <f>VLOOKUP(A23,commits!$A$1:$E$666,4,FALSE)</f>
        <v>874</v>
      </c>
      <c r="D23" s="2">
        <f t="shared" si="0"/>
        <v>12129</v>
      </c>
      <c r="E23" s="2">
        <v>484</v>
      </c>
      <c r="F23" s="2">
        <v>21</v>
      </c>
    </row>
    <row r="24" spans="1:6" x14ac:dyDescent="0.25">
      <c r="A24" s="2">
        <v>3011763</v>
      </c>
      <c r="B24" s="2">
        <f>VLOOKUP(A24,commits!$A$1:$E$666,3,FALSE)</f>
        <v>17</v>
      </c>
      <c r="C24" s="2">
        <f>VLOOKUP(A24,commits!$A$1:$E$666,4,FALSE)</f>
        <v>92</v>
      </c>
      <c r="D24" s="2">
        <f t="shared" si="0"/>
        <v>109</v>
      </c>
      <c r="E24" s="2">
        <v>1</v>
      </c>
      <c r="F24" s="2">
        <v>8</v>
      </c>
    </row>
    <row r="25" spans="1:6" x14ac:dyDescent="0.25">
      <c r="A25" s="2">
        <v>3614046</v>
      </c>
      <c r="B25" s="2">
        <f>VLOOKUP(A25,commits!$A$1:$E$666,3,FALSE)</f>
        <v>68</v>
      </c>
      <c r="C25" s="2">
        <f>VLOOKUP(A25,commits!$A$1:$E$666,4,FALSE)</f>
        <v>1003</v>
      </c>
      <c r="D25" s="2">
        <f t="shared" si="0"/>
        <v>1071</v>
      </c>
      <c r="E25" s="2">
        <v>1</v>
      </c>
      <c r="F25" s="2">
        <v>90</v>
      </c>
    </row>
    <row r="26" spans="1:6" x14ac:dyDescent="0.25">
      <c r="A26" s="2">
        <v>4494078</v>
      </c>
      <c r="B26" s="2">
        <f>VLOOKUP(A26,commits!$A$1:$E$666,3,FALSE)</f>
        <v>560</v>
      </c>
      <c r="C26" s="2">
        <f>VLOOKUP(A26,commits!$A$1:$E$666,4,FALSE)</f>
        <v>141</v>
      </c>
      <c r="D26" s="2">
        <f t="shared" si="0"/>
        <v>701</v>
      </c>
      <c r="E26" s="2">
        <v>15</v>
      </c>
      <c r="F26" s="2">
        <v>2</v>
      </c>
    </row>
    <row r="27" spans="1:6" x14ac:dyDescent="0.25">
      <c r="A27" s="2">
        <v>4693087</v>
      </c>
      <c r="B27" s="2">
        <f>VLOOKUP(A27,commits!$A$1:$E$666,3,FALSE)</f>
        <v>4555</v>
      </c>
      <c r="C27" s="2">
        <f>VLOOKUP(A27,commits!$A$1:$E$666,4,FALSE)</f>
        <v>2446</v>
      </c>
      <c r="D27" s="2">
        <f t="shared" si="0"/>
        <v>7001</v>
      </c>
      <c r="E27" s="2">
        <v>479</v>
      </c>
      <c r="F27" s="2">
        <v>69</v>
      </c>
    </row>
    <row r="28" spans="1:6" x14ac:dyDescent="0.25">
      <c r="A28" s="2">
        <v>5021616</v>
      </c>
      <c r="B28" s="2">
        <f>VLOOKUP(A28,commits!$A$1:$E$666,3,FALSE)</f>
        <v>3342</v>
      </c>
      <c r="C28" s="2">
        <f>VLOOKUP(A28,commits!$A$1:$E$666,4,FALSE)</f>
        <v>717</v>
      </c>
      <c r="D28" s="2">
        <f t="shared" si="0"/>
        <v>4059</v>
      </c>
      <c r="E28" s="2">
        <v>1001</v>
      </c>
      <c r="F28" s="2">
        <v>113</v>
      </c>
    </row>
    <row r="29" spans="1:6" x14ac:dyDescent="0.25">
      <c r="A29" s="2">
        <v>5144181</v>
      </c>
      <c r="B29" s="2">
        <f>VLOOKUP(A29,commits!$A$1:$E$666,3,FALSE)</f>
        <v>1549</v>
      </c>
      <c r="C29" s="2">
        <f>VLOOKUP(A29,commits!$A$1:$E$666,4,FALSE)</f>
        <v>191</v>
      </c>
      <c r="D29" s="2">
        <f t="shared" si="0"/>
        <v>1740</v>
      </c>
      <c r="E29" s="2">
        <v>69</v>
      </c>
      <c r="F29" s="2">
        <v>12</v>
      </c>
    </row>
    <row r="30" spans="1:6" x14ac:dyDescent="0.25">
      <c r="A30" s="2">
        <v>5197539</v>
      </c>
      <c r="B30" s="2">
        <f>VLOOKUP(A30,commits!$A$1:$E$666,3,FALSE)</f>
        <v>1138</v>
      </c>
      <c r="C30" s="2">
        <f>VLOOKUP(A30,commits!$A$1:$E$666,4,FALSE)</f>
        <v>712</v>
      </c>
      <c r="D30" s="2">
        <f t="shared" si="0"/>
        <v>1850</v>
      </c>
      <c r="E30" s="2">
        <v>39</v>
      </c>
      <c r="F30" s="2">
        <v>52</v>
      </c>
    </row>
    <row r="31" spans="1:6" x14ac:dyDescent="0.25">
      <c r="A31" s="2">
        <v>5203368</v>
      </c>
      <c r="B31" s="2">
        <f>VLOOKUP(A31,commits!$A$1:$E$666,3,FALSE)</f>
        <v>329</v>
      </c>
      <c r="C31" s="2">
        <f>VLOOKUP(A31,commits!$A$1:$E$666,4,FALSE)</f>
        <v>934</v>
      </c>
      <c r="D31" s="2">
        <f t="shared" si="0"/>
        <v>1263</v>
      </c>
      <c r="E31" s="2">
        <v>8</v>
      </c>
      <c r="F31" s="2">
        <v>12</v>
      </c>
    </row>
    <row r="32" spans="1:6" x14ac:dyDescent="0.25">
      <c r="A32" s="2">
        <v>5287954</v>
      </c>
      <c r="B32" s="2">
        <f>VLOOKUP(A32,commits!$A$1:$E$666,3,FALSE)</f>
        <v>3355</v>
      </c>
      <c r="C32" s="2">
        <f>VLOOKUP(A32,commits!$A$1:$E$666,4,FALSE)</f>
        <v>706</v>
      </c>
      <c r="D32" s="2">
        <f t="shared" si="0"/>
        <v>4061</v>
      </c>
      <c r="E32" s="2">
        <v>1001</v>
      </c>
      <c r="F32" s="2">
        <v>113</v>
      </c>
    </row>
    <row r="33" spans="1:6" x14ac:dyDescent="0.25">
      <c r="A33" s="2">
        <v>5421677</v>
      </c>
      <c r="B33" s="2">
        <f>VLOOKUP(A33,commits!$A$1:$E$666,3,FALSE)</f>
        <v>514</v>
      </c>
      <c r="C33" s="2">
        <f>VLOOKUP(A33,commits!$A$1:$E$666,4,FALSE)</f>
        <v>130</v>
      </c>
      <c r="D33" s="2">
        <f t="shared" si="0"/>
        <v>644</v>
      </c>
      <c r="E33" s="2">
        <v>116</v>
      </c>
      <c r="F33" s="2">
        <v>18</v>
      </c>
    </row>
    <row r="34" spans="1:6" x14ac:dyDescent="0.25">
      <c r="A34" s="2">
        <v>5541660</v>
      </c>
      <c r="B34" s="2">
        <f>VLOOKUP(A34,commits!$A$1:$E$666,3,FALSE)</f>
        <v>1714</v>
      </c>
      <c r="C34" s="2">
        <f>VLOOKUP(A34,commits!$A$1:$E$666,4,FALSE)</f>
        <v>196</v>
      </c>
      <c r="D34" s="2">
        <f t="shared" si="0"/>
        <v>1910</v>
      </c>
      <c r="E34" s="2">
        <v>114</v>
      </c>
      <c r="F34" s="2">
        <v>18</v>
      </c>
    </row>
    <row r="35" spans="1:6" x14ac:dyDescent="0.25">
      <c r="A35" s="2">
        <v>6388572</v>
      </c>
      <c r="B35" s="2">
        <f>VLOOKUP(A35,commits!$A$1:$E$666,3,FALSE)</f>
        <v>149</v>
      </c>
      <c r="C35" s="2">
        <f>VLOOKUP(A35,commits!$A$1:$E$666,4,FALSE)</f>
        <v>406</v>
      </c>
      <c r="D35" s="2">
        <f t="shared" si="0"/>
        <v>555</v>
      </c>
      <c r="E35" s="2">
        <v>6</v>
      </c>
      <c r="F35" s="2">
        <v>79</v>
      </c>
    </row>
    <row r="36" spans="1:6" x14ac:dyDescent="0.25">
      <c r="A36" s="2">
        <v>7358191</v>
      </c>
      <c r="B36" s="2">
        <f>VLOOKUP(A36,commits!$A$1:$E$666,3,FALSE)</f>
        <v>287</v>
      </c>
      <c r="C36" s="2">
        <f>VLOOKUP(A36,commits!$A$1:$E$666,4,FALSE)</f>
        <v>117</v>
      </c>
      <c r="D36" s="2">
        <f t="shared" si="0"/>
        <v>404</v>
      </c>
      <c r="E36" s="2">
        <v>32</v>
      </c>
      <c r="F36" s="2">
        <v>2</v>
      </c>
    </row>
    <row r="37" spans="1:6" x14ac:dyDescent="0.25">
      <c r="A37" s="2">
        <v>8884773</v>
      </c>
      <c r="B37" s="2">
        <f>VLOOKUP(A37,commits!$A$1:$E$666,3,FALSE)</f>
        <v>745</v>
      </c>
      <c r="C37" s="2">
        <f>VLOOKUP(A37,commits!$A$1:$E$666,4,FALSE)</f>
        <v>1407</v>
      </c>
      <c r="D37" s="2">
        <f t="shared" si="0"/>
        <v>2152</v>
      </c>
      <c r="E37" s="2">
        <v>85</v>
      </c>
      <c r="F37" s="2">
        <v>116</v>
      </c>
    </row>
    <row r="38" spans="1:6" x14ac:dyDescent="0.25">
      <c r="A38" s="2">
        <v>9063331</v>
      </c>
      <c r="B38" s="2">
        <f>VLOOKUP(A38,commits!$A$1:$E$666,3,FALSE)</f>
        <v>69</v>
      </c>
      <c r="C38" s="2">
        <f>VLOOKUP(A38,commits!$A$1:$E$666,4,FALSE)</f>
        <v>40</v>
      </c>
      <c r="D38" s="2">
        <f t="shared" si="0"/>
        <v>109</v>
      </c>
      <c r="E38" s="2">
        <v>1</v>
      </c>
      <c r="F38" s="2">
        <v>1</v>
      </c>
    </row>
    <row r="39" spans="1:6" x14ac:dyDescent="0.25">
      <c r="A39" s="2">
        <v>10199599</v>
      </c>
      <c r="B39" s="2">
        <f>VLOOKUP(A39,commits!$A$1:$E$666,3,FALSE)</f>
        <v>49634</v>
      </c>
      <c r="C39" s="2">
        <f>VLOOKUP(A39,commits!$A$1:$E$666,4,FALSE)</f>
        <v>827</v>
      </c>
      <c r="D39" s="2">
        <f t="shared" si="0"/>
        <v>50461</v>
      </c>
      <c r="E39" s="2">
        <v>12608</v>
      </c>
      <c r="F39" s="2">
        <v>220</v>
      </c>
    </row>
    <row r="40" spans="1:6" x14ac:dyDescent="0.25">
      <c r="A40" s="2">
        <v>10391073</v>
      </c>
      <c r="B40" s="2">
        <f>VLOOKUP(A40,commits!$A$1:$E$666,3,FALSE)</f>
        <v>52487</v>
      </c>
      <c r="C40" s="2">
        <f>VLOOKUP(A40,commits!$A$1:$E$666,4,FALSE)</f>
        <v>7225</v>
      </c>
      <c r="D40" s="2">
        <f t="shared" si="0"/>
        <v>59712</v>
      </c>
      <c r="E40" s="2">
        <v>9471</v>
      </c>
      <c r="F40" s="2">
        <v>1908</v>
      </c>
    </row>
    <row r="41" spans="1:6" x14ac:dyDescent="0.25">
      <c r="A41" s="2">
        <v>10934610</v>
      </c>
      <c r="B41" s="2">
        <f>VLOOKUP(A41,commits!$A$1:$E$666,3,FALSE)</f>
        <v>138</v>
      </c>
      <c r="C41" s="2">
        <f>VLOOKUP(A41,commits!$A$1:$E$666,4,FALSE)</f>
        <v>1134</v>
      </c>
      <c r="D41" s="2">
        <f t="shared" si="0"/>
        <v>1272</v>
      </c>
      <c r="E41" s="2">
        <v>13</v>
      </c>
      <c r="F41" s="2">
        <v>130</v>
      </c>
    </row>
    <row r="42" spans="1:6" x14ac:dyDescent="0.25">
      <c r="A42" s="2">
        <v>11246402</v>
      </c>
      <c r="B42" s="2">
        <f>VLOOKUP(A42,commits!$A$1:$E$666,3,FALSE)</f>
        <v>340</v>
      </c>
      <c r="C42" s="2">
        <f>VLOOKUP(A42,commits!$A$1:$E$666,4,FALSE)</f>
        <v>167</v>
      </c>
      <c r="D42" s="2">
        <f t="shared" si="0"/>
        <v>507</v>
      </c>
      <c r="E42" s="2">
        <v>7</v>
      </c>
      <c r="F42" s="2">
        <v>2</v>
      </c>
    </row>
    <row r="43" spans="1:6" x14ac:dyDescent="0.25">
      <c r="A43" s="2">
        <v>11671912</v>
      </c>
      <c r="B43" s="2">
        <f>VLOOKUP(A43,commits!$A$1:$E$666,3,FALSE)</f>
        <v>1556</v>
      </c>
      <c r="C43" s="2">
        <f>VLOOKUP(A43,commits!$A$1:$E$666,4,FALSE)</f>
        <v>481</v>
      </c>
      <c r="D43" s="2">
        <f t="shared" si="0"/>
        <v>2037</v>
      </c>
      <c r="E43" s="2">
        <v>64</v>
      </c>
      <c r="F43" s="2">
        <v>17</v>
      </c>
    </row>
    <row r="44" spans="1:6" x14ac:dyDescent="0.25">
      <c r="A44" s="2">
        <v>13633443</v>
      </c>
      <c r="B44" s="2">
        <f>VLOOKUP(A44,commits!$A$1:$E$666,3,FALSE)</f>
        <v>3174</v>
      </c>
      <c r="C44" s="2">
        <f>VLOOKUP(A44,commits!$A$1:$E$666,4,FALSE)</f>
        <v>255</v>
      </c>
      <c r="D44" s="2">
        <f t="shared" si="0"/>
        <v>3429</v>
      </c>
      <c r="E44" s="2">
        <v>543</v>
      </c>
      <c r="F44" s="2">
        <v>36</v>
      </c>
    </row>
    <row r="45" spans="1:6" x14ac:dyDescent="0.25">
      <c r="A45" s="2">
        <v>15008139</v>
      </c>
      <c r="B45" s="2">
        <f>VLOOKUP(A45,commits!$A$1:$E$666,3,FALSE)</f>
        <v>153</v>
      </c>
      <c r="C45" s="2">
        <f>VLOOKUP(A45,commits!$A$1:$E$666,4,FALSE)</f>
        <v>1804</v>
      </c>
      <c r="D45" s="2">
        <f t="shared" si="0"/>
        <v>1957</v>
      </c>
      <c r="E45" s="2">
        <v>8</v>
      </c>
      <c r="F45" s="2">
        <v>24</v>
      </c>
    </row>
    <row r="46" spans="1:6" x14ac:dyDescent="0.25">
      <c r="A46" s="2">
        <v>15344614</v>
      </c>
      <c r="B46" s="2">
        <f>VLOOKUP(A46,commits!$A$1:$E$666,3,FALSE)</f>
        <v>2236</v>
      </c>
      <c r="C46" s="2">
        <f>VLOOKUP(A46,commits!$A$1:$E$666,4,FALSE)</f>
        <v>254</v>
      </c>
      <c r="D46" s="2">
        <f t="shared" si="0"/>
        <v>2490</v>
      </c>
      <c r="E46" s="2">
        <v>38</v>
      </c>
      <c r="F46" s="2">
        <v>10</v>
      </c>
    </row>
    <row r="47" spans="1:6" x14ac:dyDescent="0.25">
      <c r="A47" s="2">
        <v>16416867</v>
      </c>
      <c r="B47" s="2">
        <f>VLOOKUP(A47,commits!$A$1:$E$666,3,FALSE)</f>
        <v>5027</v>
      </c>
      <c r="C47" s="2">
        <f>VLOOKUP(A47,commits!$A$1:$E$666,4,FALSE)</f>
        <v>29030</v>
      </c>
      <c r="D47" s="2">
        <f t="shared" si="0"/>
        <v>34057</v>
      </c>
      <c r="E47" s="2">
        <v>231</v>
      </c>
      <c r="F47" s="2">
        <v>3175</v>
      </c>
    </row>
    <row r="48" spans="1:6" x14ac:dyDescent="0.25">
      <c r="A48" s="2">
        <v>16827151</v>
      </c>
      <c r="B48" s="2">
        <f>VLOOKUP(A48,commits!$A$1:$E$666,3,FALSE)</f>
        <v>302</v>
      </c>
      <c r="C48" s="2">
        <f>VLOOKUP(A48,commits!$A$1:$E$666,4,FALSE)</f>
        <v>1565</v>
      </c>
      <c r="D48" s="2">
        <f t="shared" si="0"/>
        <v>1867</v>
      </c>
      <c r="E48" s="2">
        <v>7</v>
      </c>
      <c r="F48" s="2">
        <v>209</v>
      </c>
    </row>
    <row r="49" spans="1:6" x14ac:dyDescent="0.25">
      <c r="A49" s="2">
        <v>17164513</v>
      </c>
      <c r="B49" s="2">
        <f>VLOOKUP(A49,commits!$A$1:$E$666,3,FALSE)</f>
        <v>1758</v>
      </c>
      <c r="C49" s="2">
        <f>VLOOKUP(A49,commits!$A$1:$E$666,4,FALSE)</f>
        <v>175</v>
      </c>
      <c r="D49" s="2">
        <f t="shared" si="0"/>
        <v>1933</v>
      </c>
      <c r="E49" s="2">
        <v>218</v>
      </c>
      <c r="F49" s="2">
        <v>5</v>
      </c>
    </row>
    <row r="50" spans="1:6" x14ac:dyDescent="0.25">
      <c r="A50" s="2">
        <v>18382741</v>
      </c>
      <c r="B50" s="2">
        <f>VLOOKUP(A50,commits!$A$1:$E$666,3,FALSE)</f>
        <v>225</v>
      </c>
      <c r="C50" s="2">
        <f>VLOOKUP(A50,commits!$A$1:$E$666,4,FALSE)</f>
        <v>16</v>
      </c>
      <c r="D50" s="2">
        <f t="shared" si="0"/>
        <v>241</v>
      </c>
      <c r="E50" s="2">
        <v>18</v>
      </c>
      <c r="F50" s="2">
        <v>1</v>
      </c>
    </row>
    <row r="51" spans="1:6" x14ac:dyDescent="0.25">
      <c r="A51" s="2">
        <v>18625008</v>
      </c>
      <c r="B51" s="2">
        <f>VLOOKUP(A51,commits!$A$1:$E$666,3,FALSE)</f>
        <v>1278</v>
      </c>
      <c r="C51" s="2">
        <f>VLOOKUP(A51,commits!$A$1:$E$666,4,FALSE)</f>
        <v>326</v>
      </c>
      <c r="D51" s="2">
        <f t="shared" si="0"/>
        <v>1604</v>
      </c>
      <c r="E51" s="2">
        <v>12</v>
      </c>
      <c r="F51" s="2">
        <v>6</v>
      </c>
    </row>
    <row r="52" spans="1:6" x14ac:dyDescent="0.25">
      <c r="A52" s="2">
        <v>19272646</v>
      </c>
      <c r="B52" s="2">
        <f>VLOOKUP(A52,commits!$A$1:$E$666,3,FALSE)</f>
        <v>2412</v>
      </c>
      <c r="C52" s="2">
        <f>VLOOKUP(A52,commits!$A$1:$E$666,4,FALSE)</f>
        <v>1141</v>
      </c>
      <c r="D52" s="2">
        <f t="shared" si="0"/>
        <v>3553</v>
      </c>
      <c r="E52" s="2">
        <v>205</v>
      </c>
      <c r="F52" s="2">
        <v>26</v>
      </c>
    </row>
    <row r="53" spans="1:6" x14ac:dyDescent="0.25">
      <c r="A53" s="2">
        <v>19695722</v>
      </c>
      <c r="B53" s="2">
        <f>VLOOKUP(A53,commits!$A$1:$E$666,3,FALSE)</f>
        <v>1179</v>
      </c>
      <c r="C53" s="2">
        <f>VLOOKUP(A53,commits!$A$1:$E$666,4,FALSE)</f>
        <v>867</v>
      </c>
      <c r="D53" s="2">
        <f t="shared" si="0"/>
        <v>2046</v>
      </c>
      <c r="E53" s="2">
        <v>205</v>
      </c>
      <c r="F53" s="2">
        <v>125</v>
      </c>
    </row>
    <row r="54" spans="1:6" x14ac:dyDescent="0.25">
      <c r="A54" s="2">
        <v>20538228</v>
      </c>
      <c r="B54" s="2">
        <f>VLOOKUP(A54,commits!$A$1:$E$666,3,FALSE)</f>
        <v>379</v>
      </c>
      <c r="C54" s="2">
        <f>VLOOKUP(A54,commits!$A$1:$E$666,4,FALSE)</f>
        <v>3314</v>
      </c>
      <c r="D54" s="2">
        <f t="shared" si="0"/>
        <v>3693</v>
      </c>
      <c r="E54" s="2">
        <v>28</v>
      </c>
      <c r="F54" s="2">
        <v>739</v>
      </c>
    </row>
    <row r="55" spans="1:6" x14ac:dyDescent="0.25">
      <c r="A55" s="2">
        <v>20767408</v>
      </c>
      <c r="B55" s="2">
        <f>VLOOKUP(A55,commits!$A$1:$E$666,3,FALSE)</f>
        <v>118</v>
      </c>
      <c r="C55" s="2">
        <f>VLOOKUP(A55,commits!$A$1:$E$666,4,FALSE)</f>
        <v>178</v>
      </c>
      <c r="D55" s="2">
        <f t="shared" si="0"/>
        <v>296</v>
      </c>
      <c r="E55" s="2">
        <v>19</v>
      </c>
      <c r="F55" s="2">
        <v>28</v>
      </c>
    </row>
    <row r="56" spans="1:6" x14ac:dyDescent="0.25">
      <c r="A56" s="2">
        <v>20941273</v>
      </c>
      <c r="B56" s="2">
        <f>VLOOKUP(A56,commits!$A$1:$E$666,3,FALSE)</f>
        <v>57</v>
      </c>
      <c r="C56" s="2">
        <f>VLOOKUP(A56,commits!$A$1:$E$666,4,FALSE)</f>
        <v>1634</v>
      </c>
      <c r="D56" s="2">
        <f t="shared" si="0"/>
        <v>1691</v>
      </c>
      <c r="E56" s="2">
        <v>7</v>
      </c>
      <c r="F56" s="2">
        <v>260</v>
      </c>
    </row>
    <row r="57" spans="1:6" x14ac:dyDescent="0.25">
      <c r="A57" s="2">
        <v>22128680</v>
      </c>
      <c r="B57" s="2">
        <f>VLOOKUP(A57,commits!$A$1:$E$666,3,FALSE)</f>
        <v>566</v>
      </c>
      <c r="C57" s="2">
        <f>VLOOKUP(A57,commits!$A$1:$E$666,4,FALSE)</f>
        <v>122</v>
      </c>
      <c r="D57" s="2">
        <f t="shared" si="0"/>
        <v>688</v>
      </c>
      <c r="E57" s="2">
        <v>64</v>
      </c>
      <c r="F57" s="2">
        <v>21</v>
      </c>
    </row>
    <row r="58" spans="1:6" x14ac:dyDescent="0.25">
      <c r="A58" s="2">
        <v>22321097</v>
      </c>
      <c r="B58" s="2">
        <f>VLOOKUP(A58,commits!$A$1:$E$666,3,FALSE)</f>
        <v>53</v>
      </c>
      <c r="C58" s="2">
        <f>VLOOKUP(A58,commits!$A$1:$E$666,4,FALSE)</f>
        <v>143</v>
      </c>
      <c r="D58" s="2">
        <f t="shared" si="0"/>
        <v>196</v>
      </c>
      <c r="E58" s="2">
        <v>1</v>
      </c>
      <c r="F58" s="2">
        <v>3</v>
      </c>
    </row>
    <row r="59" spans="1:6" x14ac:dyDescent="0.25">
      <c r="A59" s="2">
        <v>24676571</v>
      </c>
      <c r="B59" s="2">
        <f>VLOOKUP(A59,commits!$A$1:$E$666,3,FALSE)</f>
        <v>389</v>
      </c>
      <c r="C59" s="2">
        <f>VLOOKUP(A59,commits!$A$1:$E$666,4,FALSE)</f>
        <v>323</v>
      </c>
      <c r="D59" s="2">
        <f t="shared" si="0"/>
        <v>712</v>
      </c>
      <c r="E59" s="2">
        <v>26</v>
      </c>
      <c r="F59" s="2">
        <v>41</v>
      </c>
    </row>
    <row r="60" spans="1:6" x14ac:dyDescent="0.25">
      <c r="A60" s="2">
        <v>24728203</v>
      </c>
      <c r="B60" s="2">
        <f>VLOOKUP(A60,commits!$A$1:$E$666,3,FALSE)</f>
        <v>2551</v>
      </c>
      <c r="C60" s="2">
        <f>VLOOKUP(A60,commits!$A$1:$E$666,4,FALSE)</f>
        <v>2729</v>
      </c>
      <c r="D60" s="2">
        <f t="shared" si="0"/>
        <v>5280</v>
      </c>
      <c r="E60" s="2">
        <v>116</v>
      </c>
      <c r="F60" s="2">
        <v>192</v>
      </c>
    </row>
    <row r="61" spans="1:6" x14ac:dyDescent="0.25">
      <c r="A61" s="2">
        <v>24850244</v>
      </c>
      <c r="B61" s="2">
        <f>VLOOKUP(A61,commits!$A$1:$E$666,3,FALSE)</f>
        <v>518</v>
      </c>
      <c r="C61" s="2">
        <f>VLOOKUP(A61,commits!$A$1:$E$666,4,FALSE)</f>
        <v>227</v>
      </c>
      <c r="D61" s="2">
        <f t="shared" si="0"/>
        <v>745</v>
      </c>
      <c r="E61" s="2">
        <v>116</v>
      </c>
      <c r="F61" s="2">
        <v>36</v>
      </c>
    </row>
    <row r="62" spans="1:6" x14ac:dyDescent="0.25">
      <c r="A62" s="2">
        <v>24998407</v>
      </c>
      <c r="B62" s="2">
        <f>VLOOKUP(A62,commits!$A$1:$E$666,3,FALSE)</f>
        <v>1019</v>
      </c>
      <c r="C62" s="2">
        <f>VLOOKUP(A62,commits!$A$1:$E$666,4,FALSE)</f>
        <v>1479</v>
      </c>
      <c r="D62" s="2">
        <f t="shared" si="0"/>
        <v>2498</v>
      </c>
      <c r="E62" s="2">
        <v>245</v>
      </c>
      <c r="F62" s="2">
        <v>455</v>
      </c>
    </row>
    <row r="63" spans="1:6" x14ac:dyDescent="0.25">
      <c r="A63" s="2">
        <v>25266940</v>
      </c>
      <c r="B63" s="2">
        <f>VLOOKUP(A63,commits!$A$1:$E$666,3,FALSE)</f>
        <v>14</v>
      </c>
      <c r="C63" s="2">
        <f>VLOOKUP(A63,commits!$A$1:$E$666,4,FALSE)</f>
        <v>1134</v>
      </c>
      <c r="D63" s="2">
        <f t="shared" si="0"/>
        <v>1148</v>
      </c>
      <c r="E63" s="2">
        <v>2</v>
      </c>
      <c r="F63" s="2">
        <v>109</v>
      </c>
    </row>
    <row r="64" spans="1:6" x14ac:dyDescent="0.25">
      <c r="A64" s="2">
        <v>25745061</v>
      </c>
      <c r="B64" s="2">
        <f>VLOOKUP(A64,commits!$A$1:$E$666,3,FALSE)</f>
        <v>1523</v>
      </c>
      <c r="C64" s="2">
        <f>VLOOKUP(A64,commits!$A$1:$E$666,4,FALSE)</f>
        <v>2128</v>
      </c>
      <c r="D64" s="2">
        <f t="shared" si="0"/>
        <v>3651</v>
      </c>
      <c r="E64" s="2">
        <v>162</v>
      </c>
      <c r="F64" s="2">
        <v>336</v>
      </c>
    </row>
    <row r="65" spans="1:6" x14ac:dyDescent="0.25">
      <c r="A65" s="2">
        <v>26113177</v>
      </c>
      <c r="B65" s="2">
        <f>VLOOKUP(A65,commits!$A$1:$E$666,3,FALSE)</f>
        <v>118</v>
      </c>
      <c r="C65" s="2">
        <f>VLOOKUP(A65,commits!$A$1:$E$666,4,FALSE)</f>
        <v>120</v>
      </c>
      <c r="D65" s="2">
        <f t="shared" si="0"/>
        <v>238</v>
      </c>
      <c r="E65" s="2">
        <v>18</v>
      </c>
      <c r="F65" s="2">
        <v>17</v>
      </c>
    </row>
    <row r="66" spans="1:6" x14ac:dyDescent="0.25">
      <c r="A66" s="2">
        <v>26767408</v>
      </c>
      <c r="B66" s="2">
        <f>VLOOKUP(A66,commits!$A$1:$E$666,3,FALSE)</f>
        <v>1800</v>
      </c>
      <c r="C66" s="2">
        <f>VLOOKUP(A66,commits!$A$1:$E$666,4,FALSE)</f>
        <v>377</v>
      </c>
      <c r="D66" s="2">
        <f t="shared" si="0"/>
        <v>2177</v>
      </c>
      <c r="E66" s="2">
        <v>557</v>
      </c>
      <c r="F66" s="2">
        <v>107</v>
      </c>
    </row>
    <row r="67" spans="1:6" x14ac:dyDescent="0.25">
      <c r="A67" s="2">
        <v>27058591</v>
      </c>
      <c r="B67" s="2">
        <f>VLOOKUP(A67,commits!$A$1:$E$666,3,FALSE)</f>
        <v>1715</v>
      </c>
      <c r="C67" s="2">
        <f>VLOOKUP(A67,commits!$A$1:$E$666,4,FALSE)</f>
        <v>3467</v>
      </c>
      <c r="D67" s="2">
        <f t="shared" ref="D67:D130" si="1">B67+C67</f>
        <v>5182</v>
      </c>
      <c r="E67" s="2">
        <v>74</v>
      </c>
      <c r="F67" s="2">
        <v>20</v>
      </c>
    </row>
    <row r="68" spans="1:6" x14ac:dyDescent="0.25">
      <c r="A68" s="2">
        <v>27121444</v>
      </c>
      <c r="B68" s="2">
        <f>VLOOKUP(A68,commits!$A$1:$E$666,3,FALSE)</f>
        <v>24</v>
      </c>
      <c r="C68" s="2">
        <f>VLOOKUP(A68,commits!$A$1:$E$666,4,FALSE)</f>
        <v>15</v>
      </c>
      <c r="D68" s="2">
        <f t="shared" si="1"/>
        <v>39</v>
      </c>
      <c r="E68" s="2">
        <v>2</v>
      </c>
      <c r="F68" s="2">
        <v>2</v>
      </c>
    </row>
    <row r="69" spans="1:6" x14ac:dyDescent="0.25">
      <c r="A69" s="2">
        <v>28054380</v>
      </c>
      <c r="B69" s="2">
        <f>VLOOKUP(A69,commits!$A$1:$E$666,3,FALSE)</f>
        <v>992</v>
      </c>
      <c r="C69" s="2">
        <f>VLOOKUP(A69,commits!$A$1:$E$666,4,FALSE)</f>
        <v>1214</v>
      </c>
      <c r="D69" s="2">
        <f t="shared" si="1"/>
        <v>2206</v>
      </c>
      <c r="E69" s="2">
        <v>161</v>
      </c>
      <c r="F69" s="2">
        <v>296</v>
      </c>
    </row>
    <row r="70" spans="1:6" x14ac:dyDescent="0.25">
      <c r="A70" s="2">
        <v>29340261</v>
      </c>
      <c r="B70" s="2">
        <f>VLOOKUP(A70,commits!$A$1:$E$666,3,FALSE)</f>
        <v>617</v>
      </c>
      <c r="C70" s="2">
        <f>VLOOKUP(A70,commits!$A$1:$E$666,4,FALSE)</f>
        <v>1420</v>
      </c>
      <c r="D70" s="2">
        <f t="shared" si="1"/>
        <v>2037</v>
      </c>
      <c r="E70" s="2">
        <v>87</v>
      </c>
      <c r="F70" s="2">
        <v>213</v>
      </c>
    </row>
    <row r="71" spans="1:6" x14ac:dyDescent="0.25">
      <c r="A71" s="2">
        <v>29364795</v>
      </c>
      <c r="B71" s="2">
        <f>VLOOKUP(A71,commits!$A$1:$E$666,3,FALSE)</f>
        <v>1715</v>
      </c>
      <c r="C71" s="2">
        <f>VLOOKUP(A71,commits!$A$1:$E$666,4,FALSE)</f>
        <v>3529</v>
      </c>
      <c r="D71" s="2">
        <f t="shared" si="1"/>
        <v>5244</v>
      </c>
      <c r="E71" s="2">
        <v>74</v>
      </c>
      <c r="F71" s="2">
        <v>15</v>
      </c>
    </row>
    <row r="72" spans="1:6" x14ac:dyDescent="0.25">
      <c r="A72" s="2">
        <v>30023801</v>
      </c>
      <c r="B72" s="2">
        <f>VLOOKUP(A72,commits!$A$1:$E$666,3,FALSE)</f>
        <v>69</v>
      </c>
      <c r="C72" s="2">
        <f>VLOOKUP(A72,commits!$A$1:$E$666,4,FALSE)</f>
        <v>22</v>
      </c>
      <c r="D72" s="2">
        <f t="shared" si="1"/>
        <v>91</v>
      </c>
      <c r="E72" s="2">
        <v>8</v>
      </c>
      <c r="F72" s="2">
        <v>3</v>
      </c>
    </row>
    <row r="73" spans="1:6" x14ac:dyDescent="0.25">
      <c r="A73" s="2">
        <v>30058260</v>
      </c>
      <c r="B73" s="2">
        <f>VLOOKUP(A73,commits!$A$1:$E$666,3,FALSE)</f>
        <v>138</v>
      </c>
      <c r="C73" s="2">
        <f>VLOOKUP(A73,commits!$A$1:$E$666,4,FALSE)</f>
        <v>44</v>
      </c>
      <c r="D73" s="2">
        <f t="shared" si="1"/>
        <v>182</v>
      </c>
      <c r="E73" s="2">
        <v>22</v>
      </c>
      <c r="F73" s="2">
        <v>3</v>
      </c>
    </row>
    <row r="74" spans="1:6" x14ac:dyDescent="0.25">
      <c r="A74" s="2">
        <v>30175039</v>
      </c>
      <c r="B74" s="2">
        <f>VLOOKUP(A74,commits!$A$1:$E$666,3,FALSE)</f>
        <v>330</v>
      </c>
      <c r="C74" s="2">
        <f>VLOOKUP(A74,commits!$A$1:$E$666,4,FALSE)</f>
        <v>1995</v>
      </c>
      <c r="D74" s="2">
        <f t="shared" si="1"/>
        <v>2325</v>
      </c>
      <c r="E74" s="2">
        <v>45</v>
      </c>
      <c r="F74" s="2">
        <v>84</v>
      </c>
    </row>
    <row r="75" spans="1:6" x14ac:dyDescent="0.25">
      <c r="A75" s="2">
        <v>31377627</v>
      </c>
      <c r="B75" s="2">
        <f>VLOOKUP(A75,commits!$A$1:$E$666,3,FALSE)</f>
        <v>2391</v>
      </c>
      <c r="C75" s="2">
        <f>VLOOKUP(A75,commits!$A$1:$E$666,4,FALSE)</f>
        <v>1119</v>
      </c>
      <c r="D75" s="2">
        <f t="shared" si="1"/>
        <v>3510</v>
      </c>
      <c r="E75" s="2">
        <v>205</v>
      </c>
      <c r="F75" s="2">
        <v>26</v>
      </c>
    </row>
    <row r="76" spans="1:6" x14ac:dyDescent="0.25">
      <c r="A76" s="2">
        <v>31466422</v>
      </c>
      <c r="B76" s="2">
        <f>VLOOKUP(A76,commits!$A$1:$E$666,3,FALSE)</f>
        <v>24</v>
      </c>
      <c r="C76" s="2">
        <f>VLOOKUP(A76,commits!$A$1:$E$666,4,FALSE)</f>
        <v>99</v>
      </c>
      <c r="D76" s="2">
        <f t="shared" si="1"/>
        <v>123</v>
      </c>
      <c r="E76" s="2">
        <v>4</v>
      </c>
      <c r="F76" s="2">
        <v>17</v>
      </c>
    </row>
    <row r="77" spans="1:6" x14ac:dyDescent="0.25">
      <c r="A77" s="2">
        <v>31597135</v>
      </c>
      <c r="B77" s="2">
        <f>VLOOKUP(A77,commits!$A$1:$E$666,3,FALSE)</f>
        <v>35</v>
      </c>
      <c r="C77" s="2">
        <f>VLOOKUP(A77,commits!$A$1:$E$666,4,FALSE)</f>
        <v>24</v>
      </c>
      <c r="D77" s="2">
        <f t="shared" si="1"/>
        <v>59</v>
      </c>
      <c r="E77" s="2">
        <v>1</v>
      </c>
      <c r="F77" s="2">
        <v>2</v>
      </c>
    </row>
    <row r="78" spans="1:6" x14ac:dyDescent="0.25">
      <c r="A78" s="2">
        <v>32340528</v>
      </c>
      <c r="B78" s="2">
        <f>VLOOKUP(A78,commits!$A$1:$E$666,3,FALSE)</f>
        <v>152</v>
      </c>
      <c r="C78" s="2">
        <f>VLOOKUP(A78,commits!$A$1:$E$666,4,FALSE)</f>
        <v>113</v>
      </c>
      <c r="D78" s="2">
        <f t="shared" si="1"/>
        <v>265</v>
      </c>
      <c r="E78" s="2">
        <v>13</v>
      </c>
      <c r="F78" s="2">
        <v>15</v>
      </c>
    </row>
    <row r="79" spans="1:6" x14ac:dyDescent="0.25">
      <c r="A79" s="2">
        <v>34396268</v>
      </c>
      <c r="B79" s="2">
        <f>VLOOKUP(A79,commits!$A$1:$E$666,3,FALSE)</f>
        <v>142</v>
      </c>
      <c r="C79" s="2">
        <f>VLOOKUP(A79,commits!$A$1:$E$666,4,FALSE)</f>
        <v>1166</v>
      </c>
      <c r="D79" s="2">
        <f t="shared" si="1"/>
        <v>1308</v>
      </c>
      <c r="E79" s="2">
        <v>14</v>
      </c>
      <c r="F79" s="2">
        <v>38</v>
      </c>
    </row>
    <row r="80" spans="1:6" x14ac:dyDescent="0.25">
      <c r="A80" s="2">
        <v>35300278</v>
      </c>
      <c r="B80" s="2">
        <f>VLOOKUP(A80,commits!$A$1:$E$666,3,FALSE)</f>
        <v>336</v>
      </c>
      <c r="C80" s="2">
        <f>VLOOKUP(A80,commits!$A$1:$E$666,4,FALSE)</f>
        <v>187</v>
      </c>
      <c r="D80" s="2">
        <f t="shared" si="1"/>
        <v>523</v>
      </c>
      <c r="E80" s="2">
        <v>104</v>
      </c>
      <c r="F80" s="2">
        <v>54</v>
      </c>
    </row>
    <row r="81" spans="1:6" x14ac:dyDescent="0.25">
      <c r="A81" s="2">
        <v>35304323</v>
      </c>
      <c r="B81" s="2">
        <f>VLOOKUP(A81,commits!$A$1:$E$666,3,FALSE)</f>
        <v>14</v>
      </c>
      <c r="C81" s="2">
        <f>VLOOKUP(A81,commits!$A$1:$E$666,4,FALSE)</f>
        <v>101</v>
      </c>
      <c r="D81" s="2">
        <f t="shared" si="1"/>
        <v>115</v>
      </c>
      <c r="E81" s="2">
        <v>1</v>
      </c>
      <c r="F81" s="2">
        <v>1</v>
      </c>
    </row>
    <row r="82" spans="1:6" x14ac:dyDescent="0.25">
      <c r="A82" s="2">
        <v>35432863</v>
      </c>
      <c r="B82" s="2">
        <f>VLOOKUP(A82,commits!$A$1:$E$666,3,FALSE)</f>
        <v>61</v>
      </c>
      <c r="C82" s="2">
        <f>VLOOKUP(A82,commits!$A$1:$E$666,4,FALSE)</f>
        <v>254</v>
      </c>
      <c r="D82" s="2">
        <f t="shared" si="1"/>
        <v>315</v>
      </c>
      <c r="E82" s="2">
        <v>5</v>
      </c>
      <c r="F82" s="2">
        <v>18</v>
      </c>
    </row>
    <row r="83" spans="1:6" x14ac:dyDescent="0.25">
      <c r="A83" s="2">
        <v>35489525</v>
      </c>
      <c r="B83" s="2">
        <f>VLOOKUP(A83,commits!$A$1:$E$666,3,FALSE)</f>
        <v>1261</v>
      </c>
      <c r="C83" s="2">
        <f>VLOOKUP(A83,commits!$A$1:$E$666,4,FALSE)</f>
        <v>92</v>
      </c>
      <c r="D83" s="2">
        <f t="shared" si="1"/>
        <v>1353</v>
      </c>
      <c r="E83" s="2">
        <v>139</v>
      </c>
      <c r="F83" s="2">
        <v>11</v>
      </c>
    </row>
    <row r="84" spans="1:6" x14ac:dyDescent="0.25">
      <c r="A84" s="2">
        <v>35973428</v>
      </c>
      <c r="B84" s="2">
        <f>VLOOKUP(A84,commits!$A$1:$E$666,3,FALSE)</f>
        <v>4</v>
      </c>
      <c r="C84" s="2">
        <f>VLOOKUP(A84,commits!$A$1:$E$666,4,FALSE)</f>
        <v>127</v>
      </c>
      <c r="D84" s="2">
        <f t="shared" si="1"/>
        <v>131</v>
      </c>
      <c r="E84" s="2">
        <v>1</v>
      </c>
      <c r="F84" s="2">
        <v>12</v>
      </c>
    </row>
    <row r="85" spans="1:6" x14ac:dyDescent="0.25">
      <c r="A85" s="2">
        <v>38515336</v>
      </c>
      <c r="B85" s="2">
        <f>VLOOKUP(A85,commits!$A$1:$E$666,3,FALSE)</f>
        <v>220</v>
      </c>
      <c r="C85" s="2">
        <f>VLOOKUP(A85,commits!$A$1:$E$666,4,FALSE)</f>
        <v>72</v>
      </c>
      <c r="D85" s="2">
        <f t="shared" si="1"/>
        <v>292</v>
      </c>
      <c r="E85" s="2">
        <v>1</v>
      </c>
      <c r="F85" s="2">
        <v>3</v>
      </c>
    </row>
    <row r="86" spans="1:6" x14ac:dyDescent="0.25">
      <c r="A86" s="2">
        <v>39432256</v>
      </c>
      <c r="B86" s="2">
        <f>VLOOKUP(A86,commits!$A$1:$E$666,3,FALSE)</f>
        <v>21</v>
      </c>
      <c r="C86" s="2">
        <f>VLOOKUP(A86,commits!$A$1:$E$666,4,FALSE)</f>
        <v>10</v>
      </c>
      <c r="D86" s="2">
        <f t="shared" si="1"/>
        <v>31</v>
      </c>
      <c r="E86" s="2">
        <v>4</v>
      </c>
      <c r="F86" s="2">
        <v>1</v>
      </c>
    </row>
    <row r="87" spans="1:6" x14ac:dyDescent="0.25">
      <c r="A87" s="2">
        <v>39788762</v>
      </c>
      <c r="B87" s="2">
        <f>VLOOKUP(A87,commits!$A$1:$E$666,3,FALSE)</f>
        <v>1233</v>
      </c>
      <c r="C87" s="2">
        <f>VLOOKUP(A87,commits!$A$1:$E$666,4,FALSE)</f>
        <v>925</v>
      </c>
      <c r="D87" s="2">
        <f t="shared" si="1"/>
        <v>2158</v>
      </c>
      <c r="E87" s="2">
        <v>342</v>
      </c>
      <c r="F87" s="2">
        <v>268</v>
      </c>
    </row>
    <row r="88" spans="1:6" x14ac:dyDescent="0.25">
      <c r="A88" s="2">
        <v>41660176</v>
      </c>
      <c r="B88" s="2">
        <f>VLOOKUP(A88,commits!$A$1:$E$666,3,FALSE)</f>
        <v>115</v>
      </c>
      <c r="C88" s="2">
        <f>VLOOKUP(A88,commits!$A$1:$E$666,4,FALSE)</f>
        <v>8</v>
      </c>
      <c r="D88" s="2">
        <f t="shared" si="1"/>
        <v>123</v>
      </c>
      <c r="E88" s="2">
        <v>30</v>
      </c>
      <c r="F88" s="2">
        <v>1</v>
      </c>
    </row>
    <row r="89" spans="1:6" x14ac:dyDescent="0.25">
      <c r="A89" s="2">
        <v>41830983</v>
      </c>
      <c r="B89" s="2">
        <f>VLOOKUP(A89,commits!$A$1:$E$666,3,FALSE)</f>
        <v>27</v>
      </c>
      <c r="C89" s="2">
        <f>VLOOKUP(A89,commits!$A$1:$E$666,4,FALSE)</f>
        <v>3</v>
      </c>
      <c r="D89" s="2">
        <f t="shared" si="1"/>
        <v>30</v>
      </c>
      <c r="E89" s="2">
        <v>1</v>
      </c>
      <c r="F89" s="2">
        <v>1</v>
      </c>
    </row>
    <row r="90" spans="1:6" x14ac:dyDescent="0.25">
      <c r="A90" s="2">
        <v>42480983</v>
      </c>
      <c r="B90" s="2">
        <f>VLOOKUP(A90,commits!$A$1:$E$666,3,FALSE)</f>
        <v>1728</v>
      </c>
      <c r="C90" s="2">
        <f>VLOOKUP(A90,commits!$A$1:$E$666,4,FALSE)</f>
        <v>1405</v>
      </c>
      <c r="D90" s="2">
        <f t="shared" si="1"/>
        <v>3133</v>
      </c>
      <c r="E90" s="2">
        <v>4</v>
      </c>
      <c r="F90" s="2">
        <v>6</v>
      </c>
    </row>
    <row r="91" spans="1:6" x14ac:dyDescent="0.25">
      <c r="A91" s="2">
        <v>42585709</v>
      </c>
      <c r="B91" s="2">
        <f>VLOOKUP(A91,commits!$A$1:$E$666,3,FALSE)</f>
        <v>137</v>
      </c>
      <c r="C91" s="2">
        <f>VLOOKUP(A91,commits!$A$1:$E$666,4,FALSE)</f>
        <v>190</v>
      </c>
      <c r="D91" s="2">
        <f t="shared" si="1"/>
        <v>327</v>
      </c>
      <c r="E91" s="2">
        <v>6</v>
      </c>
      <c r="F91" s="2">
        <v>3</v>
      </c>
    </row>
    <row r="92" spans="1:6" x14ac:dyDescent="0.25">
      <c r="A92" s="2">
        <v>42682761</v>
      </c>
      <c r="B92" s="2">
        <f>VLOOKUP(A92,commits!$A$1:$E$666,3,FALSE)</f>
        <v>394</v>
      </c>
      <c r="C92" s="2">
        <f>VLOOKUP(A92,commits!$A$1:$E$666,4,FALSE)</f>
        <v>124</v>
      </c>
      <c r="D92" s="2">
        <f t="shared" si="1"/>
        <v>518</v>
      </c>
      <c r="E92" s="2">
        <v>108</v>
      </c>
      <c r="F92" s="2">
        <v>35</v>
      </c>
    </row>
    <row r="93" spans="1:6" x14ac:dyDescent="0.25">
      <c r="A93" s="2">
        <v>45253868</v>
      </c>
      <c r="B93" s="2">
        <f>VLOOKUP(A93,commits!$A$1:$E$666,3,FALSE)</f>
        <v>231</v>
      </c>
      <c r="C93" s="2">
        <f>VLOOKUP(A93,commits!$A$1:$E$666,4,FALSE)</f>
        <v>60</v>
      </c>
      <c r="D93" s="2">
        <f t="shared" si="1"/>
        <v>291</v>
      </c>
      <c r="E93" s="2">
        <v>3</v>
      </c>
      <c r="F93" s="2">
        <v>2</v>
      </c>
    </row>
    <row r="94" spans="1:6" x14ac:dyDescent="0.25">
      <c r="A94" s="2">
        <v>45260412</v>
      </c>
      <c r="B94" s="2">
        <f>VLOOKUP(A94,commits!$A$1:$E$666,3,FALSE)</f>
        <v>387</v>
      </c>
      <c r="C94" s="2">
        <f>VLOOKUP(A94,commits!$A$1:$E$666,4,FALSE)</f>
        <v>349</v>
      </c>
      <c r="D94" s="2">
        <f t="shared" si="1"/>
        <v>736</v>
      </c>
      <c r="E94" s="2">
        <v>52</v>
      </c>
      <c r="F94" s="2">
        <v>43</v>
      </c>
    </row>
    <row r="95" spans="1:6" x14ac:dyDescent="0.25">
      <c r="A95" s="2">
        <v>45931203</v>
      </c>
      <c r="B95" s="2">
        <f>VLOOKUP(A95,commits!$A$1:$E$666,3,FALSE)</f>
        <v>1715</v>
      </c>
      <c r="C95" s="2">
        <f>VLOOKUP(A95,commits!$A$1:$E$666,4,FALSE)</f>
        <v>4529</v>
      </c>
      <c r="D95" s="2">
        <f t="shared" si="1"/>
        <v>6244</v>
      </c>
      <c r="E95" s="2">
        <v>74</v>
      </c>
      <c r="F95" s="2">
        <v>187</v>
      </c>
    </row>
    <row r="96" spans="1:6" x14ac:dyDescent="0.25">
      <c r="A96" s="2">
        <v>47052953</v>
      </c>
      <c r="B96" s="2">
        <f>VLOOKUP(A96,commits!$A$1:$E$666,3,FALSE)</f>
        <v>71</v>
      </c>
      <c r="C96" s="2">
        <f>VLOOKUP(A96,commits!$A$1:$E$666,4,FALSE)</f>
        <v>122</v>
      </c>
      <c r="D96" s="2">
        <f t="shared" si="1"/>
        <v>193</v>
      </c>
      <c r="E96" s="2">
        <v>1</v>
      </c>
      <c r="F96" s="2">
        <v>6</v>
      </c>
    </row>
    <row r="97" spans="1:6" x14ac:dyDescent="0.25">
      <c r="A97" s="2">
        <v>47398246</v>
      </c>
      <c r="B97" s="2">
        <f>VLOOKUP(A97,commits!$A$1:$E$666,3,FALSE)</f>
        <v>41</v>
      </c>
      <c r="C97" s="2">
        <f>VLOOKUP(A97,commits!$A$1:$E$666,4,FALSE)</f>
        <v>35</v>
      </c>
      <c r="D97" s="2">
        <f t="shared" si="1"/>
        <v>76</v>
      </c>
      <c r="E97" s="2">
        <v>1</v>
      </c>
      <c r="F97" s="2">
        <v>1</v>
      </c>
    </row>
    <row r="98" spans="1:6" x14ac:dyDescent="0.25">
      <c r="A98" s="2">
        <v>47632133</v>
      </c>
      <c r="B98" s="2">
        <f>VLOOKUP(A98,commits!$A$1:$E$666,3,FALSE)</f>
        <v>2100</v>
      </c>
      <c r="C98" s="2">
        <f>VLOOKUP(A98,commits!$A$1:$E$666,4,FALSE)</f>
        <v>1114</v>
      </c>
      <c r="D98" s="2">
        <f t="shared" si="1"/>
        <v>3214</v>
      </c>
      <c r="E98" s="2">
        <v>319</v>
      </c>
      <c r="F98" s="2">
        <v>108</v>
      </c>
    </row>
    <row r="99" spans="1:6" x14ac:dyDescent="0.25">
      <c r="A99" s="2">
        <v>49892996</v>
      </c>
      <c r="B99" s="2">
        <f>VLOOKUP(A99,commits!$A$1:$E$666,3,FALSE)</f>
        <v>303</v>
      </c>
      <c r="C99" s="2">
        <f>VLOOKUP(A99,commits!$A$1:$E$666,4,FALSE)</f>
        <v>522</v>
      </c>
      <c r="D99" s="2">
        <f t="shared" si="1"/>
        <v>825</v>
      </c>
      <c r="E99" s="2">
        <v>19</v>
      </c>
      <c r="F99" s="2">
        <v>38</v>
      </c>
    </row>
    <row r="100" spans="1:6" x14ac:dyDescent="0.25">
      <c r="A100" s="2">
        <v>50365703</v>
      </c>
      <c r="B100" s="2">
        <f>VLOOKUP(A100,commits!$A$1:$E$666,3,FALSE)</f>
        <v>409</v>
      </c>
      <c r="C100" s="2">
        <f>VLOOKUP(A100,commits!$A$1:$E$666,4,FALSE)</f>
        <v>509</v>
      </c>
      <c r="D100" s="2">
        <f t="shared" si="1"/>
        <v>918</v>
      </c>
      <c r="E100" s="2">
        <v>109</v>
      </c>
      <c r="F100" s="2">
        <v>135</v>
      </c>
    </row>
    <row r="101" spans="1:6" x14ac:dyDescent="0.25">
      <c r="A101" s="2">
        <v>50582931</v>
      </c>
      <c r="B101" s="2">
        <f>VLOOKUP(A101,commits!$A$1:$E$666,3,FALSE)</f>
        <v>233</v>
      </c>
      <c r="C101" s="2">
        <f>VLOOKUP(A101,commits!$A$1:$E$666,4,FALSE)</f>
        <v>13</v>
      </c>
      <c r="D101" s="2">
        <f t="shared" si="1"/>
        <v>246</v>
      </c>
      <c r="E101" s="2">
        <v>28</v>
      </c>
      <c r="F101" s="2">
        <v>1</v>
      </c>
    </row>
    <row r="102" spans="1:6" x14ac:dyDescent="0.25">
      <c r="A102" s="2">
        <v>50665628</v>
      </c>
      <c r="B102" s="2">
        <f>VLOOKUP(A102,commits!$A$1:$E$666,3,FALSE)</f>
        <v>8</v>
      </c>
      <c r="C102" s="2">
        <f>VLOOKUP(A102,commits!$A$1:$E$666,4,FALSE)</f>
        <v>12</v>
      </c>
      <c r="D102" s="2">
        <f t="shared" si="1"/>
        <v>20</v>
      </c>
      <c r="E102" s="2">
        <v>1</v>
      </c>
      <c r="F102" s="2">
        <v>1</v>
      </c>
    </row>
    <row r="103" spans="1:6" x14ac:dyDescent="0.25">
      <c r="A103" s="2">
        <v>50667950</v>
      </c>
      <c r="B103" s="2">
        <f>VLOOKUP(A103,commits!$A$1:$E$666,3,FALSE)</f>
        <v>980</v>
      </c>
      <c r="C103" s="2">
        <f>VLOOKUP(A103,commits!$A$1:$E$666,4,FALSE)</f>
        <v>399</v>
      </c>
      <c r="D103" s="2">
        <f t="shared" si="1"/>
        <v>1379</v>
      </c>
      <c r="E103" s="2">
        <v>261</v>
      </c>
      <c r="F103" s="2">
        <v>70</v>
      </c>
    </row>
    <row r="104" spans="1:6" x14ac:dyDescent="0.25">
      <c r="A104" s="2">
        <v>51774067</v>
      </c>
      <c r="B104" s="2">
        <f>VLOOKUP(A104,commits!$A$1:$E$666,3,FALSE)</f>
        <v>104</v>
      </c>
      <c r="C104" s="2">
        <f>VLOOKUP(A104,commits!$A$1:$E$666,4,FALSE)</f>
        <v>136</v>
      </c>
      <c r="D104" s="2">
        <f t="shared" si="1"/>
        <v>240</v>
      </c>
      <c r="E104" s="2">
        <v>1</v>
      </c>
      <c r="F104" s="2">
        <v>5</v>
      </c>
    </row>
    <row r="105" spans="1:6" x14ac:dyDescent="0.25">
      <c r="A105" s="2">
        <v>51844107</v>
      </c>
      <c r="B105" s="2">
        <f>VLOOKUP(A105,commits!$A$1:$E$666,3,FALSE)</f>
        <v>108</v>
      </c>
      <c r="C105" s="2">
        <f>VLOOKUP(A105,commits!$A$1:$E$666,4,FALSE)</f>
        <v>62</v>
      </c>
      <c r="D105" s="2">
        <f t="shared" si="1"/>
        <v>170</v>
      </c>
      <c r="E105" s="2">
        <v>30</v>
      </c>
      <c r="F105" s="2">
        <v>14</v>
      </c>
    </row>
    <row r="106" spans="1:6" x14ac:dyDescent="0.25">
      <c r="A106" s="2">
        <v>51862096</v>
      </c>
      <c r="B106" s="2">
        <f>VLOOKUP(A106,commits!$A$1:$E$666,3,FALSE)</f>
        <v>68</v>
      </c>
      <c r="C106" s="2">
        <f>VLOOKUP(A106,commits!$A$1:$E$666,4,FALSE)</f>
        <v>20</v>
      </c>
      <c r="D106" s="2">
        <f t="shared" si="1"/>
        <v>88</v>
      </c>
      <c r="E106" s="2">
        <v>2</v>
      </c>
      <c r="F106" s="2">
        <v>1</v>
      </c>
    </row>
    <row r="107" spans="1:6" x14ac:dyDescent="0.25">
      <c r="A107" s="2">
        <v>53135203</v>
      </c>
      <c r="B107" s="2">
        <f>VLOOKUP(A107,commits!$A$1:$E$666,3,FALSE)</f>
        <v>1139</v>
      </c>
      <c r="C107" s="2">
        <f>VLOOKUP(A107,commits!$A$1:$E$666,4,FALSE)</f>
        <v>361</v>
      </c>
      <c r="D107" s="2">
        <f t="shared" si="1"/>
        <v>1500</v>
      </c>
      <c r="E107" s="2">
        <v>30</v>
      </c>
      <c r="F107" s="2">
        <v>12</v>
      </c>
    </row>
    <row r="108" spans="1:6" x14ac:dyDescent="0.25">
      <c r="A108" s="2">
        <v>53534987</v>
      </c>
      <c r="B108" s="2">
        <f>VLOOKUP(A108,commits!$A$1:$E$666,3,FALSE)</f>
        <v>250</v>
      </c>
      <c r="C108" s="2">
        <f>VLOOKUP(A108,commits!$A$1:$E$666,4,FALSE)</f>
        <v>104</v>
      </c>
      <c r="D108" s="2">
        <f t="shared" si="1"/>
        <v>354</v>
      </c>
      <c r="E108" s="2">
        <v>12</v>
      </c>
      <c r="F108" s="2">
        <v>3</v>
      </c>
    </row>
    <row r="109" spans="1:6" x14ac:dyDescent="0.25">
      <c r="A109" s="2">
        <v>53661072</v>
      </c>
      <c r="B109" s="2">
        <f>VLOOKUP(A109,commits!$A$1:$E$666,3,FALSE)</f>
        <v>59</v>
      </c>
      <c r="C109" s="2">
        <f>VLOOKUP(A109,commits!$A$1:$E$666,4,FALSE)</f>
        <v>84</v>
      </c>
      <c r="D109" s="2">
        <f t="shared" si="1"/>
        <v>143</v>
      </c>
      <c r="E109" s="2">
        <v>2</v>
      </c>
      <c r="F109" s="2">
        <v>3</v>
      </c>
    </row>
    <row r="110" spans="1:6" x14ac:dyDescent="0.25">
      <c r="A110" s="2">
        <v>53742460</v>
      </c>
      <c r="B110" s="2">
        <f>VLOOKUP(A110,commits!$A$1:$E$666,3,FALSE)</f>
        <v>181</v>
      </c>
      <c r="C110" s="2">
        <f>VLOOKUP(A110,commits!$A$1:$E$666,4,FALSE)</f>
        <v>55</v>
      </c>
      <c r="D110" s="2">
        <f t="shared" si="1"/>
        <v>236</v>
      </c>
      <c r="E110" s="2">
        <v>19</v>
      </c>
      <c r="F110" s="2">
        <v>8</v>
      </c>
    </row>
    <row r="111" spans="1:6" x14ac:dyDescent="0.25">
      <c r="A111" s="2">
        <v>54638619</v>
      </c>
      <c r="B111" s="2">
        <f>VLOOKUP(A111,commits!$A$1:$E$666,3,FALSE)</f>
        <v>59</v>
      </c>
      <c r="C111" s="2">
        <f>VLOOKUP(A111,commits!$A$1:$E$666,4,FALSE)</f>
        <v>97</v>
      </c>
      <c r="D111" s="2">
        <f t="shared" si="1"/>
        <v>156</v>
      </c>
      <c r="E111" s="2">
        <v>2</v>
      </c>
      <c r="F111" s="2">
        <v>3</v>
      </c>
    </row>
    <row r="112" spans="1:6" x14ac:dyDescent="0.25">
      <c r="A112" s="2">
        <v>54648215</v>
      </c>
      <c r="B112" s="2">
        <f>VLOOKUP(A112,commits!$A$1:$E$666,3,FALSE)</f>
        <v>8535</v>
      </c>
      <c r="C112" s="2">
        <f>VLOOKUP(A112,commits!$A$1:$E$666,4,FALSE)</f>
        <v>2182</v>
      </c>
      <c r="D112" s="2">
        <f t="shared" si="1"/>
        <v>10717</v>
      </c>
      <c r="E112" s="2">
        <v>1833</v>
      </c>
      <c r="F112" s="2">
        <v>613</v>
      </c>
    </row>
    <row r="113" spans="1:6" x14ac:dyDescent="0.25">
      <c r="A113" s="2">
        <v>54706263</v>
      </c>
      <c r="B113" s="2">
        <f>VLOOKUP(A113,commits!$A$1:$E$666,3,FALSE)</f>
        <v>78</v>
      </c>
      <c r="C113" s="2">
        <f>VLOOKUP(A113,commits!$A$1:$E$666,4,FALSE)</f>
        <v>1060</v>
      </c>
      <c r="D113" s="2">
        <f t="shared" si="1"/>
        <v>1138</v>
      </c>
      <c r="E113" s="2">
        <v>20</v>
      </c>
      <c r="F113" s="2">
        <v>340</v>
      </c>
    </row>
    <row r="114" spans="1:6" x14ac:dyDescent="0.25">
      <c r="A114" s="2">
        <v>54706782</v>
      </c>
      <c r="B114" s="2">
        <f>VLOOKUP(A114,commits!$A$1:$E$666,3,FALSE)</f>
        <v>78</v>
      </c>
      <c r="C114" s="2">
        <f>VLOOKUP(A114,commits!$A$1:$E$666,4,FALSE)</f>
        <v>1443</v>
      </c>
      <c r="D114" s="2">
        <f t="shared" si="1"/>
        <v>1521</v>
      </c>
      <c r="E114" s="2">
        <v>20</v>
      </c>
      <c r="F114" s="2">
        <v>390</v>
      </c>
    </row>
    <row r="115" spans="1:6" x14ac:dyDescent="0.25">
      <c r="A115" s="2">
        <v>55016036</v>
      </c>
      <c r="B115" s="2">
        <f>VLOOKUP(A115,commits!$A$1:$E$666,3,FALSE)</f>
        <v>7</v>
      </c>
      <c r="C115" s="2">
        <f>VLOOKUP(A115,commits!$A$1:$E$666,4,FALSE)</f>
        <v>25</v>
      </c>
      <c r="D115" s="2">
        <f t="shared" si="1"/>
        <v>32</v>
      </c>
      <c r="E115" s="2">
        <v>1</v>
      </c>
      <c r="F115" s="2">
        <v>7</v>
      </c>
    </row>
    <row r="116" spans="1:6" x14ac:dyDescent="0.25">
      <c r="A116" s="2">
        <v>56541727</v>
      </c>
      <c r="B116" s="2">
        <f>VLOOKUP(A116,commits!$A$1:$E$666,3,FALSE)</f>
        <v>51</v>
      </c>
      <c r="C116" s="2">
        <f>VLOOKUP(A116,commits!$A$1:$E$666,4,FALSE)</f>
        <v>20</v>
      </c>
      <c r="D116" s="2">
        <f t="shared" si="1"/>
        <v>71</v>
      </c>
      <c r="E116" s="2">
        <v>9</v>
      </c>
      <c r="F116" s="2">
        <v>2</v>
      </c>
    </row>
    <row r="117" spans="1:6" x14ac:dyDescent="0.25">
      <c r="A117" s="2">
        <v>58819895</v>
      </c>
      <c r="B117" s="2">
        <f>VLOOKUP(A117,commits!$A$1:$E$666,3,FALSE)</f>
        <v>13</v>
      </c>
      <c r="C117" s="2">
        <f>VLOOKUP(A117,commits!$A$1:$E$666,4,FALSE)</f>
        <v>28</v>
      </c>
      <c r="D117" s="2">
        <f t="shared" si="1"/>
        <v>41</v>
      </c>
      <c r="E117" s="2">
        <v>2</v>
      </c>
      <c r="F117" s="2">
        <v>1</v>
      </c>
    </row>
    <row r="118" spans="1:6" x14ac:dyDescent="0.25">
      <c r="A118" s="2">
        <v>60479576</v>
      </c>
      <c r="B118" s="2">
        <f>VLOOKUP(A118,commits!$A$1:$E$666,3,FALSE)</f>
        <v>12</v>
      </c>
      <c r="C118" s="2">
        <f>VLOOKUP(A118,commits!$A$1:$E$666,4,FALSE)</f>
        <v>13</v>
      </c>
      <c r="D118" s="2">
        <f t="shared" si="1"/>
        <v>25</v>
      </c>
      <c r="E118" s="2">
        <v>1</v>
      </c>
      <c r="F118" s="2">
        <v>2</v>
      </c>
    </row>
    <row r="119" spans="1:6" x14ac:dyDescent="0.25">
      <c r="A119" s="2">
        <v>60671631</v>
      </c>
      <c r="B119" s="2">
        <f>VLOOKUP(A119,commits!$A$1:$E$666,3,FALSE)</f>
        <v>64</v>
      </c>
      <c r="C119" s="2">
        <f>VLOOKUP(A119,commits!$A$1:$E$666,4,FALSE)</f>
        <v>173</v>
      </c>
      <c r="D119" s="2">
        <f t="shared" si="1"/>
        <v>237</v>
      </c>
      <c r="E119" s="2">
        <v>7</v>
      </c>
      <c r="F119" s="2">
        <v>6</v>
      </c>
    </row>
    <row r="120" spans="1:6" x14ac:dyDescent="0.25">
      <c r="A120" s="2">
        <v>62129589</v>
      </c>
      <c r="B120" s="2">
        <f>VLOOKUP(A120,commits!$A$1:$E$666,3,FALSE)</f>
        <v>252</v>
      </c>
      <c r="C120" s="2">
        <f>VLOOKUP(A120,commits!$A$1:$E$666,4,FALSE)</f>
        <v>284</v>
      </c>
      <c r="D120" s="2">
        <f t="shared" si="1"/>
        <v>536</v>
      </c>
      <c r="E120" s="2">
        <v>2</v>
      </c>
      <c r="F120" s="2">
        <v>5</v>
      </c>
    </row>
    <row r="121" spans="1:6" x14ac:dyDescent="0.25">
      <c r="A121" s="2">
        <v>66822007</v>
      </c>
      <c r="B121" s="2">
        <f>VLOOKUP(A121,commits!$A$1:$E$666,3,FALSE)</f>
        <v>111</v>
      </c>
      <c r="C121" s="2">
        <f>VLOOKUP(A121,commits!$A$1:$E$666,4,FALSE)</f>
        <v>34</v>
      </c>
      <c r="D121" s="2">
        <f t="shared" si="1"/>
        <v>145</v>
      </c>
      <c r="E121" s="2">
        <v>8</v>
      </c>
      <c r="F121" s="2">
        <v>5</v>
      </c>
    </row>
    <row r="122" spans="1:6" x14ac:dyDescent="0.25">
      <c r="A122" s="2">
        <v>68407220</v>
      </c>
      <c r="B122" s="2">
        <f>VLOOKUP(A122,commits!$A$1:$E$666,3,FALSE)</f>
        <v>2052</v>
      </c>
      <c r="C122" s="2">
        <f>VLOOKUP(A122,commits!$A$1:$E$666,4,FALSE)</f>
        <v>1316</v>
      </c>
      <c r="D122" s="2">
        <f t="shared" si="1"/>
        <v>3368</v>
      </c>
      <c r="E122" s="2">
        <v>31</v>
      </c>
      <c r="F122" s="2">
        <v>46</v>
      </c>
    </row>
    <row r="123" spans="1:6" x14ac:dyDescent="0.25">
      <c r="A123" s="2">
        <v>68464903</v>
      </c>
      <c r="B123" s="2">
        <f>VLOOKUP(A123,commits!$A$1:$E$666,3,FALSE)</f>
        <v>9773</v>
      </c>
      <c r="C123" s="2">
        <f>VLOOKUP(A123,commits!$A$1:$E$666,4,FALSE)</f>
        <v>3102</v>
      </c>
      <c r="D123" s="2">
        <f t="shared" si="1"/>
        <v>12875</v>
      </c>
      <c r="E123" s="2">
        <v>1567</v>
      </c>
      <c r="F123" s="2">
        <v>662</v>
      </c>
    </row>
    <row r="124" spans="1:6" x14ac:dyDescent="0.25">
      <c r="A124" s="2">
        <v>69359362</v>
      </c>
      <c r="B124" s="2">
        <f>VLOOKUP(A124,commits!$A$1:$E$666,3,FALSE)</f>
        <v>1981</v>
      </c>
      <c r="C124" s="2">
        <f>VLOOKUP(A124,commits!$A$1:$E$666,4,FALSE)</f>
        <v>247</v>
      </c>
      <c r="D124" s="2">
        <f t="shared" si="1"/>
        <v>2228</v>
      </c>
      <c r="E124" s="2">
        <v>177</v>
      </c>
      <c r="F124" s="2">
        <v>21</v>
      </c>
    </row>
    <row r="125" spans="1:6" x14ac:dyDescent="0.25">
      <c r="A125" s="2">
        <v>71187431</v>
      </c>
      <c r="B125" s="2">
        <f>VLOOKUP(A125,commits!$A$1:$E$666,3,FALSE)</f>
        <v>87</v>
      </c>
      <c r="C125" s="2">
        <f>VLOOKUP(A125,commits!$A$1:$E$666,4,FALSE)</f>
        <v>394</v>
      </c>
      <c r="D125" s="2">
        <f t="shared" si="1"/>
        <v>481</v>
      </c>
      <c r="E125" s="2">
        <v>1</v>
      </c>
      <c r="F125" s="2">
        <v>58</v>
      </c>
    </row>
    <row r="126" spans="1:6" x14ac:dyDescent="0.25">
      <c r="A126" s="2">
        <v>71376869</v>
      </c>
      <c r="B126" s="2">
        <f>VLOOKUP(A126,commits!$A$1:$E$666,3,FALSE)</f>
        <v>245</v>
      </c>
      <c r="C126" s="2">
        <f>VLOOKUP(A126,commits!$A$1:$E$666,4,FALSE)</f>
        <v>170</v>
      </c>
      <c r="D126" s="2">
        <f t="shared" si="1"/>
        <v>415</v>
      </c>
      <c r="E126" s="2">
        <v>23</v>
      </c>
      <c r="F126" s="2">
        <v>16</v>
      </c>
    </row>
    <row r="127" spans="1:6" x14ac:dyDescent="0.25">
      <c r="A127" s="2">
        <v>71501855</v>
      </c>
      <c r="B127" s="2">
        <f>VLOOKUP(A127,commits!$A$1:$E$666,3,FALSE)</f>
        <v>644</v>
      </c>
      <c r="C127" s="2">
        <f>VLOOKUP(A127,commits!$A$1:$E$666,4,FALSE)</f>
        <v>3765</v>
      </c>
      <c r="D127" s="2">
        <f t="shared" si="1"/>
        <v>4409</v>
      </c>
      <c r="E127" s="2">
        <v>4</v>
      </c>
      <c r="F127" s="2">
        <v>368</v>
      </c>
    </row>
    <row r="128" spans="1:6" x14ac:dyDescent="0.25">
      <c r="A128" s="2">
        <v>72233269</v>
      </c>
      <c r="B128" s="2">
        <f>VLOOKUP(A128,commits!$A$1:$E$666,3,FALSE)</f>
        <v>962</v>
      </c>
      <c r="C128" s="2">
        <f>VLOOKUP(A128,commits!$A$1:$E$666,4,FALSE)</f>
        <v>124</v>
      </c>
      <c r="D128" s="2">
        <f t="shared" si="1"/>
        <v>1086</v>
      </c>
      <c r="E128" s="2">
        <v>122</v>
      </c>
      <c r="F128" s="2">
        <v>11</v>
      </c>
    </row>
    <row r="129" spans="1:6" x14ac:dyDescent="0.25">
      <c r="A129" s="2">
        <v>72479761</v>
      </c>
      <c r="B129" s="2">
        <f>VLOOKUP(A129,commits!$A$1:$E$666,3,FALSE)</f>
        <v>340</v>
      </c>
      <c r="C129" s="2">
        <f>VLOOKUP(A129,commits!$A$1:$E$666,4,FALSE)</f>
        <v>4758</v>
      </c>
      <c r="D129" s="2">
        <f t="shared" si="1"/>
        <v>5098</v>
      </c>
      <c r="E129" s="2">
        <v>21</v>
      </c>
      <c r="F129" s="2">
        <v>196</v>
      </c>
    </row>
    <row r="130" spans="1:6" x14ac:dyDescent="0.25">
      <c r="A130" s="2">
        <v>73205358</v>
      </c>
      <c r="B130" s="2">
        <f>VLOOKUP(A130,commits!$A$1:$E$666,3,FALSE)</f>
        <v>1032</v>
      </c>
      <c r="C130" s="2">
        <f>VLOOKUP(A130,commits!$A$1:$E$666,4,FALSE)</f>
        <v>3277</v>
      </c>
      <c r="D130" s="2">
        <f t="shared" si="1"/>
        <v>4309</v>
      </c>
      <c r="E130" s="2">
        <v>178</v>
      </c>
      <c r="F130" s="2">
        <v>689</v>
      </c>
    </row>
    <row r="131" spans="1:6" x14ac:dyDescent="0.25">
      <c r="A131" s="2">
        <v>73379415</v>
      </c>
      <c r="B131" s="2">
        <f>VLOOKUP(A131,commits!$A$1:$E$666,3,FALSE)</f>
        <v>15</v>
      </c>
      <c r="C131" s="2">
        <f>VLOOKUP(A131,commits!$A$1:$E$666,4,FALSE)</f>
        <v>2</v>
      </c>
      <c r="D131" s="2">
        <f t="shared" ref="D131:D194" si="2">B131+C131</f>
        <v>17</v>
      </c>
      <c r="E131" s="2">
        <v>2</v>
      </c>
      <c r="F131" s="2">
        <v>1</v>
      </c>
    </row>
    <row r="132" spans="1:6" x14ac:dyDescent="0.25">
      <c r="A132" s="2">
        <v>73714491</v>
      </c>
      <c r="B132" s="2">
        <f>VLOOKUP(A132,commits!$A$1:$E$666,3,FALSE)</f>
        <v>330</v>
      </c>
      <c r="C132" s="2">
        <f>VLOOKUP(A132,commits!$A$1:$E$666,4,FALSE)</f>
        <v>1400</v>
      </c>
      <c r="D132" s="2">
        <f t="shared" si="2"/>
        <v>1730</v>
      </c>
      <c r="E132" s="2">
        <v>46</v>
      </c>
      <c r="F132" s="2">
        <v>83</v>
      </c>
    </row>
    <row r="133" spans="1:6" x14ac:dyDescent="0.25">
      <c r="A133" s="2">
        <v>74074978</v>
      </c>
      <c r="B133" s="2">
        <f>VLOOKUP(A133,commits!$A$1:$E$666,3,FALSE)</f>
        <v>330</v>
      </c>
      <c r="C133" s="2">
        <f>VLOOKUP(A133,commits!$A$1:$E$666,4,FALSE)</f>
        <v>1578</v>
      </c>
      <c r="D133" s="2">
        <f t="shared" si="2"/>
        <v>1908</v>
      </c>
      <c r="E133" s="2">
        <v>46</v>
      </c>
      <c r="F133" s="2">
        <v>84</v>
      </c>
    </row>
    <row r="134" spans="1:6" x14ac:dyDescent="0.25">
      <c r="A134" s="2">
        <v>74506349</v>
      </c>
      <c r="B134" s="2">
        <f>VLOOKUP(A134,commits!$A$1:$E$666,3,FALSE)</f>
        <v>23</v>
      </c>
      <c r="C134" s="2">
        <f>VLOOKUP(A134,commits!$A$1:$E$666,4,FALSE)</f>
        <v>140</v>
      </c>
      <c r="D134" s="2">
        <f t="shared" si="2"/>
        <v>163</v>
      </c>
      <c r="E134" s="2">
        <v>1</v>
      </c>
      <c r="F134" s="2">
        <v>6</v>
      </c>
    </row>
    <row r="135" spans="1:6" x14ac:dyDescent="0.25">
      <c r="A135" s="2">
        <v>75049829</v>
      </c>
      <c r="B135" s="2">
        <f>VLOOKUP(A135,commits!$A$1:$E$666,3,FALSE)</f>
        <v>26</v>
      </c>
      <c r="C135" s="2">
        <f>VLOOKUP(A135,commits!$A$1:$E$666,4,FALSE)</f>
        <v>6</v>
      </c>
      <c r="D135" s="2">
        <f t="shared" si="2"/>
        <v>32</v>
      </c>
      <c r="E135" s="2">
        <v>1</v>
      </c>
      <c r="F135" s="2">
        <v>1</v>
      </c>
    </row>
    <row r="136" spans="1:6" x14ac:dyDescent="0.25">
      <c r="A136" s="2">
        <v>75758799</v>
      </c>
      <c r="B136" s="2">
        <f>VLOOKUP(A136,commits!$A$1:$E$666,3,FALSE)</f>
        <v>4380</v>
      </c>
      <c r="C136" s="2">
        <f>VLOOKUP(A136,commits!$A$1:$E$666,4,FALSE)</f>
        <v>982</v>
      </c>
      <c r="D136" s="2">
        <f t="shared" si="2"/>
        <v>5362</v>
      </c>
      <c r="E136" s="2">
        <v>480</v>
      </c>
      <c r="F136" s="2">
        <v>69</v>
      </c>
    </row>
    <row r="137" spans="1:6" x14ac:dyDescent="0.25">
      <c r="A137" s="2">
        <v>76819000</v>
      </c>
      <c r="B137" s="2">
        <f>VLOOKUP(A137,commits!$A$1:$E$666,3,FALSE)</f>
        <v>1715</v>
      </c>
      <c r="C137" s="2">
        <f>VLOOKUP(A137,commits!$A$1:$E$666,4,FALSE)</f>
        <v>4948</v>
      </c>
      <c r="D137" s="2">
        <f t="shared" si="2"/>
        <v>6663</v>
      </c>
      <c r="E137" s="2">
        <v>74</v>
      </c>
      <c r="F137" s="2">
        <v>266</v>
      </c>
    </row>
    <row r="138" spans="1:6" x14ac:dyDescent="0.25">
      <c r="A138" s="2">
        <v>78210355</v>
      </c>
      <c r="B138" s="2">
        <f>VLOOKUP(A138,commits!$A$1:$E$666,3,FALSE)</f>
        <v>248</v>
      </c>
      <c r="C138" s="2">
        <f>VLOOKUP(A138,commits!$A$1:$E$666,4,FALSE)</f>
        <v>10</v>
      </c>
      <c r="D138" s="2">
        <f t="shared" si="2"/>
        <v>258</v>
      </c>
      <c r="E138" s="2">
        <v>24</v>
      </c>
      <c r="F138" s="2">
        <v>3</v>
      </c>
    </row>
    <row r="139" spans="1:6" x14ac:dyDescent="0.25">
      <c r="A139" s="2">
        <v>78644365</v>
      </c>
      <c r="B139" s="2">
        <f>VLOOKUP(A139,commits!$A$1:$E$666,3,FALSE)</f>
        <v>44</v>
      </c>
      <c r="C139" s="2">
        <f>VLOOKUP(A139,commits!$A$1:$E$666,4,FALSE)</f>
        <v>49</v>
      </c>
      <c r="D139" s="2">
        <f t="shared" si="2"/>
        <v>93</v>
      </c>
      <c r="E139" s="2">
        <v>1</v>
      </c>
      <c r="F139" s="2">
        <v>1</v>
      </c>
    </row>
    <row r="140" spans="1:6" x14ac:dyDescent="0.25">
      <c r="A140" s="2">
        <v>78912017</v>
      </c>
      <c r="B140" s="2">
        <f>VLOOKUP(A140,commits!$A$1:$E$666,3,FALSE)</f>
        <v>9</v>
      </c>
      <c r="C140" s="2">
        <f>VLOOKUP(A140,commits!$A$1:$E$666,4,FALSE)</f>
        <v>82</v>
      </c>
      <c r="D140" s="2">
        <f t="shared" si="2"/>
        <v>91</v>
      </c>
      <c r="E140" s="2">
        <v>1</v>
      </c>
      <c r="F140" s="2">
        <v>12</v>
      </c>
    </row>
    <row r="141" spans="1:6" x14ac:dyDescent="0.25">
      <c r="A141" s="2">
        <v>79148749</v>
      </c>
      <c r="B141" s="2">
        <f>VLOOKUP(A141,commits!$A$1:$E$666,3,FALSE)</f>
        <v>227</v>
      </c>
      <c r="C141" s="2">
        <f>VLOOKUP(A141,commits!$A$1:$E$666,4,FALSE)</f>
        <v>256</v>
      </c>
      <c r="D141" s="2">
        <f t="shared" si="2"/>
        <v>483</v>
      </c>
      <c r="E141" s="2">
        <v>11</v>
      </c>
      <c r="F141" s="2">
        <v>16</v>
      </c>
    </row>
    <row r="142" spans="1:6" x14ac:dyDescent="0.25">
      <c r="A142" s="2">
        <v>79465598</v>
      </c>
      <c r="B142" s="2">
        <f>VLOOKUP(A142,commits!$A$1:$E$666,3,FALSE)</f>
        <v>270</v>
      </c>
      <c r="C142" s="2">
        <f>VLOOKUP(A142,commits!$A$1:$E$666,4,FALSE)</f>
        <v>826</v>
      </c>
      <c r="D142" s="2">
        <f t="shared" si="2"/>
        <v>1096</v>
      </c>
      <c r="E142" s="2">
        <v>59</v>
      </c>
      <c r="F142" s="2">
        <v>249</v>
      </c>
    </row>
    <row r="143" spans="1:6" x14ac:dyDescent="0.25">
      <c r="A143" s="2">
        <v>79707682</v>
      </c>
      <c r="B143" s="2">
        <f>VLOOKUP(A143,commits!$A$1:$E$666,3,FALSE)</f>
        <v>302</v>
      </c>
      <c r="C143" s="2">
        <f>VLOOKUP(A143,commits!$A$1:$E$666,4,FALSE)</f>
        <v>22</v>
      </c>
      <c r="D143" s="2">
        <f t="shared" si="2"/>
        <v>324</v>
      </c>
      <c r="E143" s="2">
        <v>32</v>
      </c>
      <c r="F143" s="2">
        <v>4</v>
      </c>
    </row>
    <row r="144" spans="1:6" x14ac:dyDescent="0.25">
      <c r="A144" s="2">
        <v>84507987</v>
      </c>
      <c r="B144" s="2">
        <f>VLOOKUP(A144,commits!$A$1:$E$666,3,FALSE)</f>
        <v>248</v>
      </c>
      <c r="C144" s="2">
        <f>VLOOKUP(A144,commits!$A$1:$E$666,4,FALSE)</f>
        <v>722</v>
      </c>
      <c r="D144" s="2">
        <f t="shared" si="2"/>
        <v>970</v>
      </c>
      <c r="E144" s="2">
        <v>59</v>
      </c>
      <c r="F144" s="2">
        <v>240</v>
      </c>
    </row>
    <row r="145" spans="1:6" x14ac:dyDescent="0.25">
      <c r="A145" s="2">
        <v>86124349</v>
      </c>
      <c r="B145" s="2">
        <f>VLOOKUP(A145,commits!$A$1:$E$666,3,FALSE)</f>
        <v>248</v>
      </c>
      <c r="C145" s="2">
        <f>VLOOKUP(A145,commits!$A$1:$E$666,4,FALSE)</f>
        <v>752</v>
      </c>
      <c r="D145" s="2">
        <f t="shared" si="2"/>
        <v>1000</v>
      </c>
      <c r="E145" s="2">
        <v>59</v>
      </c>
      <c r="F145" s="2">
        <v>249</v>
      </c>
    </row>
    <row r="146" spans="1:6" x14ac:dyDescent="0.25">
      <c r="A146" s="2">
        <v>86282367</v>
      </c>
      <c r="B146" s="2">
        <f>VLOOKUP(A146,commits!$A$1:$E$666,3,FALSE)</f>
        <v>1885</v>
      </c>
      <c r="C146" s="2">
        <f>VLOOKUP(A146,commits!$A$1:$E$666,4,FALSE)</f>
        <v>186</v>
      </c>
      <c r="D146" s="2">
        <f t="shared" si="2"/>
        <v>2071</v>
      </c>
      <c r="E146" s="2">
        <v>331</v>
      </c>
      <c r="F146" s="2">
        <v>11</v>
      </c>
    </row>
    <row r="147" spans="1:6" x14ac:dyDescent="0.25">
      <c r="A147" s="2">
        <v>87207085</v>
      </c>
      <c r="B147" s="2">
        <f>VLOOKUP(A147,commits!$A$1:$E$666,3,FALSE)</f>
        <v>18</v>
      </c>
      <c r="C147" s="2">
        <f>VLOOKUP(A147,commits!$A$1:$E$666,4,FALSE)</f>
        <v>12</v>
      </c>
      <c r="D147" s="2">
        <f t="shared" si="2"/>
        <v>30</v>
      </c>
      <c r="E147" s="2">
        <v>1</v>
      </c>
      <c r="F147" s="2">
        <v>1</v>
      </c>
    </row>
    <row r="148" spans="1:6" x14ac:dyDescent="0.25">
      <c r="A148" s="2">
        <v>88734877</v>
      </c>
      <c r="B148" s="2">
        <f>VLOOKUP(A148,commits!$A$1:$E$666,3,FALSE)</f>
        <v>15</v>
      </c>
      <c r="C148" s="2">
        <f>VLOOKUP(A148,commits!$A$1:$E$666,4,FALSE)</f>
        <v>19</v>
      </c>
      <c r="D148" s="2">
        <f t="shared" si="2"/>
        <v>34</v>
      </c>
      <c r="E148" s="2">
        <v>2</v>
      </c>
      <c r="F148" s="2">
        <v>1</v>
      </c>
    </row>
    <row r="149" spans="1:6" x14ac:dyDescent="0.25">
      <c r="A149" s="2">
        <v>89386914</v>
      </c>
      <c r="B149" s="2">
        <f>VLOOKUP(A149,commits!$A$1:$E$666,3,FALSE)</f>
        <v>5258</v>
      </c>
      <c r="C149" s="2">
        <f>VLOOKUP(A149,commits!$A$1:$E$666,4,FALSE)</f>
        <v>2691</v>
      </c>
      <c r="D149" s="2">
        <f t="shared" si="2"/>
        <v>7949</v>
      </c>
      <c r="E149" s="2">
        <v>700</v>
      </c>
      <c r="F149" s="2">
        <v>419</v>
      </c>
    </row>
    <row r="150" spans="1:6" x14ac:dyDescent="0.25">
      <c r="A150" s="2">
        <v>89674298</v>
      </c>
      <c r="B150" s="2">
        <f>VLOOKUP(A150,commits!$A$1:$E$666,3,FALSE)</f>
        <v>160</v>
      </c>
      <c r="C150" s="2">
        <f>VLOOKUP(A150,commits!$A$1:$E$666,4,FALSE)</f>
        <v>2</v>
      </c>
      <c r="D150" s="2">
        <f t="shared" si="2"/>
        <v>162</v>
      </c>
      <c r="E150" s="2">
        <v>14</v>
      </c>
      <c r="F150" s="2">
        <v>1</v>
      </c>
    </row>
    <row r="151" spans="1:6" x14ac:dyDescent="0.25">
      <c r="A151" s="2">
        <v>92938357</v>
      </c>
      <c r="B151" s="2">
        <f>VLOOKUP(A151,commits!$A$1:$E$666,3,FALSE)</f>
        <v>5257</v>
      </c>
      <c r="C151" s="2">
        <f>VLOOKUP(A151,commits!$A$1:$E$666,4,FALSE)</f>
        <v>243</v>
      </c>
      <c r="D151" s="2">
        <f t="shared" si="2"/>
        <v>5500</v>
      </c>
      <c r="E151" s="2">
        <v>700</v>
      </c>
      <c r="F151" s="2">
        <v>18</v>
      </c>
    </row>
    <row r="152" spans="1:6" x14ac:dyDescent="0.25">
      <c r="A152" s="2">
        <v>93316749</v>
      </c>
      <c r="B152" s="2">
        <f>VLOOKUP(A152,commits!$A$1:$E$666,3,FALSE)</f>
        <v>3089</v>
      </c>
      <c r="C152" s="2">
        <f>VLOOKUP(A152,commits!$A$1:$E$666,4,FALSE)</f>
        <v>530</v>
      </c>
      <c r="D152" s="2">
        <f t="shared" si="2"/>
        <v>3619</v>
      </c>
      <c r="E152" s="2">
        <v>68</v>
      </c>
      <c r="F152" s="2">
        <v>3</v>
      </c>
    </row>
    <row r="153" spans="1:6" x14ac:dyDescent="0.25">
      <c r="A153" s="2">
        <v>94167681</v>
      </c>
      <c r="B153" s="2">
        <f>VLOOKUP(A153,commits!$A$1:$E$666,3,FALSE)</f>
        <v>5257</v>
      </c>
      <c r="C153" s="2">
        <f>VLOOKUP(A153,commits!$A$1:$E$666,4,FALSE)</f>
        <v>323</v>
      </c>
      <c r="D153" s="2">
        <f t="shared" si="2"/>
        <v>5580</v>
      </c>
      <c r="E153" s="2">
        <v>700</v>
      </c>
      <c r="F153" s="2">
        <v>30</v>
      </c>
    </row>
    <row r="154" spans="1:6" x14ac:dyDescent="0.25">
      <c r="A154" s="2">
        <v>94865966</v>
      </c>
      <c r="B154" s="2">
        <f>VLOOKUP(A154,commits!$A$1:$E$666,3,FALSE)</f>
        <v>244</v>
      </c>
      <c r="C154" s="2">
        <f>VLOOKUP(A154,commits!$A$1:$E$666,4,FALSE)</f>
        <v>72</v>
      </c>
      <c r="D154" s="2">
        <f t="shared" si="2"/>
        <v>316</v>
      </c>
      <c r="E154" s="2">
        <v>23</v>
      </c>
      <c r="F154" s="2">
        <v>9</v>
      </c>
    </row>
    <row r="155" spans="1:6" x14ac:dyDescent="0.25">
      <c r="A155" s="2">
        <v>94866083</v>
      </c>
      <c r="B155" s="2">
        <f>VLOOKUP(A155,commits!$A$1:$E$666,3,FALSE)</f>
        <v>244</v>
      </c>
      <c r="C155" s="2">
        <f>VLOOKUP(A155,commits!$A$1:$E$666,4,FALSE)</f>
        <v>72</v>
      </c>
      <c r="D155" s="2">
        <f t="shared" si="2"/>
        <v>316</v>
      </c>
      <c r="E155" s="2">
        <v>23</v>
      </c>
      <c r="F155" s="2">
        <v>9</v>
      </c>
    </row>
    <row r="156" spans="1:6" x14ac:dyDescent="0.25">
      <c r="A156" s="2">
        <v>95210715</v>
      </c>
      <c r="B156" s="2">
        <f>VLOOKUP(A156,commits!$A$1:$E$666,3,FALSE)</f>
        <v>5257</v>
      </c>
      <c r="C156" s="2">
        <f>VLOOKUP(A156,commits!$A$1:$E$666,4,FALSE)</f>
        <v>385</v>
      </c>
      <c r="D156" s="2">
        <f t="shared" si="2"/>
        <v>5642</v>
      </c>
      <c r="E156" s="2">
        <v>699</v>
      </c>
      <c r="F156" s="2">
        <v>35</v>
      </c>
    </row>
    <row r="157" spans="1:6" x14ac:dyDescent="0.25">
      <c r="A157" s="2">
        <v>95443579</v>
      </c>
      <c r="B157" s="2">
        <f>VLOOKUP(A157,commits!$A$1:$E$666,3,FALSE)</f>
        <v>5257</v>
      </c>
      <c r="C157" s="2">
        <f>VLOOKUP(A157,commits!$A$1:$E$666,4,FALSE)</f>
        <v>399</v>
      </c>
      <c r="D157" s="2">
        <f t="shared" si="2"/>
        <v>5656</v>
      </c>
      <c r="E157" s="2">
        <v>699</v>
      </c>
      <c r="F157" s="2">
        <v>37</v>
      </c>
    </row>
    <row r="158" spans="1:6" x14ac:dyDescent="0.25">
      <c r="A158" s="2">
        <v>96212237</v>
      </c>
      <c r="B158" s="2">
        <f>VLOOKUP(A158,commits!$A$1:$E$666,3,FALSE)</f>
        <v>27333</v>
      </c>
      <c r="C158" s="2">
        <f>VLOOKUP(A158,commits!$A$1:$E$666,4,FALSE)</f>
        <v>16895</v>
      </c>
      <c r="D158" s="2">
        <f t="shared" si="2"/>
        <v>44228</v>
      </c>
      <c r="E158" s="2">
        <v>6623</v>
      </c>
      <c r="F158" s="2">
        <v>4193</v>
      </c>
    </row>
    <row r="159" spans="1:6" x14ac:dyDescent="0.25">
      <c r="A159" s="2">
        <v>96530667</v>
      </c>
      <c r="B159" s="2">
        <f>VLOOKUP(A159,commits!$A$1:$E$666,3,FALSE)</f>
        <v>5018</v>
      </c>
      <c r="C159" s="2">
        <f>VLOOKUP(A159,commits!$A$1:$E$666,4,FALSE)</f>
        <v>178</v>
      </c>
      <c r="D159" s="2">
        <f t="shared" si="2"/>
        <v>5196</v>
      </c>
      <c r="E159" s="2">
        <v>1006</v>
      </c>
      <c r="F159" s="2">
        <v>11</v>
      </c>
    </row>
    <row r="160" spans="1:6" x14ac:dyDescent="0.25">
      <c r="A160" s="2">
        <v>97128753</v>
      </c>
      <c r="B160" s="2">
        <f>VLOOKUP(A160,commits!$A$1:$E$666,3,FALSE)</f>
        <v>2039</v>
      </c>
      <c r="C160" s="2">
        <f>VLOOKUP(A160,commits!$A$1:$E$666,4,FALSE)</f>
        <v>405</v>
      </c>
      <c r="D160" s="2">
        <f t="shared" si="2"/>
        <v>2444</v>
      </c>
      <c r="E160" s="2">
        <v>652</v>
      </c>
      <c r="F160" s="2">
        <v>85</v>
      </c>
    </row>
    <row r="161" spans="1:6" x14ac:dyDescent="0.25">
      <c r="A161" s="2">
        <v>98575487</v>
      </c>
      <c r="B161" s="2">
        <f>VLOOKUP(A161,commits!$A$1:$E$666,3,FALSE)</f>
        <v>46406</v>
      </c>
      <c r="C161" s="2">
        <f>VLOOKUP(A161,commits!$A$1:$E$666,4,FALSE)</f>
        <v>1400</v>
      </c>
      <c r="D161" s="2">
        <f t="shared" si="2"/>
        <v>47806</v>
      </c>
      <c r="E161" s="2">
        <v>9566</v>
      </c>
      <c r="F161" s="2">
        <v>397</v>
      </c>
    </row>
    <row r="162" spans="1:6" x14ac:dyDescent="0.25">
      <c r="A162" s="2">
        <v>101262862</v>
      </c>
      <c r="B162" s="2">
        <f>VLOOKUP(A162,commits!$A$1:$E$666,3,FALSE)</f>
        <v>5255</v>
      </c>
      <c r="C162" s="2">
        <f>VLOOKUP(A162,commits!$A$1:$E$666,4,FALSE)</f>
        <v>741</v>
      </c>
      <c r="D162" s="2">
        <f t="shared" si="2"/>
        <v>5996</v>
      </c>
      <c r="E162" s="2">
        <v>698</v>
      </c>
      <c r="F162" s="2">
        <v>67</v>
      </c>
    </row>
    <row r="163" spans="1:6" x14ac:dyDescent="0.25">
      <c r="A163" s="2">
        <v>101472507</v>
      </c>
      <c r="B163" s="2">
        <f>VLOOKUP(A163,commits!$A$1:$E$666,3,FALSE)</f>
        <v>5255</v>
      </c>
      <c r="C163" s="2">
        <f>VLOOKUP(A163,commits!$A$1:$E$666,4,FALSE)</f>
        <v>751</v>
      </c>
      <c r="D163" s="2">
        <f t="shared" si="2"/>
        <v>6006</v>
      </c>
      <c r="E163" s="2">
        <v>698</v>
      </c>
      <c r="F163" s="2">
        <v>67</v>
      </c>
    </row>
    <row r="164" spans="1:6" x14ac:dyDescent="0.25">
      <c r="A164" s="2">
        <v>103996987</v>
      </c>
      <c r="B164" s="2">
        <f>VLOOKUP(A164,commits!$A$1:$E$666,3,FALSE)</f>
        <v>27323</v>
      </c>
      <c r="C164" s="2">
        <f>VLOOKUP(A164,commits!$A$1:$E$666,4,FALSE)</f>
        <v>16877</v>
      </c>
      <c r="D164" s="2">
        <f t="shared" si="2"/>
        <v>44200</v>
      </c>
      <c r="E164" s="2">
        <v>6623</v>
      </c>
      <c r="F164" s="2">
        <v>4196</v>
      </c>
    </row>
    <row r="165" spans="1:6" x14ac:dyDescent="0.25">
      <c r="A165" s="2">
        <v>104817465</v>
      </c>
      <c r="B165" s="2">
        <f>VLOOKUP(A165,commits!$A$1:$E$666,3,FALSE)</f>
        <v>21</v>
      </c>
      <c r="C165" s="2">
        <f>VLOOKUP(A165,commits!$A$1:$E$666,4,FALSE)</f>
        <v>2</v>
      </c>
      <c r="D165" s="2">
        <f t="shared" si="2"/>
        <v>23</v>
      </c>
      <c r="E165" s="2">
        <v>1</v>
      </c>
      <c r="F165" s="2">
        <v>1</v>
      </c>
    </row>
    <row r="166" spans="1:6" x14ac:dyDescent="0.25">
      <c r="A166" s="2">
        <v>105359284</v>
      </c>
      <c r="B166" s="2">
        <f>VLOOKUP(A166,commits!$A$1:$E$666,3,FALSE)</f>
        <v>5255</v>
      </c>
      <c r="C166" s="2">
        <f>VLOOKUP(A166,commits!$A$1:$E$666,4,FALSE)</f>
        <v>906</v>
      </c>
      <c r="D166" s="2">
        <f t="shared" si="2"/>
        <v>6161</v>
      </c>
      <c r="E166" s="2">
        <v>698</v>
      </c>
      <c r="F166" s="2">
        <v>73</v>
      </c>
    </row>
    <row r="167" spans="1:6" x14ac:dyDescent="0.25">
      <c r="A167" s="2">
        <v>105595611</v>
      </c>
      <c r="B167" s="2">
        <f>VLOOKUP(A167,commits!$A$1:$E$666,3,FALSE)</f>
        <v>8</v>
      </c>
      <c r="C167" s="2">
        <f>VLOOKUP(A167,commits!$A$1:$E$666,4,FALSE)</f>
        <v>25</v>
      </c>
      <c r="D167" s="2">
        <f t="shared" si="2"/>
        <v>33</v>
      </c>
      <c r="E167" s="2">
        <v>1</v>
      </c>
      <c r="F167" s="2">
        <v>2</v>
      </c>
    </row>
    <row r="168" spans="1:6" x14ac:dyDescent="0.25">
      <c r="A168" s="2">
        <v>106851769</v>
      </c>
      <c r="B168" s="2">
        <f>VLOOKUP(A168,commits!$A$1:$E$666,3,FALSE)</f>
        <v>1019</v>
      </c>
      <c r="C168" s="2">
        <f>VLOOKUP(A168,commits!$A$1:$E$666,4,FALSE)</f>
        <v>310</v>
      </c>
      <c r="D168" s="2">
        <f t="shared" si="2"/>
        <v>1329</v>
      </c>
      <c r="E168" s="2">
        <v>30</v>
      </c>
      <c r="F168" s="2">
        <v>12</v>
      </c>
    </row>
    <row r="169" spans="1:6" x14ac:dyDescent="0.25">
      <c r="A169" s="2">
        <v>107119628</v>
      </c>
      <c r="B169" s="2">
        <f>VLOOKUP(A169,commits!$A$1:$E$666,3,FALSE)</f>
        <v>46636</v>
      </c>
      <c r="C169" s="2">
        <f>VLOOKUP(A169,commits!$A$1:$E$666,4,FALSE)</f>
        <v>1880</v>
      </c>
      <c r="D169" s="2">
        <f t="shared" si="2"/>
        <v>48516</v>
      </c>
      <c r="E169" s="2">
        <v>9553</v>
      </c>
      <c r="F169" s="2">
        <v>542</v>
      </c>
    </row>
    <row r="170" spans="1:6" x14ac:dyDescent="0.25">
      <c r="A170" s="2">
        <v>107367707</v>
      </c>
      <c r="B170" s="2">
        <f>VLOOKUP(A170,commits!$A$1:$E$666,3,FALSE)</f>
        <v>5255</v>
      </c>
      <c r="C170" s="2">
        <f>VLOOKUP(A170,commits!$A$1:$E$666,4,FALSE)</f>
        <v>872</v>
      </c>
      <c r="D170" s="2">
        <f t="shared" si="2"/>
        <v>6127</v>
      </c>
      <c r="E170" s="2">
        <v>698</v>
      </c>
      <c r="F170" s="2">
        <v>73</v>
      </c>
    </row>
    <row r="171" spans="1:6" x14ac:dyDescent="0.25">
      <c r="A171" s="2">
        <v>107553659</v>
      </c>
      <c r="B171" s="2">
        <f>VLOOKUP(A171,commits!$A$1:$E$666,3,FALSE)</f>
        <v>5254</v>
      </c>
      <c r="C171" s="2">
        <f>VLOOKUP(A171,commits!$A$1:$E$666,4,FALSE)</f>
        <v>992</v>
      </c>
      <c r="D171" s="2">
        <f t="shared" si="2"/>
        <v>6246</v>
      </c>
      <c r="E171" s="2">
        <v>698</v>
      </c>
      <c r="F171" s="2">
        <v>89</v>
      </c>
    </row>
    <row r="172" spans="1:6" x14ac:dyDescent="0.25">
      <c r="A172" s="2">
        <v>108414390</v>
      </c>
      <c r="B172" s="2">
        <f>VLOOKUP(A172,commits!$A$1:$E$666,3,FALSE)</f>
        <v>1139</v>
      </c>
      <c r="C172" s="2">
        <f>VLOOKUP(A172,commits!$A$1:$E$666,4,FALSE)</f>
        <v>477</v>
      </c>
      <c r="D172" s="2">
        <f t="shared" si="2"/>
        <v>1616</v>
      </c>
      <c r="E172" s="2">
        <v>30</v>
      </c>
      <c r="F172" s="2">
        <v>15</v>
      </c>
    </row>
    <row r="173" spans="1:6" x14ac:dyDescent="0.25">
      <c r="A173" s="2">
        <v>111302009</v>
      </c>
      <c r="B173" s="2">
        <f>VLOOKUP(A173,commits!$A$1:$E$666,3,FALSE)</f>
        <v>1133</v>
      </c>
      <c r="C173" s="2">
        <f>VLOOKUP(A173,commits!$A$1:$E$666,4,FALSE)</f>
        <v>527</v>
      </c>
      <c r="D173" s="2">
        <f t="shared" si="2"/>
        <v>1660</v>
      </c>
      <c r="E173" s="2">
        <v>30</v>
      </c>
      <c r="F173" s="2">
        <v>17</v>
      </c>
    </row>
    <row r="174" spans="1:6" x14ac:dyDescent="0.25">
      <c r="A174" s="2">
        <v>111772276</v>
      </c>
      <c r="B174" s="2">
        <f>VLOOKUP(A174,commits!$A$1:$E$666,3,FALSE)</f>
        <v>5254</v>
      </c>
      <c r="C174" s="2">
        <f>VLOOKUP(A174,commits!$A$1:$E$666,4,FALSE)</f>
        <v>1301</v>
      </c>
      <c r="D174" s="2">
        <f t="shared" si="2"/>
        <v>6555</v>
      </c>
      <c r="E174" s="2">
        <v>696</v>
      </c>
      <c r="F174" s="2">
        <v>106</v>
      </c>
    </row>
    <row r="175" spans="1:6" x14ac:dyDescent="0.25">
      <c r="A175" s="2">
        <v>112953456</v>
      </c>
      <c r="B175" s="2">
        <f>VLOOKUP(A175,commits!$A$1:$E$666,3,FALSE)</f>
        <v>1133</v>
      </c>
      <c r="C175" s="2">
        <f>VLOOKUP(A175,commits!$A$1:$E$666,4,FALSE)</f>
        <v>547</v>
      </c>
      <c r="D175" s="2">
        <f t="shared" si="2"/>
        <v>1680</v>
      </c>
      <c r="E175" s="2">
        <v>30</v>
      </c>
      <c r="F175" s="2">
        <v>16</v>
      </c>
    </row>
    <row r="176" spans="1:6" x14ac:dyDescent="0.25">
      <c r="A176" s="2">
        <v>113795698</v>
      </c>
      <c r="B176" s="2">
        <f>VLOOKUP(A176,commits!$A$1:$E$666,3,FALSE)</f>
        <v>1133</v>
      </c>
      <c r="C176" s="2">
        <f>VLOOKUP(A176,commits!$A$1:$E$666,4,FALSE)</f>
        <v>557</v>
      </c>
      <c r="D176" s="2">
        <f t="shared" si="2"/>
        <v>1690</v>
      </c>
      <c r="E176" s="2">
        <v>30</v>
      </c>
      <c r="F176" s="2">
        <v>17</v>
      </c>
    </row>
    <row r="177" spans="1:6" x14ac:dyDescent="0.25">
      <c r="A177" s="2">
        <v>116361990</v>
      </c>
      <c r="B177" s="2">
        <f>VLOOKUP(A177,commits!$A$1:$E$666,3,FALSE)</f>
        <v>5228</v>
      </c>
      <c r="C177" s="2">
        <f>VLOOKUP(A177,commits!$A$1:$E$666,4,FALSE)</f>
        <v>1063</v>
      </c>
      <c r="D177" s="2">
        <f t="shared" si="2"/>
        <v>6291</v>
      </c>
      <c r="E177" s="2">
        <v>697</v>
      </c>
      <c r="F177" s="2">
        <v>89</v>
      </c>
    </row>
    <row r="178" spans="1:6" x14ac:dyDescent="0.25">
      <c r="A178" s="2">
        <v>116522779</v>
      </c>
      <c r="B178" s="2">
        <f>VLOOKUP(A178,commits!$A$1:$E$666,3,FALSE)</f>
        <v>1133</v>
      </c>
      <c r="C178" s="2">
        <f>VLOOKUP(A178,commits!$A$1:$E$666,4,FALSE)</f>
        <v>597</v>
      </c>
      <c r="D178" s="2">
        <f t="shared" si="2"/>
        <v>1730</v>
      </c>
      <c r="E178" s="2">
        <v>30</v>
      </c>
      <c r="F178" s="2">
        <v>19</v>
      </c>
    </row>
    <row r="179" spans="1:6" x14ac:dyDescent="0.25">
      <c r="A179" s="2">
        <v>117831469</v>
      </c>
      <c r="B179" s="2">
        <f>VLOOKUP(A179,commits!$A$1:$E$666,3,FALSE)</f>
        <v>2677</v>
      </c>
      <c r="C179" s="2">
        <f>VLOOKUP(A179,commits!$A$1:$E$666,4,FALSE)</f>
        <v>822</v>
      </c>
      <c r="D179" s="2">
        <f t="shared" si="2"/>
        <v>3499</v>
      </c>
      <c r="E179" s="2">
        <v>506</v>
      </c>
      <c r="F179" s="2">
        <v>99</v>
      </c>
    </row>
    <row r="180" spans="1:6" x14ac:dyDescent="0.25">
      <c r="A180" s="2">
        <v>117928513</v>
      </c>
      <c r="B180" s="2">
        <f>VLOOKUP(A180,commits!$A$1:$E$666,3,FALSE)</f>
        <v>1133</v>
      </c>
      <c r="C180" s="2">
        <f>VLOOKUP(A180,commits!$A$1:$E$666,4,FALSE)</f>
        <v>617</v>
      </c>
      <c r="D180" s="2">
        <f t="shared" si="2"/>
        <v>1750</v>
      </c>
      <c r="E180" s="2">
        <v>30</v>
      </c>
      <c r="F180" s="2">
        <v>16</v>
      </c>
    </row>
    <row r="181" spans="1:6" x14ac:dyDescent="0.25">
      <c r="A181" s="2">
        <v>118666777</v>
      </c>
      <c r="B181" s="2">
        <f>VLOOKUP(A181,commits!$A$1:$E$666,3,FALSE)</f>
        <v>980</v>
      </c>
      <c r="C181" s="2">
        <f>VLOOKUP(A181,commits!$A$1:$E$666,4,FALSE)</f>
        <v>425</v>
      </c>
      <c r="D181" s="2">
        <f t="shared" si="2"/>
        <v>1405</v>
      </c>
      <c r="E181" s="2">
        <v>262</v>
      </c>
      <c r="F181" s="2">
        <v>107</v>
      </c>
    </row>
    <row r="182" spans="1:6" x14ac:dyDescent="0.25">
      <c r="A182" s="2">
        <v>119819922</v>
      </c>
      <c r="B182" s="2">
        <f>VLOOKUP(A182,commits!$A$1:$E$666,3,FALSE)</f>
        <v>480</v>
      </c>
      <c r="C182" s="2">
        <f>VLOOKUP(A182,commits!$A$1:$E$666,4,FALSE)</f>
        <v>200</v>
      </c>
      <c r="D182" s="2">
        <f t="shared" si="2"/>
        <v>680</v>
      </c>
      <c r="E182" s="2">
        <v>2</v>
      </c>
      <c r="F182" s="2">
        <v>39</v>
      </c>
    </row>
    <row r="183" spans="1:6" x14ac:dyDescent="0.25">
      <c r="A183" s="2">
        <v>121212966</v>
      </c>
      <c r="B183" s="2">
        <f>VLOOKUP(A183,commits!$A$1:$E$666,3,FALSE)</f>
        <v>18</v>
      </c>
      <c r="C183" s="2">
        <f>VLOOKUP(A183,commits!$A$1:$E$666,4,FALSE)</f>
        <v>10</v>
      </c>
      <c r="D183" s="2">
        <f t="shared" si="2"/>
        <v>28</v>
      </c>
      <c r="E183" s="2">
        <v>1</v>
      </c>
      <c r="F183" s="2">
        <v>1</v>
      </c>
    </row>
    <row r="184" spans="1:6" x14ac:dyDescent="0.25">
      <c r="A184" s="2">
        <v>121213081</v>
      </c>
      <c r="B184" s="2">
        <f>VLOOKUP(A184,commits!$A$1:$E$666,3,FALSE)</f>
        <v>18</v>
      </c>
      <c r="C184" s="2">
        <f>VLOOKUP(A184,commits!$A$1:$E$666,4,FALSE)</f>
        <v>10</v>
      </c>
      <c r="D184" s="2">
        <f t="shared" si="2"/>
        <v>28</v>
      </c>
      <c r="E184" s="2">
        <v>1</v>
      </c>
      <c r="F184" s="2">
        <v>1</v>
      </c>
    </row>
    <row r="185" spans="1:6" x14ac:dyDescent="0.25">
      <c r="A185" s="2">
        <v>121228445</v>
      </c>
      <c r="B185" s="2">
        <f>VLOOKUP(A185,commits!$A$1:$E$666,3,FALSE)</f>
        <v>18</v>
      </c>
      <c r="C185" s="2">
        <f>VLOOKUP(A185,commits!$A$1:$E$666,4,FALSE)</f>
        <v>10</v>
      </c>
      <c r="D185" s="2">
        <f t="shared" si="2"/>
        <v>28</v>
      </c>
      <c r="E185" s="2">
        <v>1</v>
      </c>
      <c r="F185" s="2">
        <v>1</v>
      </c>
    </row>
    <row r="186" spans="1:6" x14ac:dyDescent="0.25">
      <c r="A186" s="2">
        <v>122414437</v>
      </c>
      <c r="B186" s="2">
        <f>VLOOKUP(A186,commits!$A$1:$E$666,3,FALSE)</f>
        <v>330</v>
      </c>
      <c r="C186" s="2">
        <f>VLOOKUP(A186,commits!$A$1:$E$666,4,FALSE)</f>
        <v>1182</v>
      </c>
      <c r="D186" s="2">
        <f t="shared" si="2"/>
        <v>1512</v>
      </c>
      <c r="E186" s="2">
        <v>46</v>
      </c>
      <c r="F186" s="2">
        <v>81</v>
      </c>
    </row>
    <row r="187" spans="1:6" x14ac:dyDescent="0.25">
      <c r="A187" s="2">
        <v>122976077</v>
      </c>
      <c r="B187" s="2">
        <f>VLOOKUP(A187,commits!$A$1:$E$666,3,FALSE)</f>
        <v>2772</v>
      </c>
      <c r="C187" s="2">
        <f>VLOOKUP(A187,commits!$A$1:$E$666,4,FALSE)</f>
        <v>2463</v>
      </c>
      <c r="D187" s="2">
        <f t="shared" si="2"/>
        <v>5235</v>
      </c>
      <c r="E187" s="2">
        <v>111</v>
      </c>
      <c r="F187" s="2">
        <v>66</v>
      </c>
    </row>
    <row r="188" spans="1:6" x14ac:dyDescent="0.25">
      <c r="A188" s="2">
        <v>124034426</v>
      </c>
      <c r="B188" s="2">
        <f>VLOOKUP(A188,commits!$A$1:$E$666,3,FALSE)</f>
        <v>330</v>
      </c>
      <c r="C188" s="2">
        <f>VLOOKUP(A188,commits!$A$1:$E$666,4,FALSE)</f>
        <v>1181</v>
      </c>
      <c r="D188" s="2">
        <f t="shared" si="2"/>
        <v>1511</v>
      </c>
      <c r="E188" s="2">
        <v>46</v>
      </c>
      <c r="F188" s="2">
        <v>81</v>
      </c>
    </row>
    <row r="189" spans="1:6" x14ac:dyDescent="0.25">
      <c r="A189" s="2">
        <v>124245472</v>
      </c>
      <c r="B189" s="2">
        <f>VLOOKUP(A189,commits!$A$1:$E$666,3,FALSE)</f>
        <v>5245</v>
      </c>
      <c r="C189" s="2">
        <f>VLOOKUP(A189,commits!$A$1:$E$666,4,FALSE)</f>
        <v>2435</v>
      </c>
      <c r="D189" s="2">
        <f t="shared" si="2"/>
        <v>7680</v>
      </c>
      <c r="E189" s="2">
        <v>696</v>
      </c>
      <c r="F189" s="2">
        <v>353</v>
      </c>
    </row>
    <row r="190" spans="1:6" x14ac:dyDescent="0.25">
      <c r="A190" s="2">
        <v>124260744</v>
      </c>
      <c r="B190" s="2">
        <f>VLOOKUP(A190,commits!$A$1:$E$666,3,FALSE)</f>
        <v>5245</v>
      </c>
      <c r="C190" s="2">
        <f>VLOOKUP(A190,commits!$A$1:$E$666,4,FALSE)</f>
        <v>2436</v>
      </c>
      <c r="D190" s="2">
        <f t="shared" si="2"/>
        <v>7681</v>
      </c>
      <c r="E190" s="2">
        <v>696</v>
      </c>
      <c r="F190" s="2">
        <v>353</v>
      </c>
    </row>
    <row r="191" spans="1:6" x14ac:dyDescent="0.25">
      <c r="A191" s="2">
        <v>124541856</v>
      </c>
      <c r="B191" s="2">
        <f>VLOOKUP(A191,commits!$A$1:$E$666,3,FALSE)</f>
        <v>246</v>
      </c>
      <c r="C191" s="2">
        <f>VLOOKUP(A191,commits!$A$1:$E$666,4,FALSE)</f>
        <v>27</v>
      </c>
      <c r="D191" s="2">
        <f t="shared" si="2"/>
        <v>273</v>
      </c>
      <c r="E191" s="2">
        <v>34</v>
      </c>
      <c r="F191" s="2">
        <v>6</v>
      </c>
    </row>
    <row r="192" spans="1:6" x14ac:dyDescent="0.25">
      <c r="A192" s="2">
        <v>124907477</v>
      </c>
      <c r="B192" s="2">
        <f>VLOOKUP(A192,commits!$A$1:$E$666,3,FALSE)</f>
        <v>390</v>
      </c>
      <c r="C192" s="2">
        <f>VLOOKUP(A192,commits!$A$1:$E$666,4,FALSE)</f>
        <v>715</v>
      </c>
      <c r="D192" s="2">
        <f t="shared" si="2"/>
        <v>1105</v>
      </c>
      <c r="E192" s="2">
        <v>52</v>
      </c>
      <c r="F192" s="2">
        <v>130</v>
      </c>
    </row>
    <row r="193" spans="1:6" x14ac:dyDescent="0.25">
      <c r="A193" s="2">
        <v>126279499</v>
      </c>
      <c r="B193" s="2">
        <f>VLOOKUP(A193,commits!$A$1:$E$666,3,FALSE)</f>
        <v>714</v>
      </c>
      <c r="C193" s="2">
        <f>VLOOKUP(A193,commits!$A$1:$E$666,4,FALSE)</f>
        <v>511</v>
      </c>
      <c r="D193" s="2">
        <f t="shared" si="2"/>
        <v>1225</v>
      </c>
      <c r="E193" s="2">
        <v>166</v>
      </c>
      <c r="F193" s="2">
        <v>8</v>
      </c>
    </row>
    <row r="194" spans="1:6" x14ac:dyDescent="0.25">
      <c r="A194" s="2">
        <v>126371844</v>
      </c>
      <c r="B194" s="2">
        <f>VLOOKUP(A194,commits!$A$1:$E$666,3,FALSE)</f>
        <v>5258</v>
      </c>
      <c r="C194" s="2">
        <f>VLOOKUP(A194,commits!$A$1:$E$666,4,FALSE)</f>
        <v>2624</v>
      </c>
      <c r="D194" s="2">
        <f t="shared" si="2"/>
        <v>7882</v>
      </c>
      <c r="E194" s="2">
        <v>700</v>
      </c>
      <c r="F194" s="2">
        <v>408</v>
      </c>
    </row>
    <row r="195" spans="1:6" x14ac:dyDescent="0.25">
      <c r="A195" s="2">
        <v>127966163</v>
      </c>
      <c r="B195" s="2">
        <f>VLOOKUP(A195,commits!$A$1:$E$666,3,FALSE)</f>
        <v>39962</v>
      </c>
      <c r="C195" s="2">
        <f>VLOOKUP(A195,commits!$A$1:$E$666,4,FALSE)</f>
        <v>1917</v>
      </c>
      <c r="D195" s="2">
        <f t="shared" ref="D195:D238" si="3">B195+C195</f>
        <v>41879</v>
      </c>
      <c r="E195" s="2">
        <v>9613</v>
      </c>
      <c r="F195" s="2">
        <v>601</v>
      </c>
    </row>
    <row r="196" spans="1:6" x14ac:dyDescent="0.25">
      <c r="A196" s="2">
        <v>469502</v>
      </c>
      <c r="B196" s="2">
        <v>0</v>
      </c>
      <c r="C196" s="2" t="e">
        <f>VLOOKUP(A196,commits!$A$1:$E$666,4,FALSE)</f>
        <v>#N/A</v>
      </c>
      <c r="D196" s="2" t="e">
        <f t="shared" si="3"/>
        <v>#N/A</v>
      </c>
      <c r="E196" s="2">
        <v>0</v>
      </c>
      <c r="F196" s="2">
        <v>6</v>
      </c>
    </row>
    <row r="197" spans="1:6" x14ac:dyDescent="0.25">
      <c r="A197" s="2">
        <v>500122</v>
      </c>
      <c r="B197" s="2">
        <v>0</v>
      </c>
      <c r="C197" s="2" t="e">
        <f>VLOOKUP(A197,commits!$A$1:$E$666,4,FALSE)</f>
        <v>#N/A</v>
      </c>
      <c r="D197" s="2" t="e">
        <f t="shared" si="3"/>
        <v>#N/A</v>
      </c>
      <c r="E197" s="2">
        <v>0</v>
      </c>
      <c r="F197" s="2">
        <v>100</v>
      </c>
    </row>
    <row r="198" spans="1:6" x14ac:dyDescent="0.25">
      <c r="A198" s="2">
        <v>1769294</v>
      </c>
      <c r="B198" s="2">
        <v>0</v>
      </c>
      <c r="C198" s="2" t="e">
        <f>VLOOKUP(A198,commits!$A$1:$E$666,4,FALSE)</f>
        <v>#N/A</v>
      </c>
      <c r="D198" s="2" t="e">
        <f t="shared" si="3"/>
        <v>#N/A</v>
      </c>
      <c r="E198" s="2">
        <v>0</v>
      </c>
      <c r="F198" s="2">
        <v>1</v>
      </c>
    </row>
    <row r="199" spans="1:6" x14ac:dyDescent="0.25">
      <c r="A199" s="2">
        <v>2220387</v>
      </c>
      <c r="B199" s="2">
        <v>0</v>
      </c>
      <c r="C199" s="2" t="e">
        <f>VLOOKUP(A199,commits!$A$1:$E$666,4,FALSE)</f>
        <v>#N/A</v>
      </c>
      <c r="D199" s="2" t="e">
        <f t="shared" si="3"/>
        <v>#N/A</v>
      </c>
      <c r="E199" s="2">
        <v>0</v>
      </c>
      <c r="F199" s="2">
        <v>4</v>
      </c>
    </row>
    <row r="200" spans="1:6" x14ac:dyDescent="0.25">
      <c r="A200" s="2">
        <v>10056182</v>
      </c>
      <c r="B200" s="2">
        <v>0</v>
      </c>
      <c r="C200" s="2" t="e">
        <f>VLOOKUP(A200,commits!$A$1:$E$666,4,FALSE)</f>
        <v>#N/A</v>
      </c>
      <c r="D200" s="2" t="e">
        <f t="shared" si="3"/>
        <v>#N/A</v>
      </c>
      <c r="E200" s="2">
        <v>0</v>
      </c>
      <c r="F200" s="2">
        <v>1</v>
      </c>
    </row>
    <row r="201" spans="1:6" x14ac:dyDescent="0.25">
      <c r="A201" s="2">
        <v>11027151</v>
      </c>
      <c r="B201" s="2">
        <v>0</v>
      </c>
      <c r="C201" s="2" t="e">
        <f>VLOOKUP(A201,commits!$A$1:$E$666,4,FALSE)</f>
        <v>#N/A</v>
      </c>
      <c r="D201" s="2" t="e">
        <f t="shared" si="3"/>
        <v>#N/A</v>
      </c>
      <c r="E201" s="2">
        <v>0</v>
      </c>
      <c r="F201" s="2">
        <v>6</v>
      </c>
    </row>
    <row r="202" spans="1:6" x14ac:dyDescent="0.25">
      <c r="A202" s="2">
        <v>14689478</v>
      </c>
      <c r="B202" s="2">
        <v>0</v>
      </c>
      <c r="C202" s="2" t="e">
        <f>VLOOKUP(A202,commits!$A$1:$E$666,4,FALSE)</f>
        <v>#N/A</v>
      </c>
      <c r="D202" s="2" t="e">
        <f t="shared" si="3"/>
        <v>#N/A</v>
      </c>
      <c r="E202" s="2">
        <v>0</v>
      </c>
      <c r="F202" s="2">
        <v>11</v>
      </c>
    </row>
    <row r="203" spans="1:6" x14ac:dyDescent="0.25">
      <c r="A203" s="2">
        <v>17581811</v>
      </c>
      <c r="B203" s="2">
        <v>0</v>
      </c>
      <c r="C203" s="2" t="e">
        <f>VLOOKUP(A203,commits!$A$1:$E$666,4,FALSE)</f>
        <v>#N/A</v>
      </c>
      <c r="D203" s="2" t="e">
        <f t="shared" si="3"/>
        <v>#N/A</v>
      </c>
      <c r="E203" s="2">
        <v>0</v>
      </c>
      <c r="F203" s="2">
        <v>4</v>
      </c>
    </row>
    <row r="204" spans="1:6" x14ac:dyDescent="0.25">
      <c r="A204" s="2">
        <v>23112219</v>
      </c>
      <c r="B204" s="2">
        <v>0</v>
      </c>
      <c r="C204" s="2" t="e">
        <f>VLOOKUP(A204,commits!$A$1:$E$666,4,FALSE)</f>
        <v>#N/A</v>
      </c>
      <c r="D204" s="2" t="e">
        <f t="shared" si="3"/>
        <v>#N/A</v>
      </c>
      <c r="E204" s="2">
        <v>0</v>
      </c>
      <c r="F204" s="2">
        <v>5</v>
      </c>
    </row>
    <row r="205" spans="1:6" x14ac:dyDescent="0.25">
      <c r="A205" s="2">
        <v>23359201</v>
      </c>
      <c r="B205" s="2">
        <v>0</v>
      </c>
      <c r="C205" s="2" t="e">
        <f>VLOOKUP(A205,commits!$A$1:$E$666,4,FALSE)</f>
        <v>#N/A</v>
      </c>
      <c r="D205" s="2" t="e">
        <f t="shared" si="3"/>
        <v>#N/A</v>
      </c>
      <c r="E205" s="2">
        <v>0</v>
      </c>
      <c r="F205" s="2">
        <v>1</v>
      </c>
    </row>
    <row r="206" spans="1:6" x14ac:dyDescent="0.25">
      <c r="A206" s="2">
        <v>23657117</v>
      </c>
      <c r="B206" s="2">
        <v>0</v>
      </c>
      <c r="C206" s="2" t="e">
        <f>VLOOKUP(A206,commits!$A$1:$E$666,4,FALSE)</f>
        <v>#N/A</v>
      </c>
      <c r="D206" s="2" t="e">
        <f t="shared" si="3"/>
        <v>#N/A</v>
      </c>
      <c r="E206" s="2">
        <v>0</v>
      </c>
      <c r="F206" s="2">
        <v>5</v>
      </c>
    </row>
    <row r="207" spans="1:6" x14ac:dyDescent="0.25">
      <c r="A207" s="2">
        <v>29163083</v>
      </c>
      <c r="B207" s="2">
        <v>0</v>
      </c>
      <c r="C207" s="2" t="e">
        <f>VLOOKUP(A207,commits!$A$1:$E$666,4,FALSE)</f>
        <v>#N/A</v>
      </c>
      <c r="D207" s="2" t="e">
        <f t="shared" si="3"/>
        <v>#N/A</v>
      </c>
      <c r="E207" s="2">
        <v>0</v>
      </c>
      <c r="F207" s="2">
        <v>119</v>
      </c>
    </row>
    <row r="208" spans="1:6" x14ac:dyDescent="0.25">
      <c r="A208" s="2">
        <v>29936500</v>
      </c>
      <c r="B208" s="2">
        <v>0</v>
      </c>
      <c r="C208" s="2" t="e">
        <f>VLOOKUP(A208,commits!$A$1:$E$666,4,FALSE)</f>
        <v>#N/A</v>
      </c>
      <c r="D208" s="2" t="e">
        <f t="shared" si="3"/>
        <v>#N/A</v>
      </c>
      <c r="E208" s="2">
        <v>0</v>
      </c>
      <c r="F208" s="2">
        <v>35</v>
      </c>
    </row>
    <row r="209" spans="1:6" x14ac:dyDescent="0.25">
      <c r="A209" s="2">
        <v>35948482</v>
      </c>
      <c r="B209" s="2">
        <v>0</v>
      </c>
      <c r="C209" s="2" t="e">
        <f>VLOOKUP(A209,commits!$A$1:$E$666,4,FALSE)</f>
        <v>#N/A</v>
      </c>
      <c r="D209" s="2" t="e">
        <f t="shared" si="3"/>
        <v>#N/A</v>
      </c>
      <c r="E209" s="2">
        <v>0</v>
      </c>
      <c r="F209" s="2">
        <v>1</v>
      </c>
    </row>
    <row r="210" spans="1:6" x14ac:dyDescent="0.25">
      <c r="A210" s="2">
        <v>42875428</v>
      </c>
      <c r="B210" s="2">
        <v>0</v>
      </c>
      <c r="C210" s="2" t="e">
        <f>VLOOKUP(A210,commits!$A$1:$E$666,4,FALSE)</f>
        <v>#N/A</v>
      </c>
      <c r="D210" s="2" t="e">
        <f t="shared" si="3"/>
        <v>#N/A</v>
      </c>
      <c r="E210" s="2">
        <v>0</v>
      </c>
      <c r="F210" s="2">
        <v>3</v>
      </c>
    </row>
    <row r="211" spans="1:6" x14ac:dyDescent="0.25">
      <c r="A211" s="2">
        <v>43055360</v>
      </c>
      <c r="B211" s="2">
        <v>0</v>
      </c>
      <c r="C211" s="2" t="e">
        <f>VLOOKUP(A211,commits!$A$1:$E$666,4,FALSE)</f>
        <v>#N/A</v>
      </c>
      <c r="D211" s="2" t="e">
        <f t="shared" si="3"/>
        <v>#N/A</v>
      </c>
      <c r="E211" s="2">
        <v>0</v>
      </c>
      <c r="F211" s="2">
        <v>8</v>
      </c>
    </row>
    <row r="212" spans="1:6" x14ac:dyDescent="0.25">
      <c r="A212" s="2">
        <v>43329472</v>
      </c>
      <c r="B212" s="2">
        <v>0</v>
      </c>
      <c r="C212" s="2" t="e">
        <f>VLOOKUP(A212,commits!$A$1:$E$666,4,FALSE)</f>
        <v>#N/A</v>
      </c>
      <c r="D212" s="2" t="e">
        <f t="shared" si="3"/>
        <v>#N/A</v>
      </c>
      <c r="E212" s="2">
        <v>0</v>
      </c>
      <c r="F212" s="2">
        <v>2</v>
      </c>
    </row>
    <row r="213" spans="1:6" x14ac:dyDescent="0.25">
      <c r="A213" s="2">
        <v>44443176</v>
      </c>
      <c r="B213" s="2">
        <v>0</v>
      </c>
      <c r="C213" s="2" t="e">
        <f>VLOOKUP(A213,commits!$A$1:$E$666,4,FALSE)</f>
        <v>#N/A</v>
      </c>
      <c r="D213" s="2" t="e">
        <f t="shared" si="3"/>
        <v>#N/A</v>
      </c>
      <c r="E213" s="2">
        <v>0</v>
      </c>
      <c r="F213" s="2">
        <v>5</v>
      </c>
    </row>
    <row r="214" spans="1:6" x14ac:dyDescent="0.25">
      <c r="A214" s="2">
        <v>45859239</v>
      </c>
      <c r="B214" s="2">
        <v>0</v>
      </c>
      <c r="C214" s="2" t="e">
        <f>VLOOKUP(A214,commits!$A$1:$E$666,4,FALSE)</f>
        <v>#N/A</v>
      </c>
      <c r="D214" s="2" t="e">
        <f t="shared" si="3"/>
        <v>#N/A</v>
      </c>
      <c r="E214" s="2">
        <v>0</v>
      </c>
      <c r="F214" s="2">
        <v>4</v>
      </c>
    </row>
    <row r="215" spans="1:6" x14ac:dyDescent="0.25">
      <c r="A215" s="2">
        <v>47181287</v>
      </c>
      <c r="B215" s="2">
        <v>0</v>
      </c>
      <c r="C215" s="2" t="e">
        <f>VLOOKUP(A215,commits!$A$1:$E$666,4,FALSE)</f>
        <v>#N/A</v>
      </c>
      <c r="D215" s="2" t="e">
        <f t="shared" si="3"/>
        <v>#N/A</v>
      </c>
      <c r="E215" s="2">
        <v>0</v>
      </c>
      <c r="F215" s="2">
        <v>5</v>
      </c>
    </row>
    <row r="216" spans="1:6" x14ac:dyDescent="0.25">
      <c r="A216" s="2">
        <v>48448272</v>
      </c>
      <c r="B216" s="2">
        <v>0</v>
      </c>
      <c r="C216" s="2" t="e">
        <f>VLOOKUP(A216,commits!$A$1:$E$666,4,FALSE)</f>
        <v>#N/A</v>
      </c>
      <c r="D216" s="2" t="e">
        <f t="shared" si="3"/>
        <v>#N/A</v>
      </c>
      <c r="E216" s="2">
        <v>0</v>
      </c>
      <c r="F216" s="2">
        <v>1</v>
      </c>
    </row>
    <row r="217" spans="1:6" x14ac:dyDescent="0.25">
      <c r="A217" s="2">
        <v>53073936</v>
      </c>
      <c r="B217" s="2">
        <v>0</v>
      </c>
      <c r="C217" s="2" t="e">
        <f>VLOOKUP(A217,commits!$A$1:$E$666,4,FALSE)</f>
        <v>#N/A</v>
      </c>
      <c r="D217" s="2" t="e">
        <f t="shared" si="3"/>
        <v>#N/A</v>
      </c>
      <c r="E217" s="2">
        <v>0</v>
      </c>
      <c r="F217" s="2">
        <v>1</v>
      </c>
    </row>
    <row r="218" spans="1:6" x14ac:dyDescent="0.25">
      <c r="A218" s="2">
        <v>54498583</v>
      </c>
      <c r="B218" s="2">
        <v>0</v>
      </c>
      <c r="C218" s="2" t="e">
        <f>VLOOKUP(A218,commits!$A$1:$E$666,4,FALSE)</f>
        <v>#N/A</v>
      </c>
      <c r="D218" s="2" t="e">
        <f t="shared" si="3"/>
        <v>#N/A</v>
      </c>
      <c r="E218" s="2">
        <v>0</v>
      </c>
      <c r="F218" s="2">
        <v>19</v>
      </c>
    </row>
    <row r="219" spans="1:6" x14ac:dyDescent="0.25">
      <c r="A219" s="2">
        <v>55208796</v>
      </c>
      <c r="B219" s="2">
        <v>0</v>
      </c>
      <c r="C219" s="2" t="e">
        <f>VLOOKUP(A219,commits!$A$1:$E$666,4,FALSE)</f>
        <v>#N/A</v>
      </c>
      <c r="D219" s="2" t="e">
        <f t="shared" si="3"/>
        <v>#N/A</v>
      </c>
      <c r="E219" s="2">
        <v>0</v>
      </c>
      <c r="F219" s="2">
        <v>2</v>
      </c>
    </row>
    <row r="220" spans="1:6" x14ac:dyDescent="0.25">
      <c r="A220" s="2">
        <v>55677053</v>
      </c>
      <c r="B220" s="2">
        <v>0</v>
      </c>
      <c r="C220" s="2" t="e">
        <f>VLOOKUP(A220,commits!$A$1:$E$666,4,FALSE)</f>
        <v>#N/A</v>
      </c>
      <c r="D220" s="2" t="e">
        <f t="shared" si="3"/>
        <v>#N/A</v>
      </c>
      <c r="E220" s="2">
        <v>0</v>
      </c>
      <c r="F220" s="2">
        <v>6</v>
      </c>
    </row>
    <row r="221" spans="1:6" x14ac:dyDescent="0.25">
      <c r="A221" s="2">
        <v>55773603</v>
      </c>
      <c r="B221" s="2">
        <v>0</v>
      </c>
      <c r="C221" s="2" t="e">
        <f>VLOOKUP(A221,commits!$A$1:$E$666,4,FALSE)</f>
        <v>#N/A</v>
      </c>
      <c r="D221" s="2" t="e">
        <f t="shared" si="3"/>
        <v>#N/A</v>
      </c>
      <c r="E221" s="2">
        <v>0</v>
      </c>
      <c r="F221" s="2">
        <v>1</v>
      </c>
    </row>
    <row r="222" spans="1:6" x14ac:dyDescent="0.25">
      <c r="A222" s="2">
        <v>64619837</v>
      </c>
      <c r="B222" s="2">
        <v>0</v>
      </c>
      <c r="C222" s="2" t="e">
        <f>VLOOKUP(A222,commits!$A$1:$E$666,4,FALSE)</f>
        <v>#N/A</v>
      </c>
      <c r="D222" s="2" t="e">
        <f t="shared" si="3"/>
        <v>#N/A</v>
      </c>
      <c r="E222" s="2">
        <v>0</v>
      </c>
      <c r="F222" s="2">
        <v>2</v>
      </c>
    </row>
    <row r="223" spans="1:6" x14ac:dyDescent="0.25">
      <c r="A223" s="2">
        <v>64986471</v>
      </c>
      <c r="B223" s="2">
        <v>0</v>
      </c>
      <c r="C223" s="2" t="e">
        <f>VLOOKUP(A223,commits!$A$1:$E$666,4,FALSE)</f>
        <v>#N/A</v>
      </c>
      <c r="D223" s="2" t="e">
        <f t="shared" si="3"/>
        <v>#N/A</v>
      </c>
      <c r="E223" s="2">
        <v>0</v>
      </c>
      <c r="F223" s="2">
        <v>20</v>
      </c>
    </row>
    <row r="224" spans="1:6" x14ac:dyDescent="0.25">
      <c r="A224" s="2">
        <v>67642074</v>
      </c>
      <c r="B224" s="2">
        <v>0</v>
      </c>
      <c r="C224" s="2" t="e">
        <f>VLOOKUP(A224,commits!$A$1:$E$666,4,FALSE)</f>
        <v>#N/A</v>
      </c>
      <c r="D224" s="2" t="e">
        <f t="shared" si="3"/>
        <v>#N/A</v>
      </c>
      <c r="E224" s="2">
        <v>0</v>
      </c>
      <c r="F224" s="2">
        <v>8</v>
      </c>
    </row>
    <row r="225" spans="1:6" x14ac:dyDescent="0.25">
      <c r="A225" s="2">
        <v>67923925</v>
      </c>
      <c r="B225" s="2">
        <v>0</v>
      </c>
      <c r="C225" s="2" t="e">
        <f>VLOOKUP(A225,commits!$A$1:$E$666,4,FALSE)</f>
        <v>#N/A</v>
      </c>
      <c r="D225" s="2" t="e">
        <f t="shared" si="3"/>
        <v>#N/A</v>
      </c>
      <c r="E225" s="2">
        <v>0</v>
      </c>
      <c r="F225" s="2">
        <v>8</v>
      </c>
    </row>
    <row r="226" spans="1:6" x14ac:dyDescent="0.25">
      <c r="A226" s="2">
        <v>69881215</v>
      </c>
      <c r="B226" s="2">
        <v>0</v>
      </c>
      <c r="C226" s="2" t="e">
        <f>VLOOKUP(A226,commits!$A$1:$E$666,4,FALSE)</f>
        <v>#N/A</v>
      </c>
      <c r="D226" s="2" t="e">
        <f t="shared" si="3"/>
        <v>#N/A</v>
      </c>
      <c r="E226" s="2">
        <v>0</v>
      </c>
      <c r="F226" s="2">
        <v>2</v>
      </c>
    </row>
    <row r="227" spans="1:6" x14ac:dyDescent="0.25">
      <c r="A227" s="2">
        <v>73402961</v>
      </c>
      <c r="B227" s="2">
        <v>0</v>
      </c>
      <c r="C227" s="2" t="e">
        <f>VLOOKUP(A227,commits!$A$1:$E$666,4,FALSE)</f>
        <v>#N/A</v>
      </c>
      <c r="D227" s="2" t="e">
        <f t="shared" si="3"/>
        <v>#N/A</v>
      </c>
      <c r="E227" s="2">
        <v>0</v>
      </c>
      <c r="F227" s="2">
        <v>5</v>
      </c>
    </row>
    <row r="228" spans="1:6" x14ac:dyDescent="0.25">
      <c r="A228" s="2">
        <v>74492844</v>
      </c>
      <c r="B228" s="2">
        <v>0</v>
      </c>
      <c r="C228" s="2" t="e">
        <f>VLOOKUP(A228,commits!$A$1:$E$666,4,FALSE)</f>
        <v>#N/A</v>
      </c>
      <c r="D228" s="2" t="e">
        <f t="shared" si="3"/>
        <v>#N/A</v>
      </c>
      <c r="E228" s="2">
        <v>0</v>
      </c>
      <c r="F228" s="2">
        <v>1</v>
      </c>
    </row>
    <row r="229" spans="1:6" x14ac:dyDescent="0.25">
      <c r="A229" s="2">
        <v>74696240</v>
      </c>
      <c r="B229" s="2">
        <v>0</v>
      </c>
      <c r="C229" s="2" t="e">
        <f>VLOOKUP(A229,commits!$A$1:$E$666,4,FALSE)</f>
        <v>#N/A</v>
      </c>
      <c r="D229" s="2" t="e">
        <f t="shared" si="3"/>
        <v>#N/A</v>
      </c>
      <c r="E229" s="2">
        <v>0</v>
      </c>
      <c r="F229" s="2">
        <v>9</v>
      </c>
    </row>
    <row r="230" spans="1:6" x14ac:dyDescent="0.25">
      <c r="A230" s="2">
        <v>74815417</v>
      </c>
      <c r="B230" s="2">
        <v>0</v>
      </c>
      <c r="C230" s="2" t="e">
        <f>VLOOKUP(A230,commits!$A$1:$E$666,4,FALSE)</f>
        <v>#N/A</v>
      </c>
      <c r="D230" s="2" t="e">
        <f t="shared" si="3"/>
        <v>#N/A</v>
      </c>
      <c r="E230" s="2">
        <v>0</v>
      </c>
      <c r="F230" s="2">
        <v>2</v>
      </c>
    </row>
    <row r="231" spans="1:6" x14ac:dyDescent="0.25">
      <c r="A231" s="2">
        <v>75458247</v>
      </c>
      <c r="B231" s="2">
        <v>0</v>
      </c>
      <c r="C231" s="2" t="e">
        <f>VLOOKUP(A231,commits!$A$1:$E$666,4,FALSE)</f>
        <v>#N/A</v>
      </c>
      <c r="D231" s="2" t="e">
        <f t="shared" si="3"/>
        <v>#N/A</v>
      </c>
      <c r="E231" s="2">
        <v>0</v>
      </c>
      <c r="F231" s="2">
        <v>1</v>
      </c>
    </row>
    <row r="232" spans="1:6" x14ac:dyDescent="0.25">
      <c r="A232" s="2">
        <v>83409727</v>
      </c>
      <c r="B232" s="2">
        <v>0</v>
      </c>
      <c r="C232" s="2" t="e">
        <f>VLOOKUP(A232,commits!$A$1:$E$666,4,FALSE)</f>
        <v>#N/A</v>
      </c>
      <c r="D232" s="2" t="e">
        <f t="shared" si="3"/>
        <v>#N/A</v>
      </c>
      <c r="E232" s="2">
        <v>0</v>
      </c>
      <c r="F232" s="2">
        <v>20</v>
      </c>
    </row>
    <row r="233" spans="1:6" x14ac:dyDescent="0.25">
      <c r="A233" s="2">
        <v>107542678</v>
      </c>
      <c r="B233" s="2">
        <v>0</v>
      </c>
      <c r="C233" s="2" t="e">
        <f>VLOOKUP(A233,commits!$A$1:$E$666,4,FALSE)</f>
        <v>#N/A</v>
      </c>
      <c r="D233" s="2" t="e">
        <f t="shared" si="3"/>
        <v>#N/A</v>
      </c>
      <c r="E233" s="2">
        <v>0</v>
      </c>
      <c r="F233" s="2">
        <v>1</v>
      </c>
    </row>
    <row r="234" spans="1:6" x14ac:dyDescent="0.25">
      <c r="A234" s="2">
        <v>109175311</v>
      </c>
      <c r="B234" s="2">
        <v>0</v>
      </c>
      <c r="C234" s="2" t="e">
        <f>VLOOKUP(A234,commits!$A$1:$E$666,4,FALSE)</f>
        <v>#N/A</v>
      </c>
      <c r="D234" s="2" t="e">
        <f t="shared" si="3"/>
        <v>#N/A</v>
      </c>
      <c r="E234" s="2">
        <v>0</v>
      </c>
      <c r="F234" s="2">
        <v>130</v>
      </c>
    </row>
    <row r="235" spans="1:6" x14ac:dyDescent="0.25">
      <c r="A235" s="2">
        <v>115422673</v>
      </c>
      <c r="B235" s="2">
        <v>0</v>
      </c>
      <c r="C235" s="2" t="e">
        <f>VLOOKUP(A235,commits!$A$1:$E$666,4,FALSE)</f>
        <v>#N/A</v>
      </c>
      <c r="D235" s="2" t="e">
        <f t="shared" si="3"/>
        <v>#N/A</v>
      </c>
      <c r="E235" s="2">
        <v>0</v>
      </c>
      <c r="F235" s="2">
        <v>3</v>
      </c>
    </row>
    <row r="236" spans="1:6" x14ac:dyDescent="0.25">
      <c r="A236" s="2">
        <v>116522233</v>
      </c>
      <c r="B236" s="2">
        <v>0</v>
      </c>
      <c r="C236" s="2" t="e">
        <f>VLOOKUP(A236,commits!$A$1:$E$666,4,FALSE)</f>
        <v>#N/A</v>
      </c>
      <c r="D236" s="2" t="e">
        <f t="shared" si="3"/>
        <v>#N/A</v>
      </c>
      <c r="E236" s="2">
        <v>0</v>
      </c>
      <c r="F236" s="2">
        <v>1</v>
      </c>
    </row>
    <row r="237" spans="1:6" x14ac:dyDescent="0.25">
      <c r="A237" s="2">
        <v>123148405</v>
      </c>
      <c r="B237" s="2">
        <v>0</v>
      </c>
      <c r="C237" s="2" t="e">
        <f>VLOOKUP(A237,commits!$A$1:$E$666,4,FALSE)</f>
        <v>#N/A</v>
      </c>
      <c r="D237" s="2" t="e">
        <f t="shared" si="3"/>
        <v>#N/A</v>
      </c>
      <c r="E237" s="2">
        <v>0</v>
      </c>
      <c r="F237" s="2">
        <v>1</v>
      </c>
    </row>
    <row r="238" spans="1:6" x14ac:dyDescent="0.25">
      <c r="A238" s="2">
        <v>125395935</v>
      </c>
      <c r="B238" s="2">
        <v>0</v>
      </c>
      <c r="C238" s="2" t="e">
        <f>VLOOKUP(A238,commits!$A$1:$E$666,4,FALSE)</f>
        <v>#N/A</v>
      </c>
      <c r="D238" s="2" t="e">
        <f t="shared" si="3"/>
        <v>#N/A</v>
      </c>
      <c r="E238" s="2">
        <v>0</v>
      </c>
      <c r="F238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I20" sqref="I20"/>
    </sheetView>
  </sheetViews>
  <sheetFormatPr defaultRowHeight="15" x14ac:dyDescent="0.25"/>
  <cols>
    <col min="2" max="3" width="20.5703125" bestFit="1" customWidth="1"/>
    <col min="4" max="4" width="20.5703125" customWidth="1"/>
    <col min="5" max="6" width="19.140625" bestFit="1" customWidth="1"/>
    <col min="7" max="7" width="19.140625" customWidth="1"/>
    <col min="8" max="8" width="19.7109375" style="4" bestFit="1" customWidth="1"/>
    <col min="9" max="9" width="21.140625" bestFit="1" customWidth="1"/>
    <col min="10" max="10" width="19.7109375" style="4" bestFit="1" customWidth="1"/>
    <col min="11" max="11" width="18.85546875" bestFit="1" customWidth="1"/>
  </cols>
  <sheetData>
    <row r="1" spans="1:18" x14ac:dyDescent="0.25">
      <c r="A1" t="s">
        <v>3</v>
      </c>
      <c r="B1" t="s">
        <v>27</v>
      </c>
      <c r="C1" t="s">
        <v>28</v>
      </c>
      <c r="D1" t="s">
        <v>26</v>
      </c>
      <c r="E1" t="s">
        <v>29</v>
      </c>
      <c r="F1" t="s">
        <v>30</v>
      </c>
      <c r="G1" t="s">
        <v>33</v>
      </c>
      <c r="H1" s="4" t="s">
        <v>31</v>
      </c>
      <c r="I1" t="s">
        <v>34</v>
      </c>
      <c r="J1" s="4" t="s">
        <v>32</v>
      </c>
      <c r="K1" t="s">
        <v>35</v>
      </c>
      <c r="P1" t="s">
        <v>0</v>
      </c>
      <c r="Q1" t="s">
        <v>66</v>
      </c>
      <c r="R1" t="s">
        <v>67</v>
      </c>
    </row>
    <row r="2" spans="1:18" x14ac:dyDescent="0.25">
      <c r="A2">
        <v>16694</v>
      </c>
      <c r="B2">
        <v>239</v>
      </c>
      <c r="C2">
        <v>77</v>
      </c>
      <c r="D2">
        <f>B2+C2</f>
        <v>316</v>
      </c>
      <c r="E2">
        <v>7</v>
      </c>
      <c r="F2">
        <v>3</v>
      </c>
      <c r="G2">
        <f>D2/(E2+F2)</f>
        <v>31.6</v>
      </c>
      <c r="H2" s="4">
        <v>1530</v>
      </c>
      <c r="I2">
        <f>H2/E2</f>
        <v>218.57142857142858</v>
      </c>
      <c r="J2" s="4">
        <v>386</v>
      </c>
      <c r="K2">
        <f>J2/F2</f>
        <v>128.66666666666666</v>
      </c>
      <c r="P2" s="2">
        <v>500122</v>
      </c>
      <c r="Q2" s="2">
        <v>4</v>
      </c>
    </row>
    <row r="3" spans="1:18" x14ac:dyDescent="0.25">
      <c r="A3">
        <v>239610</v>
      </c>
      <c r="B3">
        <v>12</v>
      </c>
      <c r="C3">
        <v>6</v>
      </c>
      <c r="D3">
        <f>B3+C3</f>
        <v>18</v>
      </c>
      <c r="E3">
        <v>0</v>
      </c>
      <c r="F3">
        <v>2</v>
      </c>
      <c r="G3">
        <f t="shared" ref="G3:G66" si="0">D3/(E3+F3)</f>
        <v>9</v>
      </c>
      <c r="H3" s="4">
        <v>0</v>
      </c>
      <c r="I3" t="e">
        <f t="shared" ref="I3:I66" si="1">H3/E3</f>
        <v>#DIV/0!</v>
      </c>
      <c r="J3" s="4">
        <v>1</v>
      </c>
      <c r="K3">
        <f t="shared" ref="K3:K66" si="2">J3/F3</f>
        <v>0.5</v>
      </c>
      <c r="P3" s="2">
        <v>11027151</v>
      </c>
      <c r="Q3" s="2">
        <v>2</v>
      </c>
    </row>
    <row r="4" spans="1:18" x14ac:dyDescent="0.25">
      <c r="A4">
        <v>347655</v>
      </c>
      <c r="B4">
        <v>5027</v>
      </c>
      <c r="C4">
        <v>21874</v>
      </c>
      <c r="D4">
        <f t="shared" ref="D4:D6" si="3">B4+C4</f>
        <v>26901</v>
      </c>
      <c r="E4">
        <v>152</v>
      </c>
      <c r="F4">
        <v>3369</v>
      </c>
      <c r="G4">
        <f t="shared" si="0"/>
        <v>7.6401590457256461</v>
      </c>
      <c r="H4" s="4">
        <v>805</v>
      </c>
      <c r="I4">
        <f t="shared" si="1"/>
        <v>5.2960526315789478</v>
      </c>
      <c r="J4" s="4">
        <v>15206</v>
      </c>
      <c r="K4">
        <f t="shared" si="2"/>
        <v>4.5135054912436923</v>
      </c>
      <c r="P4" s="2">
        <v>14840745</v>
      </c>
      <c r="Q4" s="2">
        <v>2</v>
      </c>
    </row>
    <row r="5" spans="1:18" x14ac:dyDescent="0.25">
      <c r="A5">
        <v>489645</v>
      </c>
      <c r="B5">
        <v>1715</v>
      </c>
      <c r="C5">
        <v>5017</v>
      </c>
      <c r="D5">
        <f t="shared" si="3"/>
        <v>6732</v>
      </c>
      <c r="E5">
        <v>1</v>
      </c>
      <c r="F5">
        <v>3185</v>
      </c>
      <c r="G5">
        <f t="shared" si="0"/>
        <v>2.1129943502824857</v>
      </c>
      <c r="H5" s="4">
        <v>1</v>
      </c>
      <c r="I5">
        <f t="shared" si="1"/>
        <v>1</v>
      </c>
      <c r="J5" s="4">
        <v>15015</v>
      </c>
      <c r="K5">
        <f t="shared" si="2"/>
        <v>4.7142857142857144</v>
      </c>
      <c r="P5" s="2">
        <v>14840944</v>
      </c>
      <c r="Q5" s="2">
        <v>1</v>
      </c>
    </row>
    <row r="6" spans="1:18" x14ac:dyDescent="0.25">
      <c r="A6">
        <v>806511</v>
      </c>
      <c r="B6">
        <v>3355</v>
      </c>
      <c r="C6">
        <v>719</v>
      </c>
      <c r="D6">
        <f t="shared" si="3"/>
        <v>4074</v>
      </c>
      <c r="E6">
        <v>51</v>
      </c>
      <c r="F6">
        <v>143</v>
      </c>
      <c r="G6">
        <f t="shared" si="0"/>
        <v>21</v>
      </c>
      <c r="H6" s="4">
        <v>64</v>
      </c>
      <c r="I6">
        <f t="shared" si="1"/>
        <v>1.2549019607843137</v>
      </c>
      <c r="J6" s="4">
        <v>2275</v>
      </c>
      <c r="K6">
        <f t="shared" si="2"/>
        <v>15.909090909090908</v>
      </c>
      <c r="P6" s="2">
        <v>17581811</v>
      </c>
      <c r="Q6" s="2">
        <v>19</v>
      </c>
    </row>
    <row r="7" spans="1:18" x14ac:dyDescent="0.25">
      <c r="A7">
        <v>813405</v>
      </c>
      <c r="B7">
        <v>106</v>
      </c>
      <c r="C7">
        <v>6</v>
      </c>
      <c r="D7">
        <f>B7+C7</f>
        <v>112</v>
      </c>
      <c r="E7">
        <v>2</v>
      </c>
      <c r="F7">
        <v>0</v>
      </c>
      <c r="G7">
        <f t="shared" si="0"/>
        <v>56</v>
      </c>
      <c r="H7" s="4">
        <v>6</v>
      </c>
      <c r="I7">
        <f t="shared" si="1"/>
        <v>3</v>
      </c>
      <c r="J7" s="4">
        <v>0</v>
      </c>
      <c r="K7" t="e">
        <f t="shared" si="2"/>
        <v>#DIV/0!</v>
      </c>
      <c r="P7" s="2">
        <v>23112219</v>
      </c>
      <c r="Q7" s="2">
        <v>1</v>
      </c>
    </row>
    <row r="8" spans="1:18" x14ac:dyDescent="0.25">
      <c r="A8">
        <v>979996</v>
      </c>
      <c r="B8">
        <v>9</v>
      </c>
      <c r="C8">
        <v>21</v>
      </c>
      <c r="D8">
        <f>B8+C8</f>
        <v>30</v>
      </c>
      <c r="E8">
        <v>0</v>
      </c>
      <c r="F8">
        <v>2</v>
      </c>
      <c r="G8">
        <f t="shared" si="0"/>
        <v>15</v>
      </c>
      <c r="H8" s="4">
        <v>0</v>
      </c>
      <c r="I8" t="e">
        <f t="shared" si="1"/>
        <v>#DIV/0!</v>
      </c>
      <c r="J8" s="4">
        <v>282</v>
      </c>
      <c r="K8">
        <f t="shared" si="2"/>
        <v>141</v>
      </c>
      <c r="P8" s="2">
        <v>23359201</v>
      </c>
      <c r="Q8" s="2">
        <v>6</v>
      </c>
    </row>
    <row r="9" spans="1:18" x14ac:dyDescent="0.25">
      <c r="A9">
        <v>1059929</v>
      </c>
      <c r="B9">
        <v>1129</v>
      </c>
      <c r="C9">
        <v>1702</v>
      </c>
      <c r="D9">
        <f t="shared" ref="D9:D72" si="4">B9+C9</f>
        <v>2831</v>
      </c>
      <c r="E9">
        <v>0</v>
      </c>
      <c r="F9">
        <v>233</v>
      </c>
      <c r="G9">
        <f t="shared" si="0"/>
        <v>12.150214592274677</v>
      </c>
      <c r="H9" s="4">
        <v>0</v>
      </c>
      <c r="I9" t="e">
        <f t="shared" si="1"/>
        <v>#DIV/0!</v>
      </c>
      <c r="J9" s="4">
        <v>10859</v>
      </c>
      <c r="K9">
        <f t="shared" si="2"/>
        <v>46.605150214592271</v>
      </c>
      <c r="P9" s="2">
        <v>23657117</v>
      </c>
      <c r="Q9" s="2">
        <v>12</v>
      </c>
    </row>
    <row r="10" spans="1:18" x14ac:dyDescent="0.25">
      <c r="A10">
        <v>1217077</v>
      </c>
      <c r="B10">
        <v>3347</v>
      </c>
      <c r="C10">
        <v>643</v>
      </c>
      <c r="D10">
        <f t="shared" si="4"/>
        <v>3990</v>
      </c>
      <c r="E10">
        <v>0</v>
      </c>
      <c r="F10">
        <v>2</v>
      </c>
      <c r="G10">
        <f t="shared" si="0"/>
        <v>1995</v>
      </c>
      <c r="H10" s="4">
        <v>0</v>
      </c>
      <c r="I10" t="e">
        <f t="shared" si="1"/>
        <v>#DIV/0!</v>
      </c>
      <c r="J10" s="4">
        <v>0</v>
      </c>
      <c r="K10">
        <f t="shared" si="2"/>
        <v>0</v>
      </c>
      <c r="P10" s="2">
        <v>29936500</v>
      </c>
      <c r="Q10" s="2">
        <v>16</v>
      </c>
    </row>
    <row r="11" spans="1:18" x14ac:dyDescent="0.25">
      <c r="A11">
        <v>1338040</v>
      </c>
      <c r="B11">
        <v>9773</v>
      </c>
      <c r="C11">
        <v>4096</v>
      </c>
      <c r="D11">
        <f t="shared" si="4"/>
        <v>13869</v>
      </c>
      <c r="E11">
        <v>1722</v>
      </c>
      <c r="F11">
        <v>1510</v>
      </c>
      <c r="G11">
        <f t="shared" si="0"/>
        <v>4.2911509900990099</v>
      </c>
      <c r="H11" s="4">
        <v>103174</v>
      </c>
      <c r="I11">
        <f t="shared" si="1"/>
        <v>59.915214866434376</v>
      </c>
      <c r="J11" s="4">
        <v>40240</v>
      </c>
      <c r="K11">
        <f t="shared" si="2"/>
        <v>26.649006622516556</v>
      </c>
      <c r="P11" s="2">
        <v>42875428</v>
      </c>
      <c r="Q11" s="2">
        <v>16</v>
      </c>
    </row>
    <row r="12" spans="1:18" x14ac:dyDescent="0.25">
      <c r="A12">
        <v>1352520</v>
      </c>
      <c r="B12">
        <v>1974</v>
      </c>
      <c r="C12">
        <v>11921</v>
      </c>
      <c r="D12">
        <f t="shared" si="4"/>
        <v>13895</v>
      </c>
      <c r="E12">
        <v>13</v>
      </c>
      <c r="F12">
        <v>4835</v>
      </c>
      <c r="G12">
        <f t="shared" si="0"/>
        <v>2.8661303630363038</v>
      </c>
      <c r="H12" s="4">
        <v>39</v>
      </c>
      <c r="I12">
        <f t="shared" si="1"/>
        <v>3</v>
      </c>
      <c r="J12" s="4">
        <v>35159</v>
      </c>
      <c r="K12">
        <f t="shared" si="2"/>
        <v>7.2717683557394004</v>
      </c>
      <c r="P12" s="2">
        <v>44443176</v>
      </c>
      <c r="Q12" s="2">
        <v>1</v>
      </c>
    </row>
    <row r="13" spans="1:18" x14ac:dyDescent="0.25">
      <c r="A13">
        <v>1430636</v>
      </c>
      <c r="B13">
        <v>33</v>
      </c>
      <c r="C13">
        <v>81</v>
      </c>
      <c r="D13">
        <f t="shared" si="4"/>
        <v>114</v>
      </c>
      <c r="E13">
        <v>0</v>
      </c>
      <c r="F13">
        <v>7</v>
      </c>
      <c r="G13">
        <f t="shared" si="0"/>
        <v>16.285714285714285</v>
      </c>
      <c r="H13" s="4">
        <v>0</v>
      </c>
      <c r="I13" t="e">
        <f t="shared" si="1"/>
        <v>#DIV/0!</v>
      </c>
      <c r="J13" s="4">
        <v>4474</v>
      </c>
      <c r="K13">
        <f t="shared" si="2"/>
        <v>639.14285714285711</v>
      </c>
      <c r="P13" s="2">
        <v>47130424</v>
      </c>
      <c r="Q13" s="2">
        <v>1</v>
      </c>
    </row>
    <row r="14" spans="1:18" x14ac:dyDescent="0.25">
      <c r="A14">
        <v>1722606</v>
      </c>
      <c r="B14">
        <v>1403</v>
      </c>
      <c r="C14">
        <v>209</v>
      </c>
      <c r="D14">
        <f t="shared" si="4"/>
        <v>1612</v>
      </c>
      <c r="E14">
        <v>170</v>
      </c>
      <c r="F14">
        <v>33</v>
      </c>
      <c r="G14">
        <f t="shared" si="0"/>
        <v>7.9408866995073888</v>
      </c>
      <c r="H14" s="4">
        <v>6502</v>
      </c>
      <c r="I14">
        <f t="shared" si="1"/>
        <v>38.247058823529414</v>
      </c>
      <c r="J14" s="4">
        <v>1713</v>
      </c>
      <c r="K14">
        <f t="shared" si="2"/>
        <v>51.909090909090907</v>
      </c>
      <c r="P14" s="2">
        <v>79458915</v>
      </c>
      <c r="Q14" s="2">
        <v>1</v>
      </c>
    </row>
    <row r="15" spans="1:18" x14ac:dyDescent="0.25">
      <c r="A15">
        <v>1799884</v>
      </c>
      <c r="B15">
        <v>2435</v>
      </c>
      <c r="C15">
        <v>1692</v>
      </c>
      <c r="D15">
        <f t="shared" si="4"/>
        <v>4127</v>
      </c>
      <c r="E15">
        <v>986</v>
      </c>
      <c r="F15">
        <v>1459</v>
      </c>
      <c r="G15">
        <f t="shared" si="0"/>
        <v>1.6879345603271985</v>
      </c>
      <c r="H15" s="4">
        <v>32217</v>
      </c>
      <c r="I15">
        <f t="shared" si="1"/>
        <v>32.674442190669374</v>
      </c>
      <c r="J15" s="4">
        <v>11862</v>
      </c>
      <c r="K15">
        <f t="shared" si="2"/>
        <v>8.1302261823166546</v>
      </c>
      <c r="P15" s="2">
        <v>83795705</v>
      </c>
      <c r="Q15" s="2">
        <v>1</v>
      </c>
    </row>
    <row r="16" spans="1:18" x14ac:dyDescent="0.25">
      <c r="A16">
        <v>1848736</v>
      </c>
      <c r="B16">
        <v>357</v>
      </c>
      <c r="C16">
        <v>796</v>
      </c>
      <c r="D16">
        <f t="shared" si="4"/>
        <v>1153</v>
      </c>
      <c r="E16">
        <v>34</v>
      </c>
      <c r="F16">
        <v>229</v>
      </c>
      <c r="G16">
        <f t="shared" si="0"/>
        <v>4.3840304182509504</v>
      </c>
      <c r="H16" s="4">
        <v>6516</v>
      </c>
      <c r="I16">
        <f t="shared" si="1"/>
        <v>191.64705882352942</v>
      </c>
      <c r="J16" s="4">
        <v>15288</v>
      </c>
      <c r="K16">
        <f t="shared" si="2"/>
        <v>66.75982532751091</v>
      </c>
      <c r="P16" s="2">
        <v>103375381</v>
      </c>
      <c r="Q16" s="2">
        <v>4</v>
      </c>
    </row>
    <row r="17" spans="1:17" x14ac:dyDescent="0.25">
      <c r="A17">
        <v>2263742</v>
      </c>
      <c r="B17">
        <v>5956</v>
      </c>
      <c r="C17">
        <v>4914</v>
      </c>
      <c r="D17">
        <f t="shared" si="4"/>
        <v>10870</v>
      </c>
      <c r="E17">
        <v>1297</v>
      </c>
      <c r="F17">
        <v>3205</v>
      </c>
      <c r="G17">
        <f t="shared" si="0"/>
        <v>2.4144824522434472</v>
      </c>
      <c r="H17" s="4">
        <v>3654</v>
      </c>
      <c r="I17">
        <f t="shared" si="1"/>
        <v>2.8172706245181187</v>
      </c>
      <c r="J17" s="4">
        <v>11330</v>
      </c>
      <c r="K17">
        <f t="shared" si="2"/>
        <v>3.5351014040561624</v>
      </c>
      <c r="P17" s="2">
        <v>107542678</v>
      </c>
      <c r="Q17" s="2">
        <v>1</v>
      </c>
    </row>
    <row r="18" spans="1:17" x14ac:dyDescent="0.25">
      <c r="A18">
        <v>2386842</v>
      </c>
      <c r="B18">
        <v>3349</v>
      </c>
      <c r="C18">
        <v>628</v>
      </c>
      <c r="D18">
        <f t="shared" si="4"/>
        <v>3977</v>
      </c>
      <c r="E18">
        <v>0</v>
      </c>
      <c r="F18">
        <v>1</v>
      </c>
      <c r="G18">
        <f t="shared" si="0"/>
        <v>3977</v>
      </c>
      <c r="H18" s="4">
        <v>0</v>
      </c>
      <c r="I18" t="e">
        <f t="shared" si="1"/>
        <v>#DIV/0!</v>
      </c>
      <c r="J18" s="4">
        <v>5</v>
      </c>
      <c r="K18">
        <f t="shared" si="2"/>
        <v>5</v>
      </c>
      <c r="P18" s="2">
        <v>109175311</v>
      </c>
      <c r="Q18" s="2">
        <v>65</v>
      </c>
    </row>
    <row r="19" spans="1:17" x14ac:dyDescent="0.25">
      <c r="A19">
        <v>2416064</v>
      </c>
      <c r="B19">
        <v>8509</v>
      </c>
      <c r="C19">
        <v>11338</v>
      </c>
      <c r="D19">
        <f t="shared" si="4"/>
        <v>19847</v>
      </c>
      <c r="E19">
        <v>385</v>
      </c>
      <c r="F19">
        <v>3781</v>
      </c>
      <c r="G19">
        <f t="shared" si="0"/>
        <v>4.7640422467594812</v>
      </c>
      <c r="H19" s="4">
        <v>498</v>
      </c>
      <c r="I19">
        <f t="shared" si="1"/>
        <v>1.2935064935064935</v>
      </c>
      <c r="J19" s="4">
        <v>12790</v>
      </c>
      <c r="K19">
        <f t="shared" si="2"/>
        <v>3.3827029886273472</v>
      </c>
    </row>
    <row r="20" spans="1:17" x14ac:dyDescent="0.25">
      <c r="A20">
        <v>2457595</v>
      </c>
      <c r="B20">
        <v>4</v>
      </c>
      <c r="C20">
        <v>68</v>
      </c>
      <c r="D20">
        <f t="shared" si="4"/>
        <v>72</v>
      </c>
      <c r="E20">
        <v>0</v>
      </c>
      <c r="F20">
        <v>20</v>
      </c>
      <c r="G20">
        <f t="shared" si="0"/>
        <v>3.6</v>
      </c>
      <c r="H20" s="4">
        <v>0</v>
      </c>
      <c r="I20" t="e">
        <f t="shared" si="1"/>
        <v>#DIV/0!</v>
      </c>
      <c r="J20" s="4">
        <v>2264</v>
      </c>
      <c r="K20">
        <f t="shared" si="2"/>
        <v>113.2</v>
      </c>
    </row>
    <row r="21" spans="1:17" x14ac:dyDescent="0.25">
      <c r="A21">
        <v>2505328</v>
      </c>
      <c r="B21">
        <v>124</v>
      </c>
      <c r="C21">
        <v>6</v>
      </c>
      <c r="D21">
        <f t="shared" si="4"/>
        <v>130</v>
      </c>
      <c r="E21">
        <v>5</v>
      </c>
      <c r="F21">
        <v>0</v>
      </c>
      <c r="G21">
        <f t="shared" si="0"/>
        <v>26</v>
      </c>
      <c r="H21" s="4">
        <v>0</v>
      </c>
      <c r="I21">
        <f t="shared" si="1"/>
        <v>0</v>
      </c>
      <c r="J21" s="4">
        <v>0</v>
      </c>
      <c r="K21" t="e">
        <f t="shared" si="2"/>
        <v>#DIV/0!</v>
      </c>
    </row>
    <row r="22" spans="1:17" x14ac:dyDescent="0.25">
      <c r="A22">
        <v>2577146</v>
      </c>
      <c r="B22">
        <v>232</v>
      </c>
      <c r="C22">
        <v>463</v>
      </c>
      <c r="D22">
        <f t="shared" si="4"/>
        <v>695</v>
      </c>
      <c r="E22">
        <v>80</v>
      </c>
      <c r="F22">
        <v>18</v>
      </c>
      <c r="G22">
        <f t="shared" si="0"/>
        <v>7.091836734693878</v>
      </c>
      <c r="H22" s="4">
        <v>23655</v>
      </c>
      <c r="I22">
        <f t="shared" si="1"/>
        <v>295.6875</v>
      </c>
      <c r="J22" s="4">
        <v>16344</v>
      </c>
      <c r="K22">
        <f t="shared" si="2"/>
        <v>908</v>
      </c>
    </row>
    <row r="23" spans="1:17" x14ac:dyDescent="0.25">
      <c r="A23">
        <v>2665228</v>
      </c>
      <c r="B23">
        <v>16</v>
      </c>
      <c r="C23">
        <v>12</v>
      </c>
      <c r="D23">
        <f t="shared" si="4"/>
        <v>28</v>
      </c>
      <c r="E23">
        <v>0</v>
      </c>
      <c r="F23">
        <v>1</v>
      </c>
      <c r="G23">
        <f t="shared" si="0"/>
        <v>28</v>
      </c>
      <c r="H23" s="4">
        <v>0</v>
      </c>
      <c r="I23" t="e">
        <f t="shared" si="1"/>
        <v>#DIV/0!</v>
      </c>
      <c r="J23" s="4">
        <v>9</v>
      </c>
      <c r="K23">
        <f t="shared" si="2"/>
        <v>9</v>
      </c>
    </row>
    <row r="24" spans="1:17" x14ac:dyDescent="0.25">
      <c r="A24">
        <v>2987495</v>
      </c>
      <c r="B24">
        <v>11255</v>
      </c>
      <c r="C24">
        <v>874</v>
      </c>
      <c r="D24">
        <f t="shared" si="4"/>
        <v>12129</v>
      </c>
      <c r="E24">
        <v>1</v>
      </c>
      <c r="F24">
        <v>0</v>
      </c>
      <c r="G24">
        <f t="shared" si="0"/>
        <v>12129</v>
      </c>
      <c r="H24" s="4">
        <v>101</v>
      </c>
      <c r="I24">
        <f t="shared" si="1"/>
        <v>101</v>
      </c>
      <c r="J24" s="4">
        <v>0</v>
      </c>
      <c r="K24" t="e">
        <f t="shared" si="2"/>
        <v>#DIV/0!</v>
      </c>
    </row>
    <row r="25" spans="1:17" x14ac:dyDescent="0.25">
      <c r="A25">
        <v>2995765</v>
      </c>
      <c r="B25">
        <v>3814</v>
      </c>
      <c r="C25">
        <v>1108</v>
      </c>
      <c r="D25">
        <f t="shared" si="4"/>
        <v>4922</v>
      </c>
      <c r="E25">
        <v>0</v>
      </c>
      <c r="F25">
        <v>5</v>
      </c>
      <c r="G25">
        <f t="shared" si="0"/>
        <v>984.4</v>
      </c>
      <c r="H25" s="4">
        <v>0</v>
      </c>
      <c r="I25" t="e">
        <f t="shared" si="1"/>
        <v>#DIV/0!</v>
      </c>
      <c r="J25" s="4">
        <v>74</v>
      </c>
      <c r="K25">
        <f t="shared" si="2"/>
        <v>14.8</v>
      </c>
    </row>
    <row r="26" spans="1:17" x14ac:dyDescent="0.25">
      <c r="A26">
        <v>3011763</v>
      </c>
      <c r="B26">
        <v>17</v>
      </c>
      <c r="C26">
        <v>92</v>
      </c>
      <c r="D26">
        <f t="shared" si="4"/>
        <v>109</v>
      </c>
      <c r="E26">
        <v>4</v>
      </c>
      <c r="F26">
        <v>31</v>
      </c>
      <c r="G26">
        <f t="shared" si="0"/>
        <v>3.1142857142857143</v>
      </c>
      <c r="H26" s="4">
        <v>4014</v>
      </c>
      <c r="I26">
        <f t="shared" si="1"/>
        <v>1003.5</v>
      </c>
      <c r="J26" s="4">
        <v>1398</v>
      </c>
      <c r="K26">
        <f t="shared" si="2"/>
        <v>45.096774193548384</v>
      </c>
    </row>
    <row r="27" spans="1:17" x14ac:dyDescent="0.25">
      <c r="A27">
        <v>3062767</v>
      </c>
      <c r="B27">
        <v>2</v>
      </c>
      <c r="C27">
        <v>10</v>
      </c>
      <c r="D27">
        <f t="shared" si="4"/>
        <v>12</v>
      </c>
      <c r="E27">
        <v>1</v>
      </c>
      <c r="F27">
        <v>1</v>
      </c>
      <c r="G27">
        <f t="shared" si="0"/>
        <v>6</v>
      </c>
      <c r="H27" s="4">
        <v>1</v>
      </c>
      <c r="I27">
        <f t="shared" si="1"/>
        <v>1</v>
      </c>
      <c r="J27" s="4">
        <v>1</v>
      </c>
      <c r="K27">
        <f t="shared" si="2"/>
        <v>1</v>
      </c>
    </row>
    <row r="28" spans="1:17" x14ac:dyDescent="0.25">
      <c r="A28">
        <v>3148994</v>
      </c>
      <c r="B28">
        <v>865</v>
      </c>
      <c r="C28">
        <v>74</v>
      </c>
      <c r="D28">
        <f t="shared" si="4"/>
        <v>939</v>
      </c>
      <c r="E28">
        <v>236</v>
      </c>
      <c r="F28">
        <v>45</v>
      </c>
      <c r="G28">
        <f t="shared" si="0"/>
        <v>3.3416370106761564</v>
      </c>
      <c r="H28" s="4">
        <v>272</v>
      </c>
      <c r="I28">
        <f t="shared" si="1"/>
        <v>1.152542372881356</v>
      </c>
      <c r="J28" s="4">
        <v>70</v>
      </c>
      <c r="K28">
        <f t="shared" si="2"/>
        <v>1.5555555555555556</v>
      </c>
    </row>
    <row r="29" spans="1:17" x14ac:dyDescent="0.25">
      <c r="A29">
        <v>3300312</v>
      </c>
      <c r="B29">
        <v>3</v>
      </c>
      <c r="C29">
        <v>11</v>
      </c>
      <c r="D29">
        <f t="shared" si="4"/>
        <v>14</v>
      </c>
      <c r="E29">
        <v>0</v>
      </c>
      <c r="F29">
        <v>1</v>
      </c>
      <c r="G29">
        <f t="shared" si="0"/>
        <v>14</v>
      </c>
      <c r="H29" s="4">
        <v>0</v>
      </c>
      <c r="I29" t="e">
        <f t="shared" si="1"/>
        <v>#DIV/0!</v>
      </c>
      <c r="J29" s="4">
        <v>0</v>
      </c>
      <c r="K29">
        <f t="shared" si="2"/>
        <v>0</v>
      </c>
    </row>
    <row r="30" spans="1:17" x14ac:dyDescent="0.25">
      <c r="A30">
        <v>3491226</v>
      </c>
      <c r="B30">
        <v>3</v>
      </c>
      <c r="C30">
        <v>15</v>
      </c>
      <c r="D30">
        <f t="shared" si="4"/>
        <v>18</v>
      </c>
      <c r="E30">
        <v>0</v>
      </c>
      <c r="F30">
        <v>1</v>
      </c>
      <c r="G30">
        <f t="shared" si="0"/>
        <v>18</v>
      </c>
      <c r="H30" s="4">
        <v>0</v>
      </c>
      <c r="I30" t="e">
        <f t="shared" si="1"/>
        <v>#DIV/0!</v>
      </c>
      <c r="J30" s="4">
        <v>1610</v>
      </c>
      <c r="K30">
        <f t="shared" si="2"/>
        <v>1610</v>
      </c>
    </row>
    <row r="31" spans="1:17" x14ac:dyDescent="0.25">
      <c r="A31">
        <v>4295237</v>
      </c>
      <c r="B31">
        <v>110</v>
      </c>
      <c r="C31">
        <v>8</v>
      </c>
      <c r="D31">
        <f t="shared" si="4"/>
        <v>118</v>
      </c>
      <c r="E31">
        <v>6</v>
      </c>
      <c r="F31">
        <v>1</v>
      </c>
      <c r="G31">
        <f t="shared" si="0"/>
        <v>16.857142857142858</v>
      </c>
      <c r="H31" s="4">
        <v>733</v>
      </c>
      <c r="I31">
        <f t="shared" si="1"/>
        <v>122.16666666666667</v>
      </c>
      <c r="J31" s="4">
        <v>28</v>
      </c>
      <c r="K31">
        <f t="shared" si="2"/>
        <v>28</v>
      </c>
    </row>
    <row r="32" spans="1:17" x14ac:dyDescent="0.25">
      <c r="A32">
        <v>4693087</v>
      </c>
      <c r="B32">
        <v>4555</v>
      </c>
      <c r="C32">
        <v>2446</v>
      </c>
      <c r="D32">
        <f t="shared" si="4"/>
        <v>7001</v>
      </c>
      <c r="E32">
        <v>416</v>
      </c>
      <c r="F32">
        <v>1045</v>
      </c>
      <c r="G32">
        <f t="shared" si="0"/>
        <v>4.7919233401779602</v>
      </c>
      <c r="H32" s="4">
        <v>6461</v>
      </c>
      <c r="I32">
        <f t="shared" si="1"/>
        <v>15.53125</v>
      </c>
      <c r="J32" s="4">
        <v>10913</v>
      </c>
      <c r="K32">
        <f t="shared" si="2"/>
        <v>10.443062200956938</v>
      </c>
    </row>
    <row r="33" spans="1:11" x14ac:dyDescent="0.25">
      <c r="A33">
        <v>5144181</v>
      </c>
      <c r="B33">
        <v>1549</v>
      </c>
      <c r="C33">
        <v>191</v>
      </c>
      <c r="D33">
        <f t="shared" si="4"/>
        <v>1740</v>
      </c>
      <c r="E33">
        <v>318</v>
      </c>
      <c r="F33">
        <v>32</v>
      </c>
      <c r="G33">
        <f t="shared" si="0"/>
        <v>4.9714285714285715</v>
      </c>
      <c r="H33" s="4">
        <v>9247</v>
      </c>
      <c r="I33">
        <f t="shared" si="1"/>
        <v>29.078616352201259</v>
      </c>
      <c r="J33" s="4">
        <v>45</v>
      </c>
      <c r="K33">
        <f t="shared" si="2"/>
        <v>1.40625</v>
      </c>
    </row>
    <row r="34" spans="1:11" x14ac:dyDescent="0.25">
      <c r="A34">
        <v>5197539</v>
      </c>
      <c r="B34">
        <v>1138</v>
      </c>
      <c r="C34">
        <v>712</v>
      </c>
      <c r="D34">
        <f t="shared" si="4"/>
        <v>1850</v>
      </c>
      <c r="E34">
        <v>465</v>
      </c>
      <c r="F34">
        <v>278</v>
      </c>
      <c r="G34">
        <f t="shared" si="0"/>
        <v>2.489905787348587</v>
      </c>
      <c r="H34" s="4">
        <v>695</v>
      </c>
      <c r="I34">
        <f t="shared" si="1"/>
        <v>1.4946236559139785</v>
      </c>
      <c r="J34" s="4">
        <v>437</v>
      </c>
      <c r="K34">
        <f t="shared" si="2"/>
        <v>1.5719424460431655</v>
      </c>
    </row>
    <row r="35" spans="1:11" x14ac:dyDescent="0.25">
      <c r="A35">
        <v>5203368</v>
      </c>
      <c r="B35">
        <v>329</v>
      </c>
      <c r="C35">
        <v>934</v>
      </c>
      <c r="D35">
        <f t="shared" si="4"/>
        <v>1263</v>
      </c>
      <c r="E35">
        <v>0</v>
      </c>
      <c r="F35">
        <v>17</v>
      </c>
      <c r="G35">
        <f t="shared" si="0"/>
        <v>74.294117647058826</v>
      </c>
      <c r="H35" s="4">
        <v>0</v>
      </c>
      <c r="I35" t="e">
        <f t="shared" si="1"/>
        <v>#DIV/0!</v>
      </c>
      <c r="J35" s="4">
        <v>127</v>
      </c>
      <c r="K35">
        <f t="shared" si="2"/>
        <v>7.4705882352941178</v>
      </c>
    </row>
    <row r="36" spans="1:11" x14ac:dyDescent="0.25">
      <c r="A36">
        <v>5421677</v>
      </c>
      <c r="B36">
        <v>514</v>
      </c>
      <c r="C36">
        <v>130</v>
      </c>
      <c r="D36">
        <f t="shared" si="4"/>
        <v>644</v>
      </c>
      <c r="E36">
        <v>0</v>
      </c>
      <c r="F36">
        <v>22</v>
      </c>
      <c r="G36">
        <f t="shared" si="0"/>
        <v>29.272727272727273</v>
      </c>
      <c r="H36" s="4">
        <v>0</v>
      </c>
      <c r="I36" t="e">
        <f t="shared" si="1"/>
        <v>#DIV/0!</v>
      </c>
      <c r="J36" s="4">
        <v>332</v>
      </c>
      <c r="K36">
        <f t="shared" si="2"/>
        <v>15.090909090909092</v>
      </c>
    </row>
    <row r="37" spans="1:11" x14ac:dyDescent="0.25">
      <c r="A37">
        <v>5541660</v>
      </c>
      <c r="B37">
        <v>1714</v>
      </c>
      <c r="C37">
        <v>196</v>
      </c>
      <c r="D37">
        <f t="shared" si="4"/>
        <v>1910</v>
      </c>
      <c r="E37">
        <v>284</v>
      </c>
      <c r="F37">
        <v>208</v>
      </c>
      <c r="G37">
        <f t="shared" si="0"/>
        <v>3.8821138211382116</v>
      </c>
      <c r="H37" s="4">
        <v>8976</v>
      </c>
      <c r="I37">
        <f t="shared" si="1"/>
        <v>31.6056338028169</v>
      </c>
      <c r="J37" s="4">
        <v>6226</v>
      </c>
      <c r="K37">
        <f t="shared" si="2"/>
        <v>29.932692307692307</v>
      </c>
    </row>
    <row r="38" spans="1:11" x14ac:dyDescent="0.25">
      <c r="A38">
        <v>5614312</v>
      </c>
      <c r="B38">
        <v>119</v>
      </c>
      <c r="C38">
        <v>187</v>
      </c>
      <c r="D38">
        <f t="shared" si="4"/>
        <v>306</v>
      </c>
      <c r="E38">
        <v>1</v>
      </c>
      <c r="F38">
        <v>6</v>
      </c>
      <c r="G38">
        <f t="shared" si="0"/>
        <v>43.714285714285715</v>
      </c>
      <c r="H38" s="4">
        <v>0</v>
      </c>
      <c r="I38">
        <f t="shared" si="1"/>
        <v>0</v>
      </c>
      <c r="J38" s="4">
        <v>387</v>
      </c>
      <c r="K38">
        <f t="shared" si="2"/>
        <v>64.5</v>
      </c>
    </row>
    <row r="39" spans="1:11" x14ac:dyDescent="0.25">
      <c r="A39">
        <v>6127047</v>
      </c>
      <c r="B39">
        <v>1438</v>
      </c>
      <c r="C39">
        <v>224</v>
      </c>
      <c r="D39">
        <f t="shared" si="4"/>
        <v>1662</v>
      </c>
      <c r="E39">
        <v>919</v>
      </c>
      <c r="F39">
        <v>268</v>
      </c>
      <c r="G39">
        <f t="shared" si="0"/>
        <v>1.4001684919966302</v>
      </c>
      <c r="H39" s="4">
        <v>121480</v>
      </c>
      <c r="I39">
        <f t="shared" si="1"/>
        <v>132.18715995647443</v>
      </c>
      <c r="J39" s="4">
        <v>6916</v>
      </c>
      <c r="K39">
        <f t="shared" si="2"/>
        <v>25.805970149253731</v>
      </c>
    </row>
    <row r="40" spans="1:11" x14ac:dyDescent="0.25">
      <c r="A40">
        <v>7031510</v>
      </c>
      <c r="B40">
        <v>2740</v>
      </c>
      <c r="C40">
        <v>85</v>
      </c>
      <c r="D40">
        <f t="shared" si="4"/>
        <v>2825</v>
      </c>
      <c r="E40">
        <v>54</v>
      </c>
      <c r="F40">
        <v>0</v>
      </c>
      <c r="G40">
        <f t="shared" si="0"/>
        <v>52.314814814814817</v>
      </c>
      <c r="H40" s="4">
        <v>854</v>
      </c>
      <c r="I40">
        <f t="shared" si="1"/>
        <v>15.814814814814815</v>
      </c>
      <c r="J40" s="4">
        <v>0</v>
      </c>
      <c r="K40" t="e">
        <f t="shared" si="2"/>
        <v>#DIV/0!</v>
      </c>
    </row>
    <row r="41" spans="1:11" x14ac:dyDescent="0.25">
      <c r="A41">
        <v>7121796</v>
      </c>
      <c r="B41">
        <v>200</v>
      </c>
      <c r="C41">
        <v>29</v>
      </c>
      <c r="D41">
        <f t="shared" si="4"/>
        <v>229</v>
      </c>
      <c r="E41">
        <v>10</v>
      </c>
      <c r="F41">
        <v>0</v>
      </c>
      <c r="G41">
        <f t="shared" si="0"/>
        <v>22.9</v>
      </c>
      <c r="H41" s="4">
        <v>881</v>
      </c>
      <c r="I41">
        <f t="shared" si="1"/>
        <v>88.1</v>
      </c>
      <c r="J41" s="4">
        <v>0</v>
      </c>
      <c r="K41" t="e">
        <f t="shared" si="2"/>
        <v>#DIV/0!</v>
      </c>
    </row>
    <row r="42" spans="1:11" x14ac:dyDescent="0.25">
      <c r="A42">
        <v>7358191</v>
      </c>
      <c r="B42">
        <v>287</v>
      </c>
      <c r="C42">
        <v>117</v>
      </c>
      <c r="D42">
        <f t="shared" si="4"/>
        <v>404</v>
      </c>
      <c r="E42">
        <v>0</v>
      </c>
      <c r="F42">
        <v>10</v>
      </c>
      <c r="G42">
        <f t="shared" si="0"/>
        <v>40.4</v>
      </c>
      <c r="H42" s="4">
        <v>0</v>
      </c>
      <c r="I42" t="e">
        <f t="shared" si="1"/>
        <v>#DIV/0!</v>
      </c>
      <c r="J42" s="4">
        <v>2037</v>
      </c>
      <c r="K42">
        <f t="shared" si="2"/>
        <v>203.7</v>
      </c>
    </row>
    <row r="43" spans="1:11" x14ac:dyDescent="0.25">
      <c r="A43">
        <v>8125302</v>
      </c>
      <c r="B43">
        <v>58</v>
      </c>
      <c r="C43">
        <v>11</v>
      </c>
      <c r="D43">
        <f t="shared" si="4"/>
        <v>69</v>
      </c>
      <c r="E43">
        <v>0</v>
      </c>
      <c r="F43">
        <v>3</v>
      </c>
      <c r="G43">
        <f t="shared" si="0"/>
        <v>23</v>
      </c>
      <c r="H43" s="4">
        <v>0</v>
      </c>
      <c r="I43" t="e">
        <f t="shared" si="1"/>
        <v>#DIV/0!</v>
      </c>
      <c r="J43" s="4">
        <v>7</v>
      </c>
      <c r="K43">
        <f t="shared" si="2"/>
        <v>2.3333333333333335</v>
      </c>
    </row>
    <row r="44" spans="1:11" x14ac:dyDescent="0.25">
      <c r="A44">
        <v>8484604</v>
      </c>
      <c r="B44">
        <v>15791</v>
      </c>
      <c r="C44">
        <v>2244</v>
      </c>
      <c r="D44">
        <f t="shared" si="4"/>
        <v>18035</v>
      </c>
      <c r="E44">
        <v>3689</v>
      </c>
      <c r="F44">
        <v>1027</v>
      </c>
      <c r="G44">
        <f t="shared" si="0"/>
        <v>3.8242154368108565</v>
      </c>
      <c r="H44" s="4">
        <v>8770</v>
      </c>
      <c r="I44">
        <f t="shared" si="1"/>
        <v>2.3773380319869886</v>
      </c>
      <c r="J44" s="4">
        <v>2218</v>
      </c>
      <c r="K44">
        <f t="shared" si="2"/>
        <v>2.1596884128529696</v>
      </c>
    </row>
    <row r="45" spans="1:11" x14ac:dyDescent="0.25">
      <c r="A45">
        <v>8884773</v>
      </c>
      <c r="B45">
        <v>745</v>
      </c>
      <c r="C45">
        <v>1407</v>
      </c>
      <c r="D45">
        <f t="shared" si="4"/>
        <v>2152</v>
      </c>
      <c r="E45">
        <v>119</v>
      </c>
      <c r="F45">
        <v>355</v>
      </c>
      <c r="G45">
        <f t="shared" si="0"/>
        <v>4.5400843881856536</v>
      </c>
      <c r="H45" s="4">
        <v>111</v>
      </c>
      <c r="I45">
        <f t="shared" si="1"/>
        <v>0.9327731092436975</v>
      </c>
      <c r="J45" s="4">
        <v>1053</v>
      </c>
      <c r="K45">
        <f t="shared" si="2"/>
        <v>2.9661971830985916</v>
      </c>
    </row>
    <row r="46" spans="1:11" x14ac:dyDescent="0.25">
      <c r="A46">
        <v>9063331</v>
      </c>
      <c r="B46">
        <v>69</v>
      </c>
      <c r="C46">
        <v>40</v>
      </c>
      <c r="D46">
        <f t="shared" si="4"/>
        <v>109</v>
      </c>
      <c r="E46">
        <v>7</v>
      </c>
      <c r="F46">
        <v>12</v>
      </c>
      <c r="G46">
        <f t="shared" si="0"/>
        <v>5.7368421052631575</v>
      </c>
      <c r="H46" s="4">
        <v>121</v>
      </c>
      <c r="I46">
        <f t="shared" si="1"/>
        <v>17.285714285714285</v>
      </c>
      <c r="J46" s="4">
        <v>811</v>
      </c>
      <c r="K46">
        <f t="shared" si="2"/>
        <v>67.583333333333329</v>
      </c>
    </row>
    <row r="47" spans="1:11" x14ac:dyDescent="0.25">
      <c r="A47">
        <v>9422376</v>
      </c>
      <c r="B47">
        <v>1</v>
      </c>
      <c r="C47">
        <v>5</v>
      </c>
      <c r="D47">
        <f t="shared" si="4"/>
        <v>6</v>
      </c>
      <c r="E47">
        <v>0</v>
      </c>
      <c r="F47">
        <v>4</v>
      </c>
      <c r="G47">
        <f t="shared" si="0"/>
        <v>1.5</v>
      </c>
      <c r="H47" s="4">
        <v>0</v>
      </c>
      <c r="I47" t="e">
        <f t="shared" si="1"/>
        <v>#DIV/0!</v>
      </c>
      <c r="J47" s="4">
        <v>0</v>
      </c>
      <c r="K47">
        <f t="shared" si="2"/>
        <v>0</v>
      </c>
    </row>
    <row r="48" spans="1:11" x14ac:dyDescent="0.25">
      <c r="A48">
        <v>9565345</v>
      </c>
      <c r="B48">
        <v>1</v>
      </c>
      <c r="C48">
        <v>33</v>
      </c>
      <c r="D48">
        <f t="shared" si="4"/>
        <v>34</v>
      </c>
      <c r="E48">
        <v>0</v>
      </c>
      <c r="F48">
        <v>1</v>
      </c>
      <c r="G48">
        <f t="shared" si="0"/>
        <v>34</v>
      </c>
      <c r="H48" s="4">
        <v>0</v>
      </c>
      <c r="I48" t="e">
        <f t="shared" si="1"/>
        <v>#DIV/0!</v>
      </c>
      <c r="J48" s="4">
        <v>0</v>
      </c>
      <c r="K48">
        <f t="shared" si="2"/>
        <v>0</v>
      </c>
    </row>
    <row r="49" spans="1:11" x14ac:dyDescent="0.25">
      <c r="A49">
        <v>10199599</v>
      </c>
      <c r="B49">
        <v>49634</v>
      </c>
      <c r="C49">
        <v>827</v>
      </c>
      <c r="D49">
        <f t="shared" si="4"/>
        <v>50461</v>
      </c>
      <c r="E49">
        <v>7577</v>
      </c>
      <c r="F49">
        <v>713</v>
      </c>
      <c r="G49">
        <f t="shared" si="0"/>
        <v>6.0869722557297949</v>
      </c>
      <c r="H49" s="4">
        <v>273104</v>
      </c>
      <c r="I49">
        <f t="shared" si="1"/>
        <v>36.043816814042493</v>
      </c>
      <c r="J49" s="4">
        <v>9073</v>
      </c>
      <c r="K49">
        <f t="shared" si="2"/>
        <v>12.725105189340814</v>
      </c>
    </row>
    <row r="50" spans="1:11" x14ac:dyDescent="0.25">
      <c r="A50">
        <v>10391073</v>
      </c>
      <c r="B50">
        <v>52487</v>
      </c>
      <c r="C50">
        <v>7225</v>
      </c>
      <c r="D50">
        <f t="shared" si="4"/>
        <v>59712</v>
      </c>
      <c r="E50">
        <v>0</v>
      </c>
      <c r="F50">
        <v>3128</v>
      </c>
      <c r="G50">
        <f t="shared" si="0"/>
        <v>19.089514066496164</v>
      </c>
      <c r="H50" s="4">
        <v>0</v>
      </c>
      <c r="I50" t="e">
        <f t="shared" si="1"/>
        <v>#DIV/0!</v>
      </c>
      <c r="J50" s="4">
        <v>27912</v>
      </c>
      <c r="K50">
        <f t="shared" si="2"/>
        <v>8.9232736572890019</v>
      </c>
    </row>
    <row r="51" spans="1:11" x14ac:dyDescent="0.25">
      <c r="A51">
        <v>10934610</v>
      </c>
      <c r="B51">
        <v>138</v>
      </c>
      <c r="C51">
        <v>1134</v>
      </c>
      <c r="D51">
        <f t="shared" si="4"/>
        <v>1272</v>
      </c>
      <c r="E51">
        <v>26</v>
      </c>
      <c r="F51">
        <v>251</v>
      </c>
      <c r="G51">
        <f t="shared" si="0"/>
        <v>4.5920577617328524</v>
      </c>
      <c r="H51" s="4">
        <v>2023</v>
      </c>
      <c r="I51">
        <f t="shared" si="1"/>
        <v>77.807692307692307</v>
      </c>
      <c r="J51" s="4">
        <v>28138</v>
      </c>
      <c r="K51">
        <f t="shared" si="2"/>
        <v>112.10358565737052</v>
      </c>
    </row>
    <row r="52" spans="1:11" x14ac:dyDescent="0.25">
      <c r="A52">
        <v>11671912</v>
      </c>
      <c r="B52">
        <v>1556</v>
      </c>
      <c r="C52">
        <v>481</v>
      </c>
      <c r="D52">
        <f t="shared" si="4"/>
        <v>2037</v>
      </c>
      <c r="E52">
        <v>112</v>
      </c>
      <c r="F52">
        <v>227</v>
      </c>
      <c r="G52">
        <f t="shared" si="0"/>
        <v>6.0088495575221241</v>
      </c>
      <c r="H52" s="4">
        <v>8850</v>
      </c>
      <c r="I52">
        <f t="shared" si="1"/>
        <v>79.017857142857139</v>
      </c>
      <c r="J52" s="4">
        <v>2209</v>
      </c>
      <c r="K52">
        <f t="shared" si="2"/>
        <v>9.7312775330396484</v>
      </c>
    </row>
    <row r="53" spans="1:11" x14ac:dyDescent="0.25">
      <c r="A53">
        <v>12153870</v>
      </c>
      <c r="B53">
        <v>28</v>
      </c>
      <c r="C53">
        <v>13</v>
      </c>
      <c r="D53">
        <f t="shared" si="4"/>
        <v>41</v>
      </c>
      <c r="E53">
        <v>2</v>
      </c>
      <c r="F53">
        <v>1</v>
      </c>
      <c r="G53">
        <f t="shared" si="0"/>
        <v>13.666666666666666</v>
      </c>
      <c r="H53" s="4">
        <v>29</v>
      </c>
      <c r="I53">
        <f t="shared" si="1"/>
        <v>14.5</v>
      </c>
      <c r="J53" s="4">
        <v>0</v>
      </c>
      <c r="K53">
        <f t="shared" si="2"/>
        <v>0</v>
      </c>
    </row>
    <row r="54" spans="1:11" x14ac:dyDescent="0.25">
      <c r="A54">
        <v>12736575</v>
      </c>
      <c r="B54">
        <v>92</v>
      </c>
      <c r="C54">
        <v>1789</v>
      </c>
      <c r="D54">
        <f t="shared" si="4"/>
        <v>1881</v>
      </c>
      <c r="E54">
        <v>0</v>
      </c>
      <c r="F54">
        <v>1026</v>
      </c>
      <c r="G54">
        <f t="shared" si="0"/>
        <v>1.8333333333333333</v>
      </c>
      <c r="H54" s="4">
        <v>0</v>
      </c>
      <c r="I54" t="e">
        <f t="shared" si="1"/>
        <v>#DIV/0!</v>
      </c>
      <c r="J54" s="4">
        <v>949</v>
      </c>
      <c r="K54">
        <f t="shared" si="2"/>
        <v>0.92495126705653019</v>
      </c>
    </row>
    <row r="55" spans="1:11" x14ac:dyDescent="0.25">
      <c r="A55">
        <v>13633443</v>
      </c>
      <c r="B55">
        <v>3174</v>
      </c>
      <c r="C55">
        <v>255</v>
      </c>
      <c r="D55">
        <f t="shared" si="4"/>
        <v>3429</v>
      </c>
      <c r="E55">
        <v>737</v>
      </c>
      <c r="F55">
        <v>920</v>
      </c>
      <c r="G55">
        <f t="shared" si="0"/>
        <v>2.0694025347012674</v>
      </c>
      <c r="H55" s="4">
        <v>6509</v>
      </c>
      <c r="I55">
        <f t="shared" si="1"/>
        <v>8.8317503392130252</v>
      </c>
      <c r="J55" s="4">
        <v>33660</v>
      </c>
      <c r="K55">
        <f t="shared" si="2"/>
        <v>36.586956521739133</v>
      </c>
    </row>
    <row r="56" spans="1:11" x14ac:dyDescent="0.25">
      <c r="A56">
        <v>14252909</v>
      </c>
      <c r="B56">
        <v>114</v>
      </c>
      <c r="C56">
        <v>9</v>
      </c>
      <c r="D56">
        <f t="shared" si="4"/>
        <v>123</v>
      </c>
      <c r="E56">
        <v>16</v>
      </c>
      <c r="F56">
        <v>7</v>
      </c>
      <c r="G56">
        <f t="shared" si="0"/>
        <v>5.3478260869565215</v>
      </c>
      <c r="H56" s="4">
        <v>22</v>
      </c>
      <c r="I56">
        <f t="shared" si="1"/>
        <v>1.375</v>
      </c>
      <c r="J56" s="4">
        <v>49</v>
      </c>
      <c r="K56">
        <f t="shared" si="2"/>
        <v>7</v>
      </c>
    </row>
    <row r="57" spans="1:11" x14ac:dyDescent="0.25">
      <c r="A57">
        <v>14628316</v>
      </c>
      <c r="B57">
        <v>2</v>
      </c>
      <c r="C57">
        <v>100</v>
      </c>
      <c r="D57">
        <f t="shared" si="4"/>
        <v>102</v>
      </c>
      <c r="E57">
        <v>0</v>
      </c>
      <c r="F57">
        <v>5</v>
      </c>
      <c r="G57">
        <f t="shared" si="0"/>
        <v>20.399999999999999</v>
      </c>
      <c r="H57" s="4">
        <v>0</v>
      </c>
      <c r="I57" t="e">
        <f t="shared" si="1"/>
        <v>#DIV/0!</v>
      </c>
      <c r="J57" s="4">
        <v>2825</v>
      </c>
      <c r="K57">
        <f t="shared" si="2"/>
        <v>565</v>
      </c>
    </row>
    <row r="58" spans="1:11" x14ac:dyDescent="0.25">
      <c r="A58">
        <v>15344614</v>
      </c>
      <c r="B58">
        <v>2236</v>
      </c>
      <c r="C58">
        <v>254</v>
      </c>
      <c r="D58">
        <f t="shared" si="4"/>
        <v>2490</v>
      </c>
      <c r="E58">
        <v>2</v>
      </c>
      <c r="F58">
        <v>51</v>
      </c>
      <c r="G58">
        <f t="shared" si="0"/>
        <v>46.981132075471699</v>
      </c>
      <c r="H58" s="4">
        <v>1</v>
      </c>
      <c r="I58">
        <f t="shared" si="1"/>
        <v>0.5</v>
      </c>
      <c r="J58" s="4">
        <v>0</v>
      </c>
      <c r="K58">
        <f t="shared" si="2"/>
        <v>0</v>
      </c>
    </row>
    <row r="59" spans="1:11" x14ac:dyDescent="0.25">
      <c r="A59">
        <v>16416867</v>
      </c>
      <c r="B59">
        <v>5027</v>
      </c>
      <c r="C59">
        <v>29030</v>
      </c>
      <c r="D59">
        <f t="shared" si="4"/>
        <v>34057</v>
      </c>
      <c r="E59">
        <v>0</v>
      </c>
      <c r="F59">
        <v>8347</v>
      </c>
      <c r="G59">
        <f t="shared" si="0"/>
        <v>4.0801485563675568</v>
      </c>
      <c r="H59" s="4">
        <v>0</v>
      </c>
      <c r="I59" t="e">
        <f t="shared" si="1"/>
        <v>#DIV/0!</v>
      </c>
      <c r="J59" s="4">
        <v>180906</v>
      </c>
      <c r="K59">
        <f t="shared" si="2"/>
        <v>21.673175991374148</v>
      </c>
    </row>
    <row r="60" spans="1:11" x14ac:dyDescent="0.25">
      <c r="A60">
        <v>16567843</v>
      </c>
      <c r="B60">
        <v>2</v>
      </c>
      <c r="C60">
        <v>894</v>
      </c>
      <c r="D60">
        <f t="shared" si="4"/>
        <v>896</v>
      </c>
      <c r="E60">
        <v>0</v>
      </c>
      <c r="F60">
        <v>1</v>
      </c>
      <c r="G60">
        <f t="shared" si="0"/>
        <v>896</v>
      </c>
      <c r="H60" s="4">
        <v>0</v>
      </c>
      <c r="I60" t="e">
        <f t="shared" si="1"/>
        <v>#DIV/0!</v>
      </c>
      <c r="J60" s="4">
        <v>0</v>
      </c>
      <c r="K60">
        <f t="shared" si="2"/>
        <v>0</v>
      </c>
    </row>
    <row r="61" spans="1:11" x14ac:dyDescent="0.25">
      <c r="A61">
        <v>16619668</v>
      </c>
      <c r="B61">
        <v>636</v>
      </c>
      <c r="C61">
        <v>1106</v>
      </c>
      <c r="D61">
        <f t="shared" si="4"/>
        <v>1742</v>
      </c>
      <c r="E61">
        <v>0</v>
      </c>
      <c r="F61">
        <v>4</v>
      </c>
      <c r="G61">
        <f t="shared" si="0"/>
        <v>435.5</v>
      </c>
      <c r="H61" s="4">
        <v>0</v>
      </c>
      <c r="I61" t="e">
        <f t="shared" si="1"/>
        <v>#DIV/0!</v>
      </c>
      <c r="J61" s="4">
        <v>248</v>
      </c>
      <c r="K61">
        <f t="shared" si="2"/>
        <v>62</v>
      </c>
    </row>
    <row r="62" spans="1:11" x14ac:dyDescent="0.25">
      <c r="A62">
        <v>16827151</v>
      </c>
      <c r="B62">
        <v>302</v>
      </c>
      <c r="C62">
        <v>1565</v>
      </c>
      <c r="D62">
        <f t="shared" si="4"/>
        <v>1867</v>
      </c>
      <c r="E62">
        <v>43</v>
      </c>
      <c r="F62">
        <v>608</v>
      </c>
      <c r="G62">
        <f t="shared" si="0"/>
        <v>2.8678955453149002</v>
      </c>
      <c r="H62" s="4">
        <v>2524</v>
      </c>
      <c r="I62">
        <f t="shared" si="1"/>
        <v>58.697674418604649</v>
      </c>
      <c r="J62" s="4">
        <v>2126</v>
      </c>
      <c r="K62">
        <f t="shared" si="2"/>
        <v>3.4967105263157894</v>
      </c>
    </row>
    <row r="63" spans="1:11" x14ac:dyDescent="0.25">
      <c r="A63">
        <v>17164513</v>
      </c>
      <c r="B63">
        <v>1758</v>
      </c>
      <c r="C63">
        <v>175</v>
      </c>
      <c r="D63">
        <f t="shared" si="4"/>
        <v>1933</v>
      </c>
      <c r="E63">
        <v>1389</v>
      </c>
      <c r="F63">
        <v>13</v>
      </c>
      <c r="G63">
        <f t="shared" si="0"/>
        <v>1.3787446504992866</v>
      </c>
      <c r="H63" s="4">
        <v>20603</v>
      </c>
      <c r="I63">
        <f t="shared" si="1"/>
        <v>14.83297336213103</v>
      </c>
      <c r="J63" s="4">
        <v>12</v>
      </c>
      <c r="K63">
        <f t="shared" si="2"/>
        <v>0.92307692307692313</v>
      </c>
    </row>
    <row r="64" spans="1:11" x14ac:dyDescent="0.25">
      <c r="A64">
        <v>17509624</v>
      </c>
      <c r="B64">
        <v>15</v>
      </c>
      <c r="C64">
        <v>29</v>
      </c>
      <c r="D64">
        <f t="shared" si="4"/>
        <v>44</v>
      </c>
      <c r="E64">
        <v>0</v>
      </c>
      <c r="F64">
        <v>2</v>
      </c>
      <c r="G64">
        <f t="shared" si="0"/>
        <v>22</v>
      </c>
      <c r="H64" s="4">
        <v>0</v>
      </c>
      <c r="I64" t="e">
        <f t="shared" si="1"/>
        <v>#DIV/0!</v>
      </c>
      <c r="J64" s="4">
        <v>461</v>
      </c>
      <c r="K64">
        <f t="shared" si="2"/>
        <v>230.5</v>
      </c>
    </row>
    <row r="65" spans="1:11" x14ac:dyDescent="0.25">
      <c r="A65">
        <v>17512409</v>
      </c>
      <c r="B65">
        <v>2</v>
      </c>
      <c r="C65">
        <v>41</v>
      </c>
      <c r="D65">
        <f t="shared" si="4"/>
        <v>43</v>
      </c>
      <c r="E65">
        <v>0</v>
      </c>
      <c r="F65">
        <v>2</v>
      </c>
      <c r="G65">
        <f t="shared" si="0"/>
        <v>21.5</v>
      </c>
      <c r="H65" s="4">
        <v>0</v>
      </c>
      <c r="I65" t="e">
        <f t="shared" si="1"/>
        <v>#DIV/0!</v>
      </c>
      <c r="J65" s="4">
        <v>1</v>
      </c>
      <c r="K65">
        <f t="shared" si="2"/>
        <v>0.5</v>
      </c>
    </row>
    <row r="66" spans="1:11" x14ac:dyDescent="0.25">
      <c r="A66">
        <v>18299706</v>
      </c>
      <c r="B66">
        <v>42</v>
      </c>
      <c r="C66">
        <v>96</v>
      </c>
      <c r="D66">
        <f t="shared" si="4"/>
        <v>138</v>
      </c>
      <c r="E66">
        <v>0</v>
      </c>
      <c r="F66">
        <v>15</v>
      </c>
      <c r="G66">
        <f t="shared" si="0"/>
        <v>9.1999999999999993</v>
      </c>
      <c r="H66" s="4">
        <v>0</v>
      </c>
      <c r="I66" t="e">
        <f t="shared" si="1"/>
        <v>#DIV/0!</v>
      </c>
      <c r="J66" s="4">
        <v>1938</v>
      </c>
      <c r="K66">
        <f t="shared" si="2"/>
        <v>129.19999999999999</v>
      </c>
    </row>
    <row r="67" spans="1:11" x14ac:dyDescent="0.25">
      <c r="A67">
        <v>18382741</v>
      </c>
      <c r="B67">
        <v>225</v>
      </c>
      <c r="C67">
        <v>16</v>
      </c>
      <c r="D67">
        <f t="shared" si="4"/>
        <v>241</v>
      </c>
      <c r="E67">
        <v>2</v>
      </c>
      <c r="F67">
        <v>0</v>
      </c>
      <c r="G67">
        <f t="shared" ref="G67:G130" si="5">D67/(E67+F67)</f>
        <v>120.5</v>
      </c>
      <c r="H67" s="4">
        <v>21</v>
      </c>
      <c r="I67">
        <f t="shared" ref="I67:I130" si="6">H67/E67</f>
        <v>10.5</v>
      </c>
      <c r="J67" s="4">
        <v>0</v>
      </c>
      <c r="K67" t="e">
        <f t="shared" ref="K67:K130" si="7">J67/F67</f>
        <v>#DIV/0!</v>
      </c>
    </row>
    <row r="68" spans="1:11" x14ac:dyDescent="0.25">
      <c r="A68">
        <v>18810181</v>
      </c>
      <c r="B68">
        <v>892</v>
      </c>
      <c r="C68">
        <v>155</v>
      </c>
      <c r="D68">
        <f t="shared" si="4"/>
        <v>1047</v>
      </c>
      <c r="E68">
        <v>0</v>
      </c>
      <c r="F68">
        <v>26</v>
      </c>
      <c r="G68">
        <f t="shared" si="5"/>
        <v>40.269230769230766</v>
      </c>
      <c r="H68" s="4">
        <v>0</v>
      </c>
      <c r="I68" t="e">
        <f t="shared" si="6"/>
        <v>#DIV/0!</v>
      </c>
      <c r="J68" s="4">
        <v>0</v>
      </c>
      <c r="K68">
        <f t="shared" si="7"/>
        <v>0</v>
      </c>
    </row>
    <row r="69" spans="1:11" x14ac:dyDescent="0.25">
      <c r="A69">
        <v>19104393</v>
      </c>
      <c r="B69">
        <v>96</v>
      </c>
      <c r="C69">
        <v>12</v>
      </c>
      <c r="D69">
        <f t="shared" si="4"/>
        <v>108</v>
      </c>
      <c r="E69">
        <v>7</v>
      </c>
      <c r="F69">
        <v>0</v>
      </c>
      <c r="G69">
        <f t="shared" si="5"/>
        <v>15.428571428571429</v>
      </c>
      <c r="H69" s="4">
        <v>373</v>
      </c>
      <c r="I69">
        <f t="shared" si="6"/>
        <v>53.285714285714285</v>
      </c>
      <c r="J69" s="4">
        <v>0</v>
      </c>
      <c r="K69" t="e">
        <f t="shared" si="7"/>
        <v>#DIV/0!</v>
      </c>
    </row>
    <row r="70" spans="1:11" x14ac:dyDescent="0.25">
      <c r="A70">
        <v>19272646</v>
      </c>
      <c r="B70">
        <v>2412</v>
      </c>
      <c r="C70">
        <v>1141</v>
      </c>
      <c r="D70">
        <f t="shared" si="4"/>
        <v>3553</v>
      </c>
      <c r="E70">
        <v>0</v>
      </c>
      <c r="F70">
        <v>1</v>
      </c>
      <c r="G70">
        <f t="shared" si="5"/>
        <v>3553</v>
      </c>
      <c r="H70" s="4">
        <v>0</v>
      </c>
      <c r="I70" t="e">
        <f t="shared" si="6"/>
        <v>#DIV/0!</v>
      </c>
      <c r="J70" s="4">
        <v>0</v>
      </c>
      <c r="K70">
        <f t="shared" si="7"/>
        <v>0</v>
      </c>
    </row>
    <row r="71" spans="1:11" x14ac:dyDescent="0.25">
      <c r="A71">
        <v>19695722</v>
      </c>
      <c r="B71">
        <v>1179</v>
      </c>
      <c r="C71">
        <v>867</v>
      </c>
      <c r="D71">
        <f t="shared" si="4"/>
        <v>2046</v>
      </c>
      <c r="E71">
        <v>185</v>
      </c>
      <c r="F71">
        <v>236</v>
      </c>
      <c r="G71">
        <f t="shared" si="5"/>
        <v>4.8598574821852729</v>
      </c>
      <c r="H71" s="4">
        <v>257</v>
      </c>
      <c r="I71">
        <f t="shared" si="6"/>
        <v>1.3891891891891892</v>
      </c>
      <c r="J71" s="4">
        <v>1186</v>
      </c>
      <c r="K71">
        <f t="shared" si="7"/>
        <v>5.0254237288135597</v>
      </c>
    </row>
    <row r="72" spans="1:11" x14ac:dyDescent="0.25">
      <c r="A72">
        <v>19769089</v>
      </c>
      <c r="B72">
        <v>493</v>
      </c>
      <c r="C72">
        <v>52</v>
      </c>
      <c r="D72">
        <f t="shared" si="4"/>
        <v>545</v>
      </c>
      <c r="E72">
        <v>2</v>
      </c>
      <c r="F72">
        <v>0</v>
      </c>
      <c r="G72">
        <f t="shared" si="5"/>
        <v>272.5</v>
      </c>
      <c r="H72" s="4">
        <v>126</v>
      </c>
      <c r="I72">
        <f t="shared" si="6"/>
        <v>63</v>
      </c>
      <c r="J72" s="4">
        <v>0</v>
      </c>
      <c r="K72" t="e">
        <f t="shared" si="7"/>
        <v>#DIV/0!</v>
      </c>
    </row>
    <row r="73" spans="1:11" x14ac:dyDescent="0.25">
      <c r="A73">
        <v>20538228</v>
      </c>
      <c r="B73">
        <v>379</v>
      </c>
      <c r="C73">
        <v>3314</v>
      </c>
      <c r="D73">
        <f t="shared" ref="D73:D136" si="8">B73+C73</f>
        <v>3693</v>
      </c>
      <c r="E73">
        <v>30</v>
      </c>
      <c r="F73">
        <v>1824</v>
      </c>
      <c r="G73">
        <f t="shared" si="5"/>
        <v>1.9919093851132685</v>
      </c>
      <c r="H73" s="4">
        <v>36</v>
      </c>
      <c r="I73">
        <f t="shared" si="6"/>
        <v>1.2</v>
      </c>
      <c r="J73" s="4">
        <v>1059</v>
      </c>
      <c r="K73">
        <f t="shared" si="7"/>
        <v>0.58059210526315785</v>
      </c>
    </row>
    <row r="74" spans="1:11" x14ac:dyDescent="0.25">
      <c r="A74">
        <v>20896743</v>
      </c>
      <c r="B74">
        <v>12</v>
      </c>
      <c r="C74">
        <v>3</v>
      </c>
      <c r="D74">
        <f t="shared" si="8"/>
        <v>15</v>
      </c>
      <c r="E74">
        <v>0</v>
      </c>
      <c r="F74">
        <v>1</v>
      </c>
      <c r="G74">
        <f t="shared" si="5"/>
        <v>15</v>
      </c>
      <c r="H74" s="4">
        <v>0</v>
      </c>
      <c r="I74" t="e">
        <f t="shared" si="6"/>
        <v>#DIV/0!</v>
      </c>
      <c r="J74" s="4">
        <v>0</v>
      </c>
      <c r="K74">
        <f t="shared" si="7"/>
        <v>0</v>
      </c>
    </row>
    <row r="75" spans="1:11" x14ac:dyDescent="0.25">
      <c r="A75">
        <v>20941273</v>
      </c>
      <c r="B75">
        <v>57</v>
      </c>
      <c r="C75">
        <v>1634</v>
      </c>
      <c r="D75">
        <f t="shared" si="8"/>
        <v>1691</v>
      </c>
      <c r="E75">
        <v>14</v>
      </c>
      <c r="F75">
        <v>759</v>
      </c>
      <c r="G75">
        <f t="shared" si="5"/>
        <v>2.1875808538163</v>
      </c>
      <c r="H75" s="4">
        <v>42</v>
      </c>
      <c r="I75">
        <f t="shared" si="6"/>
        <v>3</v>
      </c>
      <c r="J75" s="4">
        <v>3662</v>
      </c>
      <c r="K75">
        <f t="shared" si="7"/>
        <v>4.8247694334650859</v>
      </c>
    </row>
    <row r="76" spans="1:11" x14ac:dyDescent="0.25">
      <c r="A76">
        <v>21130146</v>
      </c>
      <c r="B76">
        <v>19</v>
      </c>
      <c r="C76">
        <v>23</v>
      </c>
      <c r="D76">
        <f t="shared" si="8"/>
        <v>42</v>
      </c>
      <c r="E76">
        <v>6</v>
      </c>
      <c r="F76">
        <v>0</v>
      </c>
      <c r="G76">
        <f t="shared" si="5"/>
        <v>7</v>
      </c>
      <c r="H76" s="4">
        <v>36</v>
      </c>
      <c r="I76">
        <f t="shared" si="6"/>
        <v>6</v>
      </c>
      <c r="J76" s="4">
        <v>0</v>
      </c>
      <c r="K76" t="e">
        <f t="shared" si="7"/>
        <v>#DIV/0!</v>
      </c>
    </row>
    <row r="77" spans="1:11" x14ac:dyDescent="0.25">
      <c r="A77">
        <v>22321097</v>
      </c>
      <c r="B77">
        <v>53</v>
      </c>
      <c r="C77">
        <v>143</v>
      </c>
      <c r="D77">
        <f t="shared" si="8"/>
        <v>196</v>
      </c>
      <c r="E77">
        <v>7</v>
      </c>
      <c r="F77">
        <v>16</v>
      </c>
      <c r="G77">
        <f t="shared" si="5"/>
        <v>8.5217391304347831</v>
      </c>
      <c r="H77" s="4">
        <v>0</v>
      </c>
      <c r="I77">
        <f t="shared" si="6"/>
        <v>0</v>
      </c>
      <c r="J77" s="4">
        <v>12</v>
      </c>
      <c r="K77">
        <f t="shared" si="7"/>
        <v>0.75</v>
      </c>
    </row>
    <row r="78" spans="1:11" x14ac:dyDescent="0.25">
      <c r="A78">
        <v>23722245</v>
      </c>
      <c r="B78">
        <v>371</v>
      </c>
      <c r="C78">
        <v>154</v>
      </c>
      <c r="D78">
        <f t="shared" si="8"/>
        <v>525</v>
      </c>
      <c r="E78">
        <v>65</v>
      </c>
      <c r="F78">
        <v>9</v>
      </c>
      <c r="G78">
        <f t="shared" si="5"/>
        <v>7.0945945945945947</v>
      </c>
      <c r="H78" s="4">
        <v>4420</v>
      </c>
      <c r="I78">
        <f t="shared" si="6"/>
        <v>68</v>
      </c>
      <c r="J78" s="4">
        <v>29</v>
      </c>
      <c r="K78">
        <f t="shared" si="7"/>
        <v>3.2222222222222223</v>
      </c>
    </row>
    <row r="79" spans="1:11" x14ac:dyDescent="0.25">
      <c r="A79">
        <v>23996209</v>
      </c>
      <c r="B79">
        <v>419</v>
      </c>
      <c r="C79">
        <v>286</v>
      </c>
      <c r="D79">
        <f t="shared" si="8"/>
        <v>705</v>
      </c>
      <c r="E79">
        <v>0</v>
      </c>
      <c r="F79">
        <v>1</v>
      </c>
      <c r="G79">
        <f t="shared" si="5"/>
        <v>705</v>
      </c>
      <c r="H79" s="4">
        <v>0</v>
      </c>
      <c r="I79" t="e">
        <f t="shared" si="6"/>
        <v>#DIV/0!</v>
      </c>
      <c r="J79" s="4">
        <v>0</v>
      </c>
      <c r="K79">
        <f t="shared" si="7"/>
        <v>0</v>
      </c>
    </row>
    <row r="80" spans="1:11" x14ac:dyDescent="0.25">
      <c r="A80">
        <v>24676571</v>
      </c>
      <c r="B80">
        <v>389</v>
      </c>
      <c r="C80">
        <v>323</v>
      </c>
      <c r="D80">
        <f t="shared" si="8"/>
        <v>712</v>
      </c>
      <c r="E80">
        <v>87</v>
      </c>
      <c r="F80">
        <v>120</v>
      </c>
      <c r="G80">
        <f t="shared" si="5"/>
        <v>3.4396135265700485</v>
      </c>
      <c r="H80" s="4">
        <v>322</v>
      </c>
      <c r="I80">
        <f t="shared" si="6"/>
        <v>3.7011494252873565</v>
      </c>
      <c r="J80" s="4">
        <v>1707</v>
      </c>
      <c r="K80">
        <f t="shared" si="7"/>
        <v>14.225</v>
      </c>
    </row>
    <row r="81" spans="1:11" x14ac:dyDescent="0.25">
      <c r="A81">
        <v>24850244</v>
      </c>
      <c r="B81">
        <v>518</v>
      </c>
      <c r="C81">
        <v>227</v>
      </c>
      <c r="D81">
        <f t="shared" si="8"/>
        <v>745</v>
      </c>
      <c r="E81">
        <v>0</v>
      </c>
      <c r="F81">
        <v>9</v>
      </c>
      <c r="G81">
        <f t="shared" si="5"/>
        <v>82.777777777777771</v>
      </c>
      <c r="H81" s="4">
        <v>0</v>
      </c>
      <c r="I81" t="e">
        <f t="shared" si="6"/>
        <v>#DIV/0!</v>
      </c>
      <c r="J81" s="4">
        <v>67</v>
      </c>
      <c r="K81">
        <f t="shared" si="7"/>
        <v>7.4444444444444446</v>
      </c>
    </row>
    <row r="82" spans="1:11" x14ac:dyDescent="0.25">
      <c r="A82">
        <v>24998407</v>
      </c>
      <c r="B82">
        <v>1019</v>
      </c>
      <c r="C82">
        <v>1479</v>
      </c>
      <c r="D82">
        <f t="shared" si="8"/>
        <v>2498</v>
      </c>
      <c r="E82">
        <v>710</v>
      </c>
      <c r="F82">
        <v>1163</v>
      </c>
      <c r="G82">
        <f t="shared" si="5"/>
        <v>1.3336892685531234</v>
      </c>
      <c r="H82" s="4">
        <v>13522</v>
      </c>
      <c r="I82">
        <f t="shared" si="6"/>
        <v>19.045070422535211</v>
      </c>
      <c r="J82" s="4">
        <v>7582</v>
      </c>
      <c r="K82">
        <f t="shared" si="7"/>
        <v>6.5193465176268273</v>
      </c>
    </row>
    <row r="83" spans="1:11" x14ac:dyDescent="0.25">
      <c r="A83">
        <v>25266940</v>
      </c>
      <c r="B83">
        <v>14</v>
      </c>
      <c r="C83">
        <v>1134</v>
      </c>
      <c r="D83">
        <f t="shared" si="8"/>
        <v>1148</v>
      </c>
      <c r="E83">
        <v>0</v>
      </c>
      <c r="F83">
        <v>388</v>
      </c>
      <c r="G83">
        <f t="shared" si="5"/>
        <v>2.9587628865979383</v>
      </c>
      <c r="H83" s="4">
        <v>0</v>
      </c>
      <c r="I83" t="e">
        <f t="shared" si="6"/>
        <v>#DIV/0!</v>
      </c>
      <c r="J83" s="4">
        <v>5319</v>
      </c>
      <c r="K83">
        <f t="shared" si="7"/>
        <v>13.708762886597938</v>
      </c>
    </row>
    <row r="84" spans="1:11" x14ac:dyDescent="0.25">
      <c r="A84">
        <v>25745061</v>
      </c>
      <c r="B84">
        <v>1523</v>
      </c>
      <c r="C84">
        <v>2128</v>
      </c>
      <c r="D84">
        <f t="shared" si="8"/>
        <v>3651</v>
      </c>
      <c r="E84">
        <v>475</v>
      </c>
      <c r="F84">
        <v>712</v>
      </c>
      <c r="G84">
        <f t="shared" si="5"/>
        <v>3.0758213984835718</v>
      </c>
      <c r="H84" s="4">
        <v>2708</v>
      </c>
      <c r="I84">
        <f t="shared" si="6"/>
        <v>5.7010526315789471</v>
      </c>
      <c r="J84" s="4">
        <v>6953</v>
      </c>
      <c r="K84">
        <f t="shared" si="7"/>
        <v>9.7654494382022463</v>
      </c>
    </row>
    <row r="85" spans="1:11" x14ac:dyDescent="0.25">
      <c r="A85">
        <v>26113177</v>
      </c>
      <c r="B85">
        <v>118</v>
      </c>
      <c r="C85">
        <v>120</v>
      </c>
      <c r="D85">
        <f t="shared" si="8"/>
        <v>238</v>
      </c>
      <c r="E85">
        <v>0</v>
      </c>
      <c r="F85">
        <v>2</v>
      </c>
      <c r="G85">
        <f t="shared" si="5"/>
        <v>119</v>
      </c>
      <c r="H85" s="4">
        <v>0</v>
      </c>
      <c r="I85" t="e">
        <f t="shared" si="6"/>
        <v>#DIV/0!</v>
      </c>
      <c r="J85" s="4">
        <v>0</v>
      </c>
      <c r="K85">
        <f t="shared" si="7"/>
        <v>0</v>
      </c>
    </row>
    <row r="86" spans="1:11" x14ac:dyDescent="0.25">
      <c r="A86">
        <v>26246085</v>
      </c>
      <c r="B86">
        <v>61</v>
      </c>
      <c r="C86">
        <v>23</v>
      </c>
      <c r="D86">
        <f t="shared" si="8"/>
        <v>84</v>
      </c>
      <c r="E86">
        <v>0</v>
      </c>
      <c r="F86">
        <v>2</v>
      </c>
      <c r="G86">
        <f t="shared" si="5"/>
        <v>42</v>
      </c>
      <c r="H86" s="4">
        <v>0</v>
      </c>
      <c r="I86" t="e">
        <f t="shared" si="6"/>
        <v>#DIV/0!</v>
      </c>
      <c r="J86" s="4">
        <v>0</v>
      </c>
      <c r="K86">
        <f t="shared" si="7"/>
        <v>0</v>
      </c>
    </row>
    <row r="87" spans="1:11" x14ac:dyDescent="0.25">
      <c r="A87">
        <v>26767408</v>
      </c>
      <c r="B87">
        <v>1800</v>
      </c>
      <c r="C87">
        <v>377</v>
      </c>
      <c r="D87">
        <f t="shared" si="8"/>
        <v>2177</v>
      </c>
      <c r="E87">
        <v>538</v>
      </c>
      <c r="F87">
        <v>186</v>
      </c>
      <c r="G87">
        <f t="shared" si="5"/>
        <v>3.0069060773480665</v>
      </c>
      <c r="H87" s="4">
        <v>8512</v>
      </c>
      <c r="I87">
        <f t="shared" si="6"/>
        <v>15.821561338289962</v>
      </c>
      <c r="J87" s="4">
        <v>2913</v>
      </c>
      <c r="K87">
        <f t="shared" si="7"/>
        <v>15.661290322580646</v>
      </c>
    </row>
    <row r="88" spans="1:11" x14ac:dyDescent="0.25">
      <c r="A88">
        <v>26851672</v>
      </c>
      <c r="B88">
        <v>35</v>
      </c>
      <c r="C88">
        <v>22</v>
      </c>
      <c r="D88">
        <f t="shared" si="8"/>
        <v>57</v>
      </c>
      <c r="E88">
        <v>0</v>
      </c>
      <c r="F88">
        <v>2</v>
      </c>
      <c r="G88">
        <f t="shared" si="5"/>
        <v>28.5</v>
      </c>
      <c r="H88" s="4">
        <v>0</v>
      </c>
      <c r="I88" t="e">
        <f t="shared" si="6"/>
        <v>#DIV/0!</v>
      </c>
      <c r="J88" s="4">
        <v>0</v>
      </c>
      <c r="K88">
        <f t="shared" si="7"/>
        <v>0</v>
      </c>
    </row>
    <row r="89" spans="1:11" x14ac:dyDescent="0.25">
      <c r="A89">
        <v>27121444</v>
      </c>
      <c r="B89">
        <v>24</v>
      </c>
      <c r="C89">
        <v>15</v>
      </c>
      <c r="D89">
        <f t="shared" si="8"/>
        <v>39</v>
      </c>
      <c r="E89">
        <v>0</v>
      </c>
      <c r="F89">
        <v>2</v>
      </c>
      <c r="G89">
        <f t="shared" si="5"/>
        <v>19.5</v>
      </c>
      <c r="H89" s="4">
        <v>0</v>
      </c>
      <c r="I89" t="e">
        <f t="shared" si="6"/>
        <v>#DIV/0!</v>
      </c>
      <c r="J89" s="4">
        <v>146</v>
      </c>
      <c r="K89">
        <f t="shared" si="7"/>
        <v>73</v>
      </c>
    </row>
    <row r="90" spans="1:11" x14ac:dyDescent="0.25">
      <c r="A90">
        <v>27288669</v>
      </c>
      <c r="B90">
        <v>90</v>
      </c>
      <c r="C90">
        <v>96</v>
      </c>
      <c r="D90">
        <f t="shared" si="8"/>
        <v>186</v>
      </c>
      <c r="E90">
        <v>0</v>
      </c>
      <c r="F90">
        <v>3</v>
      </c>
      <c r="G90">
        <f t="shared" si="5"/>
        <v>62</v>
      </c>
      <c r="H90" s="4">
        <v>0</v>
      </c>
      <c r="I90" t="e">
        <f t="shared" si="6"/>
        <v>#DIV/0!</v>
      </c>
      <c r="J90" s="4">
        <v>0</v>
      </c>
      <c r="K90">
        <f t="shared" si="7"/>
        <v>0</v>
      </c>
    </row>
    <row r="91" spans="1:11" x14ac:dyDescent="0.25">
      <c r="A91">
        <v>27963475</v>
      </c>
      <c r="B91">
        <v>1495</v>
      </c>
      <c r="C91">
        <v>301</v>
      </c>
      <c r="D91">
        <f t="shared" si="8"/>
        <v>1796</v>
      </c>
      <c r="E91">
        <v>52</v>
      </c>
      <c r="F91">
        <v>181</v>
      </c>
      <c r="G91">
        <f t="shared" si="5"/>
        <v>7.7081545064377686</v>
      </c>
      <c r="H91" s="4">
        <v>2376</v>
      </c>
      <c r="I91">
        <f t="shared" si="6"/>
        <v>45.692307692307693</v>
      </c>
      <c r="J91" s="4">
        <v>7142</v>
      </c>
      <c r="K91">
        <f t="shared" si="7"/>
        <v>39.458563535911601</v>
      </c>
    </row>
    <row r="92" spans="1:11" x14ac:dyDescent="0.25">
      <c r="A92">
        <v>28054380</v>
      </c>
      <c r="B92">
        <v>992</v>
      </c>
      <c r="C92">
        <v>1214</v>
      </c>
      <c r="D92">
        <f t="shared" si="8"/>
        <v>2206</v>
      </c>
      <c r="E92">
        <v>62</v>
      </c>
      <c r="F92">
        <v>758</v>
      </c>
      <c r="G92">
        <f t="shared" si="5"/>
        <v>2.6902439024390246</v>
      </c>
      <c r="H92" s="4">
        <v>65</v>
      </c>
      <c r="I92">
        <f t="shared" si="6"/>
        <v>1.0483870967741935</v>
      </c>
      <c r="J92" s="4">
        <v>656</v>
      </c>
      <c r="K92">
        <f t="shared" si="7"/>
        <v>0.86543535620052769</v>
      </c>
    </row>
    <row r="93" spans="1:11" x14ac:dyDescent="0.25">
      <c r="A93">
        <v>28958186</v>
      </c>
      <c r="B93">
        <v>1</v>
      </c>
      <c r="C93">
        <v>229</v>
      </c>
      <c r="D93">
        <f t="shared" si="8"/>
        <v>230</v>
      </c>
      <c r="E93">
        <v>0</v>
      </c>
      <c r="F93">
        <v>1</v>
      </c>
      <c r="G93">
        <f t="shared" si="5"/>
        <v>230</v>
      </c>
      <c r="H93" s="4">
        <v>0</v>
      </c>
      <c r="I93" t="e">
        <f t="shared" si="6"/>
        <v>#DIV/0!</v>
      </c>
      <c r="J93" s="4">
        <v>0</v>
      </c>
      <c r="K93">
        <f t="shared" si="7"/>
        <v>0</v>
      </c>
    </row>
    <row r="94" spans="1:11" x14ac:dyDescent="0.25">
      <c r="A94">
        <v>30023801</v>
      </c>
      <c r="B94">
        <v>69</v>
      </c>
      <c r="C94">
        <v>22</v>
      </c>
      <c r="D94">
        <f t="shared" si="8"/>
        <v>91</v>
      </c>
      <c r="E94">
        <v>69</v>
      </c>
      <c r="F94">
        <v>22</v>
      </c>
      <c r="G94">
        <f t="shared" si="5"/>
        <v>1</v>
      </c>
      <c r="H94" s="4">
        <v>2553</v>
      </c>
      <c r="I94">
        <f t="shared" si="6"/>
        <v>37</v>
      </c>
      <c r="J94" s="4">
        <v>254</v>
      </c>
      <c r="K94">
        <f t="shared" si="7"/>
        <v>11.545454545454545</v>
      </c>
    </row>
    <row r="95" spans="1:11" x14ac:dyDescent="0.25">
      <c r="A95">
        <v>30175039</v>
      </c>
      <c r="B95">
        <v>330</v>
      </c>
      <c r="C95">
        <v>1995</v>
      </c>
      <c r="D95">
        <f t="shared" si="8"/>
        <v>2325</v>
      </c>
      <c r="E95">
        <v>165</v>
      </c>
      <c r="F95">
        <v>1670</v>
      </c>
      <c r="G95">
        <f t="shared" si="5"/>
        <v>1.2670299727520435</v>
      </c>
      <c r="H95" s="4">
        <v>113</v>
      </c>
      <c r="I95">
        <f t="shared" si="6"/>
        <v>0.68484848484848482</v>
      </c>
      <c r="J95" s="4">
        <v>12123</v>
      </c>
      <c r="K95">
        <f t="shared" si="7"/>
        <v>7.2592814371257486</v>
      </c>
    </row>
    <row r="96" spans="1:11" x14ac:dyDescent="0.25">
      <c r="A96">
        <v>30677339</v>
      </c>
      <c r="B96">
        <v>4</v>
      </c>
      <c r="C96">
        <v>94</v>
      </c>
      <c r="D96">
        <f t="shared" si="8"/>
        <v>98</v>
      </c>
      <c r="E96">
        <v>0</v>
      </c>
      <c r="F96">
        <v>1</v>
      </c>
      <c r="G96">
        <f t="shared" si="5"/>
        <v>98</v>
      </c>
      <c r="H96" s="4">
        <v>0</v>
      </c>
      <c r="I96" t="e">
        <f t="shared" si="6"/>
        <v>#DIV/0!</v>
      </c>
      <c r="J96" s="4">
        <v>0</v>
      </c>
      <c r="K96">
        <f t="shared" si="7"/>
        <v>0</v>
      </c>
    </row>
    <row r="97" spans="1:11" x14ac:dyDescent="0.25">
      <c r="A97">
        <v>30702818</v>
      </c>
      <c r="B97">
        <v>108</v>
      </c>
      <c r="C97">
        <v>898</v>
      </c>
      <c r="D97">
        <f t="shared" si="8"/>
        <v>1006</v>
      </c>
      <c r="E97">
        <v>0</v>
      </c>
      <c r="F97">
        <v>89</v>
      </c>
      <c r="G97">
        <f t="shared" si="5"/>
        <v>11.303370786516854</v>
      </c>
      <c r="H97" s="4">
        <v>0</v>
      </c>
      <c r="I97" t="e">
        <f t="shared" si="6"/>
        <v>#DIV/0!</v>
      </c>
      <c r="J97" s="4">
        <v>2334</v>
      </c>
      <c r="K97">
        <f t="shared" si="7"/>
        <v>26.224719101123597</v>
      </c>
    </row>
    <row r="98" spans="1:11" x14ac:dyDescent="0.25">
      <c r="A98">
        <v>31466422</v>
      </c>
      <c r="B98">
        <v>24</v>
      </c>
      <c r="C98">
        <v>99</v>
      </c>
      <c r="D98">
        <f t="shared" si="8"/>
        <v>123</v>
      </c>
      <c r="E98">
        <v>0</v>
      </c>
      <c r="F98">
        <v>1</v>
      </c>
      <c r="G98">
        <f t="shared" si="5"/>
        <v>123</v>
      </c>
      <c r="H98" s="4">
        <v>0</v>
      </c>
      <c r="I98" t="e">
        <f t="shared" si="6"/>
        <v>#DIV/0!</v>
      </c>
      <c r="J98" s="4">
        <v>0</v>
      </c>
      <c r="K98">
        <f t="shared" si="7"/>
        <v>0</v>
      </c>
    </row>
    <row r="99" spans="1:11" x14ac:dyDescent="0.25">
      <c r="A99">
        <v>31597135</v>
      </c>
      <c r="B99">
        <v>35</v>
      </c>
      <c r="C99">
        <v>24</v>
      </c>
      <c r="D99">
        <f t="shared" si="8"/>
        <v>59</v>
      </c>
      <c r="E99">
        <v>1</v>
      </c>
      <c r="F99">
        <v>0</v>
      </c>
      <c r="G99">
        <f t="shared" si="5"/>
        <v>59</v>
      </c>
      <c r="H99" s="4">
        <v>0</v>
      </c>
      <c r="I99">
        <f t="shared" si="6"/>
        <v>0</v>
      </c>
      <c r="J99" s="4">
        <v>0</v>
      </c>
      <c r="K99" t="e">
        <f t="shared" si="7"/>
        <v>#DIV/0!</v>
      </c>
    </row>
    <row r="100" spans="1:11" x14ac:dyDescent="0.25">
      <c r="A100">
        <v>32340528</v>
      </c>
      <c r="B100">
        <v>152</v>
      </c>
      <c r="C100">
        <v>113</v>
      </c>
      <c r="D100">
        <f t="shared" si="8"/>
        <v>265</v>
      </c>
      <c r="E100">
        <v>11</v>
      </c>
      <c r="F100">
        <v>8</v>
      </c>
      <c r="G100">
        <f t="shared" si="5"/>
        <v>13.947368421052632</v>
      </c>
      <c r="H100" s="4">
        <v>12</v>
      </c>
      <c r="I100">
        <f t="shared" si="6"/>
        <v>1.0909090909090908</v>
      </c>
      <c r="J100" s="4">
        <v>6</v>
      </c>
      <c r="K100">
        <f t="shared" si="7"/>
        <v>0.75</v>
      </c>
    </row>
    <row r="101" spans="1:11" x14ac:dyDescent="0.25">
      <c r="A101">
        <v>34085186</v>
      </c>
      <c r="B101">
        <v>58</v>
      </c>
      <c r="C101">
        <v>10</v>
      </c>
      <c r="D101">
        <f t="shared" si="8"/>
        <v>68</v>
      </c>
      <c r="E101">
        <v>3</v>
      </c>
      <c r="F101">
        <v>0</v>
      </c>
      <c r="G101">
        <f t="shared" si="5"/>
        <v>22.666666666666668</v>
      </c>
      <c r="H101" s="4">
        <v>0</v>
      </c>
      <c r="I101">
        <f t="shared" si="6"/>
        <v>0</v>
      </c>
      <c r="J101" s="4">
        <v>0</v>
      </c>
      <c r="K101" t="e">
        <f t="shared" si="7"/>
        <v>#DIV/0!</v>
      </c>
    </row>
    <row r="102" spans="1:11" x14ac:dyDescent="0.25">
      <c r="A102">
        <v>34396268</v>
      </c>
      <c r="B102">
        <v>142</v>
      </c>
      <c r="C102">
        <v>1166</v>
      </c>
      <c r="D102">
        <f t="shared" si="8"/>
        <v>1308</v>
      </c>
      <c r="E102">
        <v>46</v>
      </c>
      <c r="F102">
        <v>371</v>
      </c>
      <c r="G102">
        <f t="shared" si="5"/>
        <v>3.1366906474820144</v>
      </c>
      <c r="H102" s="4">
        <v>45</v>
      </c>
      <c r="I102">
        <f t="shared" si="6"/>
        <v>0.97826086956521741</v>
      </c>
      <c r="J102" s="4">
        <v>734</v>
      </c>
      <c r="K102">
        <f t="shared" si="7"/>
        <v>1.9784366576819408</v>
      </c>
    </row>
    <row r="103" spans="1:11" x14ac:dyDescent="0.25">
      <c r="A103">
        <v>35288086</v>
      </c>
      <c r="B103">
        <v>1</v>
      </c>
      <c r="C103">
        <v>68</v>
      </c>
      <c r="D103">
        <f t="shared" si="8"/>
        <v>69</v>
      </c>
      <c r="E103">
        <v>0</v>
      </c>
      <c r="F103">
        <v>2</v>
      </c>
      <c r="G103">
        <f t="shared" si="5"/>
        <v>34.5</v>
      </c>
      <c r="H103" s="4">
        <v>0</v>
      </c>
      <c r="I103" t="e">
        <f t="shared" si="6"/>
        <v>#DIV/0!</v>
      </c>
      <c r="J103" s="4">
        <v>0</v>
      </c>
      <c r="K103">
        <f t="shared" si="7"/>
        <v>0</v>
      </c>
    </row>
    <row r="104" spans="1:11" x14ac:dyDescent="0.25">
      <c r="A104">
        <v>35300278</v>
      </c>
      <c r="B104">
        <v>336</v>
      </c>
      <c r="C104">
        <v>187</v>
      </c>
      <c r="D104">
        <f t="shared" si="8"/>
        <v>523</v>
      </c>
      <c r="E104">
        <v>108</v>
      </c>
      <c r="F104">
        <v>53</v>
      </c>
      <c r="G104">
        <f t="shared" si="5"/>
        <v>3.2484472049689441</v>
      </c>
      <c r="H104" s="4">
        <v>495</v>
      </c>
      <c r="I104">
        <f t="shared" si="6"/>
        <v>4.583333333333333</v>
      </c>
      <c r="J104" s="4">
        <v>145</v>
      </c>
      <c r="K104">
        <f t="shared" si="7"/>
        <v>2.7358490566037736</v>
      </c>
    </row>
    <row r="105" spans="1:11" x14ac:dyDescent="0.25">
      <c r="A105">
        <v>36121469</v>
      </c>
      <c r="B105">
        <v>4</v>
      </c>
      <c r="C105">
        <v>17</v>
      </c>
      <c r="D105">
        <f t="shared" si="8"/>
        <v>21</v>
      </c>
      <c r="E105">
        <v>0</v>
      </c>
      <c r="F105">
        <v>2</v>
      </c>
      <c r="G105">
        <f t="shared" si="5"/>
        <v>10.5</v>
      </c>
      <c r="H105" s="4">
        <v>0</v>
      </c>
      <c r="I105" t="e">
        <f t="shared" si="6"/>
        <v>#DIV/0!</v>
      </c>
      <c r="J105" s="4">
        <v>4</v>
      </c>
      <c r="K105">
        <f t="shared" si="7"/>
        <v>2</v>
      </c>
    </row>
    <row r="106" spans="1:11" x14ac:dyDescent="0.25">
      <c r="A106">
        <v>36368703</v>
      </c>
      <c r="B106">
        <v>1</v>
      </c>
      <c r="C106">
        <v>33</v>
      </c>
      <c r="D106">
        <f t="shared" si="8"/>
        <v>34</v>
      </c>
      <c r="E106">
        <v>0</v>
      </c>
      <c r="F106">
        <v>2</v>
      </c>
      <c r="G106">
        <f t="shared" si="5"/>
        <v>17</v>
      </c>
      <c r="H106" s="4">
        <v>0</v>
      </c>
      <c r="I106" t="e">
        <f t="shared" si="6"/>
        <v>#DIV/0!</v>
      </c>
      <c r="J106" s="4">
        <v>8</v>
      </c>
      <c r="K106">
        <f t="shared" si="7"/>
        <v>4</v>
      </c>
    </row>
    <row r="107" spans="1:11" x14ac:dyDescent="0.25">
      <c r="A107">
        <v>36751035</v>
      </c>
      <c r="B107">
        <v>19</v>
      </c>
      <c r="C107">
        <v>16</v>
      </c>
      <c r="D107">
        <f t="shared" si="8"/>
        <v>35</v>
      </c>
      <c r="E107">
        <v>1</v>
      </c>
      <c r="F107">
        <v>3</v>
      </c>
      <c r="G107">
        <f t="shared" si="5"/>
        <v>8.75</v>
      </c>
      <c r="H107" s="4">
        <v>1</v>
      </c>
      <c r="I107">
        <f t="shared" si="6"/>
        <v>1</v>
      </c>
      <c r="J107" s="4">
        <v>1</v>
      </c>
      <c r="K107">
        <f t="shared" si="7"/>
        <v>0.33333333333333331</v>
      </c>
    </row>
    <row r="108" spans="1:11" x14ac:dyDescent="0.25">
      <c r="A108">
        <v>37164289</v>
      </c>
      <c r="B108">
        <v>1</v>
      </c>
      <c r="C108">
        <v>287</v>
      </c>
      <c r="D108">
        <f t="shared" si="8"/>
        <v>288</v>
      </c>
      <c r="E108">
        <v>0</v>
      </c>
      <c r="F108">
        <v>2</v>
      </c>
      <c r="G108">
        <f t="shared" si="5"/>
        <v>144</v>
      </c>
      <c r="H108" s="4">
        <v>0</v>
      </c>
      <c r="I108" t="e">
        <f t="shared" si="6"/>
        <v>#DIV/0!</v>
      </c>
      <c r="J108" s="4">
        <v>1</v>
      </c>
      <c r="K108">
        <f t="shared" si="7"/>
        <v>0.5</v>
      </c>
    </row>
    <row r="109" spans="1:11" x14ac:dyDescent="0.25">
      <c r="A109">
        <v>38515336</v>
      </c>
      <c r="B109">
        <v>220</v>
      </c>
      <c r="C109">
        <v>72</v>
      </c>
      <c r="D109">
        <f t="shared" si="8"/>
        <v>292</v>
      </c>
      <c r="E109">
        <v>0</v>
      </c>
      <c r="F109">
        <v>1</v>
      </c>
      <c r="G109">
        <f t="shared" si="5"/>
        <v>292</v>
      </c>
      <c r="H109" s="4">
        <v>0</v>
      </c>
      <c r="I109" t="e">
        <f t="shared" si="6"/>
        <v>#DIV/0!</v>
      </c>
      <c r="J109" s="4">
        <v>4</v>
      </c>
      <c r="K109">
        <f t="shared" si="7"/>
        <v>4</v>
      </c>
    </row>
    <row r="110" spans="1:11" x14ac:dyDescent="0.25">
      <c r="A110">
        <v>39788762</v>
      </c>
      <c r="B110">
        <v>1233</v>
      </c>
      <c r="C110">
        <v>925</v>
      </c>
      <c r="D110">
        <f t="shared" si="8"/>
        <v>2158</v>
      </c>
      <c r="E110">
        <v>0</v>
      </c>
      <c r="F110">
        <v>1</v>
      </c>
      <c r="G110">
        <f t="shared" si="5"/>
        <v>2158</v>
      </c>
      <c r="H110" s="4">
        <v>0</v>
      </c>
      <c r="I110" t="e">
        <f t="shared" si="6"/>
        <v>#DIV/0!</v>
      </c>
      <c r="J110" s="4">
        <v>61</v>
      </c>
      <c r="K110">
        <f t="shared" si="7"/>
        <v>61</v>
      </c>
    </row>
    <row r="111" spans="1:11" x14ac:dyDescent="0.25">
      <c r="A111">
        <v>41607639</v>
      </c>
      <c r="B111">
        <v>466</v>
      </c>
      <c r="C111">
        <v>173</v>
      </c>
      <c r="D111">
        <f t="shared" si="8"/>
        <v>639</v>
      </c>
      <c r="E111">
        <v>17</v>
      </c>
      <c r="F111">
        <v>26</v>
      </c>
      <c r="G111">
        <f t="shared" si="5"/>
        <v>14.86046511627907</v>
      </c>
      <c r="H111" s="4">
        <v>593</v>
      </c>
      <c r="I111">
        <f t="shared" si="6"/>
        <v>34.882352941176471</v>
      </c>
      <c r="J111" s="4">
        <v>143</v>
      </c>
      <c r="K111">
        <f t="shared" si="7"/>
        <v>5.5</v>
      </c>
    </row>
    <row r="112" spans="1:11" x14ac:dyDescent="0.25">
      <c r="A112">
        <v>42585709</v>
      </c>
      <c r="B112">
        <v>137</v>
      </c>
      <c r="C112">
        <v>190</v>
      </c>
      <c r="D112">
        <f t="shared" si="8"/>
        <v>327</v>
      </c>
      <c r="E112">
        <v>0</v>
      </c>
      <c r="F112">
        <v>10</v>
      </c>
      <c r="G112">
        <f t="shared" si="5"/>
        <v>32.700000000000003</v>
      </c>
      <c r="H112" s="4">
        <v>0</v>
      </c>
      <c r="I112" t="e">
        <f t="shared" si="6"/>
        <v>#DIV/0!</v>
      </c>
      <c r="J112" s="4">
        <v>665</v>
      </c>
      <c r="K112">
        <f t="shared" si="7"/>
        <v>66.5</v>
      </c>
    </row>
    <row r="113" spans="1:11" x14ac:dyDescent="0.25">
      <c r="A113">
        <v>42682761</v>
      </c>
      <c r="B113">
        <v>394</v>
      </c>
      <c r="C113">
        <v>124</v>
      </c>
      <c r="D113">
        <f t="shared" si="8"/>
        <v>518</v>
      </c>
      <c r="E113">
        <v>12</v>
      </c>
      <c r="F113">
        <v>0</v>
      </c>
      <c r="G113">
        <f t="shared" si="5"/>
        <v>43.166666666666664</v>
      </c>
      <c r="H113" s="4">
        <v>286</v>
      </c>
      <c r="I113">
        <f t="shared" si="6"/>
        <v>23.833333333333332</v>
      </c>
      <c r="J113" s="4">
        <v>0</v>
      </c>
      <c r="K113" t="e">
        <f t="shared" si="7"/>
        <v>#DIV/0!</v>
      </c>
    </row>
    <row r="114" spans="1:11" x14ac:dyDescent="0.25">
      <c r="A114">
        <v>43232872</v>
      </c>
      <c r="B114">
        <v>57</v>
      </c>
      <c r="C114">
        <v>5</v>
      </c>
      <c r="D114">
        <f t="shared" si="8"/>
        <v>62</v>
      </c>
      <c r="E114">
        <v>1</v>
      </c>
      <c r="F114">
        <v>0</v>
      </c>
      <c r="G114">
        <f t="shared" si="5"/>
        <v>62</v>
      </c>
      <c r="H114" s="4">
        <v>1</v>
      </c>
      <c r="I114">
        <f t="shared" si="6"/>
        <v>1</v>
      </c>
      <c r="J114" s="4">
        <v>0</v>
      </c>
      <c r="K114" t="e">
        <f t="shared" si="7"/>
        <v>#DIV/0!</v>
      </c>
    </row>
    <row r="115" spans="1:11" x14ac:dyDescent="0.25">
      <c r="A115">
        <v>43480103</v>
      </c>
      <c r="B115">
        <v>1</v>
      </c>
      <c r="C115">
        <v>31</v>
      </c>
      <c r="D115">
        <f t="shared" si="8"/>
        <v>32</v>
      </c>
      <c r="E115">
        <v>0</v>
      </c>
      <c r="F115">
        <v>8</v>
      </c>
      <c r="G115">
        <f t="shared" si="5"/>
        <v>4</v>
      </c>
      <c r="H115" s="4">
        <v>0</v>
      </c>
      <c r="I115" t="e">
        <f t="shared" si="6"/>
        <v>#DIV/0!</v>
      </c>
      <c r="J115" s="4">
        <v>4</v>
      </c>
      <c r="K115">
        <f t="shared" si="7"/>
        <v>0.5</v>
      </c>
    </row>
    <row r="116" spans="1:11" x14ac:dyDescent="0.25">
      <c r="A116">
        <v>43715318</v>
      </c>
      <c r="B116">
        <v>20</v>
      </c>
      <c r="C116">
        <v>70</v>
      </c>
      <c r="D116">
        <f t="shared" si="8"/>
        <v>90</v>
      </c>
      <c r="E116">
        <v>0</v>
      </c>
      <c r="F116">
        <v>3</v>
      </c>
      <c r="G116">
        <f t="shared" si="5"/>
        <v>30</v>
      </c>
      <c r="H116" s="4">
        <v>0</v>
      </c>
      <c r="I116" t="e">
        <f t="shared" si="6"/>
        <v>#DIV/0!</v>
      </c>
      <c r="J116" s="4">
        <v>4</v>
      </c>
      <c r="K116">
        <f t="shared" si="7"/>
        <v>1.3333333333333333</v>
      </c>
    </row>
    <row r="117" spans="1:11" x14ac:dyDescent="0.25">
      <c r="A117">
        <v>44833042</v>
      </c>
      <c r="B117">
        <v>74</v>
      </c>
      <c r="C117">
        <v>21</v>
      </c>
      <c r="D117">
        <f t="shared" si="8"/>
        <v>95</v>
      </c>
      <c r="E117">
        <v>2</v>
      </c>
      <c r="F117">
        <v>0</v>
      </c>
      <c r="G117">
        <f t="shared" si="5"/>
        <v>47.5</v>
      </c>
      <c r="H117" s="4">
        <v>0</v>
      </c>
      <c r="I117">
        <f t="shared" si="6"/>
        <v>0</v>
      </c>
      <c r="J117" s="4">
        <v>0</v>
      </c>
      <c r="K117" t="e">
        <f t="shared" si="7"/>
        <v>#DIV/0!</v>
      </c>
    </row>
    <row r="118" spans="1:11" x14ac:dyDescent="0.25">
      <c r="A118">
        <v>45253868</v>
      </c>
      <c r="B118">
        <v>231</v>
      </c>
      <c r="C118">
        <v>60</v>
      </c>
      <c r="D118">
        <f t="shared" si="8"/>
        <v>291</v>
      </c>
      <c r="E118">
        <v>28</v>
      </c>
      <c r="F118">
        <v>3</v>
      </c>
      <c r="G118">
        <f t="shared" si="5"/>
        <v>9.387096774193548</v>
      </c>
      <c r="H118" s="4">
        <v>106</v>
      </c>
      <c r="I118">
        <f t="shared" si="6"/>
        <v>3.7857142857142856</v>
      </c>
      <c r="J118" s="4">
        <v>0</v>
      </c>
      <c r="K118">
        <f t="shared" si="7"/>
        <v>0</v>
      </c>
    </row>
    <row r="119" spans="1:11" x14ac:dyDescent="0.25">
      <c r="A119">
        <v>45260412</v>
      </c>
      <c r="B119">
        <v>387</v>
      </c>
      <c r="C119">
        <v>349</v>
      </c>
      <c r="D119">
        <f t="shared" si="8"/>
        <v>736</v>
      </c>
      <c r="E119">
        <v>50</v>
      </c>
      <c r="F119">
        <v>92</v>
      </c>
      <c r="G119">
        <f t="shared" si="5"/>
        <v>5.183098591549296</v>
      </c>
      <c r="H119" s="4">
        <v>1085</v>
      </c>
      <c r="I119">
        <f t="shared" si="6"/>
        <v>21.7</v>
      </c>
      <c r="J119" s="4">
        <v>1323</v>
      </c>
      <c r="K119">
        <f t="shared" si="7"/>
        <v>14.380434782608695</v>
      </c>
    </row>
    <row r="120" spans="1:11" x14ac:dyDescent="0.25">
      <c r="A120">
        <v>45716421</v>
      </c>
      <c r="B120">
        <v>15</v>
      </c>
      <c r="C120">
        <v>33</v>
      </c>
      <c r="D120">
        <f t="shared" si="8"/>
        <v>48</v>
      </c>
      <c r="E120">
        <v>0</v>
      </c>
      <c r="F120">
        <v>8</v>
      </c>
      <c r="G120">
        <f t="shared" si="5"/>
        <v>6</v>
      </c>
      <c r="H120" s="4">
        <v>0</v>
      </c>
      <c r="I120" t="e">
        <f t="shared" si="6"/>
        <v>#DIV/0!</v>
      </c>
      <c r="J120" s="4">
        <v>154</v>
      </c>
      <c r="K120">
        <f t="shared" si="7"/>
        <v>19.25</v>
      </c>
    </row>
    <row r="121" spans="1:11" x14ac:dyDescent="0.25">
      <c r="A121">
        <v>45728723</v>
      </c>
      <c r="B121">
        <v>9</v>
      </c>
      <c r="C121">
        <v>60</v>
      </c>
      <c r="D121">
        <f t="shared" si="8"/>
        <v>69</v>
      </c>
      <c r="E121">
        <v>1</v>
      </c>
      <c r="F121">
        <v>10</v>
      </c>
      <c r="G121">
        <f t="shared" si="5"/>
        <v>6.2727272727272725</v>
      </c>
      <c r="H121" s="4">
        <v>0</v>
      </c>
      <c r="I121">
        <f t="shared" si="6"/>
        <v>0</v>
      </c>
      <c r="J121" s="4">
        <v>0</v>
      </c>
      <c r="K121">
        <f t="shared" si="7"/>
        <v>0</v>
      </c>
    </row>
    <row r="122" spans="1:11" x14ac:dyDescent="0.25">
      <c r="A122">
        <v>45866355</v>
      </c>
      <c r="B122">
        <v>547</v>
      </c>
      <c r="C122">
        <v>1026</v>
      </c>
      <c r="D122">
        <f t="shared" si="8"/>
        <v>1573</v>
      </c>
      <c r="E122">
        <v>300</v>
      </c>
      <c r="F122">
        <v>1146</v>
      </c>
      <c r="G122">
        <f t="shared" si="5"/>
        <v>1.0878284923928077</v>
      </c>
      <c r="H122" s="4">
        <v>1442</v>
      </c>
      <c r="I122">
        <f t="shared" si="6"/>
        <v>4.8066666666666666</v>
      </c>
      <c r="J122" s="4">
        <v>5212</v>
      </c>
      <c r="K122">
        <f t="shared" si="7"/>
        <v>4.5479930191972073</v>
      </c>
    </row>
    <row r="123" spans="1:11" x14ac:dyDescent="0.25">
      <c r="A123">
        <v>47398246</v>
      </c>
      <c r="B123">
        <v>41</v>
      </c>
      <c r="C123">
        <v>35</v>
      </c>
      <c r="D123">
        <f t="shared" si="8"/>
        <v>76</v>
      </c>
      <c r="E123">
        <v>5</v>
      </c>
      <c r="F123">
        <v>8</v>
      </c>
      <c r="G123">
        <f t="shared" si="5"/>
        <v>5.8461538461538458</v>
      </c>
      <c r="H123" s="4">
        <v>656</v>
      </c>
      <c r="I123">
        <f t="shared" si="6"/>
        <v>131.19999999999999</v>
      </c>
      <c r="J123" s="4">
        <v>272</v>
      </c>
      <c r="K123">
        <f t="shared" si="7"/>
        <v>34</v>
      </c>
    </row>
    <row r="124" spans="1:11" x14ac:dyDescent="0.25">
      <c r="A124">
        <v>47632133</v>
      </c>
      <c r="B124">
        <v>2100</v>
      </c>
      <c r="C124">
        <v>1114</v>
      </c>
      <c r="D124">
        <f t="shared" si="8"/>
        <v>3214</v>
      </c>
      <c r="E124">
        <v>0</v>
      </c>
      <c r="F124">
        <v>141</v>
      </c>
      <c r="G124">
        <f t="shared" si="5"/>
        <v>22.794326241134751</v>
      </c>
      <c r="H124" s="4">
        <v>0</v>
      </c>
      <c r="I124" t="e">
        <f t="shared" si="6"/>
        <v>#DIV/0!</v>
      </c>
      <c r="J124" s="4">
        <v>834</v>
      </c>
      <c r="K124">
        <f t="shared" si="7"/>
        <v>5.9148936170212769</v>
      </c>
    </row>
    <row r="125" spans="1:11" x14ac:dyDescent="0.25">
      <c r="A125">
        <v>47686179</v>
      </c>
      <c r="B125">
        <v>15</v>
      </c>
      <c r="C125">
        <v>24</v>
      </c>
      <c r="D125">
        <f t="shared" si="8"/>
        <v>39</v>
      </c>
      <c r="E125">
        <v>2</v>
      </c>
      <c r="F125">
        <v>6</v>
      </c>
      <c r="G125">
        <f t="shared" si="5"/>
        <v>4.875</v>
      </c>
      <c r="H125" s="4">
        <v>2</v>
      </c>
      <c r="I125">
        <f t="shared" si="6"/>
        <v>1</v>
      </c>
      <c r="J125" s="4">
        <v>11</v>
      </c>
      <c r="K125">
        <f t="shared" si="7"/>
        <v>1.8333333333333333</v>
      </c>
    </row>
    <row r="126" spans="1:11" x14ac:dyDescent="0.25">
      <c r="A126">
        <v>49336228</v>
      </c>
      <c r="B126">
        <v>1</v>
      </c>
      <c r="C126">
        <v>10</v>
      </c>
      <c r="D126">
        <f t="shared" si="8"/>
        <v>11</v>
      </c>
      <c r="E126">
        <v>1</v>
      </c>
      <c r="F126">
        <v>0</v>
      </c>
      <c r="G126">
        <f t="shared" si="5"/>
        <v>11</v>
      </c>
      <c r="H126" s="4">
        <v>0</v>
      </c>
      <c r="I126">
        <f t="shared" si="6"/>
        <v>0</v>
      </c>
      <c r="J126" s="4">
        <v>0</v>
      </c>
      <c r="K126" t="e">
        <f t="shared" si="7"/>
        <v>#DIV/0!</v>
      </c>
    </row>
    <row r="127" spans="1:11" x14ac:dyDescent="0.25">
      <c r="A127">
        <v>49742114</v>
      </c>
      <c r="B127">
        <v>1</v>
      </c>
      <c r="C127">
        <v>82</v>
      </c>
      <c r="D127">
        <f t="shared" si="8"/>
        <v>83</v>
      </c>
      <c r="E127">
        <v>0</v>
      </c>
      <c r="F127">
        <v>10</v>
      </c>
      <c r="G127">
        <f t="shared" si="5"/>
        <v>8.3000000000000007</v>
      </c>
      <c r="H127" s="4">
        <v>0</v>
      </c>
      <c r="I127" t="e">
        <f t="shared" si="6"/>
        <v>#DIV/0!</v>
      </c>
      <c r="J127" s="4">
        <v>11</v>
      </c>
      <c r="K127">
        <f t="shared" si="7"/>
        <v>1.1000000000000001</v>
      </c>
    </row>
    <row r="128" spans="1:11" x14ac:dyDescent="0.25">
      <c r="A128">
        <v>49892996</v>
      </c>
      <c r="B128">
        <v>303</v>
      </c>
      <c r="C128">
        <v>522</v>
      </c>
      <c r="D128">
        <f t="shared" si="8"/>
        <v>825</v>
      </c>
      <c r="E128">
        <v>46</v>
      </c>
      <c r="F128">
        <v>76</v>
      </c>
      <c r="G128">
        <f t="shared" si="5"/>
        <v>6.7622950819672134</v>
      </c>
      <c r="H128" s="4">
        <v>228</v>
      </c>
      <c r="I128">
        <f t="shared" si="6"/>
        <v>4.9565217391304346</v>
      </c>
      <c r="J128" s="4">
        <v>72</v>
      </c>
      <c r="K128">
        <f t="shared" si="7"/>
        <v>0.94736842105263153</v>
      </c>
    </row>
    <row r="129" spans="1:11" x14ac:dyDescent="0.25">
      <c r="A129">
        <v>50365703</v>
      </c>
      <c r="B129">
        <v>409</v>
      </c>
      <c r="C129">
        <v>509</v>
      </c>
      <c r="D129">
        <f t="shared" si="8"/>
        <v>918</v>
      </c>
      <c r="E129">
        <v>84</v>
      </c>
      <c r="F129">
        <v>100</v>
      </c>
      <c r="G129">
        <f t="shared" si="5"/>
        <v>4.9891304347826084</v>
      </c>
      <c r="H129" s="4">
        <v>292</v>
      </c>
      <c r="I129">
        <f t="shared" si="6"/>
        <v>3.4761904761904763</v>
      </c>
      <c r="J129" s="4">
        <v>199</v>
      </c>
      <c r="K129">
        <f t="shared" si="7"/>
        <v>1.99</v>
      </c>
    </row>
    <row r="130" spans="1:11" x14ac:dyDescent="0.25">
      <c r="A130">
        <v>50374140</v>
      </c>
      <c r="B130">
        <v>23</v>
      </c>
      <c r="C130">
        <v>44</v>
      </c>
      <c r="D130">
        <f t="shared" si="8"/>
        <v>67</v>
      </c>
      <c r="E130">
        <v>3</v>
      </c>
      <c r="F130">
        <v>0</v>
      </c>
      <c r="G130">
        <f t="shared" si="5"/>
        <v>22.333333333333332</v>
      </c>
      <c r="H130" s="4">
        <v>0</v>
      </c>
      <c r="I130">
        <f t="shared" si="6"/>
        <v>0</v>
      </c>
      <c r="J130" s="4">
        <v>0</v>
      </c>
      <c r="K130" t="e">
        <f t="shared" si="7"/>
        <v>#DIV/0!</v>
      </c>
    </row>
    <row r="131" spans="1:11" x14ac:dyDescent="0.25">
      <c r="A131">
        <v>50582931</v>
      </c>
      <c r="B131">
        <v>233</v>
      </c>
      <c r="C131">
        <v>13</v>
      </c>
      <c r="D131">
        <f t="shared" si="8"/>
        <v>246</v>
      </c>
      <c r="E131">
        <v>5</v>
      </c>
      <c r="F131">
        <v>0</v>
      </c>
      <c r="G131">
        <f t="shared" ref="G131:G194" si="9">D131/(E131+F131)</f>
        <v>49.2</v>
      </c>
      <c r="H131" s="4">
        <v>0</v>
      </c>
      <c r="I131">
        <f t="shared" ref="I131:I194" si="10">H131/E131</f>
        <v>0</v>
      </c>
      <c r="J131" s="4">
        <v>0</v>
      </c>
      <c r="K131" t="e">
        <f t="shared" ref="K131:K194" si="11">J131/F131</f>
        <v>#DIV/0!</v>
      </c>
    </row>
    <row r="132" spans="1:11" x14ac:dyDescent="0.25">
      <c r="A132">
        <v>50667950</v>
      </c>
      <c r="B132">
        <v>980</v>
      </c>
      <c r="C132">
        <v>399</v>
      </c>
      <c r="D132">
        <f t="shared" si="8"/>
        <v>1379</v>
      </c>
      <c r="E132">
        <v>166</v>
      </c>
      <c r="F132">
        <v>77</v>
      </c>
      <c r="G132">
        <f t="shared" si="9"/>
        <v>5.6748971193415638</v>
      </c>
      <c r="H132" s="4">
        <v>387</v>
      </c>
      <c r="I132">
        <f t="shared" si="10"/>
        <v>2.3313253012048194</v>
      </c>
      <c r="J132" s="4">
        <v>433</v>
      </c>
      <c r="K132">
        <f t="shared" si="11"/>
        <v>5.6233766233766236</v>
      </c>
    </row>
    <row r="133" spans="1:11" x14ac:dyDescent="0.25">
      <c r="A133">
        <v>51571384</v>
      </c>
      <c r="B133">
        <v>1</v>
      </c>
      <c r="C133">
        <v>13</v>
      </c>
      <c r="D133">
        <f t="shared" si="8"/>
        <v>14</v>
      </c>
      <c r="E133">
        <v>1</v>
      </c>
      <c r="F133">
        <v>3</v>
      </c>
      <c r="G133">
        <f t="shared" si="9"/>
        <v>3.5</v>
      </c>
      <c r="H133" s="4">
        <v>1</v>
      </c>
      <c r="I133">
        <f t="shared" si="10"/>
        <v>1</v>
      </c>
      <c r="J133" s="4">
        <v>0</v>
      </c>
      <c r="K133">
        <f t="shared" si="11"/>
        <v>0</v>
      </c>
    </row>
    <row r="134" spans="1:11" x14ac:dyDescent="0.25">
      <c r="A134">
        <v>51581382</v>
      </c>
      <c r="B134">
        <v>40</v>
      </c>
      <c r="C134">
        <v>20</v>
      </c>
      <c r="D134">
        <f t="shared" si="8"/>
        <v>60</v>
      </c>
      <c r="E134">
        <v>1</v>
      </c>
      <c r="F134">
        <v>0</v>
      </c>
      <c r="G134">
        <f t="shared" si="9"/>
        <v>60</v>
      </c>
      <c r="H134" s="4">
        <v>313</v>
      </c>
      <c r="I134">
        <f t="shared" si="10"/>
        <v>313</v>
      </c>
      <c r="J134" s="4">
        <v>0</v>
      </c>
      <c r="K134" t="e">
        <f t="shared" si="11"/>
        <v>#DIV/0!</v>
      </c>
    </row>
    <row r="135" spans="1:11" x14ac:dyDescent="0.25">
      <c r="A135">
        <v>51774067</v>
      </c>
      <c r="B135">
        <v>104</v>
      </c>
      <c r="C135">
        <v>136</v>
      </c>
      <c r="D135">
        <f t="shared" si="8"/>
        <v>240</v>
      </c>
      <c r="E135">
        <v>0</v>
      </c>
      <c r="F135">
        <v>1</v>
      </c>
      <c r="G135">
        <f t="shared" si="9"/>
        <v>240</v>
      </c>
      <c r="H135" s="4">
        <v>0</v>
      </c>
      <c r="I135" t="e">
        <f t="shared" si="10"/>
        <v>#DIV/0!</v>
      </c>
      <c r="J135" s="4">
        <v>0</v>
      </c>
      <c r="K135">
        <f t="shared" si="11"/>
        <v>0</v>
      </c>
    </row>
    <row r="136" spans="1:11" x14ac:dyDescent="0.25">
      <c r="A136">
        <v>53135203</v>
      </c>
      <c r="B136">
        <v>1139</v>
      </c>
      <c r="C136">
        <v>361</v>
      </c>
      <c r="D136">
        <f t="shared" si="8"/>
        <v>1500</v>
      </c>
      <c r="E136">
        <v>155</v>
      </c>
      <c r="F136">
        <v>271</v>
      </c>
      <c r="G136">
        <f t="shared" si="9"/>
        <v>3.5211267605633805</v>
      </c>
      <c r="H136" s="4">
        <v>5766</v>
      </c>
      <c r="I136">
        <f t="shared" si="10"/>
        <v>37.200000000000003</v>
      </c>
      <c r="J136" s="4">
        <v>3437</v>
      </c>
      <c r="K136">
        <f t="shared" si="11"/>
        <v>12.682656826568266</v>
      </c>
    </row>
    <row r="137" spans="1:11" x14ac:dyDescent="0.25">
      <c r="A137">
        <v>53534987</v>
      </c>
      <c r="B137">
        <v>250</v>
      </c>
      <c r="C137">
        <v>104</v>
      </c>
      <c r="D137">
        <f t="shared" ref="D137:D200" si="12">B137+C137</f>
        <v>354</v>
      </c>
      <c r="E137">
        <v>3</v>
      </c>
      <c r="F137">
        <v>2</v>
      </c>
      <c r="G137">
        <f t="shared" si="9"/>
        <v>70.8</v>
      </c>
      <c r="H137" s="4">
        <v>9</v>
      </c>
      <c r="I137">
        <f t="shared" si="10"/>
        <v>3</v>
      </c>
      <c r="J137" s="4">
        <v>0</v>
      </c>
      <c r="K137">
        <f t="shared" si="11"/>
        <v>0</v>
      </c>
    </row>
    <row r="138" spans="1:11" x14ac:dyDescent="0.25">
      <c r="A138">
        <v>53661072</v>
      </c>
      <c r="B138">
        <v>59</v>
      </c>
      <c r="C138">
        <v>84</v>
      </c>
      <c r="D138">
        <f t="shared" si="12"/>
        <v>143</v>
      </c>
      <c r="E138">
        <v>5</v>
      </c>
      <c r="F138">
        <v>5</v>
      </c>
      <c r="G138">
        <f t="shared" si="9"/>
        <v>14.3</v>
      </c>
      <c r="H138" s="4">
        <v>3</v>
      </c>
      <c r="I138">
        <f t="shared" si="10"/>
        <v>0.6</v>
      </c>
      <c r="J138" s="4">
        <v>2</v>
      </c>
      <c r="K138">
        <f t="shared" si="11"/>
        <v>0.4</v>
      </c>
    </row>
    <row r="139" spans="1:11" x14ac:dyDescent="0.25">
      <c r="A139">
        <v>54638619</v>
      </c>
      <c r="B139">
        <v>59</v>
      </c>
      <c r="C139">
        <v>97</v>
      </c>
      <c r="D139">
        <f t="shared" si="12"/>
        <v>156</v>
      </c>
      <c r="E139">
        <v>0</v>
      </c>
      <c r="F139">
        <v>5</v>
      </c>
      <c r="G139">
        <f t="shared" si="9"/>
        <v>31.2</v>
      </c>
      <c r="H139" s="4">
        <v>0</v>
      </c>
      <c r="I139" t="e">
        <f t="shared" si="10"/>
        <v>#DIV/0!</v>
      </c>
      <c r="J139" s="4">
        <v>1</v>
      </c>
      <c r="K139">
        <f t="shared" si="11"/>
        <v>0.2</v>
      </c>
    </row>
    <row r="140" spans="1:11" x14ac:dyDescent="0.25">
      <c r="A140">
        <v>54648215</v>
      </c>
      <c r="B140">
        <v>8535</v>
      </c>
      <c r="C140">
        <v>2182</v>
      </c>
      <c r="D140">
        <f t="shared" si="12"/>
        <v>10717</v>
      </c>
      <c r="E140">
        <v>1007</v>
      </c>
      <c r="F140">
        <v>615</v>
      </c>
      <c r="G140">
        <f t="shared" si="9"/>
        <v>6.6072749691738597</v>
      </c>
      <c r="H140" s="4">
        <v>17196</v>
      </c>
      <c r="I140">
        <f t="shared" si="10"/>
        <v>17.076464746772594</v>
      </c>
      <c r="J140" s="4">
        <v>2978</v>
      </c>
      <c r="K140">
        <f t="shared" si="11"/>
        <v>4.8422764227642272</v>
      </c>
    </row>
    <row r="141" spans="1:11" x14ac:dyDescent="0.25">
      <c r="A141">
        <v>54654579</v>
      </c>
      <c r="B141">
        <v>98</v>
      </c>
      <c r="C141">
        <v>25</v>
      </c>
      <c r="D141">
        <f t="shared" si="12"/>
        <v>123</v>
      </c>
      <c r="E141">
        <v>0</v>
      </c>
      <c r="F141">
        <v>3</v>
      </c>
      <c r="G141">
        <f t="shared" si="9"/>
        <v>41</v>
      </c>
      <c r="H141" s="4">
        <v>0</v>
      </c>
      <c r="I141" t="e">
        <f t="shared" si="10"/>
        <v>#DIV/0!</v>
      </c>
      <c r="J141" s="4">
        <v>324</v>
      </c>
      <c r="K141">
        <f t="shared" si="11"/>
        <v>108</v>
      </c>
    </row>
    <row r="142" spans="1:11" x14ac:dyDescent="0.25">
      <c r="A142">
        <v>55123746</v>
      </c>
      <c r="B142">
        <v>6</v>
      </c>
      <c r="C142">
        <v>76</v>
      </c>
      <c r="D142">
        <f t="shared" si="12"/>
        <v>82</v>
      </c>
      <c r="E142">
        <v>2</v>
      </c>
      <c r="F142">
        <v>2</v>
      </c>
      <c r="G142">
        <f t="shared" si="9"/>
        <v>20.5</v>
      </c>
      <c r="H142" s="4">
        <v>0</v>
      </c>
      <c r="I142">
        <f t="shared" si="10"/>
        <v>0</v>
      </c>
      <c r="J142" s="4">
        <v>5</v>
      </c>
      <c r="K142">
        <f t="shared" si="11"/>
        <v>2.5</v>
      </c>
    </row>
    <row r="143" spans="1:11" x14ac:dyDescent="0.25">
      <c r="A143">
        <v>55912925</v>
      </c>
      <c r="B143">
        <v>3</v>
      </c>
      <c r="C143">
        <v>100</v>
      </c>
      <c r="D143">
        <f t="shared" si="12"/>
        <v>103</v>
      </c>
      <c r="E143">
        <v>0</v>
      </c>
      <c r="F143">
        <v>1</v>
      </c>
      <c r="G143">
        <f t="shared" si="9"/>
        <v>103</v>
      </c>
      <c r="H143" s="4">
        <v>0</v>
      </c>
      <c r="I143" t="e">
        <f t="shared" si="10"/>
        <v>#DIV/0!</v>
      </c>
      <c r="J143" s="4">
        <v>0</v>
      </c>
      <c r="K143">
        <f t="shared" si="11"/>
        <v>0</v>
      </c>
    </row>
    <row r="144" spans="1:11" x14ac:dyDescent="0.25">
      <c r="A144">
        <v>56017863</v>
      </c>
      <c r="B144">
        <v>11</v>
      </c>
      <c r="C144">
        <v>6</v>
      </c>
      <c r="D144">
        <f t="shared" si="12"/>
        <v>17</v>
      </c>
      <c r="E144">
        <v>0</v>
      </c>
      <c r="F144">
        <v>2</v>
      </c>
      <c r="G144">
        <f t="shared" si="9"/>
        <v>8.5</v>
      </c>
      <c r="H144" s="4">
        <v>0</v>
      </c>
      <c r="I144" t="e">
        <f t="shared" si="10"/>
        <v>#DIV/0!</v>
      </c>
      <c r="J144" s="4">
        <v>0</v>
      </c>
      <c r="K144">
        <f t="shared" si="11"/>
        <v>0</v>
      </c>
    </row>
    <row r="145" spans="1:11" x14ac:dyDescent="0.25">
      <c r="A145">
        <v>56406733</v>
      </c>
      <c r="B145">
        <v>1</v>
      </c>
      <c r="C145">
        <v>10</v>
      </c>
      <c r="D145">
        <f t="shared" si="12"/>
        <v>11</v>
      </c>
      <c r="E145">
        <v>0</v>
      </c>
      <c r="F145">
        <v>2</v>
      </c>
      <c r="G145">
        <f t="shared" si="9"/>
        <v>5.5</v>
      </c>
      <c r="H145" s="4">
        <v>0</v>
      </c>
      <c r="I145" t="e">
        <f t="shared" si="10"/>
        <v>#DIV/0!</v>
      </c>
      <c r="J145" s="4">
        <v>0</v>
      </c>
      <c r="K145">
        <f t="shared" si="11"/>
        <v>0</v>
      </c>
    </row>
    <row r="146" spans="1:11" x14ac:dyDescent="0.25">
      <c r="A146">
        <v>56578571</v>
      </c>
      <c r="B146">
        <v>1</v>
      </c>
      <c r="C146">
        <v>4</v>
      </c>
      <c r="D146">
        <f t="shared" si="12"/>
        <v>5</v>
      </c>
      <c r="E146">
        <v>0</v>
      </c>
      <c r="F146">
        <v>1</v>
      </c>
      <c r="G146">
        <f t="shared" si="9"/>
        <v>5</v>
      </c>
      <c r="H146" s="4">
        <v>0</v>
      </c>
      <c r="I146" t="e">
        <f t="shared" si="10"/>
        <v>#DIV/0!</v>
      </c>
      <c r="J146" s="4">
        <v>0</v>
      </c>
      <c r="K146">
        <f t="shared" si="11"/>
        <v>0</v>
      </c>
    </row>
    <row r="147" spans="1:11" x14ac:dyDescent="0.25">
      <c r="A147">
        <v>56740418</v>
      </c>
      <c r="B147">
        <v>11</v>
      </c>
      <c r="C147">
        <v>15</v>
      </c>
      <c r="D147">
        <f t="shared" si="12"/>
        <v>26</v>
      </c>
      <c r="E147">
        <v>9</v>
      </c>
      <c r="F147">
        <v>9</v>
      </c>
      <c r="G147">
        <f t="shared" si="9"/>
        <v>1.4444444444444444</v>
      </c>
      <c r="H147" s="4">
        <v>48</v>
      </c>
      <c r="I147">
        <f t="shared" si="10"/>
        <v>5.333333333333333</v>
      </c>
      <c r="J147" s="4">
        <v>0</v>
      </c>
      <c r="K147">
        <f t="shared" si="11"/>
        <v>0</v>
      </c>
    </row>
    <row r="148" spans="1:11" x14ac:dyDescent="0.25">
      <c r="A148">
        <v>57079362</v>
      </c>
      <c r="B148">
        <v>1</v>
      </c>
      <c r="C148">
        <v>98</v>
      </c>
      <c r="D148">
        <f t="shared" si="12"/>
        <v>99</v>
      </c>
      <c r="E148">
        <v>0</v>
      </c>
      <c r="F148">
        <v>1</v>
      </c>
      <c r="G148">
        <f t="shared" si="9"/>
        <v>99</v>
      </c>
      <c r="H148" s="4">
        <v>0</v>
      </c>
      <c r="I148" t="e">
        <f t="shared" si="10"/>
        <v>#DIV/0!</v>
      </c>
      <c r="J148" s="4">
        <v>0</v>
      </c>
      <c r="K148">
        <f t="shared" si="11"/>
        <v>0</v>
      </c>
    </row>
    <row r="149" spans="1:11" x14ac:dyDescent="0.25">
      <c r="A149">
        <v>58870758</v>
      </c>
      <c r="B149">
        <v>5</v>
      </c>
      <c r="C149">
        <v>34</v>
      </c>
      <c r="D149">
        <f t="shared" si="12"/>
        <v>39</v>
      </c>
      <c r="E149">
        <v>1</v>
      </c>
      <c r="F149">
        <v>18</v>
      </c>
      <c r="G149">
        <f t="shared" si="9"/>
        <v>2.0526315789473686</v>
      </c>
      <c r="H149" s="4">
        <v>0</v>
      </c>
      <c r="I149">
        <f t="shared" si="10"/>
        <v>0</v>
      </c>
      <c r="J149" s="4">
        <v>0</v>
      </c>
      <c r="K149">
        <f t="shared" si="11"/>
        <v>0</v>
      </c>
    </row>
    <row r="150" spans="1:11" x14ac:dyDescent="0.25">
      <c r="A150">
        <v>59766613</v>
      </c>
      <c r="B150">
        <v>30</v>
      </c>
      <c r="C150">
        <v>13</v>
      </c>
      <c r="D150">
        <f t="shared" si="12"/>
        <v>43</v>
      </c>
      <c r="E150">
        <v>0</v>
      </c>
      <c r="F150">
        <v>1</v>
      </c>
      <c r="G150">
        <f t="shared" si="9"/>
        <v>43</v>
      </c>
      <c r="H150" s="4">
        <v>0</v>
      </c>
      <c r="I150" t="e">
        <f t="shared" si="10"/>
        <v>#DIV/0!</v>
      </c>
      <c r="J150" s="4">
        <v>0</v>
      </c>
      <c r="K150">
        <f t="shared" si="11"/>
        <v>0</v>
      </c>
    </row>
    <row r="151" spans="1:11" x14ac:dyDescent="0.25">
      <c r="A151">
        <v>61695461</v>
      </c>
      <c r="B151">
        <v>5</v>
      </c>
      <c r="C151">
        <v>236</v>
      </c>
      <c r="D151">
        <f t="shared" si="12"/>
        <v>241</v>
      </c>
      <c r="E151">
        <v>0</v>
      </c>
      <c r="F151">
        <v>38</v>
      </c>
      <c r="G151">
        <f t="shared" si="9"/>
        <v>6.3421052631578947</v>
      </c>
      <c r="H151" s="4">
        <v>0</v>
      </c>
      <c r="I151" t="e">
        <f t="shared" si="10"/>
        <v>#DIV/0!</v>
      </c>
      <c r="J151" s="4">
        <v>37</v>
      </c>
      <c r="K151">
        <f t="shared" si="11"/>
        <v>0.97368421052631582</v>
      </c>
    </row>
    <row r="152" spans="1:11" x14ac:dyDescent="0.25">
      <c r="A152">
        <v>62585278</v>
      </c>
      <c r="B152">
        <v>22</v>
      </c>
      <c r="C152">
        <v>23</v>
      </c>
      <c r="D152">
        <f t="shared" si="12"/>
        <v>45</v>
      </c>
      <c r="E152">
        <v>1</v>
      </c>
      <c r="F152">
        <v>0</v>
      </c>
      <c r="G152">
        <f t="shared" si="9"/>
        <v>45</v>
      </c>
      <c r="H152" s="4">
        <v>0</v>
      </c>
      <c r="I152">
        <f t="shared" si="10"/>
        <v>0</v>
      </c>
      <c r="J152" s="4">
        <v>0</v>
      </c>
      <c r="K152" t="e">
        <f t="shared" si="11"/>
        <v>#DIV/0!</v>
      </c>
    </row>
    <row r="153" spans="1:11" x14ac:dyDescent="0.25">
      <c r="A153">
        <v>67809495</v>
      </c>
      <c r="B153">
        <v>3</v>
      </c>
      <c r="C153">
        <v>28</v>
      </c>
      <c r="D153">
        <f t="shared" si="12"/>
        <v>31</v>
      </c>
      <c r="E153">
        <v>0</v>
      </c>
      <c r="F153">
        <v>1</v>
      </c>
      <c r="G153">
        <f t="shared" si="9"/>
        <v>31</v>
      </c>
      <c r="H153" s="4">
        <v>0</v>
      </c>
      <c r="I153" t="e">
        <f t="shared" si="10"/>
        <v>#DIV/0!</v>
      </c>
      <c r="J153" s="4">
        <v>0</v>
      </c>
      <c r="K153">
        <f t="shared" si="11"/>
        <v>0</v>
      </c>
    </row>
    <row r="154" spans="1:11" x14ac:dyDescent="0.25">
      <c r="A154">
        <v>68407220</v>
      </c>
      <c r="B154">
        <v>2052</v>
      </c>
      <c r="C154">
        <v>1316</v>
      </c>
      <c r="D154">
        <f t="shared" si="12"/>
        <v>3368</v>
      </c>
      <c r="E154">
        <v>0</v>
      </c>
      <c r="F154">
        <v>3</v>
      </c>
      <c r="G154">
        <f t="shared" si="9"/>
        <v>1122.6666666666667</v>
      </c>
      <c r="H154" s="4">
        <v>0</v>
      </c>
      <c r="I154" t="e">
        <f t="shared" si="10"/>
        <v>#DIV/0!</v>
      </c>
      <c r="J154" s="4">
        <v>49</v>
      </c>
      <c r="K154">
        <f t="shared" si="11"/>
        <v>16.333333333333332</v>
      </c>
    </row>
    <row r="155" spans="1:11" x14ac:dyDescent="0.25">
      <c r="A155">
        <v>69093907</v>
      </c>
      <c r="B155">
        <v>8</v>
      </c>
      <c r="C155">
        <v>22</v>
      </c>
      <c r="D155">
        <f t="shared" si="12"/>
        <v>30</v>
      </c>
      <c r="E155">
        <v>0</v>
      </c>
      <c r="F155">
        <v>3</v>
      </c>
      <c r="G155">
        <f t="shared" si="9"/>
        <v>10</v>
      </c>
      <c r="H155" s="4">
        <v>0</v>
      </c>
      <c r="I155" t="e">
        <f t="shared" si="10"/>
        <v>#DIV/0!</v>
      </c>
      <c r="J155" s="4">
        <v>34</v>
      </c>
      <c r="K155">
        <f t="shared" si="11"/>
        <v>11.333333333333334</v>
      </c>
    </row>
    <row r="156" spans="1:11" x14ac:dyDescent="0.25">
      <c r="A156">
        <v>71301957</v>
      </c>
      <c r="B156">
        <v>1</v>
      </c>
      <c r="C156">
        <v>46</v>
      </c>
      <c r="D156">
        <f t="shared" si="12"/>
        <v>47</v>
      </c>
      <c r="E156">
        <v>0</v>
      </c>
      <c r="F156">
        <v>12</v>
      </c>
      <c r="G156">
        <f t="shared" si="9"/>
        <v>3.9166666666666665</v>
      </c>
      <c r="H156" s="4">
        <v>0</v>
      </c>
      <c r="I156" t="e">
        <f t="shared" si="10"/>
        <v>#DIV/0!</v>
      </c>
      <c r="J156" s="4">
        <v>124</v>
      </c>
      <c r="K156">
        <f t="shared" si="11"/>
        <v>10.333333333333334</v>
      </c>
    </row>
    <row r="157" spans="1:11" x14ac:dyDescent="0.25">
      <c r="A157">
        <v>71376869</v>
      </c>
      <c r="B157">
        <v>245</v>
      </c>
      <c r="C157">
        <v>170</v>
      </c>
      <c r="D157">
        <f t="shared" si="12"/>
        <v>415</v>
      </c>
      <c r="E157">
        <v>13</v>
      </c>
      <c r="F157">
        <v>71</v>
      </c>
      <c r="G157">
        <f t="shared" si="9"/>
        <v>4.9404761904761907</v>
      </c>
      <c r="H157" s="4">
        <v>55</v>
      </c>
      <c r="I157">
        <f t="shared" si="10"/>
        <v>4.2307692307692308</v>
      </c>
      <c r="J157" s="4">
        <v>595</v>
      </c>
      <c r="K157">
        <f t="shared" si="11"/>
        <v>8.3802816901408459</v>
      </c>
    </row>
    <row r="158" spans="1:11" x14ac:dyDescent="0.25">
      <c r="A158">
        <v>71501855</v>
      </c>
      <c r="B158">
        <v>644</v>
      </c>
      <c r="C158">
        <v>3765</v>
      </c>
      <c r="D158">
        <f t="shared" si="12"/>
        <v>4409</v>
      </c>
      <c r="E158">
        <v>0</v>
      </c>
      <c r="F158">
        <v>341</v>
      </c>
      <c r="G158">
        <f t="shared" si="9"/>
        <v>12.929618768328446</v>
      </c>
      <c r="H158" s="4">
        <v>0</v>
      </c>
      <c r="I158" t="e">
        <f t="shared" si="10"/>
        <v>#DIV/0!</v>
      </c>
      <c r="J158" s="4">
        <v>14924</v>
      </c>
      <c r="K158">
        <f t="shared" si="11"/>
        <v>43.765395894428153</v>
      </c>
    </row>
    <row r="159" spans="1:11" x14ac:dyDescent="0.25">
      <c r="A159">
        <v>72233269</v>
      </c>
      <c r="B159">
        <v>962</v>
      </c>
      <c r="C159">
        <v>124</v>
      </c>
      <c r="D159">
        <f t="shared" si="12"/>
        <v>1086</v>
      </c>
      <c r="E159">
        <v>102</v>
      </c>
      <c r="F159">
        <v>340</v>
      </c>
      <c r="G159">
        <f t="shared" si="9"/>
        <v>2.4570135746606336</v>
      </c>
      <c r="H159" s="4">
        <v>311</v>
      </c>
      <c r="I159">
        <f t="shared" si="10"/>
        <v>3.0490196078431371</v>
      </c>
      <c r="J159" s="4">
        <v>5034</v>
      </c>
      <c r="K159">
        <f t="shared" si="11"/>
        <v>14.805882352941177</v>
      </c>
    </row>
    <row r="160" spans="1:11" x14ac:dyDescent="0.25">
      <c r="A160">
        <v>72479761</v>
      </c>
      <c r="B160">
        <v>340</v>
      </c>
      <c r="C160">
        <v>4758</v>
      </c>
      <c r="D160">
        <f t="shared" si="12"/>
        <v>5098</v>
      </c>
      <c r="E160">
        <v>0</v>
      </c>
      <c r="F160">
        <v>223</v>
      </c>
      <c r="G160">
        <f t="shared" si="9"/>
        <v>22.860986547085201</v>
      </c>
      <c r="H160" s="4">
        <v>0</v>
      </c>
      <c r="I160" t="e">
        <f t="shared" si="10"/>
        <v>#DIV/0!</v>
      </c>
      <c r="J160" s="4">
        <v>3795</v>
      </c>
      <c r="K160">
        <f t="shared" si="11"/>
        <v>17.017937219730943</v>
      </c>
    </row>
    <row r="161" spans="1:11" x14ac:dyDescent="0.25">
      <c r="A161">
        <v>74074978</v>
      </c>
      <c r="B161">
        <v>330</v>
      </c>
      <c r="C161">
        <v>1578</v>
      </c>
      <c r="D161">
        <f t="shared" si="12"/>
        <v>1908</v>
      </c>
      <c r="E161">
        <v>0</v>
      </c>
      <c r="F161">
        <v>17</v>
      </c>
      <c r="G161">
        <f t="shared" si="9"/>
        <v>112.23529411764706</v>
      </c>
      <c r="H161" s="4">
        <v>0</v>
      </c>
      <c r="I161" t="e">
        <f t="shared" si="10"/>
        <v>#DIV/0!</v>
      </c>
      <c r="J161" s="4">
        <v>30</v>
      </c>
      <c r="K161">
        <f t="shared" si="11"/>
        <v>1.7647058823529411</v>
      </c>
    </row>
    <row r="162" spans="1:11" x14ac:dyDescent="0.25">
      <c r="A162">
        <v>74510248</v>
      </c>
      <c r="B162">
        <v>1</v>
      </c>
      <c r="C162">
        <v>10</v>
      </c>
      <c r="D162">
        <f t="shared" si="12"/>
        <v>11</v>
      </c>
      <c r="E162">
        <v>0</v>
      </c>
      <c r="F162">
        <v>10</v>
      </c>
      <c r="G162">
        <f t="shared" si="9"/>
        <v>1.1000000000000001</v>
      </c>
      <c r="H162" s="4">
        <v>0</v>
      </c>
      <c r="I162" t="e">
        <f t="shared" si="10"/>
        <v>#DIV/0!</v>
      </c>
      <c r="J162" s="4">
        <v>21</v>
      </c>
      <c r="K162">
        <f t="shared" si="11"/>
        <v>2.1</v>
      </c>
    </row>
    <row r="163" spans="1:11" x14ac:dyDescent="0.25">
      <c r="A163">
        <v>76426537</v>
      </c>
      <c r="B163">
        <v>2</v>
      </c>
      <c r="C163">
        <v>19</v>
      </c>
      <c r="D163">
        <f t="shared" si="12"/>
        <v>21</v>
      </c>
      <c r="E163">
        <v>0</v>
      </c>
      <c r="F163">
        <v>1</v>
      </c>
      <c r="G163">
        <f t="shared" si="9"/>
        <v>21</v>
      </c>
      <c r="H163" s="4">
        <v>0</v>
      </c>
      <c r="I163" t="e">
        <f t="shared" si="10"/>
        <v>#DIV/0!</v>
      </c>
      <c r="J163" s="4">
        <v>0</v>
      </c>
      <c r="K163">
        <f t="shared" si="11"/>
        <v>0</v>
      </c>
    </row>
    <row r="164" spans="1:11" x14ac:dyDescent="0.25">
      <c r="A164">
        <v>77395878</v>
      </c>
      <c r="B164">
        <v>160</v>
      </c>
      <c r="C164">
        <v>26</v>
      </c>
      <c r="D164">
        <f t="shared" si="12"/>
        <v>186</v>
      </c>
      <c r="E164">
        <v>1</v>
      </c>
      <c r="F164">
        <v>0</v>
      </c>
      <c r="G164">
        <f t="shared" si="9"/>
        <v>186</v>
      </c>
      <c r="H164" s="4">
        <v>0</v>
      </c>
      <c r="I164">
        <f t="shared" si="10"/>
        <v>0</v>
      </c>
      <c r="J164" s="4">
        <v>0</v>
      </c>
      <c r="K164" t="e">
        <f t="shared" si="11"/>
        <v>#DIV/0!</v>
      </c>
    </row>
    <row r="165" spans="1:11" x14ac:dyDescent="0.25">
      <c r="A165">
        <v>78471377</v>
      </c>
      <c r="B165">
        <v>990</v>
      </c>
      <c r="C165">
        <v>134</v>
      </c>
      <c r="D165">
        <f t="shared" si="12"/>
        <v>1124</v>
      </c>
      <c r="E165">
        <v>0</v>
      </c>
      <c r="F165">
        <v>5</v>
      </c>
      <c r="G165">
        <f t="shared" si="9"/>
        <v>224.8</v>
      </c>
      <c r="H165" s="4">
        <v>0</v>
      </c>
      <c r="I165" t="e">
        <f t="shared" si="10"/>
        <v>#DIV/0!</v>
      </c>
      <c r="J165" s="4">
        <v>0</v>
      </c>
      <c r="K165">
        <f t="shared" si="11"/>
        <v>0</v>
      </c>
    </row>
    <row r="166" spans="1:11" x14ac:dyDescent="0.25">
      <c r="A166">
        <v>79148749</v>
      </c>
      <c r="B166">
        <v>227</v>
      </c>
      <c r="C166">
        <v>256</v>
      </c>
      <c r="D166">
        <f t="shared" si="12"/>
        <v>483</v>
      </c>
      <c r="E166">
        <v>0</v>
      </c>
      <c r="F166">
        <v>4</v>
      </c>
      <c r="G166">
        <f t="shared" si="9"/>
        <v>120.75</v>
      </c>
      <c r="H166" s="4">
        <v>0</v>
      </c>
      <c r="I166" t="e">
        <f t="shared" si="10"/>
        <v>#DIV/0!</v>
      </c>
      <c r="J166" s="4">
        <v>177</v>
      </c>
      <c r="K166">
        <f t="shared" si="11"/>
        <v>44.25</v>
      </c>
    </row>
    <row r="167" spans="1:11" x14ac:dyDescent="0.25">
      <c r="A167">
        <v>79465598</v>
      </c>
      <c r="B167">
        <v>270</v>
      </c>
      <c r="C167">
        <v>826</v>
      </c>
      <c r="D167">
        <f t="shared" si="12"/>
        <v>1096</v>
      </c>
      <c r="E167">
        <v>80</v>
      </c>
      <c r="F167">
        <v>164</v>
      </c>
      <c r="G167">
        <f t="shared" si="9"/>
        <v>4.4918032786885247</v>
      </c>
      <c r="H167" s="4">
        <v>18</v>
      </c>
      <c r="I167">
        <f t="shared" si="10"/>
        <v>0.22500000000000001</v>
      </c>
      <c r="J167" s="4">
        <v>87</v>
      </c>
      <c r="K167">
        <f t="shared" si="11"/>
        <v>0.53048780487804881</v>
      </c>
    </row>
    <row r="168" spans="1:11" x14ac:dyDescent="0.25">
      <c r="A168">
        <v>79924625</v>
      </c>
      <c r="B168">
        <v>1</v>
      </c>
      <c r="C168">
        <v>4</v>
      </c>
      <c r="D168">
        <f t="shared" si="12"/>
        <v>5</v>
      </c>
      <c r="E168">
        <v>0</v>
      </c>
      <c r="F168">
        <v>1</v>
      </c>
      <c r="G168">
        <f t="shared" si="9"/>
        <v>5</v>
      </c>
      <c r="H168" s="4">
        <v>0</v>
      </c>
      <c r="I168" t="e">
        <f t="shared" si="10"/>
        <v>#DIV/0!</v>
      </c>
      <c r="J168" s="4">
        <v>0</v>
      </c>
      <c r="K168">
        <f t="shared" si="11"/>
        <v>0</v>
      </c>
    </row>
    <row r="169" spans="1:11" x14ac:dyDescent="0.25">
      <c r="A169">
        <v>80075516</v>
      </c>
      <c r="B169">
        <v>1</v>
      </c>
      <c r="C169">
        <v>174</v>
      </c>
      <c r="D169">
        <f t="shared" si="12"/>
        <v>175</v>
      </c>
      <c r="E169">
        <v>0</v>
      </c>
      <c r="F169">
        <v>39</v>
      </c>
      <c r="G169">
        <f t="shared" si="9"/>
        <v>4.4871794871794872</v>
      </c>
      <c r="H169" s="4">
        <v>0</v>
      </c>
      <c r="I169" t="e">
        <f t="shared" si="10"/>
        <v>#DIV/0!</v>
      </c>
      <c r="J169" s="4">
        <v>0</v>
      </c>
      <c r="K169">
        <f t="shared" si="11"/>
        <v>0</v>
      </c>
    </row>
    <row r="170" spans="1:11" x14ac:dyDescent="0.25">
      <c r="A170">
        <v>80777592</v>
      </c>
      <c r="B170">
        <v>73</v>
      </c>
      <c r="C170">
        <v>143</v>
      </c>
      <c r="D170">
        <f t="shared" si="12"/>
        <v>216</v>
      </c>
      <c r="E170">
        <v>0</v>
      </c>
      <c r="F170">
        <v>37</v>
      </c>
      <c r="G170">
        <f t="shared" si="9"/>
        <v>5.8378378378378377</v>
      </c>
      <c r="H170" s="4">
        <v>0</v>
      </c>
      <c r="I170" t="e">
        <f t="shared" si="10"/>
        <v>#DIV/0!</v>
      </c>
      <c r="J170" s="4">
        <v>336</v>
      </c>
      <c r="K170">
        <f t="shared" si="11"/>
        <v>9.0810810810810807</v>
      </c>
    </row>
    <row r="171" spans="1:11" x14ac:dyDescent="0.25">
      <c r="A171">
        <v>81348052</v>
      </c>
      <c r="B171">
        <v>20</v>
      </c>
      <c r="C171">
        <v>162</v>
      </c>
      <c r="D171">
        <f t="shared" si="12"/>
        <v>182</v>
      </c>
      <c r="E171">
        <v>0</v>
      </c>
      <c r="F171">
        <v>21</v>
      </c>
      <c r="G171">
        <f t="shared" si="9"/>
        <v>8.6666666666666661</v>
      </c>
      <c r="H171" s="4">
        <v>0</v>
      </c>
      <c r="I171" t="e">
        <f t="shared" si="10"/>
        <v>#DIV/0!</v>
      </c>
      <c r="J171" s="4">
        <v>121</v>
      </c>
      <c r="K171">
        <f t="shared" si="11"/>
        <v>5.7619047619047619</v>
      </c>
    </row>
    <row r="172" spans="1:11" x14ac:dyDescent="0.25">
      <c r="A172">
        <v>81737257</v>
      </c>
      <c r="B172">
        <v>37</v>
      </c>
      <c r="C172">
        <v>53</v>
      </c>
      <c r="D172">
        <f t="shared" si="12"/>
        <v>90</v>
      </c>
      <c r="E172">
        <v>0</v>
      </c>
      <c r="F172">
        <v>1</v>
      </c>
      <c r="G172">
        <f t="shared" si="9"/>
        <v>90</v>
      </c>
      <c r="H172" s="4">
        <v>0</v>
      </c>
      <c r="I172" t="e">
        <f t="shared" si="10"/>
        <v>#DIV/0!</v>
      </c>
      <c r="J172" s="4">
        <v>0</v>
      </c>
      <c r="K172">
        <f t="shared" si="11"/>
        <v>0</v>
      </c>
    </row>
    <row r="173" spans="1:11" x14ac:dyDescent="0.25">
      <c r="A173">
        <v>85057381</v>
      </c>
      <c r="B173">
        <v>189</v>
      </c>
      <c r="C173">
        <v>33</v>
      </c>
      <c r="D173">
        <f t="shared" si="12"/>
        <v>222</v>
      </c>
      <c r="E173">
        <v>0</v>
      </c>
      <c r="F173">
        <v>9</v>
      </c>
      <c r="G173">
        <f t="shared" si="9"/>
        <v>24.666666666666668</v>
      </c>
      <c r="H173" s="4">
        <v>0</v>
      </c>
      <c r="I173" t="e">
        <f t="shared" si="10"/>
        <v>#DIV/0!</v>
      </c>
      <c r="J173" s="4">
        <v>22</v>
      </c>
      <c r="K173">
        <f t="shared" si="11"/>
        <v>2.4444444444444446</v>
      </c>
    </row>
    <row r="174" spans="1:11" x14ac:dyDescent="0.25">
      <c r="A174">
        <v>87059851</v>
      </c>
      <c r="B174">
        <v>6</v>
      </c>
      <c r="C174">
        <v>37</v>
      </c>
      <c r="D174">
        <f t="shared" si="12"/>
        <v>43</v>
      </c>
      <c r="E174">
        <v>0</v>
      </c>
      <c r="F174">
        <v>3</v>
      </c>
      <c r="G174">
        <f t="shared" si="9"/>
        <v>14.333333333333334</v>
      </c>
      <c r="H174" s="4">
        <v>0</v>
      </c>
      <c r="I174" t="e">
        <f t="shared" si="10"/>
        <v>#DIV/0!</v>
      </c>
      <c r="J174" s="4">
        <v>0</v>
      </c>
      <c r="K174">
        <f t="shared" si="11"/>
        <v>0</v>
      </c>
    </row>
    <row r="175" spans="1:11" x14ac:dyDescent="0.25">
      <c r="A175">
        <v>87493534</v>
      </c>
      <c r="B175">
        <v>1</v>
      </c>
      <c r="C175">
        <v>6</v>
      </c>
      <c r="D175">
        <f t="shared" si="12"/>
        <v>7</v>
      </c>
      <c r="E175">
        <v>0</v>
      </c>
      <c r="F175">
        <v>2</v>
      </c>
      <c r="G175">
        <f t="shared" si="9"/>
        <v>3.5</v>
      </c>
      <c r="H175" s="4">
        <v>0</v>
      </c>
      <c r="I175" t="e">
        <f t="shared" si="10"/>
        <v>#DIV/0!</v>
      </c>
      <c r="J175" s="4">
        <v>0</v>
      </c>
      <c r="K175">
        <f t="shared" si="11"/>
        <v>0</v>
      </c>
    </row>
    <row r="176" spans="1:11" x14ac:dyDescent="0.25">
      <c r="A176">
        <v>89198960</v>
      </c>
      <c r="B176">
        <v>61</v>
      </c>
      <c r="C176">
        <v>12</v>
      </c>
      <c r="D176">
        <f t="shared" si="12"/>
        <v>73</v>
      </c>
      <c r="E176">
        <v>1</v>
      </c>
      <c r="F176">
        <v>1</v>
      </c>
      <c r="G176">
        <f t="shared" si="9"/>
        <v>36.5</v>
      </c>
      <c r="H176" s="4">
        <v>1</v>
      </c>
      <c r="I176">
        <f t="shared" si="10"/>
        <v>1</v>
      </c>
      <c r="J176" s="4">
        <v>0</v>
      </c>
      <c r="K176">
        <f t="shared" si="11"/>
        <v>0</v>
      </c>
    </row>
    <row r="177" spans="1:11" x14ac:dyDescent="0.25">
      <c r="A177">
        <v>93316749</v>
      </c>
      <c r="B177">
        <v>3089</v>
      </c>
      <c r="C177">
        <v>530</v>
      </c>
      <c r="D177">
        <f t="shared" si="12"/>
        <v>3619</v>
      </c>
      <c r="E177">
        <v>0</v>
      </c>
      <c r="F177">
        <v>30</v>
      </c>
      <c r="G177">
        <f t="shared" si="9"/>
        <v>120.63333333333334</v>
      </c>
      <c r="H177" s="4">
        <v>0</v>
      </c>
      <c r="I177" t="e">
        <f t="shared" si="10"/>
        <v>#DIV/0!</v>
      </c>
      <c r="J177" s="4">
        <v>1388</v>
      </c>
      <c r="K177">
        <f t="shared" si="11"/>
        <v>46.266666666666666</v>
      </c>
    </row>
    <row r="178" spans="1:11" x14ac:dyDescent="0.25">
      <c r="A178">
        <v>93964532</v>
      </c>
      <c r="B178">
        <v>971</v>
      </c>
      <c r="C178">
        <v>187</v>
      </c>
      <c r="D178">
        <f t="shared" si="12"/>
        <v>1158</v>
      </c>
      <c r="E178">
        <v>0</v>
      </c>
      <c r="F178">
        <v>2</v>
      </c>
      <c r="G178">
        <f t="shared" si="9"/>
        <v>579</v>
      </c>
      <c r="H178" s="4">
        <v>0</v>
      </c>
      <c r="I178" t="e">
        <f t="shared" si="10"/>
        <v>#DIV/0!</v>
      </c>
      <c r="J178" s="4">
        <v>10</v>
      </c>
      <c r="K178">
        <f t="shared" si="11"/>
        <v>5</v>
      </c>
    </row>
    <row r="179" spans="1:11" x14ac:dyDescent="0.25">
      <c r="A179">
        <v>94167681</v>
      </c>
      <c r="B179">
        <v>5257</v>
      </c>
      <c r="C179">
        <v>323</v>
      </c>
      <c r="D179">
        <f t="shared" si="12"/>
        <v>5580</v>
      </c>
      <c r="E179">
        <v>0</v>
      </c>
      <c r="F179">
        <v>1</v>
      </c>
      <c r="G179">
        <f t="shared" si="9"/>
        <v>5580</v>
      </c>
      <c r="H179" s="4">
        <v>0</v>
      </c>
      <c r="I179" t="e">
        <f t="shared" si="10"/>
        <v>#DIV/0!</v>
      </c>
      <c r="J179" s="4">
        <v>0</v>
      </c>
      <c r="K179">
        <f t="shared" si="11"/>
        <v>0</v>
      </c>
    </row>
    <row r="180" spans="1:11" x14ac:dyDescent="0.25">
      <c r="A180">
        <v>94866083</v>
      </c>
      <c r="B180">
        <v>244</v>
      </c>
      <c r="C180">
        <v>72</v>
      </c>
      <c r="D180">
        <f t="shared" si="12"/>
        <v>316</v>
      </c>
      <c r="E180">
        <v>0</v>
      </c>
      <c r="F180">
        <v>1</v>
      </c>
      <c r="G180">
        <f t="shared" si="9"/>
        <v>316</v>
      </c>
      <c r="H180" s="4">
        <v>0</v>
      </c>
      <c r="I180" t="e">
        <f t="shared" si="10"/>
        <v>#DIV/0!</v>
      </c>
      <c r="J180" s="4">
        <v>12</v>
      </c>
      <c r="K180">
        <f t="shared" si="11"/>
        <v>12</v>
      </c>
    </row>
    <row r="181" spans="1:11" x14ac:dyDescent="0.25">
      <c r="A181">
        <v>95443579</v>
      </c>
      <c r="B181">
        <v>5257</v>
      </c>
      <c r="C181">
        <v>399</v>
      </c>
      <c r="D181">
        <f t="shared" si="12"/>
        <v>5656</v>
      </c>
      <c r="E181">
        <v>0</v>
      </c>
      <c r="F181">
        <v>1</v>
      </c>
      <c r="G181">
        <f t="shared" si="9"/>
        <v>5656</v>
      </c>
      <c r="H181" s="4">
        <v>0</v>
      </c>
      <c r="I181" t="e">
        <f t="shared" si="10"/>
        <v>#DIV/0!</v>
      </c>
      <c r="J181" s="4">
        <v>1</v>
      </c>
      <c r="K181">
        <f t="shared" si="11"/>
        <v>1</v>
      </c>
    </row>
    <row r="182" spans="1:11" x14ac:dyDescent="0.25">
      <c r="A182">
        <v>96458638</v>
      </c>
      <c r="B182">
        <v>22</v>
      </c>
      <c r="C182">
        <v>33</v>
      </c>
      <c r="D182">
        <f t="shared" si="12"/>
        <v>55</v>
      </c>
      <c r="E182">
        <v>2</v>
      </c>
      <c r="F182">
        <v>0</v>
      </c>
      <c r="G182">
        <f t="shared" si="9"/>
        <v>27.5</v>
      </c>
      <c r="H182" s="4">
        <v>0</v>
      </c>
      <c r="I182">
        <f t="shared" si="10"/>
        <v>0</v>
      </c>
      <c r="J182" s="4">
        <v>0</v>
      </c>
      <c r="K182" t="e">
        <f t="shared" si="11"/>
        <v>#DIV/0!</v>
      </c>
    </row>
    <row r="183" spans="1:11" x14ac:dyDescent="0.25">
      <c r="A183">
        <v>96530667</v>
      </c>
      <c r="B183">
        <v>5018</v>
      </c>
      <c r="C183">
        <v>178</v>
      </c>
      <c r="D183">
        <f t="shared" si="12"/>
        <v>5196</v>
      </c>
      <c r="E183">
        <v>91</v>
      </c>
      <c r="F183">
        <v>63</v>
      </c>
      <c r="G183">
        <f t="shared" si="9"/>
        <v>33.740259740259738</v>
      </c>
      <c r="H183" s="4">
        <v>288</v>
      </c>
      <c r="I183">
        <f t="shared" si="10"/>
        <v>3.1648351648351647</v>
      </c>
      <c r="J183" s="4">
        <v>563</v>
      </c>
      <c r="K183">
        <f t="shared" si="11"/>
        <v>8.9365079365079367</v>
      </c>
    </row>
    <row r="184" spans="1:11" x14ac:dyDescent="0.25">
      <c r="A184">
        <v>98208593</v>
      </c>
      <c r="B184">
        <v>57</v>
      </c>
      <c r="C184">
        <v>118</v>
      </c>
      <c r="D184">
        <f t="shared" si="12"/>
        <v>175</v>
      </c>
      <c r="E184">
        <v>9</v>
      </c>
      <c r="F184">
        <v>32</v>
      </c>
      <c r="G184">
        <f t="shared" si="9"/>
        <v>4.2682926829268295</v>
      </c>
      <c r="H184" s="4">
        <v>33</v>
      </c>
      <c r="I184">
        <f t="shared" si="10"/>
        <v>3.6666666666666665</v>
      </c>
      <c r="J184" s="4">
        <v>197</v>
      </c>
      <c r="K184">
        <f t="shared" si="11"/>
        <v>6.15625</v>
      </c>
    </row>
    <row r="185" spans="1:11" x14ac:dyDescent="0.25">
      <c r="A185">
        <v>98974312</v>
      </c>
      <c r="B185">
        <v>1</v>
      </c>
      <c r="C185">
        <v>19</v>
      </c>
      <c r="D185">
        <f t="shared" si="12"/>
        <v>20</v>
      </c>
      <c r="E185">
        <v>0</v>
      </c>
      <c r="F185">
        <v>7</v>
      </c>
      <c r="G185">
        <f t="shared" si="9"/>
        <v>2.8571428571428572</v>
      </c>
      <c r="H185" s="4">
        <v>0</v>
      </c>
      <c r="I185" t="e">
        <f t="shared" si="10"/>
        <v>#DIV/0!</v>
      </c>
      <c r="J185" s="4">
        <v>209</v>
      </c>
      <c r="K185">
        <f t="shared" si="11"/>
        <v>29.857142857142858</v>
      </c>
    </row>
    <row r="186" spans="1:11" x14ac:dyDescent="0.25">
      <c r="A186">
        <v>101262862</v>
      </c>
      <c r="B186">
        <v>5255</v>
      </c>
      <c r="C186">
        <v>741</v>
      </c>
      <c r="D186">
        <f t="shared" si="12"/>
        <v>5996</v>
      </c>
      <c r="E186">
        <v>0</v>
      </c>
      <c r="F186">
        <v>1</v>
      </c>
      <c r="G186">
        <f t="shared" si="9"/>
        <v>5996</v>
      </c>
      <c r="H186" s="4">
        <v>0</v>
      </c>
      <c r="I186" t="e">
        <f t="shared" si="10"/>
        <v>#DIV/0!</v>
      </c>
      <c r="J186" s="4">
        <v>1</v>
      </c>
      <c r="K186">
        <f t="shared" si="11"/>
        <v>1</v>
      </c>
    </row>
    <row r="187" spans="1:11" x14ac:dyDescent="0.25">
      <c r="A187">
        <v>101472507</v>
      </c>
      <c r="B187">
        <v>5255</v>
      </c>
      <c r="C187">
        <v>751</v>
      </c>
      <c r="D187">
        <f t="shared" si="12"/>
        <v>6006</v>
      </c>
      <c r="E187">
        <v>0</v>
      </c>
      <c r="F187">
        <v>1</v>
      </c>
      <c r="G187">
        <f t="shared" si="9"/>
        <v>6006</v>
      </c>
      <c r="H187" s="4">
        <v>0</v>
      </c>
      <c r="I187" t="e">
        <f t="shared" si="10"/>
        <v>#DIV/0!</v>
      </c>
      <c r="J187" s="4">
        <v>1</v>
      </c>
      <c r="K187">
        <f t="shared" si="11"/>
        <v>1</v>
      </c>
    </row>
    <row r="188" spans="1:11" x14ac:dyDescent="0.25">
      <c r="A188">
        <v>103070502</v>
      </c>
      <c r="B188">
        <v>1</v>
      </c>
      <c r="C188">
        <v>1</v>
      </c>
      <c r="D188">
        <f t="shared" si="12"/>
        <v>2</v>
      </c>
      <c r="E188">
        <v>0</v>
      </c>
      <c r="F188">
        <v>1</v>
      </c>
      <c r="G188">
        <f t="shared" si="9"/>
        <v>2</v>
      </c>
      <c r="H188" s="4">
        <v>0</v>
      </c>
      <c r="I188" t="e">
        <f t="shared" si="10"/>
        <v>#DIV/0!</v>
      </c>
      <c r="J188" s="4">
        <v>1</v>
      </c>
      <c r="K188">
        <f t="shared" si="11"/>
        <v>1</v>
      </c>
    </row>
    <row r="189" spans="1:11" x14ac:dyDescent="0.25">
      <c r="A189">
        <v>103559668</v>
      </c>
      <c r="B189">
        <v>1</v>
      </c>
      <c r="C189">
        <v>15</v>
      </c>
      <c r="D189">
        <f t="shared" si="12"/>
        <v>16</v>
      </c>
      <c r="E189">
        <v>0</v>
      </c>
      <c r="F189">
        <v>1</v>
      </c>
      <c r="G189">
        <f t="shared" si="9"/>
        <v>16</v>
      </c>
      <c r="H189" s="4">
        <v>0</v>
      </c>
      <c r="I189" t="e">
        <f t="shared" si="10"/>
        <v>#DIV/0!</v>
      </c>
      <c r="J189" s="4">
        <v>0</v>
      </c>
      <c r="K189">
        <f t="shared" si="11"/>
        <v>0</v>
      </c>
    </row>
    <row r="190" spans="1:11" x14ac:dyDescent="0.25">
      <c r="A190">
        <v>105359284</v>
      </c>
      <c r="B190">
        <v>5255</v>
      </c>
      <c r="C190">
        <v>906</v>
      </c>
      <c r="D190">
        <f t="shared" si="12"/>
        <v>6161</v>
      </c>
      <c r="E190">
        <v>0</v>
      </c>
      <c r="F190">
        <v>1</v>
      </c>
      <c r="G190">
        <f t="shared" si="9"/>
        <v>6161</v>
      </c>
      <c r="H190" s="4">
        <v>0</v>
      </c>
      <c r="I190" t="e">
        <f t="shared" si="10"/>
        <v>#DIV/0!</v>
      </c>
      <c r="J190" s="4">
        <v>1</v>
      </c>
      <c r="K190">
        <f t="shared" si="11"/>
        <v>1</v>
      </c>
    </row>
    <row r="191" spans="1:11" x14ac:dyDescent="0.25">
      <c r="A191">
        <v>105523534</v>
      </c>
      <c r="B191">
        <v>28</v>
      </c>
      <c r="C191">
        <v>17</v>
      </c>
      <c r="D191">
        <f t="shared" si="12"/>
        <v>45</v>
      </c>
      <c r="E191">
        <v>0</v>
      </c>
      <c r="F191">
        <v>1</v>
      </c>
      <c r="G191">
        <f t="shared" si="9"/>
        <v>45</v>
      </c>
      <c r="H191" s="4">
        <v>0</v>
      </c>
      <c r="I191" t="e">
        <f t="shared" si="10"/>
        <v>#DIV/0!</v>
      </c>
      <c r="J191" s="4">
        <v>1</v>
      </c>
      <c r="K191">
        <f t="shared" si="11"/>
        <v>1</v>
      </c>
    </row>
    <row r="192" spans="1:11" x14ac:dyDescent="0.25">
      <c r="A192">
        <v>107367707</v>
      </c>
      <c r="B192">
        <v>5255</v>
      </c>
      <c r="C192">
        <v>872</v>
      </c>
      <c r="D192">
        <f t="shared" si="12"/>
        <v>6127</v>
      </c>
      <c r="E192">
        <v>0</v>
      </c>
      <c r="F192">
        <v>1</v>
      </c>
      <c r="G192">
        <f t="shared" si="9"/>
        <v>6127</v>
      </c>
      <c r="H192" s="4">
        <v>0</v>
      </c>
      <c r="I192" t="e">
        <f t="shared" si="10"/>
        <v>#DIV/0!</v>
      </c>
      <c r="J192" s="4">
        <v>1</v>
      </c>
      <c r="K192">
        <f t="shared" si="11"/>
        <v>1</v>
      </c>
    </row>
    <row r="193" spans="1:11" x14ac:dyDescent="0.25">
      <c r="A193">
        <v>107553659</v>
      </c>
      <c r="B193">
        <v>5254</v>
      </c>
      <c r="C193">
        <v>992</v>
      </c>
      <c r="D193">
        <f t="shared" si="12"/>
        <v>6246</v>
      </c>
      <c r="E193">
        <v>0</v>
      </c>
      <c r="F193">
        <v>1</v>
      </c>
      <c r="G193">
        <f t="shared" si="9"/>
        <v>6246</v>
      </c>
      <c r="H193" s="4">
        <v>0</v>
      </c>
      <c r="I193" t="e">
        <f t="shared" si="10"/>
        <v>#DIV/0!</v>
      </c>
      <c r="J193" s="4">
        <v>1</v>
      </c>
      <c r="K193">
        <f t="shared" si="11"/>
        <v>1</v>
      </c>
    </row>
    <row r="194" spans="1:11" x14ac:dyDescent="0.25">
      <c r="A194">
        <v>107564839</v>
      </c>
      <c r="B194">
        <v>1</v>
      </c>
      <c r="C194">
        <v>118</v>
      </c>
      <c r="D194">
        <f t="shared" si="12"/>
        <v>119</v>
      </c>
      <c r="E194">
        <v>0</v>
      </c>
      <c r="F194">
        <v>6</v>
      </c>
      <c r="G194">
        <f t="shared" si="9"/>
        <v>19.833333333333332</v>
      </c>
      <c r="H194" s="4">
        <v>0</v>
      </c>
      <c r="I194" t="e">
        <f t="shared" si="10"/>
        <v>#DIV/0!</v>
      </c>
      <c r="J194" s="4">
        <v>6</v>
      </c>
      <c r="K194">
        <f t="shared" si="11"/>
        <v>1</v>
      </c>
    </row>
    <row r="195" spans="1:11" x14ac:dyDescent="0.25">
      <c r="A195">
        <v>110586733</v>
      </c>
      <c r="B195">
        <v>1</v>
      </c>
      <c r="C195">
        <v>7</v>
      </c>
      <c r="D195">
        <f t="shared" si="12"/>
        <v>8</v>
      </c>
      <c r="E195">
        <v>0</v>
      </c>
      <c r="F195">
        <v>3</v>
      </c>
      <c r="G195">
        <f t="shared" ref="G195:G201" si="13">D195/(E195+F195)</f>
        <v>2.6666666666666665</v>
      </c>
      <c r="H195" s="4">
        <v>0</v>
      </c>
      <c r="I195" t="e">
        <f t="shared" ref="I195:I201" si="14">H195/E195</f>
        <v>#DIV/0!</v>
      </c>
      <c r="J195" s="4">
        <v>0</v>
      </c>
      <c r="K195">
        <f t="shared" ref="K195:K201" si="15">J195/F195</f>
        <v>0</v>
      </c>
    </row>
    <row r="196" spans="1:11" x14ac:dyDescent="0.25">
      <c r="A196">
        <v>111772276</v>
      </c>
      <c r="B196">
        <v>5254</v>
      </c>
      <c r="C196">
        <v>1301</v>
      </c>
      <c r="D196">
        <f t="shared" si="12"/>
        <v>6555</v>
      </c>
      <c r="E196">
        <v>0</v>
      </c>
      <c r="F196">
        <v>1</v>
      </c>
      <c r="G196">
        <f t="shared" si="13"/>
        <v>6555</v>
      </c>
      <c r="H196" s="4">
        <v>0</v>
      </c>
      <c r="I196" t="e">
        <f t="shared" si="14"/>
        <v>#DIV/0!</v>
      </c>
      <c r="J196" s="4">
        <v>1</v>
      </c>
      <c r="K196">
        <f t="shared" si="15"/>
        <v>1</v>
      </c>
    </row>
    <row r="197" spans="1:11" x14ac:dyDescent="0.25">
      <c r="A197">
        <v>113229156</v>
      </c>
      <c r="B197">
        <v>5</v>
      </c>
      <c r="C197">
        <v>26</v>
      </c>
      <c r="D197">
        <f t="shared" si="12"/>
        <v>31</v>
      </c>
      <c r="E197">
        <v>0</v>
      </c>
      <c r="F197">
        <v>2</v>
      </c>
      <c r="G197">
        <f t="shared" si="13"/>
        <v>15.5</v>
      </c>
      <c r="H197" s="4">
        <v>0</v>
      </c>
      <c r="I197" t="e">
        <f t="shared" si="14"/>
        <v>#DIV/0!</v>
      </c>
      <c r="J197" s="4">
        <v>8</v>
      </c>
      <c r="K197">
        <f t="shared" si="15"/>
        <v>4</v>
      </c>
    </row>
    <row r="198" spans="1:11" x14ac:dyDescent="0.25">
      <c r="A198">
        <v>117831469</v>
      </c>
      <c r="B198">
        <v>2677</v>
      </c>
      <c r="C198">
        <v>822</v>
      </c>
      <c r="D198">
        <f t="shared" si="12"/>
        <v>3499</v>
      </c>
      <c r="E198">
        <v>0</v>
      </c>
      <c r="F198">
        <v>301</v>
      </c>
      <c r="G198">
        <f t="shared" si="13"/>
        <v>11.624584717607974</v>
      </c>
      <c r="H198" s="4">
        <v>0</v>
      </c>
      <c r="I198" t="e">
        <f t="shared" si="14"/>
        <v>#DIV/0!</v>
      </c>
      <c r="J198" s="4">
        <v>5129</v>
      </c>
      <c r="K198">
        <f t="shared" si="15"/>
        <v>17.039867109634553</v>
      </c>
    </row>
    <row r="199" spans="1:11" x14ac:dyDescent="0.25">
      <c r="A199">
        <v>118666777</v>
      </c>
      <c r="B199">
        <v>980</v>
      </c>
      <c r="C199">
        <v>425</v>
      </c>
      <c r="D199">
        <f t="shared" si="12"/>
        <v>1405</v>
      </c>
      <c r="E199">
        <v>0</v>
      </c>
      <c r="F199">
        <v>6</v>
      </c>
      <c r="G199">
        <f t="shared" si="13"/>
        <v>234.16666666666666</v>
      </c>
      <c r="H199" s="4">
        <v>0</v>
      </c>
      <c r="I199" t="e">
        <f t="shared" si="14"/>
        <v>#DIV/0!</v>
      </c>
      <c r="J199" s="4">
        <v>1</v>
      </c>
      <c r="K199">
        <f t="shared" si="15"/>
        <v>0.16666666666666666</v>
      </c>
    </row>
    <row r="200" spans="1:11" x14ac:dyDescent="0.25">
      <c r="A200">
        <v>121552656</v>
      </c>
      <c r="B200">
        <v>3</v>
      </c>
      <c r="C200">
        <v>47</v>
      </c>
      <c r="D200">
        <f t="shared" si="12"/>
        <v>50</v>
      </c>
      <c r="E200">
        <v>0</v>
      </c>
      <c r="F200">
        <v>14</v>
      </c>
      <c r="G200">
        <f t="shared" si="13"/>
        <v>3.5714285714285716</v>
      </c>
      <c r="H200" s="4">
        <v>0</v>
      </c>
      <c r="I200" t="e">
        <f t="shared" si="14"/>
        <v>#DIV/0!</v>
      </c>
      <c r="J200" s="4">
        <v>111</v>
      </c>
      <c r="K200">
        <f t="shared" si="15"/>
        <v>7.9285714285714288</v>
      </c>
    </row>
    <row r="201" spans="1:11" x14ac:dyDescent="0.25">
      <c r="A201">
        <v>122976077</v>
      </c>
      <c r="B201">
        <v>2772</v>
      </c>
      <c r="C201">
        <v>2463</v>
      </c>
      <c r="D201">
        <f t="shared" ref="D201" si="16">B201+C201</f>
        <v>5235</v>
      </c>
      <c r="E201">
        <v>0</v>
      </c>
      <c r="F201">
        <v>82</v>
      </c>
      <c r="G201">
        <f t="shared" si="13"/>
        <v>63.841463414634148</v>
      </c>
      <c r="H201" s="4">
        <v>0</v>
      </c>
      <c r="I201" t="e">
        <f t="shared" si="14"/>
        <v>#DIV/0!</v>
      </c>
      <c r="J201" s="4">
        <v>481</v>
      </c>
      <c r="K201">
        <f t="shared" si="15"/>
        <v>5.8658536585365857</v>
      </c>
    </row>
  </sheetData>
  <autoFilter ref="A1:K20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2"/>
  <sheetViews>
    <sheetView topLeftCell="M1" workbookViewId="0">
      <selection activeCell="AI4" sqref="AI4:AI416"/>
    </sheetView>
  </sheetViews>
  <sheetFormatPr defaultRowHeight="15" x14ac:dyDescent="0.25"/>
  <cols>
    <col min="8" max="8" width="24.5703125" bestFit="1" customWidth="1"/>
  </cols>
  <sheetData>
    <row r="1" spans="1:22" x14ac:dyDescent="0.25">
      <c r="A1" t="s">
        <v>59</v>
      </c>
      <c r="B1" t="s">
        <v>60</v>
      </c>
      <c r="H1" t="s">
        <v>95</v>
      </c>
      <c r="I1" t="s">
        <v>0</v>
      </c>
      <c r="J1" t="s">
        <v>86</v>
      </c>
      <c r="R1" t="s">
        <v>0</v>
      </c>
      <c r="T1" t="s">
        <v>94</v>
      </c>
    </row>
    <row r="2" spans="1:22" hidden="1" x14ac:dyDescent="0.25">
      <c r="A2" s="2">
        <v>239610</v>
      </c>
      <c r="B2">
        <f>VLOOKUP(A2,commits!$A$2:$A$666,1,FALSE)</f>
        <v>239610</v>
      </c>
      <c r="H2">
        <f>VLOOKUP(I2,$M$2:$M$195,1,FALSE)</f>
        <v>16694</v>
      </c>
      <c r="I2" s="2">
        <v>16694</v>
      </c>
      <c r="J2" s="2">
        <v>4</v>
      </c>
      <c r="K2" s="2">
        <v>0</v>
      </c>
      <c r="M2" s="2">
        <v>16694</v>
      </c>
      <c r="N2">
        <f>VLOOKUP(I2,$M$2:$M$195,1,FALSE)</f>
        <v>16694</v>
      </c>
      <c r="Q2">
        <f>VLOOKUP(R2,$M$2:$M$195,1,FALSE)</f>
        <v>16694</v>
      </c>
      <c r="R2" s="2">
        <v>16694</v>
      </c>
      <c r="S2" s="2">
        <v>0</v>
      </c>
      <c r="T2" s="2">
        <v>25</v>
      </c>
      <c r="V2">
        <f>VLOOKUP(R2,$M$2:$M$195,1,FALSE)</f>
        <v>16694</v>
      </c>
    </row>
    <row r="3" spans="1:22" hidden="1" x14ac:dyDescent="0.25">
      <c r="A3" s="2">
        <v>16694</v>
      </c>
      <c r="B3">
        <f>VLOOKUP(A3,commits!$A$2:$A$666,1,FALSE)</f>
        <v>16694</v>
      </c>
      <c r="H3">
        <f t="shared" ref="H3:H66" si="0">VLOOKUP(I3,$M$2:$M$195,1,FALSE)</f>
        <v>347655</v>
      </c>
      <c r="I3" s="2">
        <v>347655</v>
      </c>
      <c r="J3" s="2">
        <v>233</v>
      </c>
      <c r="K3" s="2">
        <v>0</v>
      </c>
      <c r="M3" s="2">
        <v>347655</v>
      </c>
      <c r="N3">
        <f t="shared" ref="N3:N58" si="1">VLOOKUP(I3,$M$2:$M$195,1,FALSE)</f>
        <v>347655</v>
      </c>
      <c r="Q3">
        <f t="shared" ref="Q3:Q66" si="2">VLOOKUP(R3,$M$2:$M$195,1,FALSE)</f>
        <v>347655</v>
      </c>
      <c r="R3" s="2">
        <v>347655</v>
      </c>
      <c r="S3" s="2">
        <v>0</v>
      </c>
      <c r="T3" s="2">
        <v>2045</v>
      </c>
      <c r="V3">
        <f t="shared" ref="V3:V66" si="3">VLOOKUP(R3,$M$2:$M$195,1,FALSE)</f>
        <v>347655</v>
      </c>
    </row>
    <row r="4" spans="1:22" x14ac:dyDescent="0.25">
      <c r="A4" s="2">
        <v>489645</v>
      </c>
      <c r="B4">
        <f>VLOOKUP(A4,commits!$A$2:$A$666,1,FALSE)</f>
        <v>489645</v>
      </c>
      <c r="H4">
        <f t="shared" si="0"/>
        <v>489645</v>
      </c>
      <c r="I4" s="2">
        <v>489645</v>
      </c>
      <c r="J4" s="2">
        <v>74</v>
      </c>
      <c r="K4" s="2">
        <v>0</v>
      </c>
      <c r="M4" s="2">
        <v>489645</v>
      </c>
      <c r="N4">
        <f t="shared" si="1"/>
        <v>489645</v>
      </c>
      <c r="Q4" t="e">
        <f t="shared" si="2"/>
        <v>#N/A</v>
      </c>
      <c r="R4" s="2">
        <v>469502</v>
      </c>
      <c r="S4" s="2">
        <v>0</v>
      </c>
      <c r="T4" s="2">
        <v>6</v>
      </c>
      <c r="V4" t="e">
        <f t="shared" si="3"/>
        <v>#N/A</v>
      </c>
    </row>
    <row r="5" spans="1:22" hidden="1" x14ac:dyDescent="0.25">
      <c r="A5" s="2">
        <v>347655</v>
      </c>
      <c r="B5">
        <f>VLOOKUP(A5,commits!$A$2:$A$666,1,FALSE)</f>
        <v>347655</v>
      </c>
      <c r="H5" t="e">
        <f t="shared" si="0"/>
        <v>#N/A</v>
      </c>
      <c r="I5" s="2">
        <v>552695</v>
      </c>
      <c r="J5" s="2">
        <v>2</v>
      </c>
      <c r="K5" s="2">
        <v>0</v>
      </c>
      <c r="M5" s="2">
        <v>806511</v>
      </c>
      <c r="N5" t="e">
        <f t="shared" si="1"/>
        <v>#N/A</v>
      </c>
      <c r="Q5">
        <f t="shared" si="2"/>
        <v>489645</v>
      </c>
      <c r="R5" s="2">
        <v>489645</v>
      </c>
      <c r="S5" s="2">
        <v>0</v>
      </c>
      <c r="T5" s="2">
        <v>269</v>
      </c>
      <c r="V5">
        <f t="shared" si="3"/>
        <v>489645</v>
      </c>
    </row>
    <row r="6" spans="1:22" x14ac:dyDescent="0.25">
      <c r="A6" s="2">
        <v>813405</v>
      </c>
      <c r="B6">
        <f>VLOOKUP(A6,commits!$A$2:$A$666,1,FALSE)</f>
        <v>813405</v>
      </c>
      <c r="H6">
        <f t="shared" si="0"/>
        <v>806511</v>
      </c>
      <c r="I6" s="2">
        <v>806511</v>
      </c>
      <c r="J6" s="2">
        <v>1001</v>
      </c>
      <c r="K6" s="2">
        <v>0</v>
      </c>
      <c r="M6" s="2">
        <v>937116</v>
      </c>
      <c r="N6">
        <f t="shared" si="1"/>
        <v>806511</v>
      </c>
      <c r="Q6" t="e">
        <f t="shared" si="2"/>
        <v>#N/A</v>
      </c>
      <c r="R6" s="2">
        <v>500122</v>
      </c>
      <c r="S6" s="2">
        <v>0</v>
      </c>
      <c r="T6" s="2">
        <v>100</v>
      </c>
      <c r="V6" t="e">
        <f t="shared" si="3"/>
        <v>#N/A</v>
      </c>
    </row>
    <row r="7" spans="1:22" x14ac:dyDescent="0.25">
      <c r="A7" s="2">
        <v>979996</v>
      </c>
      <c r="B7">
        <f>VLOOKUP(A7,commits!$A$2:$A$666,1,FALSE)</f>
        <v>979996</v>
      </c>
      <c r="H7" t="e">
        <f t="shared" si="0"/>
        <v>#N/A</v>
      </c>
      <c r="I7" s="2">
        <v>813405</v>
      </c>
      <c r="J7" s="2">
        <v>9</v>
      </c>
      <c r="K7" s="2">
        <v>0</v>
      </c>
      <c r="M7" s="2">
        <v>1059929</v>
      </c>
      <c r="N7" t="e">
        <f t="shared" si="1"/>
        <v>#N/A</v>
      </c>
      <c r="Q7" t="e">
        <f t="shared" si="2"/>
        <v>#N/A</v>
      </c>
      <c r="R7" s="2">
        <v>769182</v>
      </c>
      <c r="S7" s="2">
        <v>0</v>
      </c>
      <c r="T7" s="2">
        <v>29</v>
      </c>
      <c r="V7" t="e">
        <f t="shared" si="3"/>
        <v>#N/A</v>
      </c>
    </row>
    <row r="8" spans="1:22" hidden="1" x14ac:dyDescent="0.25">
      <c r="A8" s="2">
        <v>806511</v>
      </c>
      <c r="B8">
        <f>VLOOKUP(A8,commits!$A$2:$A$666,1,FALSE)</f>
        <v>806511</v>
      </c>
      <c r="H8">
        <f t="shared" si="0"/>
        <v>937116</v>
      </c>
      <c r="I8" s="2">
        <v>937116</v>
      </c>
      <c r="J8" s="2">
        <v>9</v>
      </c>
      <c r="K8" s="2">
        <v>0</v>
      </c>
      <c r="M8" s="2">
        <v>1217077</v>
      </c>
      <c r="N8">
        <f t="shared" si="1"/>
        <v>937116</v>
      </c>
      <c r="Q8">
        <f t="shared" si="2"/>
        <v>806511</v>
      </c>
      <c r="R8" s="2">
        <v>806511</v>
      </c>
      <c r="S8" s="2">
        <v>0</v>
      </c>
      <c r="T8" s="2">
        <v>113</v>
      </c>
      <c r="V8">
        <f t="shared" si="3"/>
        <v>806511</v>
      </c>
    </row>
    <row r="9" spans="1:22" hidden="1" x14ac:dyDescent="0.25">
      <c r="A9" s="2">
        <v>1338040</v>
      </c>
      <c r="B9">
        <f>VLOOKUP(A9,commits!$A$2:$A$666,1,FALSE)</f>
        <v>1338040</v>
      </c>
      <c r="H9">
        <f t="shared" si="0"/>
        <v>1059929</v>
      </c>
      <c r="I9" s="2">
        <v>1059929</v>
      </c>
      <c r="J9" s="2">
        <v>1</v>
      </c>
      <c r="K9" s="2">
        <v>0</v>
      </c>
      <c r="M9" s="2">
        <v>1338040</v>
      </c>
      <c r="N9">
        <f t="shared" si="1"/>
        <v>1059929</v>
      </c>
      <c r="Q9">
        <f t="shared" si="2"/>
        <v>937116</v>
      </c>
      <c r="R9" s="2">
        <v>937116</v>
      </c>
      <c r="S9" s="2">
        <v>0</v>
      </c>
      <c r="T9" s="2">
        <v>3</v>
      </c>
      <c r="V9">
        <f t="shared" si="3"/>
        <v>937116</v>
      </c>
    </row>
    <row r="10" spans="1:22" hidden="1" x14ac:dyDescent="0.25">
      <c r="A10" s="2">
        <v>1352520</v>
      </c>
      <c r="B10">
        <f>VLOOKUP(A10,commits!$A$2:$A$666,1,FALSE)</f>
        <v>1352520</v>
      </c>
      <c r="H10">
        <f t="shared" si="0"/>
        <v>1217077</v>
      </c>
      <c r="I10" s="2">
        <v>1217077</v>
      </c>
      <c r="J10" s="2">
        <v>1001</v>
      </c>
      <c r="K10" s="2">
        <v>0</v>
      </c>
      <c r="M10" s="2">
        <v>1352520</v>
      </c>
      <c r="N10">
        <f t="shared" si="1"/>
        <v>1217077</v>
      </c>
      <c r="Q10">
        <f t="shared" si="2"/>
        <v>1059929</v>
      </c>
      <c r="R10" s="2">
        <v>1059929</v>
      </c>
      <c r="S10" s="2">
        <v>0</v>
      </c>
      <c r="T10" s="2">
        <v>14</v>
      </c>
      <c r="V10">
        <f t="shared" si="3"/>
        <v>1059929</v>
      </c>
    </row>
    <row r="11" spans="1:22" hidden="1" x14ac:dyDescent="0.25">
      <c r="A11" s="2">
        <v>1722606</v>
      </c>
      <c r="B11">
        <f>VLOOKUP(A11,commits!$A$2:$A$666,1,FALSE)</f>
        <v>1722606</v>
      </c>
      <c r="H11">
        <f t="shared" si="0"/>
        <v>1338040</v>
      </c>
      <c r="I11" s="2">
        <v>1338040</v>
      </c>
      <c r="J11" s="2">
        <v>1567</v>
      </c>
      <c r="K11" s="2">
        <v>0</v>
      </c>
      <c r="M11" s="2">
        <v>1365296</v>
      </c>
      <c r="N11">
        <f t="shared" si="1"/>
        <v>1338040</v>
      </c>
      <c r="Q11">
        <f t="shared" si="2"/>
        <v>1217077</v>
      </c>
      <c r="R11" s="2">
        <v>1217077</v>
      </c>
      <c r="S11" s="2">
        <v>0</v>
      </c>
      <c r="T11" s="2">
        <v>105</v>
      </c>
      <c r="V11">
        <f t="shared" si="3"/>
        <v>1217077</v>
      </c>
    </row>
    <row r="12" spans="1:22" hidden="1" x14ac:dyDescent="0.25">
      <c r="A12" s="2">
        <v>1799884</v>
      </c>
      <c r="B12">
        <f>VLOOKUP(A12,commits!$A$2:$A$666,1,FALSE)</f>
        <v>1799884</v>
      </c>
      <c r="H12">
        <f t="shared" si="0"/>
        <v>1352520</v>
      </c>
      <c r="I12" s="2">
        <v>1352520</v>
      </c>
      <c r="J12" s="2">
        <v>121</v>
      </c>
      <c r="K12" s="2">
        <v>0</v>
      </c>
      <c r="M12" s="2">
        <v>1430636</v>
      </c>
      <c r="N12">
        <f t="shared" si="1"/>
        <v>1352520</v>
      </c>
      <c r="Q12">
        <f t="shared" si="2"/>
        <v>1338040</v>
      </c>
      <c r="R12" s="2">
        <v>1338040</v>
      </c>
      <c r="S12" s="2">
        <v>0</v>
      </c>
      <c r="T12" s="2">
        <v>740</v>
      </c>
      <c r="V12">
        <f t="shared" si="3"/>
        <v>1338040</v>
      </c>
    </row>
    <row r="13" spans="1:22" hidden="1" x14ac:dyDescent="0.25">
      <c r="A13" s="2">
        <v>2263742</v>
      </c>
      <c r="B13">
        <f>VLOOKUP(A13,commits!$A$2:$A$666,1,FALSE)</f>
        <v>2263742</v>
      </c>
      <c r="H13">
        <f t="shared" si="0"/>
        <v>1365296</v>
      </c>
      <c r="I13" s="2">
        <v>1365296</v>
      </c>
      <c r="J13" s="2">
        <v>3</v>
      </c>
      <c r="K13" s="2">
        <v>0</v>
      </c>
      <c r="M13" s="2">
        <v>1722606</v>
      </c>
      <c r="N13">
        <f t="shared" si="1"/>
        <v>1365296</v>
      </c>
      <c r="Q13">
        <f t="shared" si="2"/>
        <v>1352520</v>
      </c>
      <c r="R13" s="2">
        <v>1352520</v>
      </c>
      <c r="S13" s="2">
        <v>0</v>
      </c>
      <c r="T13" s="2">
        <v>2671</v>
      </c>
      <c r="V13">
        <f t="shared" si="3"/>
        <v>1352520</v>
      </c>
    </row>
    <row r="14" spans="1:22" hidden="1" x14ac:dyDescent="0.25">
      <c r="A14" s="2">
        <v>1430636</v>
      </c>
      <c r="B14">
        <f>VLOOKUP(A14,commits!$A$2:$A$666,1,FALSE)</f>
        <v>1430636</v>
      </c>
      <c r="H14">
        <f t="shared" si="0"/>
        <v>1430636</v>
      </c>
      <c r="I14" s="2">
        <v>1430636</v>
      </c>
      <c r="J14" s="2">
        <v>2</v>
      </c>
      <c r="K14" s="2">
        <v>0</v>
      </c>
      <c r="M14" s="2">
        <v>1799884</v>
      </c>
      <c r="N14">
        <f t="shared" si="1"/>
        <v>1430636</v>
      </c>
      <c r="Q14">
        <f t="shared" si="2"/>
        <v>1365296</v>
      </c>
      <c r="R14" s="2">
        <v>1365296</v>
      </c>
      <c r="S14" s="2">
        <v>0</v>
      </c>
      <c r="T14" s="2">
        <v>2</v>
      </c>
      <c r="V14">
        <f t="shared" si="3"/>
        <v>1365296</v>
      </c>
    </row>
    <row r="15" spans="1:22" hidden="1" x14ac:dyDescent="0.25">
      <c r="A15" s="2">
        <v>2453389</v>
      </c>
      <c r="B15">
        <f>VLOOKUP(A15,commits!$A$2:$A$666,1,FALSE)</f>
        <v>2453389</v>
      </c>
      <c r="H15">
        <f t="shared" si="0"/>
        <v>1722606</v>
      </c>
      <c r="I15" s="2">
        <v>1722606</v>
      </c>
      <c r="J15" s="2">
        <v>188</v>
      </c>
      <c r="K15" s="2">
        <v>0</v>
      </c>
      <c r="M15" s="2">
        <v>1848736</v>
      </c>
      <c r="N15">
        <f t="shared" si="1"/>
        <v>1722606</v>
      </c>
      <c r="Q15">
        <f t="shared" si="2"/>
        <v>1430636</v>
      </c>
      <c r="R15" s="2">
        <v>1430636</v>
      </c>
      <c r="S15" s="2">
        <v>0</v>
      </c>
      <c r="T15" s="2">
        <v>1</v>
      </c>
      <c r="V15">
        <f t="shared" si="3"/>
        <v>1430636</v>
      </c>
    </row>
    <row r="16" spans="1:22" x14ac:dyDescent="0.25">
      <c r="A16" s="2">
        <v>2457595</v>
      </c>
      <c r="B16">
        <f>VLOOKUP(A16,commits!$A$2:$A$666,1,FALSE)</f>
        <v>2457595</v>
      </c>
      <c r="H16">
        <f t="shared" si="0"/>
        <v>1799884</v>
      </c>
      <c r="I16" s="2">
        <v>1799884</v>
      </c>
      <c r="J16" s="2">
        <v>390</v>
      </c>
      <c r="K16" s="2">
        <v>0</v>
      </c>
      <c r="M16" s="2">
        <v>2263742</v>
      </c>
      <c r="N16">
        <f t="shared" si="1"/>
        <v>1799884</v>
      </c>
      <c r="Q16" t="e">
        <f t="shared" si="2"/>
        <v>#N/A</v>
      </c>
      <c r="R16" s="2">
        <v>1622553</v>
      </c>
      <c r="S16" s="2">
        <v>0</v>
      </c>
      <c r="T16" s="2">
        <v>7</v>
      </c>
      <c r="V16" t="e">
        <f t="shared" si="3"/>
        <v>#N/A</v>
      </c>
    </row>
    <row r="17" spans="1:22" hidden="1" x14ac:dyDescent="0.25">
      <c r="A17" s="2">
        <v>2577146</v>
      </c>
      <c r="B17">
        <f>VLOOKUP(A17,commits!$A$2:$A$666,1,FALSE)</f>
        <v>2577146</v>
      </c>
      <c r="H17">
        <f t="shared" si="0"/>
        <v>1848736</v>
      </c>
      <c r="I17" s="2">
        <v>1848736</v>
      </c>
      <c r="J17" s="2">
        <v>8</v>
      </c>
      <c r="K17" s="2">
        <v>0</v>
      </c>
      <c r="M17" s="2">
        <v>2386842</v>
      </c>
      <c r="N17">
        <f t="shared" si="1"/>
        <v>1848736</v>
      </c>
      <c r="Q17">
        <f t="shared" si="2"/>
        <v>1722606</v>
      </c>
      <c r="R17" s="2">
        <v>1722606</v>
      </c>
      <c r="S17" s="2">
        <v>0</v>
      </c>
      <c r="T17" s="2">
        <v>41</v>
      </c>
      <c r="V17">
        <f t="shared" si="3"/>
        <v>1722606</v>
      </c>
    </row>
    <row r="18" spans="1:22" x14ac:dyDescent="0.25">
      <c r="A18" s="2">
        <v>2416064</v>
      </c>
      <c r="B18">
        <f>VLOOKUP(A18,commits!$A$2:$A$666,1,FALSE)</f>
        <v>2416064</v>
      </c>
      <c r="H18">
        <f t="shared" si="0"/>
        <v>2263742</v>
      </c>
      <c r="I18" s="2">
        <v>2263742</v>
      </c>
      <c r="J18" s="2">
        <v>904</v>
      </c>
      <c r="K18" s="2">
        <v>0</v>
      </c>
      <c r="M18" s="2">
        <v>2392358</v>
      </c>
      <c r="N18">
        <f t="shared" si="1"/>
        <v>2263742</v>
      </c>
      <c r="Q18" t="e">
        <f t="shared" si="2"/>
        <v>#N/A</v>
      </c>
      <c r="R18" s="2">
        <v>1769294</v>
      </c>
      <c r="S18" s="2">
        <v>0</v>
      </c>
      <c r="T18" s="2">
        <v>1</v>
      </c>
      <c r="V18" t="e">
        <f t="shared" si="3"/>
        <v>#N/A</v>
      </c>
    </row>
    <row r="19" spans="1:22" hidden="1" x14ac:dyDescent="0.25">
      <c r="A19" s="2">
        <v>2723436</v>
      </c>
      <c r="B19">
        <f>VLOOKUP(A19,commits!$A$2:$A$666,1,FALSE)</f>
        <v>2723436</v>
      </c>
      <c r="H19">
        <f t="shared" si="0"/>
        <v>2386842</v>
      </c>
      <c r="I19" s="2">
        <v>2386842</v>
      </c>
      <c r="J19" s="2">
        <v>1001</v>
      </c>
      <c r="K19" s="2">
        <v>0</v>
      </c>
      <c r="M19" s="2">
        <v>2416064</v>
      </c>
      <c r="N19">
        <f t="shared" si="1"/>
        <v>2386842</v>
      </c>
      <c r="Q19">
        <f t="shared" si="2"/>
        <v>1799884</v>
      </c>
      <c r="R19" s="2">
        <v>1799884</v>
      </c>
      <c r="S19" s="2">
        <v>0</v>
      </c>
      <c r="T19" s="2">
        <v>373</v>
      </c>
      <c r="V19">
        <f t="shared" si="3"/>
        <v>1799884</v>
      </c>
    </row>
    <row r="20" spans="1:22" hidden="1" x14ac:dyDescent="0.25">
      <c r="A20" s="2">
        <v>3011763</v>
      </c>
      <c r="B20">
        <f>VLOOKUP(A20,commits!$A$2:$A$666,1,FALSE)</f>
        <v>3011763</v>
      </c>
      <c r="H20">
        <f t="shared" si="0"/>
        <v>2392358</v>
      </c>
      <c r="I20" s="2">
        <v>2392358</v>
      </c>
      <c r="J20" s="2">
        <v>21</v>
      </c>
      <c r="K20" s="2">
        <v>0</v>
      </c>
      <c r="M20" s="2">
        <v>2453389</v>
      </c>
      <c r="N20">
        <f t="shared" si="1"/>
        <v>2392358</v>
      </c>
      <c r="Q20">
        <f t="shared" si="2"/>
        <v>1848736</v>
      </c>
      <c r="R20" s="2">
        <v>1848736</v>
      </c>
      <c r="S20" s="2">
        <v>0</v>
      </c>
      <c r="T20" s="2">
        <v>20</v>
      </c>
      <c r="V20">
        <f t="shared" si="3"/>
        <v>1848736</v>
      </c>
    </row>
    <row r="21" spans="1:22" x14ac:dyDescent="0.25">
      <c r="A21" s="2">
        <v>2505328</v>
      </c>
      <c r="B21">
        <f>VLOOKUP(A21,commits!$A$2:$A$666,1,FALSE)</f>
        <v>2505328</v>
      </c>
      <c r="H21">
        <f t="shared" si="0"/>
        <v>2416064</v>
      </c>
      <c r="I21" s="2">
        <v>2416064</v>
      </c>
      <c r="J21" s="2">
        <v>771</v>
      </c>
      <c r="K21" s="2">
        <v>0</v>
      </c>
      <c r="M21" s="2">
        <v>2723436</v>
      </c>
      <c r="N21">
        <f t="shared" si="1"/>
        <v>2416064</v>
      </c>
      <c r="Q21" t="e">
        <f t="shared" si="2"/>
        <v>#N/A</v>
      </c>
      <c r="R21" s="2">
        <v>2220387</v>
      </c>
      <c r="S21" s="2">
        <v>0</v>
      </c>
      <c r="T21" s="2">
        <v>4</v>
      </c>
      <c r="V21" t="e">
        <f t="shared" si="3"/>
        <v>#N/A</v>
      </c>
    </row>
    <row r="22" spans="1:22" x14ac:dyDescent="0.25">
      <c r="A22" s="2">
        <v>3148994</v>
      </c>
      <c r="B22">
        <f>VLOOKUP(A22,commits!$A$2:$A$666,1,FALSE)</f>
        <v>3148994</v>
      </c>
      <c r="H22">
        <f t="shared" si="0"/>
        <v>2453389</v>
      </c>
      <c r="I22" s="2">
        <v>2453389</v>
      </c>
      <c r="J22" s="2">
        <v>4</v>
      </c>
      <c r="K22" s="2">
        <v>0</v>
      </c>
      <c r="M22" s="2">
        <v>2821775</v>
      </c>
      <c r="N22">
        <f t="shared" si="1"/>
        <v>2453389</v>
      </c>
      <c r="Q22" t="e">
        <f t="shared" si="2"/>
        <v>#N/A</v>
      </c>
      <c r="R22" s="2">
        <v>2227939</v>
      </c>
      <c r="S22" s="2">
        <v>0</v>
      </c>
      <c r="T22" s="2">
        <v>2</v>
      </c>
      <c r="V22" t="e">
        <f t="shared" si="3"/>
        <v>#N/A</v>
      </c>
    </row>
    <row r="23" spans="1:22" hidden="1" x14ac:dyDescent="0.25">
      <c r="A23" s="2">
        <v>2987495</v>
      </c>
      <c r="B23">
        <f>VLOOKUP(A23,commits!$A$2:$A$666,1,FALSE)</f>
        <v>2987495</v>
      </c>
      <c r="H23" t="e">
        <f t="shared" si="0"/>
        <v>#N/A</v>
      </c>
      <c r="I23" s="2">
        <v>2505328</v>
      </c>
      <c r="J23" s="2">
        <v>12</v>
      </c>
      <c r="K23" s="2">
        <v>0</v>
      </c>
      <c r="M23" s="2">
        <v>2987495</v>
      </c>
      <c r="N23" t="e">
        <f t="shared" si="1"/>
        <v>#N/A</v>
      </c>
      <c r="Q23">
        <f t="shared" si="2"/>
        <v>2263742</v>
      </c>
      <c r="R23" s="2">
        <v>2263742</v>
      </c>
      <c r="S23" s="2">
        <v>0</v>
      </c>
      <c r="T23" s="2">
        <v>941</v>
      </c>
      <c r="V23">
        <f t="shared" si="3"/>
        <v>2263742</v>
      </c>
    </row>
    <row r="24" spans="1:22" hidden="1" x14ac:dyDescent="0.25">
      <c r="A24" s="2">
        <v>3300312</v>
      </c>
      <c r="B24">
        <f>VLOOKUP(A24,commits!$A$2:$A$666,1,FALSE)</f>
        <v>3300312</v>
      </c>
      <c r="H24" t="e">
        <f t="shared" si="0"/>
        <v>#N/A</v>
      </c>
      <c r="I24" s="2">
        <v>2642594</v>
      </c>
      <c r="J24" s="2">
        <v>4</v>
      </c>
      <c r="K24" s="2">
        <v>0</v>
      </c>
      <c r="M24" s="2">
        <v>3011763</v>
      </c>
      <c r="N24" t="e">
        <f t="shared" si="1"/>
        <v>#N/A</v>
      </c>
      <c r="Q24">
        <f t="shared" si="2"/>
        <v>2386842</v>
      </c>
      <c r="R24" s="2">
        <v>2386842</v>
      </c>
      <c r="S24" s="2">
        <v>0</v>
      </c>
      <c r="T24" s="2">
        <v>104</v>
      </c>
      <c r="V24">
        <f t="shared" si="3"/>
        <v>2386842</v>
      </c>
    </row>
    <row r="25" spans="1:22" hidden="1" x14ac:dyDescent="0.25">
      <c r="A25" s="2">
        <v>1217077</v>
      </c>
      <c r="B25">
        <f>VLOOKUP(A25,commits!$A$2:$A$666,1,FALSE)</f>
        <v>1217077</v>
      </c>
      <c r="H25">
        <f t="shared" si="0"/>
        <v>2723436</v>
      </c>
      <c r="I25" s="2">
        <v>2723436</v>
      </c>
      <c r="J25" s="2">
        <v>39</v>
      </c>
      <c r="K25" s="2">
        <v>0</v>
      </c>
      <c r="M25" s="2">
        <v>3614046</v>
      </c>
      <c r="N25">
        <f t="shared" si="1"/>
        <v>2723436</v>
      </c>
      <c r="Q25">
        <f t="shared" si="2"/>
        <v>2392358</v>
      </c>
      <c r="R25" s="2">
        <v>2392358</v>
      </c>
      <c r="S25" s="2">
        <v>0</v>
      </c>
      <c r="T25" s="2">
        <v>1</v>
      </c>
      <c r="V25">
        <f t="shared" si="3"/>
        <v>2392358</v>
      </c>
    </row>
    <row r="26" spans="1:22" hidden="1" x14ac:dyDescent="0.25">
      <c r="A26" s="2">
        <v>4295237</v>
      </c>
      <c r="B26">
        <f>VLOOKUP(A26,commits!$A$2:$A$666,1,FALSE)</f>
        <v>4295237</v>
      </c>
      <c r="H26">
        <f t="shared" si="0"/>
        <v>2821775</v>
      </c>
      <c r="I26" s="2">
        <v>2821775</v>
      </c>
      <c r="J26" s="2">
        <v>1001</v>
      </c>
      <c r="K26" s="2">
        <v>0</v>
      </c>
      <c r="M26" s="2">
        <v>4494078</v>
      </c>
      <c r="N26">
        <f t="shared" si="1"/>
        <v>2821775</v>
      </c>
      <c r="Q26">
        <f t="shared" si="2"/>
        <v>2416064</v>
      </c>
      <c r="R26" s="2">
        <v>2416064</v>
      </c>
      <c r="S26" s="2">
        <v>0</v>
      </c>
      <c r="T26" s="2">
        <v>1865</v>
      </c>
      <c r="V26">
        <f t="shared" si="3"/>
        <v>2416064</v>
      </c>
    </row>
    <row r="27" spans="1:22" hidden="1" x14ac:dyDescent="0.25">
      <c r="A27" s="2">
        <v>4693087</v>
      </c>
      <c r="B27">
        <f>VLOOKUP(A27,commits!$A$2:$A$666,1,FALSE)</f>
        <v>4693087</v>
      </c>
      <c r="H27">
        <f t="shared" si="0"/>
        <v>2987495</v>
      </c>
      <c r="I27" s="2">
        <v>2987495</v>
      </c>
      <c r="J27" s="2">
        <v>484</v>
      </c>
      <c r="K27" s="2">
        <v>0</v>
      </c>
      <c r="M27" s="2">
        <v>4693087</v>
      </c>
      <c r="N27">
        <f t="shared" si="1"/>
        <v>2987495</v>
      </c>
      <c r="Q27">
        <f t="shared" si="2"/>
        <v>2453389</v>
      </c>
      <c r="R27" s="2">
        <v>2453389</v>
      </c>
      <c r="S27" s="2">
        <v>0</v>
      </c>
      <c r="T27" s="2">
        <v>7</v>
      </c>
      <c r="V27">
        <f t="shared" si="3"/>
        <v>2453389</v>
      </c>
    </row>
    <row r="28" spans="1:22" x14ac:dyDescent="0.25">
      <c r="A28" s="2">
        <v>3491226</v>
      </c>
      <c r="B28">
        <f>VLOOKUP(A28,commits!$A$2:$A$666,1,FALSE)</f>
        <v>3491226</v>
      </c>
      <c r="H28">
        <f t="shared" si="0"/>
        <v>3011763</v>
      </c>
      <c r="I28" s="2">
        <v>3011763</v>
      </c>
      <c r="J28" s="2">
        <v>1</v>
      </c>
      <c r="K28" s="2">
        <v>0</v>
      </c>
      <c r="M28" s="2">
        <v>5021616</v>
      </c>
      <c r="N28">
        <f t="shared" si="1"/>
        <v>3011763</v>
      </c>
      <c r="Q28" t="e">
        <f t="shared" si="2"/>
        <v>#N/A</v>
      </c>
      <c r="R28" s="2">
        <v>2457595</v>
      </c>
      <c r="S28" s="2">
        <v>0</v>
      </c>
      <c r="T28" s="2">
        <v>3</v>
      </c>
      <c r="V28" t="e">
        <f t="shared" si="3"/>
        <v>#N/A</v>
      </c>
    </row>
    <row r="29" spans="1:22" x14ac:dyDescent="0.25">
      <c r="A29" s="2">
        <v>5144181</v>
      </c>
      <c r="B29">
        <f>VLOOKUP(A29,commits!$A$2:$A$666,1,FALSE)</f>
        <v>5144181</v>
      </c>
      <c r="H29" t="e">
        <f t="shared" si="0"/>
        <v>#N/A</v>
      </c>
      <c r="I29" s="2">
        <v>3148994</v>
      </c>
      <c r="J29" s="2">
        <v>60</v>
      </c>
      <c r="K29" s="2">
        <v>0</v>
      </c>
      <c r="M29" s="2">
        <v>5144181</v>
      </c>
      <c r="N29" t="e">
        <f t="shared" si="1"/>
        <v>#N/A</v>
      </c>
      <c r="Q29" t="e">
        <f t="shared" si="2"/>
        <v>#N/A</v>
      </c>
      <c r="R29" s="2">
        <v>2577146</v>
      </c>
      <c r="S29" s="2">
        <v>0</v>
      </c>
      <c r="T29" s="2">
        <v>2</v>
      </c>
      <c r="V29" t="e">
        <f t="shared" si="3"/>
        <v>#N/A</v>
      </c>
    </row>
    <row r="30" spans="1:22" hidden="1" x14ac:dyDescent="0.25">
      <c r="A30" s="2">
        <v>5197539</v>
      </c>
      <c r="B30">
        <f>VLOOKUP(A30,commits!$A$2:$A$666,1,FALSE)</f>
        <v>5197539</v>
      </c>
      <c r="H30">
        <f t="shared" si="0"/>
        <v>3614046</v>
      </c>
      <c r="I30" s="2">
        <v>3614046</v>
      </c>
      <c r="J30" s="2">
        <v>1</v>
      </c>
      <c r="K30" s="2">
        <v>0</v>
      </c>
      <c r="M30" s="2">
        <v>5197539</v>
      </c>
      <c r="N30">
        <f t="shared" si="1"/>
        <v>3614046</v>
      </c>
      <c r="Q30">
        <f t="shared" si="2"/>
        <v>2723436</v>
      </c>
      <c r="R30" s="2">
        <v>2723436</v>
      </c>
      <c r="S30" s="2">
        <v>0</v>
      </c>
      <c r="T30" s="2">
        <v>286</v>
      </c>
      <c r="V30">
        <f t="shared" si="3"/>
        <v>2723436</v>
      </c>
    </row>
    <row r="31" spans="1:22" hidden="1" x14ac:dyDescent="0.25">
      <c r="A31" s="2">
        <v>1848736</v>
      </c>
      <c r="B31">
        <f>VLOOKUP(A31,commits!$A$2:$A$666,1,FALSE)</f>
        <v>1848736</v>
      </c>
      <c r="H31" t="e">
        <f t="shared" si="0"/>
        <v>#N/A</v>
      </c>
      <c r="I31" s="2">
        <v>4077804</v>
      </c>
      <c r="J31" s="2">
        <v>2</v>
      </c>
      <c r="K31" s="2">
        <v>0</v>
      </c>
      <c r="M31" s="2">
        <v>5203368</v>
      </c>
      <c r="N31" t="e">
        <f t="shared" si="1"/>
        <v>#N/A</v>
      </c>
      <c r="Q31">
        <f t="shared" si="2"/>
        <v>2821775</v>
      </c>
      <c r="R31" s="2">
        <v>2821775</v>
      </c>
      <c r="S31" s="2">
        <v>0</v>
      </c>
      <c r="T31" s="2">
        <v>22</v>
      </c>
      <c r="V31">
        <f t="shared" si="3"/>
        <v>2821775</v>
      </c>
    </row>
    <row r="32" spans="1:22" hidden="1" x14ac:dyDescent="0.25">
      <c r="A32" s="2">
        <v>5541660</v>
      </c>
      <c r="B32">
        <f>VLOOKUP(A32,commits!$A$2:$A$666,1,FALSE)</f>
        <v>5541660</v>
      </c>
      <c r="H32" t="e">
        <f t="shared" si="0"/>
        <v>#N/A</v>
      </c>
      <c r="I32" s="2">
        <v>4295237</v>
      </c>
      <c r="J32" s="2">
        <v>3</v>
      </c>
      <c r="K32" s="2">
        <v>0</v>
      </c>
      <c r="M32" s="2">
        <v>5287954</v>
      </c>
      <c r="N32" t="e">
        <f t="shared" si="1"/>
        <v>#N/A</v>
      </c>
      <c r="Q32">
        <f t="shared" si="2"/>
        <v>2987495</v>
      </c>
      <c r="R32" s="2">
        <v>2987495</v>
      </c>
      <c r="S32" s="2">
        <v>0</v>
      </c>
      <c r="T32" s="2">
        <v>21</v>
      </c>
      <c r="V32">
        <f t="shared" si="3"/>
        <v>2987495</v>
      </c>
    </row>
    <row r="33" spans="1:22" x14ac:dyDescent="0.25">
      <c r="A33" s="2">
        <v>3614046</v>
      </c>
      <c r="B33">
        <f>VLOOKUP(A33,commits!$A$2:$A$666,1,FALSE)</f>
        <v>3614046</v>
      </c>
      <c r="H33">
        <f t="shared" si="0"/>
        <v>4494078</v>
      </c>
      <c r="I33" s="2">
        <v>4494078</v>
      </c>
      <c r="J33" s="2">
        <v>15</v>
      </c>
      <c r="K33" s="2">
        <v>0</v>
      </c>
      <c r="M33" s="2">
        <v>5421677</v>
      </c>
      <c r="N33">
        <f t="shared" si="1"/>
        <v>4494078</v>
      </c>
      <c r="Q33" t="e">
        <f t="shared" si="2"/>
        <v>#N/A</v>
      </c>
      <c r="R33" s="2">
        <v>2995765</v>
      </c>
      <c r="S33" s="2">
        <v>0</v>
      </c>
      <c r="T33" s="2">
        <v>37</v>
      </c>
      <c r="V33" t="e">
        <f t="shared" si="3"/>
        <v>#N/A</v>
      </c>
    </row>
    <row r="34" spans="1:22" hidden="1" x14ac:dyDescent="0.25">
      <c r="A34" s="2">
        <v>7031510</v>
      </c>
      <c r="B34">
        <f>VLOOKUP(A34,commits!$A$2:$A$666,1,FALSE)</f>
        <v>7031510</v>
      </c>
      <c r="H34">
        <f t="shared" si="0"/>
        <v>4693087</v>
      </c>
      <c r="I34" s="2">
        <v>4693087</v>
      </c>
      <c r="J34" s="2">
        <v>479</v>
      </c>
      <c r="K34" s="2">
        <v>0</v>
      </c>
      <c r="M34" s="2">
        <v>5541660</v>
      </c>
      <c r="N34">
        <f t="shared" si="1"/>
        <v>4693087</v>
      </c>
      <c r="Q34">
        <f t="shared" si="2"/>
        <v>3011763</v>
      </c>
      <c r="R34" s="2">
        <v>3011763</v>
      </c>
      <c r="S34" s="2">
        <v>0</v>
      </c>
      <c r="T34" s="2">
        <v>8</v>
      </c>
      <c r="V34">
        <f t="shared" si="3"/>
        <v>3011763</v>
      </c>
    </row>
    <row r="35" spans="1:22" hidden="1" x14ac:dyDescent="0.25">
      <c r="A35" s="2">
        <v>7121796</v>
      </c>
      <c r="B35">
        <f>VLOOKUP(A35,commits!$A$2:$A$666,1,FALSE)</f>
        <v>7121796</v>
      </c>
      <c r="H35">
        <f t="shared" si="0"/>
        <v>5021616</v>
      </c>
      <c r="I35" s="2">
        <v>5021616</v>
      </c>
      <c r="J35" s="2">
        <v>1001</v>
      </c>
      <c r="K35" s="2">
        <v>0</v>
      </c>
      <c r="M35" s="2">
        <v>6388572</v>
      </c>
      <c r="N35">
        <f t="shared" si="1"/>
        <v>5021616</v>
      </c>
      <c r="Q35">
        <f t="shared" si="2"/>
        <v>3614046</v>
      </c>
      <c r="R35" s="2">
        <v>3614046</v>
      </c>
      <c r="S35" s="2">
        <v>0</v>
      </c>
      <c r="T35" s="2">
        <v>90</v>
      </c>
      <c r="V35">
        <f t="shared" si="3"/>
        <v>3614046</v>
      </c>
    </row>
    <row r="36" spans="1:22" hidden="1" x14ac:dyDescent="0.25">
      <c r="A36" s="2">
        <v>6127047</v>
      </c>
      <c r="B36">
        <f>VLOOKUP(A36,commits!$A$2:$A$666,1,FALSE)</f>
        <v>6127047</v>
      </c>
      <c r="H36">
        <f t="shared" si="0"/>
        <v>5144181</v>
      </c>
      <c r="I36" s="2">
        <v>5144181</v>
      </c>
      <c r="J36" s="2">
        <v>69</v>
      </c>
      <c r="K36" s="2">
        <v>0</v>
      </c>
      <c r="M36" s="2">
        <v>7358191</v>
      </c>
      <c r="N36">
        <f t="shared" si="1"/>
        <v>5144181</v>
      </c>
      <c r="Q36">
        <f t="shared" si="2"/>
        <v>4494078</v>
      </c>
      <c r="R36" s="2">
        <v>4494078</v>
      </c>
      <c r="S36" s="2">
        <v>0</v>
      </c>
      <c r="T36" s="2">
        <v>2</v>
      </c>
      <c r="V36">
        <f t="shared" si="3"/>
        <v>4494078</v>
      </c>
    </row>
    <row r="37" spans="1:22" hidden="1" x14ac:dyDescent="0.25">
      <c r="A37" s="2">
        <v>3062767</v>
      </c>
      <c r="B37">
        <f>VLOOKUP(A37,commits!$A$2:$A$666,1,FALSE)</f>
        <v>3062767</v>
      </c>
      <c r="H37">
        <f t="shared" si="0"/>
        <v>5197539</v>
      </c>
      <c r="I37" s="2">
        <v>5197539</v>
      </c>
      <c r="J37" s="2">
        <v>39</v>
      </c>
      <c r="K37" s="2">
        <v>0</v>
      </c>
      <c r="M37" s="2">
        <v>8884773</v>
      </c>
      <c r="N37">
        <f t="shared" si="1"/>
        <v>5197539</v>
      </c>
      <c r="Q37">
        <f t="shared" si="2"/>
        <v>4693087</v>
      </c>
      <c r="R37" s="2">
        <v>4693087</v>
      </c>
      <c r="S37" s="2">
        <v>0</v>
      </c>
      <c r="T37" s="2">
        <v>69</v>
      </c>
      <c r="V37">
        <f t="shared" si="3"/>
        <v>4693087</v>
      </c>
    </row>
    <row r="38" spans="1:22" hidden="1" x14ac:dyDescent="0.25">
      <c r="A38" s="2">
        <v>8484604</v>
      </c>
      <c r="B38">
        <f>VLOOKUP(A38,commits!$A$2:$A$666,1,FALSE)</f>
        <v>8484604</v>
      </c>
      <c r="H38">
        <f t="shared" si="0"/>
        <v>5203368</v>
      </c>
      <c r="I38" s="2">
        <v>5203368</v>
      </c>
      <c r="J38" s="2">
        <v>8</v>
      </c>
      <c r="K38" s="2">
        <v>0</v>
      </c>
      <c r="M38" s="2">
        <v>9063331</v>
      </c>
      <c r="N38">
        <f t="shared" si="1"/>
        <v>5203368</v>
      </c>
      <c r="Q38">
        <f t="shared" si="2"/>
        <v>5021616</v>
      </c>
      <c r="R38" s="2">
        <v>5021616</v>
      </c>
      <c r="S38" s="2">
        <v>0</v>
      </c>
      <c r="T38" s="2">
        <v>113</v>
      </c>
      <c r="V38">
        <f t="shared" si="3"/>
        <v>5021616</v>
      </c>
    </row>
    <row r="39" spans="1:22" hidden="1" x14ac:dyDescent="0.25">
      <c r="A39" s="2">
        <v>8884773</v>
      </c>
      <c r="B39">
        <f>VLOOKUP(A39,commits!$A$2:$A$666,1,FALSE)</f>
        <v>8884773</v>
      </c>
      <c r="H39">
        <f t="shared" si="0"/>
        <v>5287954</v>
      </c>
      <c r="I39" s="2">
        <v>5287954</v>
      </c>
      <c r="J39" s="2">
        <v>1001</v>
      </c>
      <c r="K39" s="2">
        <v>0</v>
      </c>
      <c r="M39" s="2">
        <v>10199599</v>
      </c>
      <c r="N39">
        <f t="shared" si="1"/>
        <v>5287954</v>
      </c>
      <c r="Q39">
        <f t="shared" si="2"/>
        <v>5144181</v>
      </c>
      <c r="R39" s="2">
        <v>5144181</v>
      </c>
      <c r="S39" s="2">
        <v>0</v>
      </c>
      <c r="T39" s="2">
        <v>12</v>
      </c>
      <c r="V39">
        <f t="shared" si="3"/>
        <v>5144181</v>
      </c>
    </row>
    <row r="40" spans="1:22" hidden="1" x14ac:dyDescent="0.25">
      <c r="A40" s="2">
        <v>5614312</v>
      </c>
      <c r="B40">
        <f>VLOOKUP(A40,commits!$A$2:$A$666,1,FALSE)</f>
        <v>5614312</v>
      </c>
      <c r="H40">
        <f t="shared" si="0"/>
        <v>5421677</v>
      </c>
      <c r="I40" s="2">
        <v>5421677</v>
      </c>
      <c r="J40" s="2">
        <v>116</v>
      </c>
      <c r="K40" s="2">
        <v>0</v>
      </c>
      <c r="M40" s="2">
        <v>10391073</v>
      </c>
      <c r="N40">
        <f t="shared" si="1"/>
        <v>5421677</v>
      </c>
      <c r="Q40">
        <f t="shared" si="2"/>
        <v>5197539</v>
      </c>
      <c r="R40" s="2">
        <v>5197539</v>
      </c>
      <c r="S40" s="2">
        <v>0</v>
      </c>
      <c r="T40" s="2">
        <v>52</v>
      </c>
      <c r="V40">
        <f t="shared" si="3"/>
        <v>5197539</v>
      </c>
    </row>
    <row r="41" spans="1:22" hidden="1" x14ac:dyDescent="0.25">
      <c r="A41" s="2">
        <v>9565345</v>
      </c>
      <c r="B41">
        <f>VLOOKUP(A41,commits!$A$2:$A$666,1,FALSE)</f>
        <v>9565345</v>
      </c>
      <c r="H41">
        <f t="shared" si="0"/>
        <v>5541660</v>
      </c>
      <c r="I41" s="2">
        <v>5541660</v>
      </c>
      <c r="J41" s="2">
        <v>114</v>
      </c>
      <c r="K41" s="2">
        <v>0</v>
      </c>
      <c r="M41" s="2">
        <v>10934610</v>
      </c>
      <c r="N41">
        <f t="shared" si="1"/>
        <v>5541660</v>
      </c>
      <c r="Q41">
        <f t="shared" si="2"/>
        <v>5203368</v>
      </c>
      <c r="R41" s="2">
        <v>5203368</v>
      </c>
      <c r="S41" s="2">
        <v>0</v>
      </c>
      <c r="T41" s="2">
        <v>12</v>
      </c>
      <c r="V41">
        <f t="shared" si="3"/>
        <v>5203368</v>
      </c>
    </row>
    <row r="42" spans="1:22" hidden="1" x14ac:dyDescent="0.25">
      <c r="A42" s="2">
        <v>7358191</v>
      </c>
      <c r="B42">
        <f>VLOOKUP(A42,commits!$A$2:$A$666,1,FALSE)</f>
        <v>7358191</v>
      </c>
      <c r="H42" t="e">
        <f t="shared" si="0"/>
        <v>#N/A</v>
      </c>
      <c r="I42" s="2">
        <v>6127047</v>
      </c>
      <c r="J42" s="2">
        <v>183</v>
      </c>
      <c r="K42" s="2">
        <v>0</v>
      </c>
      <c r="M42" s="2">
        <v>11246402</v>
      </c>
      <c r="N42" t="e">
        <f t="shared" si="1"/>
        <v>#N/A</v>
      </c>
      <c r="Q42">
        <f t="shared" si="2"/>
        <v>5287954</v>
      </c>
      <c r="R42" s="2">
        <v>5287954</v>
      </c>
      <c r="S42" s="2">
        <v>0</v>
      </c>
      <c r="T42" s="2">
        <v>113</v>
      </c>
      <c r="V42">
        <f t="shared" si="3"/>
        <v>5287954</v>
      </c>
    </row>
    <row r="43" spans="1:22" hidden="1" x14ac:dyDescent="0.25">
      <c r="A43" s="2">
        <v>10199599</v>
      </c>
      <c r="B43">
        <f>VLOOKUP(A43,commits!$A$2:$A$666,1,FALSE)</f>
        <v>10199599</v>
      </c>
      <c r="H43">
        <f t="shared" si="0"/>
        <v>6388572</v>
      </c>
      <c r="I43" s="2">
        <v>6388572</v>
      </c>
      <c r="J43" s="2">
        <v>6</v>
      </c>
      <c r="K43" s="2">
        <v>0</v>
      </c>
      <c r="M43" s="2">
        <v>11671912</v>
      </c>
      <c r="N43">
        <f t="shared" si="1"/>
        <v>6388572</v>
      </c>
      <c r="Q43">
        <f t="shared" si="2"/>
        <v>5421677</v>
      </c>
      <c r="R43" s="2">
        <v>5421677</v>
      </c>
      <c r="S43" s="2">
        <v>0</v>
      </c>
      <c r="T43" s="2">
        <v>18</v>
      </c>
      <c r="V43">
        <f t="shared" si="3"/>
        <v>5421677</v>
      </c>
    </row>
    <row r="44" spans="1:22" hidden="1" x14ac:dyDescent="0.25">
      <c r="A44" s="2">
        <v>8125302</v>
      </c>
      <c r="B44">
        <f>VLOOKUP(A44,commits!$A$2:$A$666,1,FALSE)</f>
        <v>8125302</v>
      </c>
      <c r="H44" t="e">
        <f t="shared" si="0"/>
        <v>#N/A</v>
      </c>
      <c r="I44" s="2">
        <v>7031510</v>
      </c>
      <c r="J44" s="2">
        <v>213</v>
      </c>
      <c r="K44" s="2">
        <v>0</v>
      </c>
      <c r="M44" s="2">
        <v>13633443</v>
      </c>
      <c r="N44" t="e">
        <f t="shared" si="1"/>
        <v>#N/A</v>
      </c>
      <c r="Q44">
        <f t="shared" si="2"/>
        <v>5541660</v>
      </c>
      <c r="R44" s="2">
        <v>5541660</v>
      </c>
      <c r="S44" s="2">
        <v>0</v>
      </c>
      <c r="T44" s="2">
        <v>18</v>
      </c>
      <c r="V44">
        <f t="shared" si="3"/>
        <v>5541660</v>
      </c>
    </row>
    <row r="45" spans="1:22" x14ac:dyDescent="0.25">
      <c r="A45" s="2">
        <v>9063331</v>
      </c>
      <c r="B45">
        <f>VLOOKUP(A45,commits!$A$2:$A$666,1,FALSE)</f>
        <v>9063331</v>
      </c>
      <c r="H45" t="e">
        <f t="shared" si="0"/>
        <v>#N/A</v>
      </c>
      <c r="I45" s="2">
        <v>7121796</v>
      </c>
      <c r="J45" s="2">
        <v>8</v>
      </c>
      <c r="K45" s="2">
        <v>0</v>
      </c>
      <c r="M45" s="2">
        <v>15008139</v>
      </c>
      <c r="N45" t="e">
        <f t="shared" si="1"/>
        <v>#N/A</v>
      </c>
      <c r="Q45" t="e">
        <f t="shared" si="2"/>
        <v>#N/A</v>
      </c>
      <c r="R45" s="2">
        <v>5614312</v>
      </c>
      <c r="S45" s="2">
        <v>0</v>
      </c>
      <c r="T45" s="2">
        <v>2</v>
      </c>
      <c r="V45" t="e">
        <f t="shared" si="3"/>
        <v>#N/A</v>
      </c>
    </row>
    <row r="46" spans="1:22" hidden="1" x14ac:dyDescent="0.25">
      <c r="A46" s="2">
        <v>10934610</v>
      </c>
      <c r="B46">
        <f>VLOOKUP(A46,commits!$A$2:$A$666,1,FALSE)</f>
        <v>10934610</v>
      </c>
      <c r="H46">
        <f t="shared" si="0"/>
        <v>7358191</v>
      </c>
      <c r="I46" s="2">
        <v>7358191</v>
      </c>
      <c r="J46" s="2">
        <v>32</v>
      </c>
      <c r="K46" s="2">
        <v>0</v>
      </c>
      <c r="M46" s="2">
        <v>15344614</v>
      </c>
      <c r="N46">
        <f t="shared" si="1"/>
        <v>7358191</v>
      </c>
      <c r="Q46">
        <f t="shared" si="2"/>
        <v>6388572</v>
      </c>
      <c r="R46" s="2">
        <v>6388572</v>
      </c>
      <c r="S46" s="2">
        <v>0</v>
      </c>
      <c r="T46" s="2">
        <v>79</v>
      </c>
      <c r="V46">
        <f t="shared" si="3"/>
        <v>6388572</v>
      </c>
    </row>
    <row r="47" spans="1:22" hidden="1" x14ac:dyDescent="0.25">
      <c r="A47" s="2">
        <v>2995765</v>
      </c>
      <c r="B47">
        <f>VLOOKUP(A47,commits!$A$2:$A$666,1,FALSE)</f>
        <v>2995765</v>
      </c>
      <c r="H47" t="e">
        <f t="shared" si="0"/>
        <v>#N/A</v>
      </c>
      <c r="I47" s="2">
        <v>8125302</v>
      </c>
      <c r="J47" s="2">
        <v>2</v>
      </c>
      <c r="K47" s="2">
        <v>0</v>
      </c>
      <c r="M47" s="2">
        <v>16416867</v>
      </c>
      <c r="N47" t="e">
        <f t="shared" si="1"/>
        <v>#N/A</v>
      </c>
      <c r="Q47">
        <f t="shared" si="2"/>
        <v>7358191</v>
      </c>
      <c r="R47" s="2">
        <v>7358191</v>
      </c>
      <c r="S47" s="2">
        <v>0</v>
      </c>
      <c r="T47" s="2">
        <v>2</v>
      </c>
      <c r="V47">
        <f t="shared" si="3"/>
        <v>7358191</v>
      </c>
    </row>
    <row r="48" spans="1:22" x14ac:dyDescent="0.25">
      <c r="A48" s="2">
        <v>11671912</v>
      </c>
      <c r="B48">
        <f>VLOOKUP(A48,commits!$A$2:$A$666,1,FALSE)</f>
        <v>11671912</v>
      </c>
      <c r="H48" t="e">
        <f t="shared" si="0"/>
        <v>#N/A</v>
      </c>
      <c r="I48" s="2">
        <v>8484604</v>
      </c>
      <c r="J48" s="2">
        <v>1257</v>
      </c>
      <c r="K48" s="2">
        <v>0</v>
      </c>
      <c r="M48" s="2">
        <v>16827151</v>
      </c>
      <c r="N48" t="e">
        <f t="shared" si="1"/>
        <v>#N/A</v>
      </c>
      <c r="Q48" t="e">
        <f t="shared" si="2"/>
        <v>#N/A</v>
      </c>
      <c r="R48" s="2">
        <v>8357807</v>
      </c>
      <c r="S48" s="2">
        <v>0</v>
      </c>
      <c r="T48" s="2">
        <v>1</v>
      </c>
      <c r="V48" t="e">
        <f t="shared" si="3"/>
        <v>#N/A</v>
      </c>
    </row>
    <row r="49" spans="1:22" hidden="1" x14ac:dyDescent="0.25">
      <c r="A49" s="2">
        <v>12153870</v>
      </c>
      <c r="B49">
        <f>VLOOKUP(A49,commits!$A$2:$A$666,1,FALSE)</f>
        <v>12153870</v>
      </c>
      <c r="H49">
        <f t="shared" si="0"/>
        <v>8884773</v>
      </c>
      <c r="I49" s="2">
        <v>8884773</v>
      </c>
      <c r="J49" s="2">
        <v>85</v>
      </c>
      <c r="K49" s="2">
        <v>0</v>
      </c>
      <c r="M49" s="2">
        <v>17164513</v>
      </c>
      <c r="N49">
        <f t="shared" si="1"/>
        <v>8884773</v>
      </c>
      <c r="Q49">
        <f t="shared" si="2"/>
        <v>8884773</v>
      </c>
      <c r="R49" s="2">
        <v>8884773</v>
      </c>
      <c r="S49" s="2">
        <v>0</v>
      </c>
      <c r="T49" s="2">
        <v>116</v>
      </c>
      <c r="V49">
        <f t="shared" si="3"/>
        <v>8884773</v>
      </c>
    </row>
    <row r="50" spans="1:22" hidden="1" x14ac:dyDescent="0.25">
      <c r="A50" s="2">
        <v>2386842</v>
      </c>
      <c r="B50">
        <f>VLOOKUP(A50,commits!$A$2:$A$666,1,FALSE)</f>
        <v>2386842</v>
      </c>
      <c r="H50">
        <f t="shared" si="0"/>
        <v>9063331</v>
      </c>
      <c r="I50" s="2">
        <v>9063331</v>
      </c>
      <c r="J50" s="2">
        <v>1</v>
      </c>
      <c r="K50" s="2">
        <v>0</v>
      </c>
      <c r="M50" s="2">
        <v>18382741</v>
      </c>
      <c r="N50">
        <f t="shared" si="1"/>
        <v>9063331</v>
      </c>
      <c r="Q50">
        <f t="shared" si="2"/>
        <v>9063331</v>
      </c>
      <c r="R50" s="2">
        <v>9063331</v>
      </c>
      <c r="S50" s="2">
        <v>0</v>
      </c>
      <c r="T50" s="2">
        <v>1</v>
      </c>
      <c r="V50">
        <f t="shared" si="3"/>
        <v>9063331</v>
      </c>
    </row>
    <row r="51" spans="1:22" x14ac:dyDescent="0.25">
      <c r="A51" s="2">
        <v>13633443</v>
      </c>
      <c r="B51">
        <f>VLOOKUP(A51,commits!$A$2:$A$666,1,FALSE)</f>
        <v>13633443</v>
      </c>
      <c r="H51">
        <f t="shared" si="0"/>
        <v>10199599</v>
      </c>
      <c r="I51" s="2">
        <v>10199599</v>
      </c>
      <c r="J51" s="2">
        <v>12608</v>
      </c>
      <c r="K51" s="2">
        <v>0</v>
      </c>
      <c r="M51" s="2">
        <v>18625008</v>
      </c>
      <c r="N51">
        <f t="shared" si="1"/>
        <v>10199599</v>
      </c>
      <c r="Q51" t="e">
        <f t="shared" si="2"/>
        <v>#N/A</v>
      </c>
      <c r="R51" s="2">
        <v>9565345</v>
      </c>
      <c r="S51" s="2">
        <v>0</v>
      </c>
      <c r="T51" s="2">
        <v>6</v>
      </c>
      <c r="V51" t="e">
        <f t="shared" si="3"/>
        <v>#N/A</v>
      </c>
    </row>
    <row r="52" spans="1:22" x14ac:dyDescent="0.25">
      <c r="A52" s="2">
        <v>14252909</v>
      </c>
      <c r="B52">
        <f>VLOOKUP(A52,commits!$A$2:$A$666,1,FALSE)</f>
        <v>14252909</v>
      </c>
      <c r="H52">
        <f t="shared" si="0"/>
        <v>10391073</v>
      </c>
      <c r="I52" s="2">
        <v>10391073</v>
      </c>
      <c r="J52" s="2">
        <v>9471</v>
      </c>
      <c r="K52" s="2">
        <v>0</v>
      </c>
      <c r="M52" s="2">
        <v>19272646</v>
      </c>
      <c r="N52">
        <f t="shared" si="1"/>
        <v>10391073</v>
      </c>
      <c r="Q52" t="e">
        <f t="shared" si="2"/>
        <v>#N/A</v>
      </c>
      <c r="R52" s="2">
        <v>10056182</v>
      </c>
      <c r="S52" s="2">
        <v>0</v>
      </c>
      <c r="T52" s="2">
        <v>1</v>
      </c>
      <c r="V52" t="e">
        <f t="shared" si="3"/>
        <v>#N/A</v>
      </c>
    </row>
    <row r="53" spans="1:22" hidden="1" x14ac:dyDescent="0.25">
      <c r="A53" s="2">
        <v>11246402</v>
      </c>
      <c r="B53">
        <f>VLOOKUP(A53,commits!$A$2:$A$666,1,FALSE)</f>
        <v>11246402</v>
      </c>
      <c r="H53">
        <f t="shared" si="0"/>
        <v>10934610</v>
      </c>
      <c r="I53" s="2">
        <v>10934610</v>
      </c>
      <c r="J53" s="2">
        <v>13</v>
      </c>
      <c r="K53" s="2">
        <v>0</v>
      </c>
      <c r="M53" s="2">
        <v>19695722</v>
      </c>
      <c r="N53">
        <f t="shared" si="1"/>
        <v>10934610</v>
      </c>
      <c r="Q53">
        <f t="shared" si="2"/>
        <v>10199599</v>
      </c>
      <c r="R53" s="2">
        <v>10199599</v>
      </c>
      <c r="S53" s="2">
        <v>0</v>
      </c>
      <c r="T53" s="2">
        <v>220</v>
      </c>
      <c r="V53">
        <f t="shared" si="3"/>
        <v>10199599</v>
      </c>
    </row>
    <row r="54" spans="1:22" hidden="1" x14ac:dyDescent="0.25">
      <c r="A54" s="2">
        <v>2665228</v>
      </c>
      <c r="B54">
        <f>VLOOKUP(A54,commits!$A$2:$A$666,1,FALSE)</f>
        <v>2665228</v>
      </c>
      <c r="H54">
        <f t="shared" si="0"/>
        <v>11246402</v>
      </c>
      <c r="I54" s="2">
        <v>11246402</v>
      </c>
      <c r="J54" s="2">
        <v>7</v>
      </c>
      <c r="K54" s="2">
        <v>0</v>
      </c>
      <c r="M54" s="2">
        <v>20538228</v>
      </c>
      <c r="N54">
        <f t="shared" si="1"/>
        <v>11246402</v>
      </c>
      <c r="Q54">
        <f t="shared" si="2"/>
        <v>10391073</v>
      </c>
      <c r="R54" s="2">
        <v>10391073</v>
      </c>
      <c r="S54" s="2">
        <v>0</v>
      </c>
      <c r="T54" s="2">
        <v>1908</v>
      </c>
      <c r="V54">
        <f t="shared" si="3"/>
        <v>10391073</v>
      </c>
    </row>
    <row r="55" spans="1:22" hidden="1" x14ac:dyDescent="0.25">
      <c r="A55" s="2">
        <v>16416867</v>
      </c>
      <c r="B55">
        <f>VLOOKUP(A55,commits!$A$2:$A$666,1,FALSE)</f>
        <v>16416867</v>
      </c>
      <c r="H55">
        <f t="shared" si="0"/>
        <v>11671912</v>
      </c>
      <c r="I55" s="2">
        <v>11671912</v>
      </c>
      <c r="J55" s="2">
        <v>64</v>
      </c>
      <c r="K55" s="2">
        <v>0</v>
      </c>
      <c r="M55" s="2">
        <v>20767408</v>
      </c>
      <c r="N55">
        <f t="shared" si="1"/>
        <v>11671912</v>
      </c>
      <c r="Q55">
        <f t="shared" si="2"/>
        <v>10934610</v>
      </c>
      <c r="R55" s="2">
        <v>10934610</v>
      </c>
      <c r="S55" s="2">
        <v>0</v>
      </c>
      <c r="T55" s="2">
        <v>130</v>
      </c>
      <c r="V55">
        <f t="shared" si="3"/>
        <v>10934610</v>
      </c>
    </row>
    <row r="56" spans="1:22" x14ac:dyDescent="0.25">
      <c r="A56" s="2">
        <v>17164513</v>
      </c>
      <c r="B56">
        <f>VLOOKUP(A56,commits!$A$2:$A$666,1,FALSE)</f>
        <v>17164513</v>
      </c>
      <c r="H56" t="e">
        <f t="shared" si="0"/>
        <v>#N/A</v>
      </c>
      <c r="I56" s="2">
        <v>11764528</v>
      </c>
      <c r="J56" s="2">
        <v>1</v>
      </c>
      <c r="K56" s="2">
        <v>0</v>
      </c>
      <c r="M56" s="2">
        <v>20941273</v>
      </c>
      <c r="N56" t="e">
        <f t="shared" si="1"/>
        <v>#N/A</v>
      </c>
      <c r="Q56" t="e">
        <f t="shared" si="2"/>
        <v>#N/A</v>
      </c>
      <c r="R56" s="2">
        <v>11027151</v>
      </c>
      <c r="S56" s="2">
        <v>0</v>
      </c>
      <c r="T56" s="2">
        <v>6</v>
      </c>
      <c r="V56" t="e">
        <f t="shared" si="3"/>
        <v>#N/A</v>
      </c>
    </row>
    <row r="57" spans="1:22" hidden="1" x14ac:dyDescent="0.25">
      <c r="A57" s="2">
        <v>16619668</v>
      </c>
      <c r="B57">
        <f>VLOOKUP(A57,commits!$A$2:$A$666,1,FALSE)</f>
        <v>16619668</v>
      </c>
      <c r="H57" t="e">
        <f t="shared" si="0"/>
        <v>#N/A</v>
      </c>
      <c r="I57" s="2">
        <v>12333065</v>
      </c>
      <c r="J57" s="2">
        <v>16</v>
      </c>
      <c r="K57" s="2">
        <v>0</v>
      </c>
      <c r="M57" s="2">
        <v>22128680</v>
      </c>
      <c r="N57" t="e">
        <f t="shared" si="1"/>
        <v>#N/A</v>
      </c>
      <c r="Q57">
        <f t="shared" si="2"/>
        <v>11246402</v>
      </c>
      <c r="R57" s="2">
        <v>11246402</v>
      </c>
      <c r="S57" s="2">
        <v>0</v>
      </c>
      <c r="T57" s="2">
        <v>2</v>
      </c>
      <c r="V57">
        <f t="shared" si="3"/>
        <v>11246402</v>
      </c>
    </row>
    <row r="58" spans="1:22" hidden="1" x14ac:dyDescent="0.25">
      <c r="A58" s="2">
        <v>16827151</v>
      </c>
      <c r="B58">
        <f>VLOOKUP(A58,commits!$A$2:$A$666,1,FALSE)</f>
        <v>16827151</v>
      </c>
      <c r="H58">
        <f t="shared" si="0"/>
        <v>13633443</v>
      </c>
      <c r="I58" s="2">
        <v>13633443</v>
      </c>
      <c r="J58" s="2">
        <v>543</v>
      </c>
      <c r="K58" s="2">
        <v>0</v>
      </c>
      <c r="M58" s="2">
        <v>22321097</v>
      </c>
      <c r="N58">
        <f t="shared" si="1"/>
        <v>13633443</v>
      </c>
      <c r="Q58">
        <f t="shared" si="2"/>
        <v>11671912</v>
      </c>
      <c r="R58" s="2">
        <v>11671912</v>
      </c>
      <c r="S58" s="2">
        <v>0</v>
      </c>
      <c r="T58" s="2">
        <v>17</v>
      </c>
      <c r="V58">
        <f t="shared" si="3"/>
        <v>11671912</v>
      </c>
    </row>
    <row r="59" spans="1:22" x14ac:dyDescent="0.25">
      <c r="A59" s="2">
        <v>17581811</v>
      </c>
      <c r="B59" t="e">
        <f>VLOOKUP(A59,commits!$A$2:$A$666,1,FALSE)</f>
        <v>#N/A</v>
      </c>
      <c r="H59" t="e">
        <f t="shared" si="0"/>
        <v>#N/A</v>
      </c>
      <c r="I59" s="2">
        <v>14252909</v>
      </c>
      <c r="J59" s="2">
        <v>3</v>
      </c>
      <c r="K59" s="2">
        <v>0</v>
      </c>
      <c r="M59" s="2">
        <v>24676571</v>
      </c>
      <c r="Q59" t="e">
        <f t="shared" si="2"/>
        <v>#N/A</v>
      </c>
      <c r="R59" s="2">
        <v>12736575</v>
      </c>
      <c r="S59" s="2">
        <v>0</v>
      </c>
      <c r="T59" s="2">
        <v>407</v>
      </c>
      <c r="V59" t="e">
        <f t="shared" si="3"/>
        <v>#N/A</v>
      </c>
    </row>
    <row r="60" spans="1:22" hidden="1" x14ac:dyDescent="0.25">
      <c r="A60" s="2">
        <v>19104393</v>
      </c>
      <c r="B60">
        <f>VLOOKUP(A60,commits!$A$2:$A$666,1,FALSE)</f>
        <v>19104393</v>
      </c>
      <c r="H60">
        <f t="shared" si="0"/>
        <v>15008139</v>
      </c>
      <c r="I60" s="2">
        <v>15008139</v>
      </c>
      <c r="J60" s="2">
        <v>8</v>
      </c>
      <c r="K60" s="2">
        <v>0</v>
      </c>
      <c r="M60" s="2">
        <v>24728203</v>
      </c>
      <c r="N60">
        <f t="shared" ref="N60:N65" si="4">VLOOKUP(I60,$M$2:$M$195,1,FALSE)</f>
        <v>15008139</v>
      </c>
      <c r="Q60">
        <f t="shared" si="2"/>
        <v>13633443</v>
      </c>
      <c r="R60" s="2">
        <v>13633443</v>
      </c>
      <c r="S60" s="2">
        <v>0</v>
      </c>
      <c r="T60" s="2">
        <v>36</v>
      </c>
      <c r="V60">
        <f t="shared" si="3"/>
        <v>13633443</v>
      </c>
    </row>
    <row r="61" spans="1:22" x14ac:dyDescent="0.25">
      <c r="A61" s="2">
        <v>19695722</v>
      </c>
      <c r="B61">
        <f>VLOOKUP(A61,commits!$A$2:$A$666,1,FALSE)</f>
        <v>19695722</v>
      </c>
      <c r="H61">
        <f t="shared" si="0"/>
        <v>15344614</v>
      </c>
      <c r="I61" s="2">
        <v>15344614</v>
      </c>
      <c r="J61" s="2">
        <v>38</v>
      </c>
      <c r="K61" s="2">
        <v>0</v>
      </c>
      <c r="M61" s="2">
        <v>24850244</v>
      </c>
      <c r="N61">
        <f t="shared" si="4"/>
        <v>15344614</v>
      </c>
      <c r="Q61" t="e">
        <f t="shared" si="2"/>
        <v>#N/A</v>
      </c>
      <c r="R61" s="2">
        <v>14357889</v>
      </c>
      <c r="S61" s="2">
        <v>0</v>
      </c>
      <c r="T61" s="2">
        <v>3</v>
      </c>
      <c r="V61" t="e">
        <f t="shared" si="3"/>
        <v>#N/A</v>
      </c>
    </row>
    <row r="62" spans="1:22" x14ac:dyDescent="0.25">
      <c r="A62" s="2">
        <v>20538228</v>
      </c>
      <c r="B62">
        <f>VLOOKUP(A62,commits!$A$2:$A$666,1,FALSE)</f>
        <v>20538228</v>
      </c>
      <c r="H62">
        <f t="shared" si="0"/>
        <v>16416867</v>
      </c>
      <c r="I62" s="2">
        <v>16416867</v>
      </c>
      <c r="J62" s="2">
        <v>231</v>
      </c>
      <c r="K62" s="2">
        <v>0</v>
      </c>
      <c r="M62" s="2">
        <v>24998407</v>
      </c>
      <c r="N62">
        <f t="shared" si="4"/>
        <v>16416867</v>
      </c>
      <c r="Q62" t="e">
        <f t="shared" si="2"/>
        <v>#N/A</v>
      </c>
      <c r="R62" s="2">
        <v>14628316</v>
      </c>
      <c r="S62" s="2">
        <v>0</v>
      </c>
      <c r="T62" s="2">
        <v>3</v>
      </c>
      <c r="V62" t="e">
        <f t="shared" si="3"/>
        <v>#N/A</v>
      </c>
    </row>
    <row r="63" spans="1:22" x14ac:dyDescent="0.25">
      <c r="A63" s="2">
        <v>17512409</v>
      </c>
      <c r="B63">
        <f>VLOOKUP(A63,commits!$A$2:$A$666,1,FALSE)</f>
        <v>17512409</v>
      </c>
      <c r="H63">
        <f t="shared" si="0"/>
        <v>16827151</v>
      </c>
      <c r="I63" s="2">
        <v>16827151</v>
      </c>
      <c r="J63" s="2">
        <v>7</v>
      </c>
      <c r="K63" s="2">
        <v>0</v>
      </c>
      <c r="M63" s="2">
        <v>25266940</v>
      </c>
      <c r="N63">
        <f t="shared" si="4"/>
        <v>16827151</v>
      </c>
      <c r="Q63" t="e">
        <f t="shared" si="2"/>
        <v>#N/A</v>
      </c>
      <c r="R63" s="2">
        <v>14689478</v>
      </c>
      <c r="S63" s="2">
        <v>0</v>
      </c>
      <c r="T63" s="2">
        <v>11</v>
      </c>
      <c r="V63" t="e">
        <f t="shared" si="3"/>
        <v>#N/A</v>
      </c>
    </row>
    <row r="64" spans="1:22" hidden="1" x14ac:dyDescent="0.25">
      <c r="A64" s="2">
        <v>20896743</v>
      </c>
      <c r="B64">
        <f>VLOOKUP(A64,commits!$A$2:$A$666,1,FALSE)</f>
        <v>20896743</v>
      </c>
      <c r="H64">
        <f t="shared" si="0"/>
        <v>17164513</v>
      </c>
      <c r="I64" s="2">
        <v>17164513</v>
      </c>
      <c r="J64" s="2">
        <v>218</v>
      </c>
      <c r="K64" s="2">
        <v>0</v>
      </c>
      <c r="M64" s="2">
        <v>25745061</v>
      </c>
      <c r="N64">
        <f t="shared" si="4"/>
        <v>17164513</v>
      </c>
      <c r="Q64">
        <f t="shared" si="2"/>
        <v>15008139</v>
      </c>
      <c r="R64" s="2">
        <v>15008139</v>
      </c>
      <c r="S64" s="2">
        <v>0</v>
      </c>
      <c r="T64" s="2">
        <v>24</v>
      </c>
      <c r="V64">
        <f t="shared" si="3"/>
        <v>15008139</v>
      </c>
    </row>
    <row r="65" spans="1:22" hidden="1" x14ac:dyDescent="0.25">
      <c r="A65" s="2">
        <v>20941273</v>
      </c>
      <c r="B65">
        <f>VLOOKUP(A65,commits!$A$2:$A$666,1,FALSE)</f>
        <v>20941273</v>
      </c>
      <c r="H65" t="e">
        <f t="shared" si="0"/>
        <v>#N/A</v>
      </c>
      <c r="I65" s="2">
        <v>18355156</v>
      </c>
      <c r="J65" s="2">
        <v>3</v>
      </c>
      <c r="K65" s="2">
        <v>0</v>
      </c>
      <c r="M65" s="2">
        <v>26113177</v>
      </c>
      <c r="N65" t="e">
        <f t="shared" si="4"/>
        <v>#N/A</v>
      </c>
      <c r="Q65">
        <f t="shared" si="2"/>
        <v>15344614</v>
      </c>
      <c r="R65" s="2">
        <v>15344614</v>
      </c>
      <c r="S65" s="2">
        <v>0</v>
      </c>
      <c r="T65" s="2">
        <v>10</v>
      </c>
      <c r="V65">
        <f t="shared" si="3"/>
        <v>15344614</v>
      </c>
    </row>
    <row r="66" spans="1:22" x14ac:dyDescent="0.25">
      <c r="A66" s="2">
        <v>11027151</v>
      </c>
      <c r="B66" t="e">
        <f>VLOOKUP(A66,commits!$A$2:$A$666,1,FALSE)</f>
        <v>#N/A</v>
      </c>
      <c r="H66">
        <f t="shared" si="0"/>
        <v>18382741</v>
      </c>
      <c r="I66" s="2">
        <v>18382741</v>
      </c>
      <c r="J66" s="2">
        <v>18</v>
      </c>
      <c r="K66" s="2">
        <v>0</v>
      </c>
      <c r="M66" s="2">
        <v>26767408</v>
      </c>
      <c r="Q66" t="e">
        <f t="shared" si="2"/>
        <v>#N/A</v>
      </c>
      <c r="R66" s="2">
        <v>15884519</v>
      </c>
      <c r="S66" s="2">
        <v>0</v>
      </c>
      <c r="T66" s="2">
        <v>2</v>
      </c>
      <c r="V66" t="e">
        <f t="shared" si="3"/>
        <v>#N/A</v>
      </c>
    </row>
    <row r="67" spans="1:22" hidden="1" x14ac:dyDescent="0.25">
      <c r="A67" s="2">
        <v>5421677</v>
      </c>
      <c r="B67">
        <f>VLOOKUP(A67,commits!$A$2:$A$666,1,FALSE)</f>
        <v>5421677</v>
      </c>
      <c r="H67">
        <f t="shared" ref="H67:H130" si="5">VLOOKUP(I67,$M$2:$M$195,1,FALSE)</f>
        <v>18625008</v>
      </c>
      <c r="I67" s="2">
        <v>18625008</v>
      </c>
      <c r="J67" s="2">
        <v>12</v>
      </c>
      <c r="K67" s="2">
        <v>0</v>
      </c>
      <c r="M67" s="2">
        <v>27058591</v>
      </c>
      <c r="N67">
        <f t="shared" ref="N67:N70" si="6">VLOOKUP(I67,$M$2:$M$195,1,FALSE)</f>
        <v>18625008</v>
      </c>
      <c r="Q67">
        <f t="shared" ref="Q67:Q130" si="7">VLOOKUP(R67,$M$2:$M$195,1,FALSE)</f>
        <v>16416867</v>
      </c>
      <c r="R67" s="2">
        <v>16416867</v>
      </c>
      <c r="S67" s="2">
        <v>0</v>
      </c>
      <c r="T67" s="2">
        <v>3175</v>
      </c>
      <c r="V67">
        <f t="shared" ref="V67:V130" si="8">VLOOKUP(R67,$M$2:$M$195,1,FALSE)</f>
        <v>16416867</v>
      </c>
    </row>
    <row r="68" spans="1:22" x14ac:dyDescent="0.25">
      <c r="A68" s="2">
        <v>17509624</v>
      </c>
      <c r="B68">
        <f>VLOOKUP(A68,commits!$A$2:$A$666,1,FALSE)</f>
        <v>17509624</v>
      </c>
      <c r="H68" t="e">
        <f t="shared" si="5"/>
        <v>#N/A</v>
      </c>
      <c r="I68" s="2">
        <v>18810181</v>
      </c>
      <c r="J68" s="2">
        <v>8</v>
      </c>
      <c r="K68" s="2">
        <v>0</v>
      </c>
      <c r="M68" s="2">
        <v>27121444</v>
      </c>
      <c r="N68" t="e">
        <f t="shared" si="6"/>
        <v>#N/A</v>
      </c>
      <c r="Q68" t="e">
        <f t="shared" si="7"/>
        <v>#N/A</v>
      </c>
      <c r="R68" s="2">
        <v>16567843</v>
      </c>
      <c r="S68" s="2">
        <v>0</v>
      </c>
      <c r="T68" s="2">
        <v>33</v>
      </c>
      <c r="V68" t="e">
        <f t="shared" si="8"/>
        <v>#N/A</v>
      </c>
    </row>
    <row r="69" spans="1:22" x14ac:dyDescent="0.25">
      <c r="A69" s="2">
        <v>19769089</v>
      </c>
      <c r="B69">
        <f>VLOOKUP(A69,commits!$A$2:$A$666,1,FALSE)</f>
        <v>19769089</v>
      </c>
      <c r="H69" t="e">
        <f t="shared" si="5"/>
        <v>#N/A</v>
      </c>
      <c r="I69" s="2">
        <v>19104393</v>
      </c>
      <c r="J69" s="2">
        <v>1</v>
      </c>
      <c r="K69" s="2">
        <v>0</v>
      </c>
      <c r="M69" s="2">
        <v>28054380</v>
      </c>
      <c r="N69" t="e">
        <f t="shared" si="6"/>
        <v>#N/A</v>
      </c>
      <c r="Q69" t="e">
        <f t="shared" si="7"/>
        <v>#N/A</v>
      </c>
      <c r="R69" s="2">
        <v>16619668</v>
      </c>
      <c r="S69" s="2">
        <v>0</v>
      </c>
      <c r="T69" s="2">
        <v>13</v>
      </c>
      <c r="V69" t="e">
        <f t="shared" si="8"/>
        <v>#N/A</v>
      </c>
    </row>
    <row r="70" spans="1:22" hidden="1" x14ac:dyDescent="0.25">
      <c r="A70" s="2">
        <v>22321097</v>
      </c>
      <c r="B70">
        <f>VLOOKUP(A70,commits!$A$2:$A$666,1,FALSE)</f>
        <v>22321097</v>
      </c>
      <c r="H70">
        <f t="shared" si="5"/>
        <v>19272646</v>
      </c>
      <c r="I70" s="2">
        <v>19272646</v>
      </c>
      <c r="J70" s="2">
        <v>205</v>
      </c>
      <c r="K70" s="2">
        <v>0</v>
      </c>
      <c r="M70" s="2">
        <v>29340261</v>
      </c>
      <c r="N70">
        <f t="shared" si="6"/>
        <v>19272646</v>
      </c>
      <c r="Q70">
        <f t="shared" si="7"/>
        <v>16827151</v>
      </c>
      <c r="R70" s="2">
        <v>16827151</v>
      </c>
      <c r="S70" s="2">
        <v>0</v>
      </c>
      <c r="T70" s="2">
        <v>209</v>
      </c>
      <c r="V70">
        <f t="shared" si="8"/>
        <v>16827151</v>
      </c>
    </row>
    <row r="71" spans="1:22" hidden="1" x14ac:dyDescent="0.25">
      <c r="A71" s="2">
        <v>23112219</v>
      </c>
      <c r="B71" t="e">
        <f>VLOOKUP(A71,commits!$A$2:$A$666,1,FALSE)</f>
        <v>#N/A</v>
      </c>
      <c r="H71">
        <f t="shared" si="5"/>
        <v>19695722</v>
      </c>
      <c r="I71" s="2">
        <v>19695722</v>
      </c>
      <c r="J71" s="2">
        <v>205</v>
      </c>
      <c r="K71" s="2">
        <v>0</v>
      </c>
      <c r="M71" s="2">
        <v>29364795</v>
      </c>
      <c r="Q71">
        <f t="shared" si="7"/>
        <v>17164513</v>
      </c>
      <c r="R71" s="2">
        <v>17164513</v>
      </c>
      <c r="S71" s="2">
        <v>0</v>
      </c>
      <c r="T71" s="2">
        <v>5</v>
      </c>
      <c r="V71">
        <f t="shared" si="8"/>
        <v>17164513</v>
      </c>
    </row>
    <row r="72" spans="1:22" x14ac:dyDescent="0.25">
      <c r="A72" s="2">
        <v>21130146</v>
      </c>
      <c r="B72">
        <f>VLOOKUP(A72,commits!$A$2:$A$666,1,FALSE)</f>
        <v>21130146</v>
      </c>
      <c r="H72" t="e">
        <f t="shared" si="5"/>
        <v>#N/A</v>
      </c>
      <c r="I72" s="2">
        <v>19769089</v>
      </c>
      <c r="J72" s="2">
        <v>6</v>
      </c>
      <c r="K72" s="2">
        <v>0</v>
      </c>
      <c r="M72" s="2">
        <v>30023801</v>
      </c>
      <c r="N72" t="e">
        <f>VLOOKUP(I72,$M$2:$M$195,1,FALSE)</f>
        <v>#N/A</v>
      </c>
      <c r="Q72" t="e">
        <f t="shared" si="7"/>
        <v>#N/A</v>
      </c>
      <c r="R72" s="2">
        <v>17509624</v>
      </c>
      <c r="S72" s="2">
        <v>0</v>
      </c>
      <c r="T72" s="2">
        <v>3</v>
      </c>
      <c r="V72" t="e">
        <f t="shared" si="8"/>
        <v>#N/A</v>
      </c>
    </row>
    <row r="73" spans="1:22" x14ac:dyDescent="0.25">
      <c r="A73" s="2">
        <v>23657117</v>
      </c>
      <c r="B73" t="e">
        <f>VLOOKUP(A73,commits!$A$2:$A$666,1,FALSE)</f>
        <v>#N/A</v>
      </c>
      <c r="H73">
        <f t="shared" si="5"/>
        <v>20538228</v>
      </c>
      <c r="I73" s="2">
        <v>20538228</v>
      </c>
      <c r="J73" s="2">
        <v>28</v>
      </c>
      <c r="K73" s="2">
        <v>0</v>
      </c>
      <c r="M73" s="2">
        <v>30058260</v>
      </c>
      <c r="Q73" t="e">
        <f t="shared" si="7"/>
        <v>#N/A</v>
      </c>
      <c r="R73" s="2">
        <v>17512409</v>
      </c>
      <c r="S73" s="2">
        <v>0</v>
      </c>
      <c r="T73" s="2">
        <v>1</v>
      </c>
      <c r="V73" t="e">
        <f t="shared" si="8"/>
        <v>#N/A</v>
      </c>
    </row>
    <row r="74" spans="1:22" x14ac:dyDescent="0.25">
      <c r="A74" s="2">
        <v>24850244</v>
      </c>
      <c r="B74">
        <f>VLOOKUP(A74,commits!$A$2:$A$666,1,FALSE)</f>
        <v>24850244</v>
      </c>
      <c r="H74">
        <f t="shared" si="5"/>
        <v>20767408</v>
      </c>
      <c r="I74" s="2">
        <v>20767408</v>
      </c>
      <c r="J74" s="2">
        <v>19</v>
      </c>
      <c r="K74" s="2">
        <v>0</v>
      </c>
      <c r="M74" s="2">
        <v>30175039</v>
      </c>
      <c r="N74">
        <f t="shared" ref="N74:N78" si="9">VLOOKUP(I74,$M$2:$M$195,1,FALSE)</f>
        <v>20767408</v>
      </c>
      <c r="Q74" t="e">
        <f t="shared" si="7"/>
        <v>#N/A</v>
      </c>
      <c r="R74" s="2">
        <v>17581811</v>
      </c>
      <c r="S74" s="2">
        <v>0</v>
      </c>
      <c r="T74" s="2">
        <v>4</v>
      </c>
      <c r="V74" t="e">
        <f t="shared" si="8"/>
        <v>#N/A</v>
      </c>
    </row>
    <row r="75" spans="1:22" x14ac:dyDescent="0.25">
      <c r="A75" s="2">
        <v>24998407</v>
      </c>
      <c r="B75">
        <f>VLOOKUP(A75,commits!$A$2:$A$666,1,FALSE)</f>
        <v>24998407</v>
      </c>
      <c r="H75">
        <f t="shared" si="5"/>
        <v>20941273</v>
      </c>
      <c r="I75" s="2">
        <v>20941273</v>
      </c>
      <c r="J75" s="2">
        <v>7</v>
      </c>
      <c r="K75" s="2">
        <v>0</v>
      </c>
      <c r="M75" s="2">
        <v>31377627</v>
      </c>
      <c r="N75">
        <f t="shared" si="9"/>
        <v>20941273</v>
      </c>
      <c r="Q75" t="e">
        <f t="shared" si="7"/>
        <v>#N/A</v>
      </c>
      <c r="R75" s="2">
        <v>17958695</v>
      </c>
      <c r="S75" s="2">
        <v>0</v>
      </c>
      <c r="T75" s="2">
        <v>3</v>
      </c>
      <c r="V75" t="e">
        <f t="shared" si="8"/>
        <v>#N/A</v>
      </c>
    </row>
    <row r="76" spans="1:22" x14ac:dyDescent="0.25">
      <c r="A76" s="2">
        <v>25266940</v>
      </c>
      <c r="B76">
        <f>VLOOKUP(A76,commits!$A$2:$A$666,1,FALSE)</f>
        <v>25266940</v>
      </c>
      <c r="H76" t="e">
        <f t="shared" si="5"/>
        <v>#N/A</v>
      </c>
      <c r="I76" s="2">
        <v>21674470</v>
      </c>
      <c r="J76" s="2">
        <v>1</v>
      </c>
      <c r="K76" s="2">
        <v>0</v>
      </c>
      <c r="M76" s="2">
        <v>31466422</v>
      </c>
      <c r="N76" t="e">
        <f t="shared" si="9"/>
        <v>#N/A</v>
      </c>
      <c r="Q76" t="e">
        <f t="shared" si="7"/>
        <v>#N/A</v>
      </c>
      <c r="R76" s="2">
        <v>18299706</v>
      </c>
      <c r="S76" s="2">
        <v>0</v>
      </c>
      <c r="T76" s="2">
        <v>4</v>
      </c>
      <c r="V76" t="e">
        <f t="shared" si="8"/>
        <v>#N/A</v>
      </c>
    </row>
    <row r="77" spans="1:22" hidden="1" x14ac:dyDescent="0.25">
      <c r="A77" s="2">
        <v>24676571</v>
      </c>
      <c r="B77">
        <f>VLOOKUP(A77,commits!$A$2:$A$666,1,FALSE)</f>
        <v>24676571</v>
      </c>
      <c r="H77">
        <f t="shared" si="5"/>
        <v>22128680</v>
      </c>
      <c r="I77" s="2">
        <v>22128680</v>
      </c>
      <c r="J77" s="2">
        <v>64</v>
      </c>
      <c r="K77" s="2">
        <v>0</v>
      </c>
      <c r="M77" s="2">
        <v>31597135</v>
      </c>
      <c r="N77">
        <f t="shared" si="9"/>
        <v>22128680</v>
      </c>
      <c r="Q77">
        <f t="shared" si="7"/>
        <v>18382741</v>
      </c>
      <c r="R77" s="2">
        <v>18382741</v>
      </c>
      <c r="S77" s="2">
        <v>0</v>
      </c>
      <c r="T77" s="2">
        <v>1</v>
      </c>
      <c r="V77">
        <f t="shared" si="8"/>
        <v>18382741</v>
      </c>
    </row>
    <row r="78" spans="1:22" hidden="1" x14ac:dyDescent="0.25">
      <c r="A78" s="2">
        <v>12736575</v>
      </c>
      <c r="B78">
        <f>VLOOKUP(A78,commits!$A$2:$A$666,1,FALSE)</f>
        <v>12736575</v>
      </c>
      <c r="H78">
        <f t="shared" si="5"/>
        <v>22321097</v>
      </c>
      <c r="I78" s="2">
        <v>22321097</v>
      </c>
      <c r="J78" s="2">
        <v>1</v>
      </c>
      <c r="K78" s="2">
        <v>0</v>
      </c>
      <c r="M78" s="2">
        <v>32340528</v>
      </c>
      <c r="N78">
        <f t="shared" si="9"/>
        <v>22321097</v>
      </c>
      <c r="Q78">
        <f t="shared" si="7"/>
        <v>18625008</v>
      </c>
      <c r="R78" s="2">
        <v>18625008</v>
      </c>
      <c r="S78" s="2">
        <v>0</v>
      </c>
      <c r="T78" s="2">
        <v>6</v>
      </c>
      <c r="V78">
        <f t="shared" si="8"/>
        <v>18625008</v>
      </c>
    </row>
    <row r="79" spans="1:22" hidden="1" x14ac:dyDescent="0.25">
      <c r="A79" s="2">
        <v>14840745</v>
      </c>
      <c r="B79" t="e">
        <f>VLOOKUP(A79,commits!$A$2:$A$666,1,FALSE)</f>
        <v>#N/A</v>
      </c>
      <c r="H79" t="e">
        <f t="shared" si="5"/>
        <v>#N/A</v>
      </c>
      <c r="I79" s="2">
        <v>23075373</v>
      </c>
      <c r="J79" s="2">
        <v>9</v>
      </c>
      <c r="K79" s="2">
        <v>0</v>
      </c>
      <c r="M79" s="2">
        <v>34396268</v>
      </c>
      <c r="Q79">
        <f t="shared" si="7"/>
        <v>19272646</v>
      </c>
      <c r="R79" s="2">
        <v>19272646</v>
      </c>
      <c r="S79" s="2">
        <v>0</v>
      </c>
      <c r="T79" s="2">
        <v>26</v>
      </c>
      <c r="V79">
        <f t="shared" si="8"/>
        <v>19272646</v>
      </c>
    </row>
    <row r="80" spans="1:22" hidden="1" x14ac:dyDescent="0.25">
      <c r="A80" s="2">
        <v>26767408</v>
      </c>
      <c r="B80">
        <f>VLOOKUP(A80,commits!$A$2:$A$666,1,FALSE)</f>
        <v>26767408</v>
      </c>
      <c r="H80" t="e">
        <f t="shared" si="5"/>
        <v>#N/A</v>
      </c>
      <c r="I80" s="2">
        <v>23700996</v>
      </c>
      <c r="J80" s="2">
        <v>3</v>
      </c>
      <c r="K80" s="2">
        <v>0</v>
      </c>
      <c r="M80" s="2">
        <v>35300278</v>
      </c>
      <c r="N80" t="e">
        <f t="shared" ref="N80:N82" si="10">VLOOKUP(I80,$M$2:$M$195,1,FALSE)</f>
        <v>#N/A</v>
      </c>
      <c r="Q80">
        <f t="shared" si="7"/>
        <v>19695722</v>
      </c>
      <c r="R80" s="2">
        <v>19695722</v>
      </c>
      <c r="S80" s="2">
        <v>0</v>
      </c>
      <c r="T80" s="2">
        <v>125</v>
      </c>
      <c r="V80">
        <f t="shared" si="8"/>
        <v>19695722</v>
      </c>
    </row>
    <row r="81" spans="1:22" hidden="1" x14ac:dyDescent="0.25">
      <c r="A81" s="2">
        <v>27121444</v>
      </c>
      <c r="B81">
        <f>VLOOKUP(A81,commits!$A$2:$A$666,1,FALSE)</f>
        <v>27121444</v>
      </c>
      <c r="H81" t="e">
        <f t="shared" si="5"/>
        <v>#N/A</v>
      </c>
      <c r="I81" s="2">
        <v>23722245</v>
      </c>
      <c r="J81" s="2">
        <v>2</v>
      </c>
      <c r="K81" s="2">
        <v>0</v>
      </c>
      <c r="M81" s="2">
        <v>35304323</v>
      </c>
      <c r="N81" t="e">
        <f t="shared" si="10"/>
        <v>#N/A</v>
      </c>
      <c r="Q81">
        <f t="shared" si="7"/>
        <v>20538228</v>
      </c>
      <c r="R81" s="2">
        <v>20538228</v>
      </c>
      <c r="S81" s="2">
        <v>0</v>
      </c>
      <c r="T81" s="2">
        <v>739</v>
      </c>
      <c r="V81">
        <f t="shared" si="8"/>
        <v>20538228</v>
      </c>
    </row>
    <row r="82" spans="1:22" hidden="1" x14ac:dyDescent="0.25">
      <c r="A82" s="2">
        <v>26851672</v>
      </c>
      <c r="B82">
        <f>VLOOKUP(A82,commits!$A$2:$A$666,1,FALSE)</f>
        <v>26851672</v>
      </c>
      <c r="H82" t="e">
        <f t="shared" si="5"/>
        <v>#N/A</v>
      </c>
      <c r="I82" s="2">
        <v>23996209</v>
      </c>
      <c r="J82" s="2">
        <v>1</v>
      </c>
      <c r="K82" s="2">
        <v>0</v>
      </c>
      <c r="M82" s="2">
        <v>35432863</v>
      </c>
      <c r="N82" t="e">
        <f t="shared" si="10"/>
        <v>#N/A</v>
      </c>
      <c r="Q82">
        <f t="shared" si="7"/>
        <v>20767408</v>
      </c>
      <c r="R82" s="2">
        <v>20767408</v>
      </c>
      <c r="S82" s="2">
        <v>0</v>
      </c>
      <c r="T82" s="2">
        <v>28</v>
      </c>
      <c r="V82">
        <f t="shared" si="8"/>
        <v>20767408</v>
      </c>
    </row>
    <row r="83" spans="1:22" hidden="1" x14ac:dyDescent="0.25">
      <c r="A83" s="2">
        <v>22768039</v>
      </c>
      <c r="B83" t="e">
        <f>VLOOKUP(A83,commits!$A$2:$A$666,1,FALSE)</f>
        <v>#N/A</v>
      </c>
      <c r="H83">
        <f t="shared" si="5"/>
        <v>24676571</v>
      </c>
      <c r="I83" s="2">
        <v>24676571</v>
      </c>
      <c r="J83" s="2">
        <v>26</v>
      </c>
      <c r="K83" s="2">
        <v>0</v>
      </c>
      <c r="M83" s="2">
        <v>35489525</v>
      </c>
      <c r="Q83">
        <f t="shared" si="7"/>
        <v>20941273</v>
      </c>
      <c r="R83" s="2">
        <v>20941273</v>
      </c>
      <c r="S83" s="2">
        <v>0</v>
      </c>
      <c r="T83" s="2">
        <v>260</v>
      </c>
      <c r="V83">
        <f t="shared" si="8"/>
        <v>20941273</v>
      </c>
    </row>
    <row r="84" spans="1:22" x14ac:dyDescent="0.25">
      <c r="A84" s="2">
        <v>24797743</v>
      </c>
      <c r="B84">
        <f>VLOOKUP(A84,commits!$A$2:$A$666,1,FALSE)</f>
        <v>24797743</v>
      </c>
      <c r="H84">
        <f t="shared" si="5"/>
        <v>24728203</v>
      </c>
      <c r="I84" s="2">
        <v>24728203</v>
      </c>
      <c r="J84" s="2">
        <v>116</v>
      </c>
      <c r="K84" s="2">
        <v>0</v>
      </c>
      <c r="M84" s="2">
        <v>35973428</v>
      </c>
      <c r="N84">
        <f t="shared" ref="N84:N91" si="11">VLOOKUP(I84,$M$2:$M$195,1,FALSE)</f>
        <v>24728203</v>
      </c>
      <c r="Q84" t="e">
        <f t="shared" si="7"/>
        <v>#N/A</v>
      </c>
      <c r="R84" s="2">
        <v>21130146</v>
      </c>
      <c r="S84" s="2">
        <v>0</v>
      </c>
      <c r="T84" s="2">
        <v>1</v>
      </c>
      <c r="V84" t="e">
        <f t="shared" si="8"/>
        <v>#N/A</v>
      </c>
    </row>
    <row r="85" spans="1:22" hidden="1" x14ac:dyDescent="0.25">
      <c r="A85" s="2">
        <v>28054380</v>
      </c>
      <c r="B85">
        <f>VLOOKUP(A85,commits!$A$2:$A$666,1,FALSE)</f>
        <v>28054380</v>
      </c>
      <c r="H85">
        <f t="shared" si="5"/>
        <v>24850244</v>
      </c>
      <c r="I85" s="2">
        <v>24850244</v>
      </c>
      <c r="J85" s="2">
        <v>116</v>
      </c>
      <c r="K85" s="2">
        <v>0</v>
      </c>
      <c r="M85" s="2">
        <v>38515336</v>
      </c>
      <c r="N85">
        <f t="shared" si="11"/>
        <v>24850244</v>
      </c>
      <c r="Q85">
        <f t="shared" si="7"/>
        <v>22128680</v>
      </c>
      <c r="R85" s="2">
        <v>22128680</v>
      </c>
      <c r="S85" s="2">
        <v>0</v>
      </c>
      <c r="T85" s="2">
        <v>21</v>
      </c>
      <c r="V85">
        <f t="shared" si="8"/>
        <v>22128680</v>
      </c>
    </row>
    <row r="86" spans="1:22" hidden="1" x14ac:dyDescent="0.25">
      <c r="A86" s="2">
        <v>27963475</v>
      </c>
      <c r="B86">
        <f>VLOOKUP(A86,commits!$A$2:$A$666,1,FALSE)</f>
        <v>27963475</v>
      </c>
      <c r="H86">
        <f t="shared" si="5"/>
        <v>24998407</v>
      </c>
      <c r="I86" s="2">
        <v>24998407</v>
      </c>
      <c r="J86" s="2">
        <v>245</v>
      </c>
      <c r="K86" s="2">
        <v>0</v>
      </c>
      <c r="M86" s="2">
        <v>39432256</v>
      </c>
      <c r="N86">
        <f t="shared" si="11"/>
        <v>24998407</v>
      </c>
      <c r="Q86">
        <f t="shared" si="7"/>
        <v>22321097</v>
      </c>
      <c r="R86" s="2">
        <v>22321097</v>
      </c>
      <c r="S86" s="2">
        <v>0</v>
      </c>
      <c r="T86" s="2">
        <v>3</v>
      </c>
      <c r="V86">
        <f t="shared" si="8"/>
        <v>22321097</v>
      </c>
    </row>
    <row r="87" spans="1:22" x14ac:dyDescent="0.25">
      <c r="A87" s="2">
        <v>25745061</v>
      </c>
      <c r="B87">
        <f>VLOOKUP(A87,commits!$A$2:$A$666,1,FALSE)</f>
        <v>25745061</v>
      </c>
      <c r="H87">
        <f t="shared" si="5"/>
        <v>25266940</v>
      </c>
      <c r="I87" s="2">
        <v>25266940</v>
      </c>
      <c r="J87" s="2">
        <v>2</v>
      </c>
      <c r="K87" s="2">
        <v>0</v>
      </c>
      <c r="M87" s="2">
        <v>39788762</v>
      </c>
      <c r="N87">
        <f t="shared" si="11"/>
        <v>25266940</v>
      </c>
      <c r="Q87" t="e">
        <f t="shared" si="7"/>
        <v>#N/A</v>
      </c>
      <c r="R87" s="2">
        <v>23112219</v>
      </c>
      <c r="S87" s="2">
        <v>0</v>
      </c>
      <c r="T87" s="2">
        <v>5</v>
      </c>
      <c r="V87" t="e">
        <f t="shared" si="8"/>
        <v>#N/A</v>
      </c>
    </row>
    <row r="88" spans="1:22" x14ac:dyDescent="0.25">
      <c r="A88" s="2">
        <v>26246085</v>
      </c>
      <c r="B88">
        <f>VLOOKUP(A88,commits!$A$2:$A$666,1,FALSE)</f>
        <v>26246085</v>
      </c>
      <c r="H88">
        <f t="shared" si="5"/>
        <v>25745061</v>
      </c>
      <c r="I88" s="2">
        <v>25745061</v>
      </c>
      <c r="J88" s="2">
        <v>162</v>
      </c>
      <c r="K88" s="2">
        <v>0</v>
      </c>
      <c r="M88" s="2">
        <v>41660176</v>
      </c>
      <c r="N88">
        <f t="shared" si="11"/>
        <v>25745061</v>
      </c>
      <c r="Q88" t="e">
        <f t="shared" si="7"/>
        <v>#N/A</v>
      </c>
      <c r="R88" s="2">
        <v>23359201</v>
      </c>
      <c r="S88" s="2">
        <v>0</v>
      </c>
      <c r="T88" s="2">
        <v>1</v>
      </c>
      <c r="V88" t="e">
        <f t="shared" si="8"/>
        <v>#N/A</v>
      </c>
    </row>
    <row r="89" spans="1:22" x14ac:dyDescent="0.25">
      <c r="A89" s="2">
        <v>26113177</v>
      </c>
      <c r="B89">
        <f>VLOOKUP(A89,commits!$A$2:$A$666,1,FALSE)</f>
        <v>26113177</v>
      </c>
      <c r="H89">
        <f t="shared" si="5"/>
        <v>26113177</v>
      </c>
      <c r="I89" s="2">
        <v>26113177</v>
      </c>
      <c r="J89" s="2">
        <v>18</v>
      </c>
      <c r="K89" s="2">
        <v>0</v>
      </c>
      <c r="M89" s="2">
        <v>41830983</v>
      </c>
      <c r="N89">
        <f t="shared" si="11"/>
        <v>26113177</v>
      </c>
      <c r="Q89" t="e">
        <f t="shared" si="7"/>
        <v>#N/A</v>
      </c>
      <c r="R89" s="2">
        <v>23399487</v>
      </c>
      <c r="S89" s="2">
        <v>0</v>
      </c>
      <c r="T89" s="2">
        <v>1</v>
      </c>
      <c r="V89" t="e">
        <f t="shared" si="8"/>
        <v>#N/A</v>
      </c>
    </row>
    <row r="90" spans="1:22" x14ac:dyDescent="0.25">
      <c r="A90" s="2">
        <v>29364795</v>
      </c>
      <c r="B90">
        <f>VLOOKUP(A90,commits!$A$2:$A$666,1,FALSE)</f>
        <v>29364795</v>
      </c>
      <c r="H90">
        <f t="shared" si="5"/>
        <v>26767408</v>
      </c>
      <c r="I90" s="2">
        <v>26767408</v>
      </c>
      <c r="J90" s="2">
        <v>557</v>
      </c>
      <c r="K90" s="2">
        <v>0</v>
      </c>
      <c r="M90" s="2">
        <v>42480983</v>
      </c>
      <c r="N90">
        <f t="shared" si="11"/>
        <v>26767408</v>
      </c>
      <c r="Q90" t="e">
        <f t="shared" si="7"/>
        <v>#N/A</v>
      </c>
      <c r="R90" s="2">
        <v>23657117</v>
      </c>
      <c r="S90" s="2">
        <v>0</v>
      </c>
      <c r="T90" s="2">
        <v>5</v>
      </c>
      <c r="V90" t="e">
        <f t="shared" si="8"/>
        <v>#N/A</v>
      </c>
    </row>
    <row r="91" spans="1:22" hidden="1" x14ac:dyDescent="0.25">
      <c r="A91" s="2">
        <v>30175039</v>
      </c>
      <c r="B91">
        <f>VLOOKUP(A91,commits!$A$2:$A$666,1,FALSE)</f>
        <v>30175039</v>
      </c>
      <c r="H91" t="e">
        <f t="shared" si="5"/>
        <v>#N/A</v>
      </c>
      <c r="I91" s="2">
        <v>26851672</v>
      </c>
      <c r="J91" s="2">
        <v>1</v>
      </c>
      <c r="K91" s="2">
        <v>0</v>
      </c>
      <c r="M91" s="2">
        <v>42585709</v>
      </c>
      <c r="N91" t="e">
        <f t="shared" si="11"/>
        <v>#N/A</v>
      </c>
      <c r="Q91">
        <f t="shared" si="7"/>
        <v>24676571</v>
      </c>
      <c r="R91" s="2">
        <v>24676571</v>
      </c>
      <c r="S91" s="2">
        <v>0</v>
      </c>
      <c r="T91" s="2">
        <v>41</v>
      </c>
      <c r="V91">
        <f t="shared" si="8"/>
        <v>24676571</v>
      </c>
    </row>
    <row r="92" spans="1:22" hidden="1" x14ac:dyDescent="0.25">
      <c r="A92" s="2">
        <v>29936500</v>
      </c>
      <c r="B92" t="e">
        <f>VLOOKUP(A92,commits!$A$2:$A$666,1,FALSE)</f>
        <v>#N/A</v>
      </c>
      <c r="H92">
        <f t="shared" si="5"/>
        <v>27058591</v>
      </c>
      <c r="I92" s="2">
        <v>27058591</v>
      </c>
      <c r="J92" s="2">
        <v>74</v>
      </c>
      <c r="K92" s="2">
        <v>0</v>
      </c>
      <c r="M92" s="2">
        <v>42682761</v>
      </c>
      <c r="Q92">
        <f t="shared" si="7"/>
        <v>24728203</v>
      </c>
      <c r="R92" s="2">
        <v>24728203</v>
      </c>
      <c r="S92" s="2">
        <v>0</v>
      </c>
      <c r="T92" s="2">
        <v>192</v>
      </c>
      <c r="V92">
        <f t="shared" si="8"/>
        <v>24728203</v>
      </c>
    </row>
    <row r="93" spans="1:22" hidden="1" x14ac:dyDescent="0.25">
      <c r="A93" s="2">
        <v>19272646</v>
      </c>
      <c r="B93">
        <f>VLOOKUP(A93,commits!$A$2:$A$666,1,FALSE)</f>
        <v>19272646</v>
      </c>
      <c r="H93">
        <f t="shared" si="5"/>
        <v>27121444</v>
      </c>
      <c r="I93" s="2">
        <v>27121444</v>
      </c>
      <c r="J93" s="2">
        <v>2</v>
      </c>
      <c r="K93" s="2">
        <v>0</v>
      </c>
      <c r="M93" s="2">
        <v>45253868</v>
      </c>
      <c r="N93">
        <f t="shared" ref="N93:N96" si="12">VLOOKUP(I93,$M$2:$M$195,1,FALSE)</f>
        <v>27121444</v>
      </c>
      <c r="Q93">
        <f t="shared" si="7"/>
        <v>24850244</v>
      </c>
      <c r="R93" s="2">
        <v>24850244</v>
      </c>
      <c r="S93" s="2">
        <v>0</v>
      </c>
      <c r="T93" s="2">
        <v>36</v>
      </c>
      <c r="V93">
        <f t="shared" si="8"/>
        <v>24850244</v>
      </c>
    </row>
    <row r="94" spans="1:22" hidden="1" x14ac:dyDescent="0.25">
      <c r="A94" s="2">
        <v>30023801</v>
      </c>
      <c r="B94">
        <f>VLOOKUP(A94,commits!$A$2:$A$666,1,FALSE)</f>
        <v>30023801</v>
      </c>
      <c r="H94">
        <f t="shared" si="5"/>
        <v>28054380</v>
      </c>
      <c r="I94" s="2">
        <v>28054380</v>
      </c>
      <c r="J94" s="2">
        <v>161</v>
      </c>
      <c r="K94" s="2">
        <v>0</v>
      </c>
      <c r="M94" s="2">
        <v>45260412</v>
      </c>
      <c r="N94">
        <f t="shared" si="12"/>
        <v>28054380</v>
      </c>
      <c r="Q94">
        <f t="shared" si="7"/>
        <v>24998407</v>
      </c>
      <c r="R94" s="2">
        <v>24998407</v>
      </c>
      <c r="S94" s="2">
        <v>0</v>
      </c>
      <c r="T94" s="2">
        <v>455</v>
      </c>
      <c r="V94">
        <f t="shared" si="8"/>
        <v>24998407</v>
      </c>
    </row>
    <row r="95" spans="1:22" hidden="1" x14ac:dyDescent="0.25">
      <c r="A95" s="2">
        <v>29340261</v>
      </c>
      <c r="B95">
        <f>VLOOKUP(A95,commits!$A$2:$A$666,1,FALSE)</f>
        <v>29340261</v>
      </c>
      <c r="H95">
        <f t="shared" si="5"/>
        <v>29340261</v>
      </c>
      <c r="I95" s="2">
        <v>29340261</v>
      </c>
      <c r="J95" s="2">
        <v>87</v>
      </c>
      <c r="K95" s="2">
        <v>0</v>
      </c>
      <c r="M95" s="2">
        <v>45931203</v>
      </c>
      <c r="N95">
        <f t="shared" si="12"/>
        <v>29340261</v>
      </c>
      <c r="Q95">
        <f t="shared" si="7"/>
        <v>25266940</v>
      </c>
      <c r="R95" s="2">
        <v>25266940</v>
      </c>
      <c r="S95" s="2">
        <v>0</v>
      </c>
      <c r="T95" s="2">
        <v>109</v>
      </c>
      <c r="V95">
        <f t="shared" si="8"/>
        <v>25266940</v>
      </c>
    </row>
    <row r="96" spans="1:22" hidden="1" x14ac:dyDescent="0.25">
      <c r="A96" s="2">
        <v>31235766</v>
      </c>
      <c r="B96">
        <f>VLOOKUP(A96,commits!$A$2:$A$666,1,FALSE)</f>
        <v>31235766</v>
      </c>
      <c r="H96">
        <f t="shared" si="5"/>
        <v>29364795</v>
      </c>
      <c r="I96" s="2">
        <v>29364795</v>
      </c>
      <c r="J96" s="2">
        <v>74</v>
      </c>
      <c r="K96" s="2">
        <v>0</v>
      </c>
      <c r="M96" s="2">
        <v>47052953</v>
      </c>
      <c r="N96">
        <f t="shared" si="12"/>
        <v>29364795</v>
      </c>
      <c r="Q96">
        <f t="shared" si="7"/>
        <v>25745061</v>
      </c>
      <c r="R96" s="2">
        <v>25745061</v>
      </c>
      <c r="S96" s="2">
        <v>0</v>
      </c>
      <c r="T96" s="2">
        <v>336</v>
      </c>
      <c r="V96">
        <f t="shared" si="8"/>
        <v>25745061</v>
      </c>
    </row>
    <row r="97" spans="1:22" x14ac:dyDescent="0.25">
      <c r="A97" s="2">
        <v>23359201</v>
      </c>
      <c r="B97" t="e">
        <f>VLOOKUP(A97,commits!$A$2:$A$666,1,FALSE)</f>
        <v>#N/A</v>
      </c>
      <c r="H97">
        <f t="shared" si="5"/>
        <v>30023801</v>
      </c>
      <c r="I97" s="2">
        <v>30023801</v>
      </c>
      <c r="J97" s="2">
        <v>8</v>
      </c>
      <c r="K97" s="2">
        <v>0</v>
      </c>
      <c r="M97" s="2">
        <v>47398246</v>
      </c>
      <c r="Q97" t="e">
        <f t="shared" si="7"/>
        <v>#N/A</v>
      </c>
      <c r="R97" s="2">
        <v>25854277</v>
      </c>
      <c r="S97" s="2">
        <v>0</v>
      </c>
      <c r="T97" s="2">
        <v>19</v>
      </c>
      <c r="V97" t="e">
        <f t="shared" si="8"/>
        <v>#N/A</v>
      </c>
    </row>
    <row r="98" spans="1:22" hidden="1" x14ac:dyDescent="0.25">
      <c r="A98" s="2">
        <v>31597135</v>
      </c>
      <c r="B98">
        <f>VLOOKUP(A98,commits!$A$2:$A$666,1,FALSE)</f>
        <v>31597135</v>
      </c>
      <c r="H98">
        <f t="shared" si="5"/>
        <v>30058260</v>
      </c>
      <c r="I98" s="2">
        <v>30058260</v>
      </c>
      <c r="J98" s="2">
        <v>22</v>
      </c>
      <c r="K98" s="2">
        <v>0</v>
      </c>
      <c r="M98" s="2">
        <v>47632133</v>
      </c>
      <c r="N98">
        <f t="shared" ref="N98:N101" si="13">VLOOKUP(I98,$M$2:$M$195,1,FALSE)</f>
        <v>30058260</v>
      </c>
      <c r="Q98">
        <f t="shared" si="7"/>
        <v>26113177</v>
      </c>
      <c r="R98" s="2">
        <v>26113177</v>
      </c>
      <c r="S98" s="2">
        <v>0</v>
      </c>
      <c r="T98" s="2">
        <v>17</v>
      </c>
      <c r="V98">
        <f t="shared" si="8"/>
        <v>26113177</v>
      </c>
    </row>
    <row r="99" spans="1:22" x14ac:dyDescent="0.25">
      <c r="A99" s="2">
        <v>32340528</v>
      </c>
      <c r="B99">
        <f>VLOOKUP(A99,commits!$A$2:$A$666,1,FALSE)</f>
        <v>32340528</v>
      </c>
      <c r="H99">
        <f t="shared" si="5"/>
        <v>30175039</v>
      </c>
      <c r="I99" s="2">
        <v>30175039</v>
      </c>
      <c r="J99" s="2">
        <v>45</v>
      </c>
      <c r="K99" s="2">
        <v>0</v>
      </c>
      <c r="M99" s="2">
        <v>49892996</v>
      </c>
      <c r="N99">
        <f t="shared" si="13"/>
        <v>30175039</v>
      </c>
      <c r="Q99" t="e">
        <f t="shared" si="7"/>
        <v>#N/A</v>
      </c>
      <c r="R99" s="2">
        <v>26246085</v>
      </c>
      <c r="S99" s="2">
        <v>0</v>
      </c>
      <c r="T99" s="2">
        <v>1</v>
      </c>
      <c r="V99" t="e">
        <f t="shared" si="8"/>
        <v>#N/A</v>
      </c>
    </row>
    <row r="100" spans="1:22" hidden="1" x14ac:dyDescent="0.25">
      <c r="A100" s="2">
        <v>14628316</v>
      </c>
      <c r="B100">
        <f>VLOOKUP(A100,commits!$A$2:$A$666,1,FALSE)</f>
        <v>14628316</v>
      </c>
      <c r="H100">
        <f t="shared" si="5"/>
        <v>31377627</v>
      </c>
      <c r="I100" s="2">
        <v>31377627</v>
      </c>
      <c r="J100" s="2">
        <v>205</v>
      </c>
      <c r="K100" s="2">
        <v>0</v>
      </c>
      <c r="M100" s="2">
        <v>50365703</v>
      </c>
      <c r="N100">
        <f t="shared" si="13"/>
        <v>31377627</v>
      </c>
      <c r="Q100">
        <f t="shared" si="7"/>
        <v>26767408</v>
      </c>
      <c r="R100" s="2">
        <v>26767408</v>
      </c>
      <c r="S100" s="2">
        <v>0</v>
      </c>
      <c r="T100" s="2">
        <v>107</v>
      </c>
      <c r="V100">
        <f t="shared" si="8"/>
        <v>26767408</v>
      </c>
    </row>
    <row r="101" spans="1:22" hidden="1" x14ac:dyDescent="0.25">
      <c r="A101" s="2">
        <v>34396268</v>
      </c>
      <c r="B101">
        <f>VLOOKUP(A101,commits!$A$2:$A$666,1,FALSE)</f>
        <v>34396268</v>
      </c>
      <c r="H101">
        <f t="shared" si="5"/>
        <v>31466422</v>
      </c>
      <c r="I101" s="2">
        <v>31466422</v>
      </c>
      <c r="J101" s="2">
        <v>4</v>
      </c>
      <c r="K101" s="2">
        <v>0</v>
      </c>
      <c r="M101" s="2">
        <v>50582931</v>
      </c>
      <c r="N101">
        <f t="shared" si="13"/>
        <v>31466422</v>
      </c>
      <c r="Q101">
        <f t="shared" si="7"/>
        <v>27058591</v>
      </c>
      <c r="R101" s="2">
        <v>27058591</v>
      </c>
      <c r="S101" s="2">
        <v>0</v>
      </c>
      <c r="T101" s="2">
        <v>20</v>
      </c>
      <c r="V101">
        <f t="shared" si="8"/>
        <v>27058591</v>
      </c>
    </row>
    <row r="102" spans="1:22" hidden="1" x14ac:dyDescent="0.25">
      <c r="A102" s="2">
        <v>14840944</v>
      </c>
      <c r="B102" t="e">
        <f>VLOOKUP(A102,commits!$A$2:$A$666,1,FALSE)</f>
        <v>#N/A</v>
      </c>
      <c r="H102">
        <f t="shared" si="5"/>
        <v>31597135</v>
      </c>
      <c r="I102" s="2">
        <v>31597135</v>
      </c>
      <c r="J102" s="2">
        <v>1</v>
      </c>
      <c r="K102" s="2">
        <v>0</v>
      </c>
      <c r="M102" s="2">
        <v>50665628</v>
      </c>
      <c r="Q102">
        <f t="shared" si="7"/>
        <v>27121444</v>
      </c>
      <c r="R102" s="2">
        <v>27121444</v>
      </c>
      <c r="S102" s="2">
        <v>0</v>
      </c>
      <c r="T102" s="2">
        <v>2</v>
      </c>
      <c r="V102">
        <f t="shared" si="8"/>
        <v>27121444</v>
      </c>
    </row>
    <row r="103" spans="1:22" x14ac:dyDescent="0.25">
      <c r="A103" s="2">
        <v>16567843</v>
      </c>
      <c r="B103">
        <f>VLOOKUP(A103,commits!$A$2:$A$666,1,FALSE)</f>
        <v>16567843</v>
      </c>
      <c r="H103">
        <f t="shared" si="5"/>
        <v>32340528</v>
      </c>
      <c r="I103" s="2">
        <v>32340528</v>
      </c>
      <c r="J103" s="2">
        <v>13</v>
      </c>
      <c r="K103" s="2">
        <v>0</v>
      </c>
      <c r="M103" s="2">
        <v>50667950</v>
      </c>
      <c r="N103">
        <f t="shared" ref="N103:N116" si="14">VLOOKUP(I103,$M$2:$M$195,1,FALSE)</f>
        <v>32340528</v>
      </c>
      <c r="Q103" t="e">
        <f t="shared" si="7"/>
        <v>#N/A</v>
      </c>
      <c r="R103" s="2">
        <v>27288669</v>
      </c>
      <c r="S103" s="2">
        <v>0</v>
      </c>
      <c r="T103" s="2">
        <v>1</v>
      </c>
      <c r="V103" t="e">
        <f t="shared" si="8"/>
        <v>#N/A</v>
      </c>
    </row>
    <row r="104" spans="1:22" hidden="1" x14ac:dyDescent="0.25">
      <c r="A104" s="2">
        <v>31466422</v>
      </c>
      <c r="B104">
        <f>VLOOKUP(A104,commits!$A$2:$A$666,1,FALSE)</f>
        <v>31466422</v>
      </c>
      <c r="H104">
        <f t="shared" si="5"/>
        <v>34396268</v>
      </c>
      <c r="I104" s="2">
        <v>34396268</v>
      </c>
      <c r="J104" s="2">
        <v>14</v>
      </c>
      <c r="K104" s="2">
        <v>0</v>
      </c>
      <c r="M104" s="2">
        <v>51774067</v>
      </c>
      <c r="N104">
        <f t="shared" si="14"/>
        <v>34396268</v>
      </c>
      <c r="Q104">
        <f t="shared" si="7"/>
        <v>28054380</v>
      </c>
      <c r="R104" s="2">
        <v>28054380</v>
      </c>
      <c r="S104" s="2">
        <v>0</v>
      </c>
      <c r="T104" s="2">
        <v>296</v>
      </c>
      <c r="V104">
        <f t="shared" si="8"/>
        <v>28054380</v>
      </c>
    </row>
    <row r="105" spans="1:22" x14ac:dyDescent="0.25">
      <c r="A105" s="2">
        <v>35300278</v>
      </c>
      <c r="B105">
        <f>VLOOKUP(A105,commits!$A$2:$A$666,1,FALSE)</f>
        <v>35300278</v>
      </c>
      <c r="H105">
        <f t="shared" si="5"/>
        <v>35300278</v>
      </c>
      <c r="I105" s="2">
        <v>35300278</v>
      </c>
      <c r="J105" s="2">
        <v>104</v>
      </c>
      <c r="K105" s="2">
        <v>0</v>
      </c>
      <c r="M105" s="2">
        <v>51844107</v>
      </c>
      <c r="N105">
        <f t="shared" si="14"/>
        <v>35300278</v>
      </c>
      <c r="Q105" t="e">
        <f t="shared" si="7"/>
        <v>#N/A</v>
      </c>
      <c r="R105" s="2">
        <v>28898308</v>
      </c>
      <c r="S105" s="2">
        <v>0</v>
      </c>
      <c r="T105" s="2">
        <v>1</v>
      </c>
      <c r="V105" t="e">
        <f t="shared" si="8"/>
        <v>#N/A</v>
      </c>
    </row>
    <row r="106" spans="1:22" x14ac:dyDescent="0.25">
      <c r="A106" s="2">
        <v>34085186</v>
      </c>
      <c r="B106">
        <f>VLOOKUP(A106,commits!$A$2:$A$666,1,FALSE)</f>
        <v>34085186</v>
      </c>
      <c r="H106">
        <f t="shared" si="5"/>
        <v>35304323</v>
      </c>
      <c r="I106" s="2">
        <v>35304323</v>
      </c>
      <c r="J106" s="2">
        <v>1</v>
      </c>
      <c r="K106" s="2">
        <v>0</v>
      </c>
      <c r="M106" s="2">
        <v>51862096</v>
      </c>
      <c r="N106">
        <f t="shared" si="14"/>
        <v>35304323</v>
      </c>
      <c r="Q106" t="e">
        <f t="shared" si="7"/>
        <v>#N/A</v>
      </c>
      <c r="R106" s="2">
        <v>28958186</v>
      </c>
      <c r="S106" s="2">
        <v>0</v>
      </c>
      <c r="T106" s="2">
        <v>6</v>
      </c>
      <c r="V106" t="e">
        <f t="shared" si="8"/>
        <v>#N/A</v>
      </c>
    </row>
    <row r="107" spans="1:22" x14ac:dyDescent="0.25">
      <c r="A107" s="2">
        <v>27288669</v>
      </c>
      <c r="B107">
        <f>VLOOKUP(A107,commits!$A$2:$A$666,1,FALSE)</f>
        <v>27288669</v>
      </c>
      <c r="H107">
        <f t="shared" si="5"/>
        <v>35432863</v>
      </c>
      <c r="I107" s="2">
        <v>35432863</v>
      </c>
      <c r="J107" s="2">
        <v>5</v>
      </c>
      <c r="K107" s="2">
        <v>0</v>
      </c>
      <c r="M107" s="2">
        <v>53135203</v>
      </c>
      <c r="N107">
        <f t="shared" si="14"/>
        <v>35432863</v>
      </c>
      <c r="Q107" t="e">
        <f t="shared" si="7"/>
        <v>#N/A</v>
      </c>
      <c r="R107" s="2">
        <v>29163083</v>
      </c>
      <c r="S107" s="2">
        <v>0</v>
      </c>
      <c r="T107" s="2">
        <v>119</v>
      </c>
      <c r="V107" t="e">
        <f t="shared" si="8"/>
        <v>#N/A</v>
      </c>
    </row>
    <row r="108" spans="1:22" hidden="1" x14ac:dyDescent="0.25">
      <c r="A108" s="2">
        <v>36276927</v>
      </c>
      <c r="B108">
        <f>VLOOKUP(A108,commits!$A$2:$A$666,1,FALSE)</f>
        <v>36276927</v>
      </c>
      <c r="H108">
        <f t="shared" si="5"/>
        <v>35489525</v>
      </c>
      <c r="I108" s="2">
        <v>35489525</v>
      </c>
      <c r="J108" s="2">
        <v>139</v>
      </c>
      <c r="K108" s="2">
        <v>0</v>
      </c>
      <c r="M108" s="2">
        <v>53534987</v>
      </c>
      <c r="N108">
        <f t="shared" si="14"/>
        <v>35489525</v>
      </c>
      <c r="Q108">
        <f t="shared" si="7"/>
        <v>29340261</v>
      </c>
      <c r="R108" s="2">
        <v>29340261</v>
      </c>
      <c r="S108" s="2">
        <v>0</v>
      </c>
      <c r="T108" s="2">
        <v>213</v>
      </c>
      <c r="V108">
        <f t="shared" si="8"/>
        <v>29340261</v>
      </c>
    </row>
    <row r="109" spans="1:22" hidden="1" x14ac:dyDescent="0.25">
      <c r="A109" s="2">
        <v>6388572</v>
      </c>
      <c r="B109">
        <f>VLOOKUP(A109,commits!$A$2:$A$666,1,FALSE)</f>
        <v>6388572</v>
      </c>
      <c r="H109" t="e">
        <f t="shared" si="5"/>
        <v>#N/A</v>
      </c>
      <c r="I109" s="2">
        <v>35548780</v>
      </c>
      <c r="J109" s="2">
        <v>2</v>
      </c>
      <c r="K109" s="2">
        <v>0</v>
      </c>
      <c r="M109" s="2">
        <v>53661072</v>
      </c>
      <c r="N109" t="e">
        <f t="shared" si="14"/>
        <v>#N/A</v>
      </c>
      <c r="Q109">
        <f t="shared" si="7"/>
        <v>29364795</v>
      </c>
      <c r="R109" s="2">
        <v>29364795</v>
      </c>
      <c r="S109" s="2">
        <v>0</v>
      </c>
      <c r="T109" s="2">
        <v>15</v>
      </c>
      <c r="V109">
        <f t="shared" si="8"/>
        <v>29364795</v>
      </c>
    </row>
    <row r="110" spans="1:22" x14ac:dyDescent="0.25">
      <c r="A110" s="2">
        <v>37164289</v>
      </c>
      <c r="B110">
        <f>VLOOKUP(A110,commits!$A$2:$A$666,1,FALSE)</f>
        <v>37164289</v>
      </c>
      <c r="H110">
        <f t="shared" si="5"/>
        <v>35973428</v>
      </c>
      <c r="I110" s="2">
        <v>35973428</v>
      </c>
      <c r="J110" s="2">
        <v>1</v>
      </c>
      <c r="K110" s="2">
        <v>0</v>
      </c>
      <c r="M110" s="2">
        <v>53742460</v>
      </c>
      <c r="N110">
        <f t="shared" si="14"/>
        <v>35973428</v>
      </c>
      <c r="Q110" t="e">
        <f t="shared" si="7"/>
        <v>#N/A</v>
      </c>
      <c r="R110" s="2">
        <v>29641957</v>
      </c>
      <c r="S110" s="2">
        <v>0</v>
      </c>
      <c r="T110" s="2">
        <v>1</v>
      </c>
      <c r="V110" t="e">
        <f t="shared" si="8"/>
        <v>#N/A</v>
      </c>
    </row>
    <row r="111" spans="1:22" x14ac:dyDescent="0.25">
      <c r="A111" s="2">
        <v>36751035</v>
      </c>
      <c r="B111">
        <f>VLOOKUP(A111,commits!$A$2:$A$666,1,FALSE)</f>
        <v>36751035</v>
      </c>
      <c r="H111" t="e">
        <f t="shared" si="5"/>
        <v>#N/A</v>
      </c>
      <c r="I111" s="2">
        <v>36276927</v>
      </c>
      <c r="J111" s="2">
        <v>10</v>
      </c>
      <c r="K111" s="2">
        <v>0</v>
      </c>
      <c r="M111" s="2">
        <v>54638619</v>
      </c>
      <c r="N111" t="e">
        <f t="shared" si="14"/>
        <v>#N/A</v>
      </c>
      <c r="Q111" t="e">
        <f t="shared" si="7"/>
        <v>#N/A</v>
      </c>
      <c r="R111" s="2">
        <v>29936500</v>
      </c>
      <c r="S111" s="2">
        <v>0</v>
      </c>
      <c r="T111" s="2">
        <v>35</v>
      </c>
      <c r="V111" t="e">
        <f t="shared" si="8"/>
        <v>#N/A</v>
      </c>
    </row>
    <row r="112" spans="1:22" hidden="1" x14ac:dyDescent="0.25">
      <c r="A112" s="2">
        <v>38515336</v>
      </c>
      <c r="B112">
        <f>VLOOKUP(A112,commits!$A$2:$A$666,1,FALSE)</f>
        <v>38515336</v>
      </c>
      <c r="H112">
        <f t="shared" si="5"/>
        <v>38515336</v>
      </c>
      <c r="I112" s="2">
        <v>38515336</v>
      </c>
      <c r="J112" s="2">
        <v>1</v>
      </c>
      <c r="K112" s="2">
        <v>0</v>
      </c>
      <c r="M112" s="2">
        <v>54648215</v>
      </c>
      <c r="N112">
        <f t="shared" si="14"/>
        <v>38515336</v>
      </c>
      <c r="Q112">
        <f t="shared" si="7"/>
        <v>30023801</v>
      </c>
      <c r="R112" s="2">
        <v>30023801</v>
      </c>
      <c r="S112" s="2">
        <v>0</v>
      </c>
      <c r="T112" s="2">
        <v>3</v>
      </c>
      <c r="V112">
        <f t="shared" si="8"/>
        <v>30023801</v>
      </c>
    </row>
    <row r="113" spans="1:22" hidden="1" x14ac:dyDescent="0.25">
      <c r="A113" s="2">
        <v>41285763</v>
      </c>
      <c r="B113">
        <f>VLOOKUP(A113,commits!$A$2:$A$666,1,FALSE)</f>
        <v>41285763</v>
      </c>
      <c r="H113">
        <f t="shared" si="5"/>
        <v>39432256</v>
      </c>
      <c r="I113" s="2">
        <v>39432256</v>
      </c>
      <c r="J113" s="2">
        <v>4</v>
      </c>
      <c r="K113" s="2">
        <v>0</v>
      </c>
      <c r="M113" s="2">
        <v>54706263</v>
      </c>
      <c r="N113">
        <f t="shared" si="14"/>
        <v>39432256</v>
      </c>
      <c r="Q113">
        <f t="shared" si="7"/>
        <v>30058260</v>
      </c>
      <c r="R113" s="2">
        <v>30058260</v>
      </c>
      <c r="S113" s="2">
        <v>0</v>
      </c>
      <c r="T113" s="2">
        <v>3</v>
      </c>
      <c r="V113">
        <f t="shared" si="8"/>
        <v>30058260</v>
      </c>
    </row>
    <row r="114" spans="1:22" hidden="1" x14ac:dyDescent="0.25">
      <c r="A114" s="2">
        <v>39788762</v>
      </c>
      <c r="B114">
        <f>VLOOKUP(A114,commits!$A$2:$A$666,1,FALSE)</f>
        <v>39788762</v>
      </c>
      <c r="H114">
        <f t="shared" si="5"/>
        <v>39788762</v>
      </c>
      <c r="I114" s="2">
        <v>39788762</v>
      </c>
      <c r="J114" s="2">
        <v>342</v>
      </c>
      <c r="K114" s="2">
        <v>0</v>
      </c>
      <c r="M114" s="2">
        <v>54706782</v>
      </c>
      <c r="N114">
        <f t="shared" si="14"/>
        <v>39788762</v>
      </c>
      <c r="Q114">
        <f t="shared" si="7"/>
        <v>30175039</v>
      </c>
      <c r="R114" s="2">
        <v>30175039</v>
      </c>
      <c r="S114" s="2">
        <v>0</v>
      </c>
      <c r="T114" s="2">
        <v>84</v>
      </c>
      <c r="V114">
        <f t="shared" si="8"/>
        <v>30175039</v>
      </c>
    </row>
    <row r="115" spans="1:22" x14ac:dyDescent="0.25">
      <c r="A115" s="2">
        <v>41607639</v>
      </c>
      <c r="B115">
        <f>VLOOKUP(A115,commits!$A$2:$A$666,1,FALSE)</f>
        <v>41607639</v>
      </c>
      <c r="H115" t="e">
        <f t="shared" si="5"/>
        <v>#N/A</v>
      </c>
      <c r="I115" s="2">
        <v>40073408</v>
      </c>
      <c r="J115" s="2">
        <v>1</v>
      </c>
      <c r="K115" s="2">
        <v>0</v>
      </c>
      <c r="M115" s="2">
        <v>55016036</v>
      </c>
      <c r="N115" t="e">
        <f t="shared" si="14"/>
        <v>#N/A</v>
      </c>
      <c r="Q115" t="e">
        <f t="shared" si="7"/>
        <v>#N/A</v>
      </c>
      <c r="R115" s="2">
        <v>30677339</v>
      </c>
      <c r="S115" s="2">
        <v>0</v>
      </c>
      <c r="T115" s="2">
        <v>17</v>
      </c>
      <c r="V115" t="e">
        <f t="shared" si="8"/>
        <v>#N/A</v>
      </c>
    </row>
    <row r="116" spans="1:22" x14ac:dyDescent="0.25">
      <c r="A116" s="2">
        <v>30702818</v>
      </c>
      <c r="B116">
        <f>VLOOKUP(A116,commits!$A$2:$A$666,1,FALSE)</f>
        <v>30702818</v>
      </c>
      <c r="H116" t="e">
        <f t="shared" si="5"/>
        <v>#N/A</v>
      </c>
      <c r="I116" s="2">
        <v>41607639</v>
      </c>
      <c r="J116" s="2">
        <v>7</v>
      </c>
      <c r="K116" s="2">
        <v>0</v>
      </c>
      <c r="M116" s="2">
        <v>56541727</v>
      </c>
      <c r="N116" t="e">
        <f t="shared" si="14"/>
        <v>#N/A</v>
      </c>
      <c r="Q116" t="e">
        <f t="shared" si="7"/>
        <v>#N/A</v>
      </c>
      <c r="R116" s="2">
        <v>30702818</v>
      </c>
      <c r="S116" s="2">
        <v>0</v>
      </c>
      <c r="T116" s="2">
        <v>10</v>
      </c>
      <c r="V116" t="e">
        <f t="shared" si="8"/>
        <v>#N/A</v>
      </c>
    </row>
    <row r="117" spans="1:22" x14ac:dyDescent="0.25">
      <c r="A117" s="2">
        <v>37859681</v>
      </c>
      <c r="B117" t="e">
        <f>VLOOKUP(A117,commits!$A$2:$A$666,1,FALSE)</f>
        <v>#N/A</v>
      </c>
      <c r="H117">
        <f t="shared" si="5"/>
        <v>41660176</v>
      </c>
      <c r="I117" s="2">
        <v>41660176</v>
      </c>
      <c r="J117" s="2">
        <v>30</v>
      </c>
      <c r="K117" s="2">
        <v>0</v>
      </c>
      <c r="M117" s="2">
        <v>58819895</v>
      </c>
      <c r="Q117" t="e">
        <f t="shared" si="7"/>
        <v>#N/A</v>
      </c>
      <c r="R117" s="2">
        <v>31059602</v>
      </c>
      <c r="S117" s="2">
        <v>0</v>
      </c>
      <c r="T117" s="2">
        <v>1</v>
      </c>
      <c r="V117" t="e">
        <f t="shared" si="8"/>
        <v>#N/A</v>
      </c>
    </row>
    <row r="118" spans="1:22" x14ac:dyDescent="0.25">
      <c r="A118" s="2">
        <v>42682761</v>
      </c>
      <c r="B118">
        <f>VLOOKUP(A118,commits!$A$2:$A$666,1,FALSE)</f>
        <v>42682761</v>
      </c>
      <c r="H118">
        <f t="shared" si="5"/>
        <v>41830983</v>
      </c>
      <c r="I118" s="2">
        <v>41830983</v>
      </c>
      <c r="J118" s="2">
        <v>1</v>
      </c>
      <c r="K118" s="2">
        <v>0</v>
      </c>
      <c r="M118" s="2">
        <v>60479576</v>
      </c>
      <c r="N118">
        <f>VLOOKUP(I118,$M$2:$M$195,1,FALSE)</f>
        <v>41830983</v>
      </c>
      <c r="Q118" t="e">
        <f t="shared" si="7"/>
        <v>#N/A</v>
      </c>
      <c r="R118" s="2">
        <v>31209450</v>
      </c>
      <c r="S118" s="2">
        <v>0</v>
      </c>
      <c r="T118" s="2">
        <v>1</v>
      </c>
      <c r="V118" t="e">
        <f t="shared" si="8"/>
        <v>#N/A</v>
      </c>
    </row>
    <row r="119" spans="1:22" x14ac:dyDescent="0.25">
      <c r="A119" s="2">
        <v>42123394</v>
      </c>
      <c r="B119" t="e">
        <f>VLOOKUP(A119,commits!$A$2:$A$666,1,FALSE)</f>
        <v>#N/A</v>
      </c>
      <c r="H119" t="e">
        <f t="shared" si="5"/>
        <v>#N/A</v>
      </c>
      <c r="I119" s="2">
        <v>41926668</v>
      </c>
      <c r="J119" s="2">
        <v>1</v>
      </c>
      <c r="K119" s="2">
        <v>0</v>
      </c>
      <c r="M119" s="2">
        <v>60671631</v>
      </c>
      <c r="Q119" t="e">
        <f t="shared" si="7"/>
        <v>#N/A</v>
      </c>
      <c r="R119" s="2">
        <v>31235766</v>
      </c>
      <c r="S119" s="2">
        <v>0</v>
      </c>
      <c r="T119" s="2">
        <v>17</v>
      </c>
      <c r="V119" t="e">
        <f t="shared" si="8"/>
        <v>#N/A</v>
      </c>
    </row>
    <row r="120" spans="1:22" hidden="1" x14ac:dyDescent="0.25">
      <c r="A120" s="2">
        <v>43480103</v>
      </c>
      <c r="B120">
        <f>VLOOKUP(A120,commits!$A$2:$A$666,1,FALSE)</f>
        <v>43480103</v>
      </c>
      <c r="H120">
        <f t="shared" si="5"/>
        <v>42480983</v>
      </c>
      <c r="I120" s="2">
        <v>42480983</v>
      </c>
      <c r="J120" s="2">
        <v>4</v>
      </c>
      <c r="K120" s="2">
        <v>0</v>
      </c>
      <c r="M120" s="2">
        <v>62129589</v>
      </c>
      <c r="N120">
        <f t="shared" ref="N120:N123" si="15">VLOOKUP(I120,$M$2:$M$195,1,FALSE)</f>
        <v>42480983</v>
      </c>
      <c r="Q120">
        <f t="shared" si="7"/>
        <v>31377627</v>
      </c>
      <c r="R120" s="2">
        <v>31377627</v>
      </c>
      <c r="S120" s="2">
        <v>0</v>
      </c>
      <c r="T120" s="2">
        <v>26</v>
      </c>
      <c r="V120">
        <f t="shared" si="8"/>
        <v>31377627</v>
      </c>
    </row>
    <row r="121" spans="1:22" hidden="1" x14ac:dyDescent="0.25">
      <c r="A121" s="2">
        <v>43232872</v>
      </c>
      <c r="B121">
        <f>VLOOKUP(A121,commits!$A$2:$A$666,1,FALSE)</f>
        <v>43232872</v>
      </c>
      <c r="H121">
        <f t="shared" si="5"/>
        <v>42585709</v>
      </c>
      <c r="I121" s="2">
        <v>42585709</v>
      </c>
      <c r="J121" s="2">
        <v>6</v>
      </c>
      <c r="K121" s="2">
        <v>0</v>
      </c>
      <c r="M121" s="2">
        <v>66822007</v>
      </c>
      <c r="N121">
        <f t="shared" si="15"/>
        <v>42585709</v>
      </c>
      <c r="Q121">
        <f t="shared" si="7"/>
        <v>31466422</v>
      </c>
      <c r="R121" s="2">
        <v>31466422</v>
      </c>
      <c r="S121" s="2">
        <v>0</v>
      </c>
      <c r="T121" s="2">
        <v>17</v>
      </c>
      <c r="V121">
        <f t="shared" si="8"/>
        <v>31466422</v>
      </c>
    </row>
    <row r="122" spans="1:22" hidden="1" x14ac:dyDescent="0.25">
      <c r="A122" s="2">
        <v>15344614</v>
      </c>
      <c r="B122">
        <f>VLOOKUP(A122,commits!$A$2:$A$666,1,FALSE)</f>
        <v>15344614</v>
      </c>
      <c r="H122">
        <f t="shared" si="5"/>
        <v>42682761</v>
      </c>
      <c r="I122" s="2">
        <v>42682761</v>
      </c>
      <c r="J122" s="2">
        <v>108</v>
      </c>
      <c r="K122" s="2">
        <v>0</v>
      </c>
      <c r="M122" s="2">
        <v>68407220</v>
      </c>
      <c r="N122">
        <f t="shared" si="15"/>
        <v>42682761</v>
      </c>
      <c r="Q122">
        <f t="shared" si="7"/>
        <v>31597135</v>
      </c>
      <c r="R122" s="2">
        <v>31597135</v>
      </c>
      <c r="S122" s="2">
        <v>0</v>
      </c>
      <c r="T122" s="2">
        <v>2</v>
      </c>
      <c r="V122">
        <f t="shared" si="8"/>
        <v>31597135</v>
      </c>
    </row>
    <row r="123" spans="1:22" x14ac:dyDescent="0.25">
      <c r="A123" s="2">
        <v>36368703</v>
      </c>
      <c r="B123">
        <f>VLOOKUP(A123,commits!$A$2:$A$666,1,FALSE)</f>
        <v>36368703</v>
      </c>
      <c r="H123" t="e">
        <f t="shared" si="5"/>
        <v>#N/A</v>
      </c>
      <c r="I123" s="2">
        <v>43232872</v>
      </c>
      <c r="J123" s="2">
        <v>4</v>
      </c>
      <c r="K123" s="2">
        <v>0</v>
      </c>
      <c r="M123" s="2">
        <v>68464903</v>
      </c>
      <c r="N123" t="e">
        <f t="shared" si="15"/>
        <v>#N/A</v>
      </c>
      <c r="Q123" t="e">
        <f t="shared" si="7"/>
        <v>#N/A</v>
      </c>
      <c r="R123" s="2">
        <v>32157000</v>
      </c>
      <c r="S123" s="2">
        <v>0</v>
      </c>
      <c r="T123" s="2">
        <v>2</v>
      </c>
      <c r="V123" t="e">
        <f t="shared" si="8"/>
        <v>#N/A</v>
      </c>
    </row>
    <row r="124" spans="1:22" hidden="1" x14ac:dyDescent="0.25">
      <c r="A124" s="2">
        <v>35948482</v>
      </c>
      <c r="B124" t="e">
        <f>VLOOKUP(A124,commits!$A$2:$A$666,1,FALSE)</f>
        <v>#N/A</v>
      </c>
      <c r="H124" t="e">
        <f t="shared" si="5"/>
        <v>#N/A</v>
      </c>
      <c r="I124" s="2">
        <v>44432650</v>
      </c>
      <c r="J124" s="2">
        <v>3</v>
      </c>
      <c r="K124" s="2">
        <v>0</v>
      </c>
      <c r="M124" s="2">
        <v>69359362</v>
      </c>
      <c r="Q124">
        <f t="shared" si="7"/>
        <v>32340528</v>
      </c>
      <c r="R124" s="2">
        <v>32340528</v>
      </c>
      <c r="S124" s="2">
        <v>0</v>
      </c>
      <c r="T124" s="2">
        <v>15</v>
      </c>
      <c r="V124">
        <f t="shared" si="8"/>
        <v>32340528</v>
      </c>
    </row>
    <row r="125" spans="1:22" x14ac:dyDescent="0.25">
      <c r="A125" s="2">
        <v>44443176</v>
      </c>
      <c r="B125" t="e">
        <f>VLOOKUP(A125,commits!$A$2:$A$666,1,FALSE)</f>
        <v>#N/A</v>
      </c>
      <c r="H125" t="e">
        <f t="shared" si="5"/>
        <v>#N/A</v>
      </c>
      <c r="I125" s="2">
        <v>44833042</v>
      </c>
      <c r="J125" s="2">
        <v>2</v>
      </c>
      <c r="K125" s="2">
        <v>0</v>
      </c>
      <c r="M125" s="2">
        <v>71187431</v>
      </c>
      <c r="Q125" t="e">
        <f t="shared" si="7"/>
        <v>#N/A</v>
      </c>
      <c r="R125" s="2">
        <v>34261730</v>
      </c>
      <c r="S125" s="2">
        <v>0</v>
      </c>
      <c r="T125" s="2">
        <v>1</v>
      </c>
      <c r="V125" t="e">
        <f t="shared" si="8"/>
        <v>#N/A</v>
      </c>
    </row>
    <row r="126" spans="1:22" hidden="1" x14ac:dyDescent="0.25">
      <c r="A126" s="2">
        <v>42875428</v>
      </c>
      <c r="B126" t="e">
        <f>VLOOKUP(A126,commits!$A$2:$A$666,1,FALSE)</f>
        <v>#N/A</v>
      </c>
      <c r="H126">
        <f t="shared" si="5"/>
        <v>45253868</v>
      </c>
      <c r="I126" s="2">
        <v>45253868</v>
      </c>
      <c r="J126" s="2">
        <v>3</v>
      </c>
      <c r="K126" s="2">
        <v>0</v>
      </c>
      <c r="M126" s="2">
        <v>71376869</v>
      </c>
      <c r="Q126">
        <f t="shared" si="7"/>
        <v>34396268</v>
      </c>
      <c r="R126" s="2">
        <v>34396268</v>
      </c>
      <c r="S126" s="2">
        <v>0</v>
      </c>
      <c r="T126" s="2">
        <v>38</v>
      </c>
      <c r="V126">
        <f t="shared" si="8"/>
        <v>34396268</v>
      </c>
    </row>
    <row r="127" spans="1:22" x14ac:dyDescent="0.25">
      <c r="A127" s="2">
        <v>44833042</v>
      </c>
      <c r="B127">
        <f>VLOOKUP(A127,commits!$A$2:$A$666,1,FALSE)</f>
        <v>44833042</v>
      </c>
      <c r="H127">
        <f t="shared" si="5"/>
        <v>45260412</v>
      </c>
      <c r="I127" s="2">
        <v>45260412</v>
      </c>
      <c r="J127" s="2">
        <v>52</v>
      </c>
      <c r="K127" s="2">
        <v>0</v>
      </c>
      <c r="M127" s="2">
        <v>71501855</v>
      </c>
      <c r="N127">
        <f t="shared" ref="N127:N134" si="16">VLOOKUP(I127,$M$2:$M$195,1,FALSE)</f>
        <v>45260412</v>
      </c>
      <c r="Q127" t="e">
        <f t="shared" si="7"/>
        <v>#N/A</v>
      </c>
      <c r="R127" s="2">
        <v>35288086</v>
      </c>
      <c r="S127" s="2">
        <v>0</v>
      </c>
      <c r="T127" s="2">
        <v>1</v>
      </c>
      <c r="V127" t="e">
        <f t="shared" si="8"/>
        <v>#N/A</v>
      </c>
    </row>
    <row r="128" spans="1:22" hidden="1" x14ac:dyDescent="0.25">
      <c r="A128" s="2">
        <v>45260412</v>
      </c>
      <c r="B128">
        <f>VLOOKUP(A128,commits!$A$2:$A$666,1,FALSE)</f>
        <v>45260412</v>
      </c>
      <c r="H128" t="e">
        <f t="shared" si="5"/>
        <v>#N/A</v>
      </c>
      <c r="I128" s="2">
        <v>45326008</v>
      </c>
      <c r="J128" s="2">
        <v>2</v>
      </c>
      <c r="K128" s="2">
        <v>0</v>
      </c>
      <c r="M128" s="2">
        <v>72233269</v>
      </c>
      <c r="N128" t="e">
        <f t="shared" si="16"/>
        <v>#N/A</v>
      </c>
      <c r="Q128">
        <f t="shared" si="7"/>
        <v>35300278</v>
      </c>
      <c r="R128" s="2">
        <v>35300278</v>
      </c>
      <c r="S128" s="2">
        <v>0</v>
      </c>
      <c r="T128" s="2">
        <v>54</v>
      </c>
      <c r="V128">
        <f t="shared" si="8"/>
        <v>35300278</v>
      </c>
    </row>
    <row r="129" spans="1:22" hidden="1" x14ac:dyDescent="0.25">
      <c r="A129" s="2">
        <v>45931203</v>
      </c>
      <c r="B129">
        <f>VLOOKUP(A129,commits!$A$2:$A$666,1,FALSE)</f>
        <v>45931203</v>
      </c>
      <c r="H129" t="e">
        <f t="shared" si="5"/>
        <v>#N/A</v>
      </c>
      <c r="I129" s="2">
        <v>45332556</v>
      </c>
      <c r="J129" s="2">
        <v>1</v>
      </c>
      <c r="K129" s="2">
        <v>0</v>
      </c>
      <c r="M129" s="2">
        <v>72479761</v>
      </c>
      <c r="N129" t="e">
        <f t="shared" si="16"/>
        <v>#N/A</v>
      </c>
      <c r="Q129">
        <f t="shared" si="7"/>
        <v>35304323</v>
      </c>
      <c r="R129" s="2">
        <v>35304323</v>
      </c>
      <c r="S129" s="2">
        <v>0</v>
      </c>
      <c r="T129" s="2">
        <v>1</v>
      </c>
      <c r="V129">
        <f t="shared" si="8"/>
        <v>35304323</v>
      </c>
    </row>
    <row r="130" spans="1:22" hidden="1" x14ac:dyDescent="0.25">
      <c r="A130" s="2">
        <v>45716421</v>
      </c>
      <c r="B130">
        <f>VLOOKUP(A130,commits!$A$2:$A$666,1,FALSE)</f>
        <v>45716421</v>
      </c>
      <c r="H130" t="e">
        <f t="shared" si="5"/>
        <v>#N/A</v>
      </c>
      <c r="I130" s="2">
        <v>45866355</v>
      </c>
      <c r="J130" s="2">
        <v>4</v>
      </c>
      <c r="K130" s="2">
        <v>0</v>
      </c>
      <c r="M130" s="2">
        <v>73205358</v>
      </c>
      <c r="N130" t="e">
        <f t="shared" si="16"/>
        <v>#N/A</v>
      </c>
      <c r="Q130">
        <f t="shared" si="7"/>
        <v>35432863</v>
      </c>
      <c r="R130" s="2">
        <v>35432863</v>
      </c>
      <c r="S130" s="2">
        <v>0</v>
      </c>
      <c r="T130" s="2">
        <v>18</v>
      </c>
      <c r="V130">
        <f t="shared" si="8"/>
        <v>35432863</v>
      </c>
    </row>
    <row r="131" spans="1:22" hidden="1" x14ac:dyDescent="0.25">
      <c r="A131" s="2">
        <v>45728723</v>
      </c>
      <c r="B131">
        <f>VLOOKUP(A131,commits!$A$2:$A$666,1,FALSE)</f>
        <v>45728723</v>
      </c>
      <c r="H131">
        <f t="shared" ref="H131:H194" si="17">VLOOKUP(I131,$M$2:$M$195,1,FALSE)</f>
        <v>45931203</v>
      </c>
      <c r="I131" s="2">
        <v>45931203</v>
      </c>
      <c r="J131" s="2">
        <v>74</v>
      </c>
      <c r="K131" s="2">
        <v>0</v>
      </c>
      <c r="M131" s="2">
        <v>73379415</v>
      </c>
      <c r="N131">
        <f t="shared" si="16"/>
        <v>45931203</v>
      </c>
      <c r="Q131">
        <f t="shared" ref="Q131:Q194" si="18">VLOOKUP(R131,$M$2:$M$195,1,FALSE)</f>
        <v>35489525</v>
      </c>
      <c r="R131" s="2">
        <v>35489525</v>
      </c>
      <c r="S131" s="2">
        <v>0</v>
      </c>
      <c r="T131" s="2">
        <v>11</v>
      </c>
      <c r="V131">
        <f t="shared" ref="V131:V194" si="19">VLOOKUP(R131,$M$2:$M$195,1,FALSE)</f>
        <v>35489525</v>
      </c>
    </row>
    <row r="132" spans="1:22" x14ac:dyDescent="0.25">
      <c r="A132" s="2">
        <v>45866355</v>
      </c>
      <c r="B132">
        <f>VLOOKUP(A132,commits!$A$2:$A$666,1,FALSE)</f>
        <v>45866355</v>
      </c>
      <c r="H132" t="e">
        <f t="shared" si="17"/>
        <v>#N/A</v>
      </c>
      <c r="I132" s="2">
        <v>46288099</v>
      </c>
      <c r="J132" s="2">
        <v>1</v>
      </c>
      <c r="K132" s="2">
        <v>0</v>
      </c>
      <c r="M132" s="2">
        <v>73714491</v>
      </c>
      <c r="N132" t="e">
        <f t="shared" si="16"/>
        <v>#N/A</v>
      </c>
      <c r="Q132" t="e">
        <f t="shared" si="18"/>
        <v>#N/A</v>
      </c>
      <c r="R132" s="2">
        <v>35867771</v>
      </c>
      <c r="S132" s="2">
        <v>0</v>
      </c>
      <c r="T132" s="2">
        <v>1</v>
      </c>
      <c r="V132" t="e">
        <f t="shared" si="19"/>
        <v>#N/A</v>
      </c>
    </row>
    <row r="133" spans="1:22" x14ac:dyDescent="0.25">
      <c r="A133" s="2">
        <v>45253868</v>
      </c>
      <c r="B133">
        <f>VLOOKUP(A133,commits!$A$2:$A$666,1,FALSE)</f>
        <v>45253868</v>
      </c>
      <c r="H133">
        <f t="shared" si="17"/>
        <v>47052953</v>
      </c>
      <c r="I133" s="2">
        <v>47052953</v>
      </c>
      <c r="J133" s="2">
        <v>1</v>
      </c>
      <c r="K133" s="2">
        <v>0</v>
      </c>
      <c r="M133" s="2">
        <v>74074978</v>
      </c>
      <c r="N133">
        <f t="shared" si="16"/>
        <v>47052953</v>
      </c>
      <c r="Q133" t="e">
        <f t="shared" si="18"/>
        <v>#N/A</v>
      </c>
      <c r="R133" s="2">
        <v>35948482</v>
      </c>
      <c r="S133" s="2">
        <v>0</v>
      </c>
      <c r="T133" s="2">
        <v>1</v>
      </c>
      <c r="V133" t="e">
        <f t="shared" si="19"/>
        <v>#N/A</v>
      </c>
    </row>
    <row r="134" spans="1:22" x14ac:dyDescent="0.25">
      <c r="A134" s="2">
        <v>35288086</v>
      </c>
      <c r="B134">
        <f>VLOOKUP(A134,commits!$A$2:$A$666,1,FALSE)</f>
        <v>35288086</v>
      </c>
      <c r="H134" t="e">
        <f t="shared" si="17"/>
        <v>#N/A</v>
      </c>
      <c r="I134" s="2">
        <v>47159067</v>
      </c>
      <c r="J134" s="2">
        <v>1</v>
      </c>
      <c r="K134" s="2">
        <v>0</v>
      </c>
      <c r="M134" s="2">
        <v>74506349</v>
      </c>
      <c r="N134" t="e">
        <f t="shared" si="16"/>
        <v>#N/A</v>
      </c>
      <c r="Q134" t="e">
        <f t="shared" si="18"/>
        <v>#N/A</v>
      </c>
      <c r="R134" s="2">
        <v>35969371</v>
      </c>
      <c r="S134" s="2">
        <v>0</v>
      </c>
      <c r="T134" s="2">
        <v>1</v>
      </c>
      <c r="V134" t="e">
        <f t="shared" si="19"/>
        <v>#N/A</v>
      </c>
    </row>
    <row r="135" spans="1:22" hidden="1" x14ac:dyDescent="0.25">
      <c r="A135" s="2">
        <v>47126714</v>
      </c>
      <c r="B135" t="e">
        <f>VLOOKUP(A135,commits!$A$2:$A$666,1,FALSE)</f>
        <v>#N/A</v>
      </c>
      <c r="H135">
        <f t="shared" si="17"/>
        <v>47398246</v>
      </c>
      <c r="I135" s="2">
        <v>47398246</v>
      </c>
      <c r="J135" s="2">
        <v>1</v>
      </c>
      <c r="K135" s="2">
        <v>0</v>
      </c>
      <c r="M135" s="2">
        <v>75049829</v>
      </c>
      <c r="Q135">
        <f t="shared" si="18"/>
        <v>35973428</v>
      </c>
      <c r="R135" s="2">
        <v>35973428</v>
      </c>
      <c r="S135" s="2">
        <v>0</v>
      </c>
      <c r="T135" s="2">
        <v>12</v>
      </c>
      <c r="V135">
        <f t="shared" si="19"/>
        <v>35973428</v>
      </c>
    </row>
    <row r="136" spans="1:22" x14ac:dyDescent="0.25">
      <c r="A136" s="2">
        <v>47130424</v>
      </c>
      <c r="B136" t="e">
        <f>VLOOKUP(A136,commits!$A$2:$A$666,1,FALSE)</f>
        <v>#N/A</v>
      </c>
      <c r="H136">
        <f t="shared" si="17"/>
        <v>47632133</v>
      </c>
      <c r="I136" s="2">
        <v>47632133</v>
      </c>
      <c r="J136" s="2">
        <v>319</v>
      </c>
      <c r="K136" s="2">
        <v>0</v>
      </c>
      <c r="M136" s="2">
        <v>75758799</v>
      </c>
      <c r="Q136" t="e">
        <f t="shared" si="18"/>
        <v>#N/A</v>
      </c>
      <c r="R136" s="2">
        <v>36121469</v>
      </c>
      <c r="S136" s="2">
        <v>0</v>
      </c>
      <c r="T136" s="2">
        <v>1</v>
      </c>
      <c r="V136" t="e">
        <f t="shared" si="19"/>
        <v>#N/A</v>
      </c>
    </row>
    <row r="137" spans="1:22" x14ac:dyDescent="0.25">
      <c r="A137" s="2">
        <v>43715318</v>
      </c>
      <c r="B137">
        <f>VLOOKUP(A137,commits!$A$2:$A$666,1,FALSE)</f>
        <v>43715318</v>
      </c>
      <c r="H137" t="e">
        <f t="shared" si="17"/>
        <v>#N/A</v>
      </c>
      <c r="I137" s="2">
        <v>48576690</v>
      </c>
      <c r="J137" s="2">
        <v>2</v>
      </c>
      <c r="K137" s="2">
        <v>0</v>
      </c>
      <c r="M137" s="2">
        <v>76819000</v>
      </c>
      <c r="N137" t="e">
        <f t="shared" ref="N137:N140" si="20">VLOOKUP(I137,$M$2:$M$195,1,FALSE)</f>
        <v>#N/A</v>
      </c>
      <c r="Q137" t="e">
        <f t="shared" si="18"/>
        <v>#N/A</v>
      </c>
      <c r="R137" s="2">
        <v>37164289</v>
      </c>
      <c r="S137" s="2">
        <v>0</v>
      </c>
      <c r="T137" s="2">
        <v>10</v>
      </c>
      <c r="V137" t="e">
        <f t="shared" si="19"/>
        <v>#N/A</v>
      </c>
    </row>
    <row r="138" spans="1:22" hidden="1" x14ac:dyDescent="0.25">
      <c r="A138" s="2">
        <v>47398246</v>
      </c>
      <c r="B138">
        <f>VLOOKUP(A138,commits!$A$2:$A$666,1,FALSE)</f>
        <v>47398246</v>
      </c>
      <c r="H138" t="e">
        <f t="shared" si="17"/>
        <v>#N/A</v>
      </c>
      <c r="I138" s="2">
        <v>48665353</v>
      </c>
      <c r="J138" s="2">
        <v>2</v>
      </c>
      <c r="K138" s="2">
        <v>0</v>
      </c>
      <c r="M138" s="2">
        <v>78210355</v>
      </c>
      <c r="N138" t="e">
        <f t="shared" si="20"/>
        <v>#N/A</v>
      </c>
      <c r="Q138">
        <f t="shared" si="18"/>
        <v>38515336</v>
      </c>
      <c r="R138" s="2">
        <v>38515336</v>
      </c>
      <c r="S138" s="2">
        <v>0</v>
      </c>
      <c r="T138" s="2">
        <v>3</v>
      </c>
      <c r="V138">
        <f t="shared" si="19"/>
        <v>38515336</v>
      </c>
    </row>
    <row r="139" spans="1:22" x14ac:dyDescent="0.25">
      <c r="A139" s="2">
        <v>47686179</v>
      </c>
      <c r="B139">
        <f>VLOOKUP(A139,commits!$A$2:$A$666,1,FALSE)</f>
        <v>47686179</v>
      </c>
      <c r="H139" t="e">
        <f t="shared" si="17"/>
        <v>#N/A</v>
      </c>
      <c r="I139" s="2">
        <v>49880511</v>
      </c>
      <c r="J139" s="2">
        <v>46</v>
      </c>
      <c r="K139" s="2">
        <v>0</v>
      </c>
      <c r="M139" s="2">
        <v>78644365</v>
      </c>
      <c r="N139" t="e">
        <f t="shared" si="20"/>
        <v>#N/A</v>
      </c>
      <c r="Q139" t="e">
        <f t="shared" si="18"/>
        <v>#N/A</v>
      </c>
      <c r="R139" s="2">
        <v>39219229</v>
      </c>
      <c r="S139" s="2">
        <v>0</v>
      </c>
      <c r="T139" s="2">
        <v>1</v>
      </c>
      <c r="V139" t="e">
        <f t="shared" si="19"/>
        <v>#N/A</v>
      </c>
    </row>
    <row r="140" spans="1:22" hidden="1" x14ac:dyDescent="0.25">
      <c r="A140" s="2">
        <v>42585709</v>
      </c>
      <c r="B140">
        <f>VLOOKUP(A140,commits!$A$2:$A$666,1,FALSE)</f>
        <v>42585709</v>
      </c>
      <c r="H140">
        <f t="shared" si="17"/>
        <v>49892996</v>
      </c>
      <c r="I140" s="2">
        <v>49892996</v>
      </c>
      <c r="J140" s="2">
        <v>19</v>
      </c>
      <c r="K140" s="2">
        <v>0</v>
      </c>
      <c r="M140" s="2">
        <v>78912017</v>
      </c>
      <c r="N140">
        <f t="shared" si="20"/>
        <v>49892996</v>
      </c>
      <c r="Q140">
        <f t="shared" si="18"/>
        <v>39432256</v>
      </c>
      <c r="R140" s="2">
        <v>39432256</v>
      </c>
      <c r="S140" s="2">
        <v>0</v>
      </c>
      <c r="T140" s="2">
        <v>1</v>
      </c>
      <c r="V140">
        <f t="shared" si="19"/>
        <v>39432256</v>
      </c>
    </row>
    <row r="141" spans="1:22" x14ac:dyDescent="0.25">
      <c r="A141" s="2">
        <v>14840550</v>
      </c>
      <c r="B141" t="e">
        <f>VLOOKUP(A141,commits!$A$2:$A$666,1,FALSE)</f>
        <v>#N/A</v>
      </c>
      <c r="H141">
        <f t="shared" si="17"/>
        <v>50365703</v>
      </c>
      <c r="I141" s="2">
        <v>50365703</v>
      </c>
      <c r="J141" s="2">
        <v>109</v>
      </c>
      <c r="K141" s="2">
        <v>0</v>
      </c>
      <c r="M141" s="2">
        <v>79148749</v>
      </c>
      <c r="Q141" t="e">
        <f t="shared" si="18"/>
        <v>#N/A</v>
      </c>
      <c r="R141" s="2">
        <v>39521291</v>
      </c>
      <c r="S141" s="2">
        <v>0</v>
      </c>
      <c r="T141" s="2">
        <v>7</v>
      </c>
      <c r="V141" t="e">
        <f t="shared" si="19"/>
        <v>#N/A</v>
      </c>
    </row>
    <row r="142" spans="1:22" x14ac:dyDescent="0.25">
      <c r="A142" s="2">
        <v>18299706</v>
      </c>
      <c r="B142">
        <f>VLOOKUP(A142,commits!$A$2:$A$666,1,FALSE)</f>
        <v>18299706</v>
      </c>
      <c r="H142">
        <f t="shared" si="17"/>
        <v>50582931</v>
      </c>
      <c r="I142" s="2">
        <v>50582931</v>
      </c>
      <c r="J142" s="2">
        <v>28</v>
      </c>
      <c r="K142" s="2">
        <v>0</v>
      </c>
      <c r="M142" s="2">
        <v>79465598</v>
      </c>
      <c r="N142">
        <f t="shared" ref="N142:N180" si="21">VLOOKUP(I142,$M$2:$M$195,1,FALSE)</f>
        <v>50582931</v>
      </c>
      <c r="Q142" t="e">
        <f t="shared" si="18"/>
        <v>#N/A</v>
      </c>
      <c r="R142" s="2">
        <v>39563292</v>
      </c>
      <c r="S142" s="2">
        <v>0</v>
      </c>
      <c r="T142" s="2">
        <v>7</v>
      </c>
      <c r="V142" t="e">
        <f t="shared" si="19"/>
        <v>#N/A</v>
      </c>
    </row>
    <row r="143" spans="1:22" hidden="1" x14ac:dyDescent="0.25">
      <c r="A143" s="2">
        <v>23722245</v>
      </c>
      <c r="B143">
        <f>VLOOKUP(A143,commits!$A$2:$A$666,1,FALSE)</f>
        <v>23722245</v>
      </c>
      <c r="H143">
        <f t="shared" si="17"/>
        <v>50665628</v>
      </c>
      <c r="I143" s="2">
        <v>50665628</v>
      </c>
      <c r="J143" s="2">
        <v>1</v>
      </c>
      <c r="K143" s="2">
        <v>0</v>
      </c>
      <c r="M143" s="2">
        <v>79707682</v>
      </c>
      <c r="N143">
        <f t="shared" si="21"/>
        <v>50665628</v>
      </c>
      <c r="Q143">
        <f t="shared" si="18"/>
        <v>39788762</v>
      </c>
      <c r="R143" s="2">
        <v>39788762</v>
      </c>
      <c r="S143" s="2">
        <v>0</v>
      </c>
      <c r="T143" s="2">
        <v>268</v>
      </c>
      <c r="V143">
        <f t="shared" si="19"/>
        <v>39788762</v>
      </c>
    </row>
    <row r="144" spans="1:22" x14ac:dyDescent="0.25">
      <c r="A144" s="2">
        <v>49336228</v>
      </c>
      <c r="B144">
        <f>VLOOKUP(A144,commits!$A$2:$A$666,1,FALSE)</f>
        <v>49336228</v>
      </c>
      <c r="H144">
        <f t="shared" si="17"/>
        <v>50667950</v>
      </c>
      <c r="I144" s="2">
        <v>50667950</v>
      </c>
      <c r="J144" s="2">
        <v>261</v>
      </c>
      <c r="K144" s="2">
        <v>0</v>
      </c>
      <c r="M144" s="2">
        <v>84507987</v>
      </c>
      <c r="N144">
        <f t="shared" si="21"/>
        <v>50667950</v>
      </c>
      <c r="Q144" t="e">
        <f t="shared" si="18"/>
        <v>#N/A</v>
      </c>
      <c r="R144" s="2">
        <v>40248148</v>
      </c>
      <c r="S144" s="2">
        <v>0</v>
      </c>
      <c r="T144" s="2">
        <v>1</v>
      </c>
      <c r="V144" t="e">
        <f t="shared" si="19"/>
        <v>#N/A</v>
      </c>
    </row>
    <row r="145" spans="1:22" x14ac:dyDescent="0.25">
      <c r="A145" s="2">
        <v>49742114</v>
      </c>
      <c r="B145">
        <f>VLOOKUP(A145,commits!$A$2:$A$666,1,FALSE)</f>
        <v>49742114</v>
      </c>
      <c r="H145" t="e">
        <f t="shared" si="17"/>
        <v>#N/A</v>
      </c>
      <c r="I145" s="2">
        <v>51581382</v>
      </c>
      <c r="J145" s="2">
        <v>1</v>
      </c>
      <c r="K145" s="2">
        <v>0</v>
      </c>
      <c r="M145" s="2">
        <v>86124349</v>
      </c>
      <c r="N145" t="e">
        <f t="shared" si="21"/>
        <v>#N/A</v>
      </c>
      <c r="Q145" t="e">
        <f t="shared" si="18"/>
        <v>#N/A</v>
      </c>
      <c r="R145" s="2">
        <v>41637991</v>
      </c>
      <c r="S145" s="2">
        <v>0</v>
      </c>
      <c r="T145" s="2">
        <v>3</v>
      </c>
      <c r="V145" t="e">
        <f t="shared" si="19"/>
        <v>#N/A</v>
      </c>
    </row>
    <row r="146" spans="1:22" hidden="1" x14ac:dyDescent="0.25">
      <c r="A146" s="2">
        <v>49892996</v>
      </c>
      <c r="B146">
        <f>VLOOKUP(A146,commits!$A$2:$A$666,1,FALSE)</f>
        <v>49892996</v>
      </c>
      <c r="H146">
        <f t="shared" si="17"/>
        <v>51774067</v>
      </c>
      <c r="I146" s="2">
        <v>51774067</v>
      </c>
      <c r="J146" s="2">
        <v>1</v>
      </c>
      <c r="K146" s="2">
        <v>0</v>
      </c>
      <c r="M146" s="2">
        <v>86282367</v>
      </c>
      <c r="N146">
        <f t="shared" si="21"/>
        <v>51774067</v>
      </c>
      <c r="Q146">
        <f t="shared" si="18"/>
        <v>41660176</v>
      </c>
      <c r="R146" s="2">
        <v>41660176</v>
      </c>
      <c r="S146" s="2">
        <v>0</v>
      </c>
      <c r="T146" s="2">
        <v>1</v>
      </c>
      <c r="V146">
        <f t="shared" si="19"/>
        <v>41660176</v>
      </c>
    </row>
    <row r="147" spans="1:22" x14ac:dyDescent="0.25">
      <c r="A147" s="2">
        <v>50582931</v>
      </c>
      <c r="B147">
        <f>VLOOKUP(A147,commits!$A$2:$A$666,1,FALSE)</f>
        <v>50582931</v>
      </c>
      <c r="H147">
        <f t="shared" si="17"/>
        <v>51844107</v>
      </c>
      <c r="I147" s="2">
        <v>51844107</v>
      </c>
      <c r="J147" s="2">
        <v>30</v>
      </c>
      <c r="K147" s="2">
        <v>0</v>
      </c>
      <c r="M147" s="2">
        <v>87207085</v>
      </c>
      <c r="N147">
        <f t="shared" si="21"/>
        <v>51844107</v>
      </c>
      <c r="Q147" t="e">
        <f t="shared" si="18"/>
        <v>#N/A</v>
      </c>
      <c r="R147" s="2">
        <v>41799418</v>
      </c>
      <c r="S147" s="2">
        <v>0</v>
      </c>
      <c r="T147" s="2">
        <v>3</v>
      </c>
      <c r="V147" t="e">
        <f t="shared" si="19"/>
        <v>#N/A</v>
      </c>
    </row>
    <row r="148" spans="1:22" hidden="1" x14ac:dyDescent="0.25">
      <c r="A148" s="2">
        <v>50667950</v>
      </c>
      <c r="B148">
        <f>VLOOKUP(A148,commits!$A$2:$A$666,1,FALSE)</f>
        <v>50667950</v>
      </c>
      <c r="H148">
        <f t="shared" si="17"/>
        <v>51862096</v>
      </c>
      <c r="I148" s="2">
        <v>51862096</v>
      </c>
      <c r="J148" s="2">
        <v>2</v>
      </c>
      <c r="K148" s="2">
        <v>0</v>
      </c>
      <c r="M148" s="2">
        <v>88734877</v>
      </c>
      <c r="N148">
        <f t="shared" si="21"/>
        <v>51862096</v>
      </c>
      <c r="Q148">
        <f t="shared" si="18"/>
        <v>41830983</v>
      </c>
      <c r="R148" s="2">
        <v>41830983</v>
      </c>
      <c r="S148" s="2">
        <v>0</v>
      </c>
      <c r="T148" s="2">
        <v>1</v>
      </c>
      <c r="V148">
        <f t="shared" si="19"/>
        <v>41830983</v>
      </c>
    </row>
    <row r="149" spans="1:22" hidden="1" x14ac:dyDescent="0.25">
      <c r="A149" s="2">
        <v>51581382</v>
      </c>
      <c r="B149">
        <f>VLOOKUP(A149,commits!$A$2:$A$666,1,FALSE)</f>
        <v>51581382</v>
      </c>
      <c r="H149" t="e">
        <f t="shared" si="17"/>
        <v>#N/A</v>
      </c>
      <c r="I149" s="2">
        <v>51905063</v>
      </c>
      <c r="J149" s="2">
        <v>1</v>
      </c>
      <c r="K149" s="2">
        <v>0</v>
      </c>
      <c r="M149" s="2">
        <v>89386914</v>
      </c>
      <c r="N149" t="e">
        <f t="shared" si="21"/>
        <v>#N/A</v>
      </c>
      <c r="Q149">
        <f t="shared" si="18"/>
        <v>42480983</v>
      </c>
      <c r="R149" s="2">
        <v>42480983</v>
      </c>
      <c r="S149" s="2">
        <v>0</v>
      </c>
      <c r="T149" s="2">
        <v>6</v>
      </c>
      <c r="V149">
        <f t="shared" si="19"/>
        <v>42480983</v>
      </c>
    </row>
    <row r="150" spans="1:22" hidden="1" x14ac:dyDescent="0.25">
      <c r="A150" s="2">
        <v>51571384</v>
      </c>
      <c r="B150">
        <f>VLOOKUP(A150,commits!$A$2:$A$666,1,FALSE)</f>
        <v>51571384</v>
      </c>
      <c r="H150" t="e">
        <f t="shared" si="17"/>
        <v>#N/A</v>
      </c>
      <c r="I150" s="2">
        <v>52188033</v>
      </c>
      <c r="J150" s="2">
        <v>6</v>
      </c>
      <c r="K150" s="2">
        <v>0</v>
      </c>
      <c r="M150" s="2">
        <v>89674298</v>
      </c>
      <c r="N150" t="e">
        <f t="shared" si="21"/>
        <v>#N/A</v>
      </c>
      <c r="Q150">
        <f t="shared" si="18"/>
        <v>42585709</v>
      </c>
      <c r="R150" s="2">
        <v>42585709</v>
      </c>
      <c r="S150" s="2">
        <v>0</v>
      </c>
      <c r="T150" s="2">
        <v>3</v>
      </c>
      <c r="V150">
        <f t="shared" si="19"/>
        <v>42585709</v>
      </c>
    </row>
    <row r="151" spans="1:22" hidden="1" x14ac:dyDescent="0.25">
      <c r="A151" s="2">
        <v>50374140</v>
      </c>
      <c r="B151">
        <f>VLOOKUP(A151,commits!$A$2:$A$666,1,FALSE)</f>
        <v>50374140</v>
      </c>
      <c r="H151">
        <f t="shared" si="17"/>
        <v>53135203</v>
      </c>
      <c r="I151" s="2">
        <v>53135203</v>
      </c>
      <c r="J151" s="2">
        <v>30</v>
      </c>
      <c r="K151" s="2">
        <v>0</v>
      </c>
      <c r="M151" s="2">
        <v>92938357</v>
      </c>
      <c r="N151">
        <f t="shared" si="21"/>
        <v>53135203</v>
      </c>
      <c r="Q151">
        <f t="shared" si="18"/>
        <v>42682761</v>
      </c>
      <c r="R151" s="2">
        <v>42682761</v>
      </c>
      <c r="S151" s="2">
        <v>0</v>
      </c>
      <c r="T151" s="2">
        <v>35</v>
      </c>
      <c r="V151">
        <f t="shared" si="19"/>
        <v>42682761</v>
      </c>
    </row>
    <row r="152" spans="1:22" x14ac:dyDescent="0.25">
      <c r="A152" s="2">
        <v>52296735</v>
      </c>
      <c r="B152">
        <f>VLOOKUP(A152,commits!$A$2:$A$666,1,FALSE)</f>
        <v>52296735</v>
      </c>
      <c r="H152">
        <f t="shared" si="17"/>
        <v>53534987</v>
      </c>
      <c r="I152" s="2">
        <v>53534987</v>
      </c>
      <c r="J152" s="2">
        <v>12</v>
      </c>
      <c r="K152" s="2">
        <v>0</v>
      </c>
      <c r="M152" s="2">
        <v>93316749</v>
      </c>
      <c r="N152">
        <f t="shared" si="21"/>
        <v>53534987</v>
      </c>
      <c r="Q152" t="e">
        <f t="shared" si="18"/>
        <v>#N/A</v>
      </c>
      <c r="R152" s="2">
        <v>42875428</v>
      </c>
      <c r="S152" s="2">
        <v>0</v>
      </c>
      <c r="T152" s="2">
        <v>3</v>
      </c>
      <c r="V152" t="e">
        <f t="shared" si="19"/>
        <v>#N/A</v>
      </c>
    </row>
    <row r="153" spans="1:22" x14ac:dyDescent="0.25">
      <c r="A153" s="2">
        <v>21674470</v>
      </c>
      <c r="B153">
        <f>VLOOKUP(A153,commits!$A$2:$A$666,1,FALSE)</f>
        <v>21674470</v>
      </c>
      <c r="H153">
        <f t="shared" si="17"/>
        <v>53661072</v>
      </c>
      <c r="I153" s="2">
        <v>53661072</v>
      </c>
      <c r="J153" s="2">
        <v>2</v>
      </c>
      <c r="K153" s="2">
        <v>0</v>
      </c>
      <c r="M153" s="2">
        <v>94167681</v>
      </c>
      <c r="N153">
        <f t="shared" si="21"/>
        <v>53661072</v>
      </c>
      <c r="Q153" t="e">
        <f t="shared" si="18"/>
        <v>#N/A</v>
      </c>
      <c r="R153" s="2">
        <v>42992940</v>
      </c>
      <c r="S153" s="2">
        <v>0</v>
      </c>
      <c r="T153" s="2">
        <v>8</v>
      </c>
      <c r="V153" t="e">
        <f t="shared" si="19"/>
        <v>#N/A</v>
      </c>
    </row>
    <row r="154" spans="1:22" x14ac:dyDescent="0.25">
      <c r="A154" s="2">
        <v>53534987</v>
      </c>
      <c r="B154">
        <f>VLOOKUP(A154,commits!$A$2:$A$666,1,FALSE)</f>
        <v>53534987</v>
      </c>
      <c r="H154">
        <f t="shared" si="17"/>
        <v>53742460</v>
      </c>
      <c r="I154" s="2">
        <v>53742460</v>
      </c>
      <c r="J154" s="2">
        <v>19</v>
      </c>
      <c r="K154" s="2">
        <v>0</v>
      </c>
      <c r="M154" s="2">
        <v>94865966</v>
      </c>
      <c r="N154">
        <f t="shared" si="21"/>
        <v>53742460</v>
      </c>
      <c r="Q154" t="e">
        <f t="shared" si="18"/>
        <v>#N/A</v>
      </c>
      <c r="R154" s="2">
        <v>43055360</v>
      </c>
      <c r="S154" s="2">
        <v>0</v>
      </c>
      <c r="T154" s="2">
        <v>8</v>
      </c>
      <c r="V154" t="e">
        <f t="shared" si="19"/>
        <v>#N/A</v>
      </c>
    </row>
    <row r="155" spans="1:22" x14ac:dyDescent="0.25">
      <c r="A155" s="2">
        <v>53135203</v>
      </c>
      <c r="B155">
        <f>VLOOKUP(A155,commits!$A$2:$A$666,1,FALSE)</f>
        <v>53135203</v>
      </c>
      <c r="H155">
        <f t="shared" si="17"/>
        <v>54638619</v>
      </c>
      <c r="I155" s="2">
        <v>54638619</v>
      </c>
      <c r="J155" s="2">
        <v>2</v>
      </c>
      <c r="K155" s="2">
        <v>0</v>
      </c>
      <c r="M155" s="2">
        <v>94866083</v>
      </c>
      <c r="N155">
        <f t="shared" si="21"/>
        <v>54638619</v>
      </c>
      <c r="Q155" t="e">
        <f t="shared" si="18"/>
        <v>#N/A</v>
      </c>
      <c r="R155" s="2">
        <v>43092867</v>
      </c>
      <c r="S155" s="2">
        <v>0</v>
      </c>
      <c r="T155" s="2">
        <v>49</v>
      </c>
      <c r="V155" t="e">
        <f t="shared" si="19"/>
        <v>#N/A</v>
      </c>
    </row>
    <row r="156" spans="1:22" x14ac:dyDescent="0.25">
      <c r="A156" s="2">
        <v>53661072</v>
      </c>
      <c r="B156">
        <f>VLOOKUP(A156,commits!$A$2:$A$666,1,FALSE)</f>
        <v>53661072</v>
      </c>
      <c r="H156">
        <f t="shared" si="17"/>
        <v>54648215</v>
      </c>
      <c r="I156" s="2">
        <v>54648215</v>
      </c>
      <c r="J156" s="2">
        <v>1833</v>
      </c>
      <c r="K156" s="2">
        <v>0</v>
      </c>
      <c r="M156" s="2">
        <v>95210715</v>
      </c>
      <c r="N156">
        <f t="shared" si="21"/>
        <v>54648215</v>
      </c>
      <c r="Q156" t="e">
        <f t="shared" si="18"/>
        <v>#N/A</v>
      </c>
      <c r="R156" s="2">
        <v>43135296</v>
      </c>
      <c r="S156" s="2">
        <v>0</v>
      </c>
      <c r="T156" s="2">
        <v>2</v>
      </c>
      <c r="V156" t="e">
        <f t="shared" si="19"/>
        <v>#N/A</v>
      </c>
    </row>
    <row r="157" spans="1:22" x14ac:dyDescent="0.25">
      <c r="A157" s="2">
        <v>18382741</v>
      </c>
      <c r="B157">
        <f>VLOOKUP(A157,commits!$A$2:$A$666,1,FALSE)</f>
        <v>18382741</v>
      </c>
      <c r="H157" t="e">
        <f t="shared" si="17"/>
        <v>#N/A</v>
      </c>
      <c r="I157" s="2">
        <v>54654579</v>
      </c>
      <c r="J157" s="2">
        <v>1</v>
      </c>
      <c r="K157" s="2">
        <v>0</v>
      </c>
      <c r="M157" s="2">
        <v>95443579</v>
      </c>
      <c r="N157" t="e">
        <f t="shared" si="21"/>
        <v>#N/A</v>
      </c>
      <c r="Q157" t="e">
        <f t="shared" si="18"/>
        <v>#N/A</v>
      </c>
      <c r="R157" s="2">
        <v>43329472</v>
      </c>
      <c r="S157" s="2">
        <v>0</v>
      </c>
      <c r="T157" s="2">
        <v>2</v>
      </c>
      <c r="V157" t="e">
        <f t="shared" si="19"/>
        <v>#N/A</v>
      </c>
    </row>
    <row r="158" spans="1:22" x14ac:dyDescent="0.25">
      <c r="A158" s="2">
        <v>5203368</v>
      </c>
      <c r="B158">
        <f>VLOOKUP(A158,commits!$A$2:$A$666,1,FALSE)</f>
        <v>5203368</v>
      </c>
      <c r="H158">
        <f t="shared" si="17"/>
        <v>54706263</v>
      </c>
      <c r="I158" s="2">
        <v>54706263</v>
      </c>
      <c r="J158" s="2">
        <v>20</v>
      </c>
      <c r="K158" s="2">
        <v>0</v>
      </c>
      <c r="M158" s="2">
        <v>96212237</v>
      </c>
      <c r="N158">
        <f t="shared" si="21"/>
        <v>54706263</v>
      </c>
      <c r="Q158" t="e">
        <f t="shared" si="18"/>
        <v>#N/A</v>
      </c>
      <c r="R158" s="2">
        <v>43715318</v>
      </c>
      <c r="S158" s="2">
        <v>0</v>
      </c>
      <c r="T158" s="2">
        <v>2</v>
      </c>
      <c r="V158" t="e">
        <f t="shared" si="19"/>
        <v>#N/A</v>
      </c>
    </row>
    <row r="159" spans="1:22" x14ac:dyDescent="0.25">
      <c r="A159" s="2">
        <v>55123746</v>
      </c>
      <c r="B159">
        <f>VLOOKUP(A159,commits!$A$2:$A$666,1,FALSE)</f>
        <v>55123746</v>
      </c>
      <c r="H159">
        <f t="shared" si="17"/>
        <v>54706782</v>
      </c>
      <c r="I159" s="2">
        <v>54706782</v>
      </c>
      <c r="J159" s="2">
        <v>20</v>
      </c>
      <c r="K159" s="2">
        <v>0</v>
      </c>
      <c r="M159" s="2">
        <v>96530667</v>
      </c>
      <c r="N159">
        <f t="shared" si="21"/>
        <v>54706782</v>
      </c>
      <c r="Q159" t="e">
        <f t="shared" si="18"/>
        <v>#N/A</v>
      </c>
      <c r="R159" s="2">
        <v>44005187</v>
      </c>
      <c r="S159" s="2">
        <v>0</v>
      </c>
      <c r="T159" s="2">
        <v>4</v>
      </c>
      <c r="V159" t="e">
        <f t="shared" si="19"/>
        <v>#N/A</v>
      </c>
    </row>
    <row r="160" spans="1:22" x14ac:dyDescent="0.25">
      <c r="A160" s="2">
        <v>56406733</v>
      </c>
      <c r="B160">
        <f>VLOOKUP(A160,commits!$A$2:$A$666,1,FALSE)</f>
        <v>56406733</v>
      </c>
      <c r="H160">
        <f t="shared" si="17"/>
        <v>55016036</v>
      </c>
      <c r="I160" s="2">
        <v>55016036</v>
      </c>
      <c r="J160" s="2">
        <v>1</v>
      </c>
      <c r="K160" s="2">
        <v>0</v>
      </c>
      <c r="M160" s="2">
        <v>97128753</v>
      </c>
      <c r="N160">
        <f t="shared" si="21"/>
        <v>55016036</v>
      </c>
      <c r="Q160" t="e">
        <f t="shared" si="18"/>
        <v>#N/A</v>
      </c>
      <c r="R160" s="2">
        <v>44443176</v>
      </c>
      <c r="S160" s="2">
        <v>0</v>
      </c>
      <c r="T160" s="2">
        <v>5</v>
      </c>
      <c r="V160" t="e">
        <f t="shared" si="19"/>
        <v>#N/A</v>
      </c>
    </row>
    <row r="161" spans="1:22" hidden="1" x14ac:dyDescent="0.25">
      <c r="A161" s="2">
        <v>56578571</v>
      </c>
      <c r="B161">
        <f>VLOOKUP(A161,commits!$A$2:$A$666,1,FALSE)</f>
        <v>56578571</v>
      </c>
      <c r="H161">
        <f t="shared" si="17"/>
        <v>56541727</v>
      </c>
      <c r="I161" s="2">
        <v>56541727</v>
      </c>
      <c r="J161" s="2">
        <v>9</v>
      </c>
      <c r="K161" s="2">
        <v>0</v>
      </c>
      <c r="M161" s="2">
        <v>98575487</v>
      </c>
      <c r="N161">
        <f t="shared" si="21"/>
        <v>56541727</v>
      </c>
      <c r="Q161">
        <f t="shared" si="18"/>
        <v>45253868</v>
      </c>
      <c r="R161" s="2">
        <v>45253868</v>
      </c>
      <c r="S161" s="2">
        <v>0</v>
      </c>
      <c r="T161" s="2">
        <v>2</v>
      </c>
      <c r="V161">
        <f t="shared" si="19"/>
        <v>45253868</v>
      </c>
    </row>
    <row r="162" spans="1:22" hidden="1" x14ac:dyDescent="0.25">
      <c r="A162" s="2">
        <v>56740418</v>
      </c>
      <c r="B162">
        <f>VLOOKUP(A162,commits!$A$2:$A$666,1,FALSE)</f>
        <v>56740418</v>
      </c>
      <c r="H162" t="e">
        <f t="shared" si="17"/>
        <v>#N/A</v>
      </c>
      <c r="I162" s="2">
        <v>57470712</v>
      </c>
      <c r="J162" s="2">
        <v>2</v>
      </c>
      <c r="K162" s="2">
        <v>0</v>
      </c>
      <c r="M162" s="2">
        <v>101262862</v>
      </c>
      <c r="N162" t="e">
        <f t="shared" si="21"/>
        <v>#N/A</v>
      </c>
      <c r="Q162">
        <f t="shared" si="18"/>
        <v>45260412</v>
      </c>
      <c r="R162" s="2">
        <v>45260412</v>
      </c>
      <c r="S162" s="2">
        <v>0</v>
      </c>
      <c r="T162" s="2">
        <v>43</v>
      </c>
      <c r="V162">
        <f t="shared" si="19"/>
        <v>45260412</v>
      </c>
    </row>
    <row r="163" spans="1:22" x14ac:dyDescent="0.25">
      <c r="A163" s="2">
        <v>57079362</v>
      </c>
      <c r="B163">
        <f>VLOOKUP(A163,commits!$A$2:$A$666,1,FALSE)</f>
        <v>57079362</v>
      </c>
      <c r="H163" t="e">
        <f t="shared" si="17"/>
        <v>#N/A</v>
      </c>
      <c r="I163" s="2">
        <v>58547907</v>
      </c>
      <c r="J163" s="2">
        <v>2</v>
      </c>
      <c r="K163" s="2">
        <v>0</v>
      </c>
      <c r="M163" s="2">
        <v>101472507</v>
      </c>
      <c r="N163" t="e">
        <f t="shared" si="21"/>
        <v>#N/A</v>
      </c>
      <c r="Q163" t="e">
        <f t="shared" si="18"/>
        <v>#N/A</v>
      </c>
      <c r="R163" s="2">
        <v>45728723</v>
      </c>
      <c r="S163" s="2">
        <v>0</v>
      </c>
      <c r="T163" s="2">
        <v>2</v>
      </c>
      <c r="V163" t="e">
        <f t="shared" si="19"/>
        <v>#N/A</v>
      </c>
    </row>
    <row r="164" spans="1:22" x14ac:dyDescent="0.25">
      <c r="A164" s="2">
        <v>54071047</v>
      </c>
      <c r="B164">
        <f>VLOOKUP(A164,commits!$A$2:$A$666,1,FALSE)</f>
        <v>54071047</v>
      </c>
      <c r="H164">
        <f t="shared" si="17"/>
        <v>58819895</v>
      </c>
      <c r="I164" s="2">
        <v>58819895</v>
      </c>
      <c r="J164" s="2">
        <v>2</v>
      </c>
      <c r="K164" s="2">
        <v>0</v>
      </c>
      <c r="M164" s="2">
        <v>103996987</v>
      </c>
      <c r="N164">
        <f t="shared" si="21"/>
        <v>58819895</v>
      </c>
      <c r="Q164" t="e">
        <f t="shared" si="18"/>
        <v>#N/A</v>
      </c>
      <c r="R164" s="2">
        <v>45859239</v>
      </c>
      <c r="S164" s="2">
        <v>0</v>
      </c>
      <c r="T164" s="2">
        <v>4</v>
      </c>
      <c r="V164" t="e">
        <f t="shared" si="19"/>
        <v>#N/A</v>
      </c>
    </row>
    <row r="165" spans="1:22" x14ac:dyDescent="0.25">
      <c r="A165" s="2">
        <v>55912925</v>
      </c>
      <c r="B165">
        <f>VLOOKUP(A165,commits!$A$2:$A$666,1,FALSE)</f>
        <v>55912925</v>
      </c>
      <c r="H165" t="e">
        <f t="shared" si="17"/>
        <v>#N/A</v>
      </c>
      <c r="I165" s="2">
        <v>59766613</v>
      </c>
      <c r="J165" s="2">
        <v>2</v>
      </c>
      <c r="K165" s="2">
        <v>0</v>
      </c>
      <c r="M165" s="2">
        <v>104817465</v>
      </c>
      <c r="N165" t="e">
        <f t="shared" si="21"/>
        <v>#N/A</v>
      </c>
      <c r="Q165" t="e">
        <f t="shared" si="18"/>
        <v>#N/A</v>
      </c>
      <c r="R165" s="2">
        <v>45884557</v>
      </c>
      <c r="S165" s="2">
        <v>0</v>
      </c>
      <c r="T165" s="2">
        <v>4</v>
      </c>
      <c r="V165" t="e">
        <f t="shared" si="19"/>
        <v>#N/A</v>
      </c>
    </row>
    <row r="166" spans="1:22" hidden="1" x14ac:dyDescent="0.25">
      <c r="A166" s="2">
        <v>1059929</v>
      </c>
      <c r="B166">
        <f>VLOOKUP(A166,commits!$A$2:$A$666,1,FALSE)</f>
        <v>1059929</v>
      </c>
      <c r="H166">
        <f t="shared" si="17"/>
        <v>60479576</v>
      </c>
      <c r="I166" s="2">
        <v>60479576</v>
      </c>
      <c r="J166" s="2">
        <v>1</v>
      </c>
      <c r="K166" s="2">
        <v>0</v>
      </c>
      <c r="M166" s="2">
        <v>105359284</v>
      </c>
      <c r="N166">
        <f t="shared" si="21"/>
        <v>60479576</v>
      </c>
      <c r="Q166">
        <f t="shared" si="18"/>
        <v>45931203</v>
      </c>
      <c r="R166" s="2">
        <v>45931203</v>
      </c>
      <c r="S166" s="2">
        <v>0</v>
      </c>
      <c r="T166" s="2">
        <v>187</v>
      </c>
      <c r="V166">
        <f t="shared" si="19"/>
        <v>45931203</v>
      </c>
    </row>
    <row r="167" spans="1:22" x14ac:dyDescent="0.25">
      <c r="A167" s="2">
        <v>30677339</v>
      </c>
      <c r="B167">
        <f>VLOOKUP(A167,commits!$A$2:$A$666,1,FALSE)</f>
        <v>30677339</v>
      </c>
      <c r="H167">
        <f t="shared" si="17"/>
        <v>60671631</v>
      </c>
      <c r="I167" s="2">
        <v>60671631</v>
      </c>
      <c r="J167" s="2">
        <v>7</v>
      </c>
      <c r="K167" s="2">
        <v>0</v>
      </c>
      <c r="M167" s="2">
        <v>105595611</v>
      </c>
      <c r="N167">
        <f t="shared" si="21"/>
        <v>60671631</v>
      </c>
      <c r="Q167" t="e">
        <f t="shared" si="18"/>
        <v>#N/A</v>
      </c>
      <c r="R167" s="2">
        <v>46121448</v>
      </c>
      <c r="S167" s="2">
        <v>0</v>
      </c>
      <c r="T167" s="2">
        <v>2</v>
      </c>
      <c r="V167" t="e">
        <f t="shared" si="19"/>
        <v>#N/A</v>
      </c>
    </row>
    <row r="168" spans="1:22" hidden="1" x14ac:dyDescent="0.25">
      <c r="A168" s="2">
        <v>54654579</v>
      </c>
      <c r="B168">
        <f>VLOOKUP(A168,commits!$A$2:$A$666,1,FALSE)</f>
        <v>54654579</v>
      </c>
      <c r="H168">
        <f t="shared" si="17"/>
        <v>62129589</v>
      </c>
      <c r="I168" s="2">
        <v>62129589</v>
      </c>
      <c r="J168" s="2">
        <v>2</v>
      </c>
      <c r="K168" s="2">
        <v>0</v>
      </c>
      <c r="M168" s="2">
        <v>106851769</v>
      </c>
      <c r="N168">
        <f t="shared" si="21"/>
        <v>62129589</v>
      </c>
      <c r="Q168">
        <f t="shared" si="18"/>
        <v>47052953</v>
      </c>
      <c r="R168" s="2">
        <v>47052953</v>
      </c>
      <c r="S168" s="2">
        <v>0</v>
      </c>
      <c r="T168" s="2">
        <v>6</v>
      </c>
      <c r="V168">
        <f t="shared" si="19"/>
        <v>47052953</v>
      </c>
    </row>
    <row r="169" spans="1:22" x14ac:dyDescent="0.25">
      <c r="A169" s="2">
        <v>54638619</v>
      </c>
      <c r="B169">
        <f>VLOOKUP(A169,commits!$A$2:$A$666,1,FALSE)</f>
        <v>54638619</v>
      </c>
      <c r="H169" t="e">
        <f t="shared" si="17"/>
        <v>#N/A</v>
      </c>
      <c r="I169" s="2">
        <v>66357329</v>
      </c>
      <c r="J169" s="2">
        <v>6</v>
      </c>
      <c r="K169" s="2">
        <v>0</v>
      </c>
      <c r="M169" s="2">
        <v>107119628</v>
      </c>
      <c r="N169" t="e">
        <f t="shared" si="21"/>
        <v>#N/A</v>
      </c>
      <c r="Q169" t="e">
        <f t="shared" si="18"/>
        <v>#N/A</v>
      </c>
      <c r="R169" s="2">
        <v>47181287</v>
      </c>
      <c r="S169" s="2">
        <v>0</v>
      </c>
      <c r="T169" s="2">
        <v>5</v>
      </c>
      <c r="V169" t="e">
        <f t="shared" si="19"/>
        <v>#N/A</v>
      </c>
    </row>
    <row r="170" spans="1:22" hidden="1" x14ac:dyDescent="0.25">
      <c r="A170" s="2">
        <v>56017863</v>
      </c>
      <c r="B170">
        <f>VLOOKUP(A170,commits!$A$2:$A$666,1,FALSE)</f>
        <v>56017863</v>
      </c>
      <c r="H170">
        <f t="shared" si="17"/>
        <v>66822007</v>
      </c>
      <c r="I170" s="2">
        <v>66822007</v>
      </c>
      <c r="J170" s="2">
        <v>8</v>
      </c>
      <c r="K170" s="2">
        <v>0</v>
      </c>
      <c r="M170" s="2">
        <v>107367707</v>
      </c>
      <c r="N170">
        <f t="shared" si="21"/>
        <v>66822007</v>
      </c>
      <c r="Q170">
        <f t="shared" si="18"/>
        <v>47398246</v>
      </c>
      <c r="R170" s="2">
        <v>47398246</v>
      </c>
      <c r="S170" s="2">
        <v>0</v>
      </c>
      <c r="T170" s="2">
        <v>1</v>
      </c>
      <c r="V170">
        <f t="shared" si="19"/>
        <v>47398246</v>
      </c>
    </row>
    <row r="171" spans="1:22" hidden="1" x14ac:dyDescent="0.25">
      <c r="A171" s="2">
        <v>50365703</v>
      </c>
      <c r="B171">
        <f>VLOOKUP(A171,commits!$A$2:$A$666,1,FALSE)</f>
        <v>50365703</v>
      </c>
      <c r="H171" t="e">
        <f t="shared" si="17"/>
        <v>#N/A</v>
      </c>
      <c r="I171" s="2">
        <v>68092281</v>
      </c>
      <c r="J171" s="2">
        <v>2</v>
      </c>
      <c r="K171" s="2">
        <v>0</v>
      </c>
      <c r="M171" s="2">
        <v>107553659</v>
      </c>
      <c r="N171" t="e">
        <f t="shared" si="21"/>
        <v>#N/A</v>
      </c>
      <c r="Q171">
        <f t="shared" si="18"/>
        <v>47632133</v>
      </c>
      <c r="R171" s="2">
        <v>47632133</v>
      </c>
      <c r="S171" s="2">
        <v>0</v>
      </c>
      <c r="T171" s="2">
        <v>108</v>
      </c>
      <c r="V171">
        <f t="shared" si="19"/>
        <v>47632133</v>
      </c>
    </row>
    <row r="172" spans="1:22" x14ac:dyDescent="0.25">
      <c r="A172" s="2">
        <v>59766613</v>
      </c>
      <c r="B172">
        <f>VLOOKUP(A172,commits!$A$2:$A$666,1,FALSE)</f>
        <v>59766613</v>
      </c>
      <c r="H172">
        <f t="shared" si="17"/>
        <v>68407220</v>
      </c>
      <c r="I172" s="2">
        <v>68407220</v>
      </c>
      <c r="J172" s="2">
        <v>31</v>
      </c>
      <c r="K172" s="2">
        <v>0</v>
      </c>
      <c r="M172" s="2">
        <v>108414390</v>
      </c>
      <c r="N172">
        <f t="shared" si="21"/>
        <v>68407220</v>
      </c>
      <c r="Q172" t="e">
        <f t="shared" si="18"/>
        <v>#N/A</v>
      </c>
      <c r="R172" s="2">
        <v>47686179</v>
      </c>
      <c r="S172" s="2">
        <v>0</v>
      </c>
      <c r="T172" s="2">
        <v>1</v>
      </c>
      <c r="V172" t="e">
        <f t="shared" si="19"/>
        <v>#N/A</v>
      </c>
    </row>
    <row r="173" spans="1:22" x14ac:dyDescent="0.25">
      <c r="A173" s="2">
        <v>54648215</v>
      </c>
      <c r="B173">
        <f>VLOOKUP(A173,commits!$A$2:$A$666,1,FALSE)</f>
        <v>54648215</v>
      </c>
      <c r="H173">
        <f t="shared" si="17"/>
        <v>68464903</v>
      </c>
      <c r="I173" s="2">
        <v>68464903</v>
      </c>
      <c r="J173" s="2">
        <v>1567</v>
      </c>
      <c r="K173" s="2">
        <v>0</v>
      </c>
      <c r="M173" s="2">
        <v>111302009</v>
      </c>
      <c r="N173">
        <f t="shared" si="21"/>
        <v>68464903</v>
      </c>
      <c r="Q173" t="e">
        <f t="shared" si="18"/>
        <v>#N/A</v>
      </c>
      <c r="R173" s="2">
        <v>47846192</v>
      </c>
      <c r="S173" s="2">
        <v>0</v>
      </c>
      <c r="T173" s="2">
        <v>3</v>
      </c>
      <c r="V173" t="e">
        <f t="shared" si="19"/>
        <v>#N/A</v>
      </c>
    </row>
    <row r="174" spans="1:22" x14ac:dyDescent="0.25">
      <c r="A174" s="2">
        <v>59791768</v>
      </c>
      <c r="B174">
        <f>VLOOKUP(A174,commits!$A$2:$A$666,1,FALSE)</f>
        <v>59791768</v>
      </c>
      <c r="H174">
        <f t="shared" si="17"/>
        <v>69359362</v>
      </c>
      <c r="I174" s="2">
        <v>69359362</v>
      </c>
      <c r="J174" s="2">
        <v>177</v>
      </c>
      <c r="K174" s="2">
        <v>0</v>
      </c>
      <c r="M174" s="2">
        <v>111772276</v>
      </c>
      <c r="N174">
        <f t="shared" si="21"/>
        <v>69359362</v>
      </c>
      <c r="Q174" t="e">
        <f t="shared" si="18"/>
        <v>#N/A</v>
      </c>
      <c r="R174" s="2">
        <v>48448272</v>
      </c>
      <c r="S174" s="2">
        <v>0</v>
      </c>
      <c r="T174" s="2">
        <v>1</v>
      </c>
      <c r="V174" t="e">
        <f t="shared" si="19"/>
        <v>#N/A</v>
      </c>
    </row>
    <row r="175" spans="1:22" x14ac:dyDescent="0.25">
      <c r="A175" s="2">
        <v>62585278</v>
      </c>
      <c r="B175">
        <f>VLOOKUP(A175,commits!$A$2:$A$666,1,FALSE)</f>
        <v>62585278</v>
      </c>
      <c r="H175" t="e">
        <f t="shared" si="17"/>
        <v>#N/A</v>
      </c>
      <c r="I175" s="2">
        <v>70492012</v>
      </c>
      <c r="J175" s="2">
        <v>2</v>
      </c>
      <c r="K175" s="2">
        <v>0</v>
      </c>
      <c r="M175" s="2">
        <v>112953456</v>
      </c>
      <c r="N175" t="e">
        <f t="shared" si="21"/>
        <v>#N/A</v>
      </c>
      <c r="Q175" t="e">
        <f t="shared" si="18"/>
        <v>#N/A</v>
      </c>
      <c r="R175" s="2">
        <v>49336228</v>
      </c>
      <c r="S175" s="2">
        <v>0</v>
      </c>
      <c r="T175" s="2">
        <v>1</v>
      </c>
      <c r="V175" t="e">
        <f t="shared" si="19"/>
        <v>#N/A</v>
      </c>
    </row>
    <row r="176" spans="1:22" x14ac:dyDescent="0.25">
      <c r="A176" s="2">
        <v>58870758</v>
      </c>
      <c r="B176">
        <f>VLOOKUP(A176,commits!$A$2:$A$666,1,FALSE)</f>
        <v>58870758</v>
      </c>
      <c r="H176">
        <f t="shared" si="17"/>
        <v>71187431</v>
      </c>
      <c r="I176" s="2">
        <v>71187431</v>
      </c>
      <c r="J176" s="2">
        <v>1</v>
      </c>
      <c r="K176" s="2">
        <v>0</v>
      </c>
      <c r="M176" s="2">
        <v>113795698</v>
      </c>
      <c r="N176">
        <f t="shared" si="21"/>
        <v>71187431</v>
      </c>
      <c r="Q176" t="e">
        <f t="shared" si="18"/>
        <v>#N/A</v>
      </c>
      <c r="R176" s="2">
        <v>49742114</v>
      </c>
      <c r="S176" s="2">
        <v>0</v>
      </c>
      <c r="T176" s="2">
        <v>12</v>
      </c>
      <c r="V176" t="e">
        <f t="shared" si="19"/>
        <v>#N/A</v>
      </c>
    </row>
    <row r="177" spans="1:22" hidden="1" x14ac:dyDescent="0.25">
      <c r="A177" s="2">
        <v>23996209</v>
      </c>
      <c r="B177">
        <f>VLOOKUP(A177,commits!$A$2:$A$666,1,FALSE)</f>
        <v>23996209</v>
      </c>
      <c r="H177">
        <f t="shared" si="17"/>
        <v>71376869</v>
      </c>
      <c r="I177" s="2">
        <v>71376869</v>
      </c>
      <c r="J177" s="2">
        <v>23</v>
      </c>
      <c r="K177" s="2">
        <v>0</v>
      </c>
      <c r="M177" s="2">
        <v>116361990</v>
      </c>
      <c r="N177">
        <f t="shared" si="21"/>
        <v>71376869</v>
      </c>
      <c r="Q177">
        <f t="shared" si="18"/>
        <v>49892996</v>
      </c>
      <c r="R177" s="2">
        <v>49892996</v>
      </c>
      <c r="S177" s="2">
        <v>0</v>
      </c>
      <c r="T177" s="2">
        <v>38</v>
      </c>
      <c r="V177">
        <f t="shared" si="19"/>
        <v>49892996</v>
      </c>
    </row>
    <row r="178" spans="1:22" x14ac:dyDescent="0.25">
      <c r="A178" s="2">
        <v>47632133</v>
      </c>
      <c r="B178">
        <f>VLOOKUP(A178,commits!$A$2:$A$666,1,FALSE)</f>
        <v>47632133</v>
      </c>
      <c r="H178">
        <f t="shared" si="17"/>
        <v>71501855</v>
      </c>
      <c r="I178" s="2">
        <v>71501855</v>
      </c>
      <c r="J178" s="2">
        <v>4</v>
      </c>
      <c r="K178" s="2">
        <v>0</v>
      </c>
      <c r="M178" s="2">
        <v>116522779</v>
      </c>
      <c r="N178">
        <f t="shared" si="21"/>
        <v>71501855</v>
      </c>
      <c r="Q178" t="e">
        <f t="shared" si="18"/>
        <v>#N/A</v>
      </c>
      <c r="R178" s="2">
        <v>50178266</v>
      </c>
      <c r="S178" s="2">
        <v>0</v>
      </c>
      <c r="T178" s="2">
        <v>1</v>
      </c>
      <c r="V178" t="e">
        <f t="shared" si="19"/>
        <v>#N/A</v>
      </c>
    </row>
    <row r="179" spans="1:22" x14ac:dyDescent="0.25">
      <c r="A179" s="2">
        <v>61695461</v>
      </c>
      <c r="B179">
        <f>VLOOKUP(A179,commits!$A$2:$A$666,1,FALSE)</f>
        <v>61695461</v>
      </c>
      <c r="H179">
        <f t="shared" si="17"/>
        <v>72233269</v>
      </c>
      <c r="I179" s="2">
        <v>72233269</v>
      </c>
      <c r="J179" s="2">
        <v>122</v>
      </c>
      <c r="K179" s="2">
        <v>0</v>
      </c>
      <c r="M179" s="2">
        <v>117831469</v>
      </c>
      <c r="N179">
        <f t="shared" si="21"/>
        <v>72233269</v>
      </c>
      <c r="Q179" t="e">
        <f t="shared" si="18"/>
        <v>#N/A</v>
      </c>
      <c r="R179" s="2">
        <v>50223678</v>
      </c>
      <c r="S179" s="2">
        <v>0</v>
      </c>
      <c r="T179" s="2">
        <v>1</v>
      </c>
      <c r="V179" t="e">
        <f t="shared" si="19"/>
        <v>#N/A</v>
      </c>
    </row>
    <row r="180" spans="1:22" hidden="1" x14ac:dyDescent="0.25">
      <c r="A180" s="2">
        <v>67809495</v>
      </c>
      <c r="B180">
        <f>VLOOKUP(A180,commits!$A$2:$A$666,1,FALSE)</f>
        <v>67809495</v>
      </c>
      <c r="H180">
        <f t="shared" si="17"/>
        <v>72479761</v>
      </c>
      <c r="I180" s="2">
        <v>72479761</v>
      </c>
      <c r="J180" s="2">
        <v>21</v>
      </c>
      <c r="K180" s="2">
        <v>0</v>
      </c>
      <c r="M180" s="2">
        <v>117928513</v>
      </c>
      <c r="N180">
        <f t="shared" si="21"/>
        <v>72479761</v>
      </c>
      <c r="Q180">
        <f t="shared" si="18"/>
        <v>50365703</v>
      </c>
      <c r="R180" s="2">
        <v>50365703</v>
      </c>
      <c r="S180" s="2">
        <v>0</v>
      </c>
      <c r="T180" s="2">
        <v>135</v>
      </c>
      <c r="V180">
        <f t="shared" si="19"/>
        <v>50365703</v>
      </c>
    </row>
    <row r="181" spans="1:22" x14ac:dyDescent="0.25">
      <c r="A181" s="2">
        <v>67642074</v>
      </c>
      <c r="B181" t="e">
        <f>VLOOKUP(A181,commits!$A$2:$A$666,1,FALSE)</f>
        <v>#N/A</v>
      </c>
      <c r="H181">
        <f t="shared" si="17"/>
        <v>73205358</v>
      </c>
      <c r="I181" s="2">
        <v>73205358</v>
      </c>
      <c r="J181" s="2">
        <v>178</v>
      </c>
      <c r="K181" s="2">
        <v>0</v>
      </c>
      <c r="M181" s="2">
        <v>118666777</v>
      </c>
      <c r="Q181" t="e">
        <f t="shared" si="18"/>
        <v>#N/A</v>
      </c>
      <c r="R181" s="2">
        <v>50374140</v>
      </c>
      <c r="S181" s="2">
        <v>0</v>
      </c>
      <c r="T181" s="2">
        <v>3</v>
      </c>
      <c r="V181" t="e">
        <f t="shared" si="19"/>
        <v>#N/A</v>
      </c>
    </row>
    <row r="182" spans="1:22" hidden="1" x14ac:dyDescent="0.25">
      <c r="A182" s="2">
        <v>53073936</v>
      </c>
      <c r="B182" t="e">
        <f>VLOOKUP(A182,commits!$A$2:$A$666,1,FALSE)</f>
        <v>#N/A</v>
      </c>
      <c r="H182">
        <f t="shared" si="17"/>
        <v>73379415</v>
      </c>
      <c r="I182" s="2">
        <v>73379415</v>
      </c>
      <c r="J182" s="2">
        <v>2</v>
      </c>
      <c r="K182" s="2">
        <v>0</v>
      </c>
      <c r="M182" s="2">
        <v>119819922</v>
      </c>
      <c r="Q182">
        <f t="shared" si="18"/>
        <v>50582931</v>
      </c>
      <c r="R182" s="2">
        <v>50582931</v>
      </c>
      <c r="S182" s="2">
        <v>0</v>
      </c>
      <c r="T182" s="2">
        <v>1</v>
      </c>
      <c r="V182">
        <f t="shared" si="19"/>
        <v>50582931</v>
      </c>
    </row>
    <row r="183" spans="1:22" hidden="1" x14ac:dyDescent="0.25">
      <c r="A183" s="2">
        <v>68828635</v>
      </c>
      <c r="B183">
        <f>VLOOKUP(A183,commits!$A$2:$A$666,1,FALSE)</f>
        <v>68828635</v>
      </c>
      <c r="H183">
        <f t="shared" si="17"/>
        <v>73714491</v>
      </c>
      <c r="I183" s="2">
        <v>73714491</v>
      </c>
      <c r="J183" s="2">
        <v>46</v>
      </c>
      <c r="K183" s="2">
        <v>0</v>
      </c>
      <c r="M183" s="2">
        <v>121212966</v>
      </c>
      <c r="N183">
        <f t="shared" ref="N183:N186" si="22">VLOOKUP(I183,$M$2:$M$195,1,FALSE)</f>
        <v>73714491</v>
      </c>
      <c r="Q183">
        <f t="shared" si="18"/>
        <v>50665628</v>
      </c>
      <c r="R183" s="2">
        <v>50665628</v>
      </c>
      <c r="S183" s="2">
        <v>0</v>
      </c>
      <c r="T183" s="2">
        <v>1</v>
      </c>
      <c r="V183">
        <f t="shared" si="19"/>
        <v>50665628</v>
      </c>
    </row>
    <row r="184" spans="1:22" hidden="1" x14ac:dyDescent="0.25">
      <c r="A184" s="2">
        <v>68407220</v>
      </c>
      <c r="B184">
        <f>VLOOKUP(A184,commits!$A$2:$A$666,1,FALSE)</f>
        <v>68407220</v>
      </c>
      <c r="H184">
        <f t="shared" si="17"/>
        <v>74074978</v>
      </c>
      <c r="I184" s="2">
        <v>74074978</v>
      </c>
      <c r="J184" s="2">
        <v>46</v>
      </c>
      <c r="K184" s="2">
        <v>0</v>
      </c>
      <c r="M184" s="2">
        <v>121213081</v>
      </c>
      <c r="N184">
        <f t="shared" si="22"/>
        <v>74074978</v>
      </c>
      <c r="Q184">
        <f t="shared" si="18"/>
        <v>50667950</v>
      </c>
      <c r="R184" s="2">
        <v>50667950</v>
      </c>
      <c r="S184" s="2">
        <v>0</v>
      </c>
      <c r="T184" s="2">
        <v>70</v>
      </c>
      <c r="V184">
        <f t="shared" si="19"/>
        <v>50667950</v>
      </c>
    </row>
    <row r="185" spans="1:22" x14ac:dyDescent="0.25">
      <c r="A185" s="2">
        <v>71501855</v>
      </c>
      <c r="B185">
        <f>VLOOKUP(A185,commits!$A$2:$A$666,1,FALSE)</f>
        <v>71501855</v>
      </c>
      <c r="H185">
        <f t="shared" si="17"/>
        <v>74506349</v>
      </c>
      <c r="I185" s="2">
        <v>74506349</v>
      </c>
      <c r="J185" s="2">
        <v>1</v>
      </c>
      <c r="K185" s="2">
        <v>0</v>
      </c>
      <c r="M185" s="2">
        <v>121228445</v>
      </c>
      <c r="N185">
        <f t="shared" si="22"/>
        <v>74506349</v>
      </c>
      <c r="Q185" t="e">
        <f t="shared" si="18"/>
        <v>#N/A</v>
      </c>
      <c r="R185" s="2">
        <v>51590622</v>
      </c>
      <c r="S185" s="2">
        <v>0</v>
      </c>
      <c r="T185" s="2">
        <v>2</v>
      </c>
      <c r="V185" t="e">
        <f t="shared" si="19"/>
        <v>#N/A</v>
      </c>
    </row>
    <row r="186" spans="1:22" hidden="1" x14ac:dyDescent="0.25">
      <c r="A186" s="2">
        <v>71376869</v>
      </c>
      <c r="B186">
        <f>VLOOKUP(A186,commits!$A$2:$A$666,1,FALSE)</f>
        <v>71376869</v>
      </c>
      <c r="H186">
        <f t="shared" si="17"/>
        <v>75049829</v>
      </c>
      <c r="I186" s="2">
        <v>75049829</v>
      </c>
      <c r="J186" s="2">
        <v>1</v>
      </c>
      <c r="K186" s="2">
        <v>0</v>
      </c>
      <c r="M186" s="2">
        <v>122414437</v>
      </c>
      <c r="N186">
        <f t="shared" si="22"/>
        <v>75049829</v>
      </c>
      <c r="Q186">
        <f t="shared" si="18"/>
        <v>51774067</v>
      </c>
      <c r="R186" s="2">
        <v>51774067</v>
      </c>
      <c r="S186" s="2">
        <v>0</v>
      </c>
      <c r="T186" s="2">
        <v>5</v>
      </c>
      <c r="V186">
        <f t="shared" si="19"/>
        <v>51774067</v>
      </c>
    </row>
    <row r="187" spans="1:22" hidden="1" x14ac:dyDescent="0.25">
      <c r="A187" s="2">
        <v>73402961</v>
      </c>
      <c r="B187" t="e">
        <f>VLOOKUP(A187,commits!$A$2:$A$666,1,FALSE)</f>
        <v>#N/A</v>
      </c>
      <c r="H187">
        <f t="shared" si="17"/>
        <v>75758799</v>
      </c>
      <c r="I187" s="2">
        <v>75758799</v>
      </c>
      <c r="J187" s="2">
        <v>480</v>
      </c>
      <c r="K187" s="2">
        <v>0</v>
      </c>
      <c r="M187" s="2">
        <v>122976077</v>
      </c>
      <c r="Q187">
        <f t="shared" si="18"/>
        <v>51844107</v>
      </c>
      <c r="R187" s="2">
        <v>51844107</v>
      </c>
      <c r="S187" s="2">
        <v>0</v>
      </c>
      <c r="T187" s="2">
        <v>14</v>
      </c>
      <c r="V187">
        <f t="shared" si="19"/>
        <v>51844107</v>
      </c>
    </row>
    <row r="188" spans="1:22" hidden="1" x14ac:dyDescent="0.25">
      <c r="A188" s="2">
        <v>72479761</v>
      </c>
      <c r="B188">
        <f>VLOOKUP(A188,commits!$A$2:$A$666,1,FALSE)</f>
        <v>72479761</v>
      </c>
      <c r="H188" t="e">
        <f t="shared" si="17"/>
        <v>#N/A</v>
      </c>
      <c r="I188" s="2">
        <v>76048216</v>
      </c>
      <c r="J188" s="2">
        <v>183</v>
      </c>
      <c r="K188" s="2">
        <v>0</v>
      </c>
      <c r="M188" s="2">
        <v>124034426</v>
      </c>
      <c r="N188" t="e">
        <f t="shared" ref="N188:N194" si="23">VLOOKUP(I188,$M$2:$M$195,1,FALSE)</f>
        <v>#N/A</v>
      </c>
      <c r="Q188">
        <f t="shared" si="18"/>
        <v>51862096</v>
      </c>
      <c r="R188" s="2">
        <v>51862096</v>
      </c>
      <c r="S188" s="2">
        <v>0</v>
      </c>
      <c r="T188" s="2">
        <v>1</v>
      </c>
      <c r="V188">
        <f t="shared" si="19"/>
        <v>51862096</v>
      </c>
    </row>
    <row r="189" spans="1:22" x14ac:dyDescent="0.25">
      <c r="A189" s="2">
        <v>74074978</v>
      </c>
      <c r="B189">
        <f>VLOOKUP(A189,commits!$A$2:$A$666,1,FALSE)</f>
        <v>74074978</v>
      </c>
      <c r="H189">
        <f t="shared" si="17"/>
        <v>76819000</v>
      </c>
      <c r="I189" s="2">
        <v>76819000</v>
      </c>
      <c r="J189" s="2">
        <v>74</v>
      </c>
      <c r="K189" s="2">
        <v>0</v>
      </c>
      <c r="M189" s="2">
        <v>124245472</v>
      </c>
      <c r="N189">
        <f t="shared" si="23"/>
        <v>76819000</v>
      </c>
      <c r="Q189" t="e">
        <f t="shared" si="18"/>
        <v>#N/A</v>
      </c>
      <c r="R189" s="2">
        <v>52187093</v>
      </c>
      <c r="S189" s="2">
        <v>0</v>
      </c>
      <c r="T189" s="2">
        <v>2</v>
      </c>
      <c r="V189" t="e">
        <f t="shared" si="19"/>
        <v>#N/A</v>
      </c>
    </row>
    <row r="190" spans="1:22" x14ac:dyDescent="0.25">
      <c r="A190" s="2">
        <v>74510248</v>
      </c>
      <c r="B190">
        <f>VLOOKUP(A190,commits!$A$2:$A$666,1,FALSE)</f>
        <v>74510248</v>
      </c>
      <c r="H190">
        <f t="shared" si="17"/>
        <v>78210355</v>
      </c>
      <c r="I190" s="2">
        <v>78210355</v>
      </c>
      <c r="J190" s="2">
        <v>24</v>
      </c>
      <c r="K190" s="2">
        <v>0</v>
      </c>
      <c r="M190" s="2">
        <v>124260744</v>
      </c>
      <c r="N190">
        <f t="shared" si="23"/>
        <v>78210355</v>
      </c>
      <c r="Q190" t="e">
        <f t="shared" si="18"/>
        <v>#N/A</v>
      </c>
      <c r="R190" s="2">
        <v>52959888</v>
      </c>
      <c r="S190" s="2">
        <v>0</v>
      </c>
      <c r="T190" s="2">
        <v>2</v>
      </c>
      <c r="V190" t="e">
        <f t="shared" si="19"/>
        <v>#N/A</v>
      </c>
    </row>
    <row r="191" spans="1:22" x14ac:dyDescent="0.25">
      <c r="A191" s="2">
        <v>72233269</v>
      </c>
      <c r="B191">
        <f>VLOOKUP(A191,commits!$A$2:$A$666,1,FALSE)</f>
        <v>72233269</v>
      </c>
      <c r="H191" t="e">
        <f t="shared" si="17"/>
        <v>#N/A</v>
      </c>
      <c r="I191" s="2">
        <v>78471377</v>
      </c>
      <c r="J191" s="2">
        <v>9</v>
      </c>
      <c r="K191" s="2">
        <v>0</v>
      </c>
      <c r="M191" s="2">
        <v>124541856</v>
      </c>
      <c r="N191" t="e">
        <f t="shared" si="23"/>
        <v>#N/A</v>
      </c>
      <c r="Q191" t="e">
        <f t="shared" si="18"/>
        <v>#N/A</v>
      </c>
      <c r="R191" s="2">
        <v>53073936</v>
      </c>
      <c r="S191" s="2">
        <v>0</v>
      </c>
      <c r="T191" s="2">
        <v>1</v>
      </c>
      <c r="V191" t="e">
        <f t="shared" si="19"/>
        <v>#N/A</v>
      </c>
    </row>
    <row r="192" spans="1:22" hidden="1" x14ac:dyDescent="0.25">
      <c r="A192" s="2">
        <v>36121469</v>
      </c>
      <c r="B192">
        <f>VLOOKUP(A192,commits!$A$2:$A$666,1,FALSE)</f>
        <v>36121469</v>
      </c>
      <c r="H192">
        <f t="shared" si="17"/>
        <v>78644365</v>
      </c>
      <c r="I192" s="2">
        <v>78644365</v>
      </c>
      <c r="J192" s="2">
        <v>1</v>
      </c>
      <c r="K192" s="2">
        <v>0</v>
      </c>
      <c r="M192" s="2">
        <v>124907477</v>
      </c>
      <c r="N192">
        <f t="shared" si="23"/>
        <v>78644365</v>
      </c>
      <c r="Q192">
        <f t="shared" si="18"/>
        <v>53135203</v>
      </c>
      <c r="R192" s="2">
        <v>53135203</v>
      </c>
      <c r="S192" s="2">
        <v>0</v>
      </c>
      <c r="T192" s="2">
        <v>12</v>
      </c>
      <c r="V192">
        <f t="shared" si="19"/>
        <v>53135203</v>
      </c>
    </row>
    <row r="193" spans="1:22" hidden="1" x14ac:dyDescent="0.25">
      <c r="A193" s="2">
        <v>71284838</v>
      </c>
      <c r="B193">
        <f>VLOOKUP(A193,commits!$A$2:$A$666,1,FALSE)</f>
        <v>71284838</v>
      </c>
      <c r="H193">
        <f t="shared" si="17"/>
        <v>78912017</v>
      </c>
      <c r="I193" s="2">
        <v>78912017</v>
      </c>
      <c r="J193" s="2">
        <v>1</v>
      </c>
      <c r="K193" s="2">
        <v>0</v>
      </c>
      <c r="M193" s="2">
        <v>126279499</v>
      </c>
      <c r="N193">
        <f t="shared" si="23"/>
        <v>78912017</v>
      </c>
      <c r="Q193">
        <f t="shared" si="18"/>
        <v>53534987</v>
      </c>
      <c r="R193" s="2">
        <v>53534987</v>
      </c>
      <c r="S193" s="2">
        <v>0</v>
      </c>
      <c r="T193" s="2">
        <v>3</v>
      </c>
      <c r="V193">
        <f t="shared" si="19"/>
        <v>53534987</v>
      </c>
    </row>
    <row r="194" spans="1:22" hidden="1" x14ac:dyDescent="0.25">
      <c r="A194" s="2">
        <v>74696240</v>
      </c>
      <c r="B194" t="e">
        <f>VLOOKUP(A194,commits!$A$2:$A$666,1,FALSE)</f>
        <v>#N/A</v>
      </c>
      <c r="H194">
        <f t="shared" si="17"/>
        <v>79148749</v>
      </c>
      <c r="I194" s="2">
        <v>79148749</v>
      </c>
      <c r="J194" s="2">
        <v>11</v>
      </c>
      <c r="K194" s="2">
        <v>0</v>
      </c>
      <c r="M194" s="2">
        <v>126371844</v>
      </c>
      <c r="N194">
        <f t="shared" si="23"/>
        <v>79148749</v>
      </c>
      <c r="Q194">
        <f t="shared" si="18"/>
        <v>53661072</v>
      </c>
      <c r="R194" s="2">
        <v>53661072</v>
      </c>
      <c r="S194" s="2">
        <v>0</v>
      </c>
      <c r="T194" s="2">
        <v>3</v>
      </c>
      <c r="V194">
        <f t="shared" si="19"/>
        <v>53661072</v>
      </c>
    </row>
    <row r="195" spans="1:22" hidden="1" x14ac:dyDescent="0.25">
      <c r="A195" s="2">
        <v>76426537</v>
      </c>
      <c r="B195">
        <f>VLOOKUP(A195,commits!$A$2:$A$666,1,FALSE)</f>
        <v>76426537</v>
      </c>
      <c r="H195">
        <f t="shared" ref="H195:H257" si="24">VLOOKUP(I195,$M$2:$M$195,1,FALSE)</f>
        <v>79465598</v>
      </c>
      <c r="I195" s="2">
        <v>79465598</v>
      </c>
      <c r="J195" s="2">
        <v>59</v>
      </c>
      <c r="K195" s="2">
        <v>0</v>
      </c>
      <c r="M195" s="2">
        <v>127966163</v>
      </c>
      <c r="N195">
        <f>VLOOKUP(I195,$M$2:$M$195,1,FALSE)</f>
        <v>79465598</v>
      </c>
      <c r="Q195">
        <f t="shared" ref="Q195:Q258" si="25">VLOOKUP(R195,$M$2:$M$195,1,FALSE)</f>
        <v>53742460</v>
      </c>
      <c r="R195" s="2">
        <v>53742460</v>
      </c>
      <c r="S195" s="2">
        <v>0</v>
      </c>
      <c r="T195" s="2">
        <v>8</v>
      </c>
      <c r="V195">
        <f t="shared" ref="V195:V258" si="26">VLOOKUP(R195,$M$2:$M$195,1,FALSE)</f>
        <v>53742460</v>
      </c>
    </row>
    <row r="196" spans="1:22" x14ac:dyDescent="0.25">
      <c r="A196" s="2">
        <v>73685532</v>
      </c>
      <c r="B196">
        <f>VLOOKUP(A196,commits!$A$2:$A$666,1,FALSE)</f>
        <v>73685532</v>
      </c>
      <c r="H196">
        <f t="shared" si="24"/>
        <v>79707682</v>
      </c>
      <c r="I196" s="2">
        <v>79707682</v>
      </c>
      <c r="J196" s="2">
        <v>32</v>
      </c>
      <c r="K196" s="2">
        <v>0</v>
      </c>
      <c r="N196">
        <f t="shared" ref="N196:N257" si="27">VLOOKUP(I196,$M$2:$M$195,1,FALSE)</f>
        <v>79707682</v>
      </c>
      <c r="Q196" t="e">
        <f t="shared" si="25"/>
        <v>#N/A</v>
      </c>
      <c r="R196" s="2">
        <v>54498583</v>
      </c>
      <c r="S196" s="2">
        <v>0</v>
      </c>
      <c r="T196" s="2">
        <v>19</v>
      </c>
      <c r="V196" t="e">
        <f t="shared" si="26"/>
        <v>#N/A</v>
      </c>
    </row>
    <row r="197" spans="1:22" hidden="1" x14ac:dyDescent="0.25">
      <c r="A197" s="2">
        <v>71301957</v>
      </c>
      <c r="B197">
        <f>VLOOKUP(A197,commits!$A$2:$A$666,1,FALSE)</f>
        <v>71301957</v>
      </c>
      <c r="H197">
        <f t="shared" si="24"/>
        <v>84507987</v>
      </c>
      <c r="I197" s="2">
        <v>84507987</v>
      </c>
      <c r="J197" s="2">
        <v>59</v>
      </c>
      <c r="K197" s="2">
        <v>0</v>
      </c>
      <c r="N197">
        <f t="shared" si="27"/>
        <v>84507987</v>
      </c>
      <c r="Q197">
        <f t="shared" si="25"/>
        <v>54638619</v>
      </c>
      <c r="R197" s="2">
        <v>54638619</v>
      </c>
      <c r="S197" s="2">
        <v>0</v>
      </c>
      <c r="T197" s="2">
        <v>3</v>
      </c>
      <c r="V197">
        <f t="shared" si="26"/>
        <v>54638619</v>
      </c>
    </row>
    <row r="198" spans="1:22" hidden="1" x14ac:dyDescent="0.25">
      <c r="A198" s="2">
        <v>77395878</v>
      </c>
      <c r="B198">
        <f>VLOOKUP(A198,commits!$A$2:$A$666,1,FALSE)</f>
        <v>77395878</v>
      </c>
      <c r="H198" t="e">
        <f t="shared" si="24"/>
        <v>#N/A</v>
      </c>
      <c r="I198" s="2">
        <v>85057381</v>
      </c>
      <c r="J198" s="2">
        <v>1</v>
      </c>
      <c r="K198" s="2">
        <v>0</v>
      </c>
      <c r="N198" t="e">
        <f t="shared" si="27"/>
        <v>#N/A</v>
      </c>
      <c r="Q198">
        <f t="shared" si="25"/>
        <v>54648215</v>
      </c>
      <c r="R198" s="2">
        <v>54648215</v>
      </c>
      <c r="S198" s="2">
        <v>0</v>
      </c>
      <c r="T198" s="2">
        <v>613</v>
      </c>
      <c r="V198">
        <f t="shared" si="26"/>
        <v>54648215</v>
      </c>
    </row>
    <row r="199" spans="1:22" hidden="1" x14ac:dyDescent="0.25">
      <c r="A199" s="2">
        <v>79148749</v>
      </c>
      <c r="B199">
        <f>VLOOKUP(A199,commits!$A$2:$A$666,1,FALSE)</f>
        <v>79148749</v>
      </c>
      <c r="H199">
        <f t="shared" si="24"/>
        <v>86124349</v>
      </c>
      <c r="I199" s="2">
        <v>86124349</v>
      </c>
      <c r="J199" s="2">
        <v>59</v>
      </c>
      <c r="K199" s="2">
        <v>0</v>
      </c>
      <c r="N199">
        <f t="shared" si="27"/>
        <v>86124349</v>
      </c>
      <c r="Q199">
        <f t="shared" si="25"/>
        <v>54706263</v>
      </c>
      <c r="R199" s="2">
        <v>54706263</v>
      </c>
      <c r="S199" s="2">
        <v>0</v>
      </c>
      <c r="T199" s="2">
        <v>340</v>
      </c>
      <c r="V199">
        <f t="shared" si="26"/>
        <v>54706263</v>
      </c>
    </row>
    <row r="200" spans="1:22" hidden="1" x14ac:dyDescent="0.25">
      <c r="A200" s="2">
        <v>79465598</v>
      </c>
      <c r="B200">
        <f>VLOOKUP(A200,commits!$A$2:$A$666,1,FALSE)</f>
        <v>79465598</v>
      </c>
      <c r="H200">
        <f t="shared" si="24"/>
        <v>86282367</v>
      </c>
      <c r="I200" s="2">
        <v>86282367</v>
      </c>
      <c r="J200" s="2">
        <v>331</v>
      </c>
      <c r="K200" s="2">
        <v>0</v>
      </c>
      <c r="N200">
        <f t="shared" si="27"/>
        <v>86282367</v>
      </c>
      <c r="Q200">
        <f t="shared" si="25"/>
        <v>54706782</v>
      </c>
      <c r="R200" s="2">
        <v>54706782</v>
      </c>
      <c r="S200" s="2">
        <v>0</v>
      </c>
      <c r="T200" s="2">
        <v>390</v>
      </c>
      <c r="V200">
        <f t="shared" si="26"/>
        <v>54706782</v>
      </c>
    </row>
    <row r="201" spans="1:22" hidden="1" x14ac:dyDescent="0.25">
      <c r="A201" s="2">
        <v>79458915</v>
      </c>
      <c r="B201" t="e">
        <f>VLOOKUP(A201,commits!$A$2:$A$666,1,FALSE)</f>
        <v>#N/A</v>
      </c>
      <c r="H201" t="e">
        <f t="shared" si="24"/>
        <v>#N/A</v>
      </c>
      <c r="I201" s="2">
        <v>86769001</v>
      </c>
      <c r="J201" s="2">
        <v>1</v>
      </c>
      <c r="K201" s="2">
        <v>0</v>
      </c>
      <c r="N201" t="e">
        <f t="shared" si="27"/>
        <v>#N/A</v>
      </c>
      <c r="Q201">
        <f t="shared" si="25"/>
        <v>55016036</v>
      </c>
      <c r="R201" s="2">
        <v>55016036</v>
      </c>
      <c r="S201" s="2">
        <v>0</v>
      </c>
      <c r="T201" s="2">
        <v>7</v>
      </c>
      <c r="V201">
        <f t="shared" si="26"/>
        <v>55016036</v>
      </c>
    </row>
    <row r="202" spans="1:22" x14ac:dyDescent="0.25">
      <c r="A202" s="2">
        <v>79924625</v>
      </c>
      <c r="B202">
        <f>VLOOKUP(A202,commits!$A$2:$A$666,1,FALSE)</f>
        <v>79924625</v>
      </c>
      <c r="H202">
        <f t="shared" si="24"/>
        <v>87207085</v>
      </c>
      <c r="I202" s="2">
        <v>87207085</v>
      </c>
      <c r="J202" s="2">
        <v>1</v>
      </c>
      <c r="K202" s="2">
        <v>0</v>
      </c>
      <c r="N202">
        <f t="shared" si="27"/>
        <v>87207085</v>
      </c>
      <c r="Q202" t="e">
        <f t="shared" si="25"/>
        <v>#N/A</v>
      </c>
      <c r="R202" s="2">
        <v>55123746</v>
      </c>
      <c r="S202" s="2">
        <v>0</v>
      </c>
      <c r="T202" s="2">
        <v>1</v>
      </c>
      <c r="V202" t="e">
        <f t="shared" si="26"/>
        <v>#N/A</v>
      </c>
    </row>
    <row r="203" spans="1:22" x14ac:dyDescent="0.25">
      <c r="A203" s="2">
        <v>80075516</v>
      </c>
      <c r="B203">
        <f>VLOOKUP(A203,commits!$A$2:$A$666,1,FALSE)</f>
        <v>80075516</v>
      </c>
      <c r="H203">
        <f t="shared" si="24"/>
        <v>88734877</v>
      </c>
      <c r="I203" s="2">
        <v>88734877</v>
      </c>
      <c r="J203" s="2">
        <v>2</v>
      </c>
      <c r="K203" s="2">
        <v>0</v>
      </c>
      <c r="N203">
        <f t="shared" si="27"/>
        <v>88734877</v>
      </c>
      <c r="Q203" t="e">
        <f t="shared" si="25"/>
        <v>#N/A</v>
      </c>
      <c r="R203" s="2">
        <v>55208796</v>
      </c>
      <c r="S203" s="2">
        <v>0</v>
      </c>
      <c r="T203" s="2">
        <v>2</v>
      </c>
      <c r="V203" t="e">
        <f t="shared" si="26"/>
        <v>#N/A</v>
      </c>
    </row>
    <row r="204" spans="1:22" x14ac:dyDescent="0.25">
      <c r="A204" s="2">
        <v>78210355</v>
      </c>
      <c r="B204">
        <f>VLOOKUP(A204,commits!$A$2:$A$666,1,FALSE)</f>
        <v>78210355</v>
      </c>
      <c r="H204">
        <f t="shared" si="24"/>
        <v>89386914</v>
      </c>
      <c r="I204" s="2">
        <v>89386914</v>
      </c>
      <c r="J204" s="2">
        <v>700</v>
      </c>
      <c r="K204" s="2">
        <v>0</v>
      </c>
      <c r="N204">
        <f t="shared" si="27"/>
        <v>89386914</v>
      </c>
      <c r="Q204" t="e">
        <f t="shared" si="25"/>
        <v>#N/A</v>
      </c>
      <c r="R204" s="2">
        <v>55227113</v>
      </c>
      <c r="S204" s="2">
        <v>0</v>
      </c>
      <c r="T204" s="2">
        <v>1</v>
      </c>
      <c r="V204" t="e">
        <f t="shared" si="26"/>
        <v>#N/A</v>
      </c>
    </row>
    <row r="205" spans="1:22" x14ac:dyDescent="0.25">
      <c r="A205" s="2">
        <v>83795705</v>
      </c>
      <c r="B205" t="e">
        <f>VLOOKUP(A205,commits!$A$2:$A$666,1,FALSE)</f>
        <v>#N/A</v>
      </c>
      <c r="H205">
        <f t="shared" si="24"/>
        <v>89674298</v>
      </c>
      <c r="I205" s="2">
        <v>89674298</v>
      </c>
      <c r="J205" s="2">
        <v>14</v>
      </c>
      <c r="K205" s="2">
        <v>0</v>
      </c>
      <c r="N205">
        <f t="shared" si="27"/>
        <v>89674298</v>
      </c>
      <c r="Q205" t="e">
        <f t="shared" si="25"/>
        <v>#N/A</v>
      </c>
      <c r="R205" s="2">
        <v>55677053</v>
      </c>
      <c r="S205" s="2">
        <v>0</v>
      </c>
      <c r="T205" s="2">
        <v>6</v>
      </c>
      <c r="V205" t="e">
        <f t="shared" si="26"/>
        <v>#N/A</v>
      </c>
    </row>
    <row r="206" spans="1:22" x14ac:dyDescent="0.25">
      <c r="A206" s="2">
        <v>81348052</v>
      </c>
      <c r="B206">
        <f>VLOOKUP(A206,commits!$A$2:$A$666,1,FALSE)</f>
        <v>81348052</v>
      </c>
      <c r="H206" t="e">
        <f t="shared" si="24"/>
        <v>#N/A</v>
      </c>
      <c r="I206" s="2">
        <v>91039030</v>
      </c>
      <c r="J206" s="2">
        <v>1</v>
      </c>
      <c r="K206" s="2">
        <v>0</v>
      </c>
      <c r="N206" t="e">
        <f t="shared" si="27"/>
        <v>#N/A</v>
      </c>
      <c r="Q206" t="e">
        <f t="shared" si="25"/>
        <v>#N/A</v>
      </c>
      <c r="R206" s="2">
        <v>55773603</v>
      </c>
      <c r="S206" s="2">
        <v>0</v>
      </c>
      <c r="T206" s="2">
        <v>1</v>
      </c>
      <c r="V206" t="e">
        <f t="shared" si="26"/>
        <v>#N/A</v>
      </c>
    </row>
    <row r="207" spans="1:22" x14ac:dyDescent="0.25">
      <c r="A207" s="2">
        <v>86282367</v>
      </c>
      <c r="B207">
        <f>VLOOKUP(A207,commits!$A$2:$A$666,1,FALSE)</f>
        <v>86282367</v>
      </c>
      <c r="H207">
        <f t="shared" si="24"/>
        <v>92938357</v>
      </c>
      <c r="I207" s="2">
        <v>92938357</v>
      </c>
      <c r="J207" s="2">
        <v>700</v>
      </c>
      <c r="K207" s="2">
        <v>0</v>
      </c>
      <c r="N207">
        <f t="shared" si="27"/>
        <v>92938357</v>
      </c>
      <c r="Q207" t="e">
        <f t="shared" si="25"/>
        <v>#N/A</v>
      </c>
      <c r="R207" s="2">
        <v>56406733</v>
      </c>
      <c r="S207" s="2">
        <v>0</v>
      </c>
      <c r="T207" s="2">
        <v>1</v>
      </c>
      <c r="V207" t="e">
        <f t="shared" si="26"/>
        <v>#N/A</v>
      </c>
    </row>
    <row r="208" spans="1:22" x14ac:dyDescent="0.25">
      <c r="A208" s="2">
        <v>87493534</v>
      </c>
      <c r="B208">
        <f>VLOOKUP(A208,commits!$A$2:$A$666,1,FALSE)</f>
        <v>87493534</v>
      </c>
      <c r="H208">
        <f t="shared" si="24"/>
        <v>93316749</v>
      </c>
      <c r="I208" s="2">
        <v>93316749</v>
      </c>
      <c r="J208" s="2">
        <v>68</v>
      </c>
      <c r="K208" s="2">
        <v>0</v>
      </c>
      <c r="N208">
        <f t="shared" si="27"/>
        <v>93316749</v>
      </c>
      <c r="Q208" t="e">
        <f t="shared" si="25"/>
        <v>#N/A</v>
      </c>
      <c r="R208" s="2">
        <v>56452928</v>
      </c>
      <c r="S208" s="2">
        <v>0</v>
      </c>
      <c r="T208" s="2">
        <v>2</v>
      </c>
      <c r="V208" t="e">
        <f t="shared" si="26"/>
        <v>#N/A</v>
      </c>
    </row>
    <row r="209" spans="1:22" hidden="1" x14ac:dyDescent="0.25">
      <c r="A209" s="2">
        <v>51774067</v>
      </c>
      <c r="B209">
        <f>VLOOKUP(A209,commits!$A$2:$A$666,1,FALSE)</f>
        <v>51774067</v>
      </c>
      <c r="H209" t="e">
        <f t="shared" si="24"/>
        <v>#N/A</v>
      </c>
      <c r="I209" s="2">
        <v>93964532</v>
      </c>
      <c r="J209" s="2">
        <v>30</v>
      </c>
      <c r="K209" s="2">
        <v>0</v>
      </c>
      <c r="N209" t="e">
        <f t="shared" si="27"/>
        <v>#N/A</v>
      </c>
      <c r="Q209">
        <f t="shared" si="25"/>
        <v>56541727</v>
      </c>
      <c r="R209" s="2">
        <v>56541727</v>
      </c>
      <c r="S209" s="2">
        <v>0</v>
      </c>
      <c r="T209" s="2">
        <v>2</v>
      </c>
      <c r="V209">
        <f t="shared" si="26"/>
        <v>56541727</v>
      </c>
    </row>
    <row r="210" spans="1:22" x14ac:dyDescent="0.25">
      <c r="A210" s="2">
        <v>69093907</v>
      </c>
      <c r="B210">
        <f>VLOOKUP(A210,commits!$A$2:$A$666,1,FALSE)</f>
        <v>69093907</v>
      </c>
      <c r="H210">
        <f t="shared" si="24"/>
        <v>94167681</v>
      </c>
      <c r="I210" s="2">
        <v>94167681</v>
      </c>
      <c r="J210" s="2">
        <v>700</v>
      </c>
      <c r="K210" s="2">
        <v>0</v>
      </c>
      <c r="N210">
        <f t="shared" si="27"/>
        <v>94167681</v>
      </c>
      <c r="Q210" t="e">
        <f t="shared" si="25"/>
        <v>#N/A</v>
      </c>
      <c r="R210" s="2">
        <v>56578571</v>
      </c>
      <c r="S210" s="2">
        <v>0</v>
      </c>
      <c r="T210" s="2">
        <v>1</v>
      </c>
      <c r="V210" t="e">
        <f t="shared" si="26"/>
        <v>#N/A</v>
      </c>
    </row>
    <row r="211" spans="1:22" x14ac:dyDescent="0.25">
      <c r="A211" s="2">
        <v>51100860</v>
      </c>
      <c r="B211">
        <f>VLOOKUP(A211,commits!$A$2:$A$666,1,FALSE)</f>
        <v>51100860</v>
      </c>
      <c r="H211">
        <f t="shared" si="24"/>
        <v>94865966</v>
      </c>
      <c r="I211" s="2">
        <v>94865966</v>
      </c>
      <c r="J211" s="2">
        <v>23</v>
      </c>
      <c r="K211" s="2">
        <v>0</v>
      </c>
      <c r="N211">
        <f t="shared" si="27"/>
        <v>94865966</v>
      </c>
      <c r="Q211" t="e">
        <f t="shared" si="25"/>
        <v>#N/A</v>
      </c>
      <c r="R211" s="2">
        <v>56740418</v>
      </c>
      <c r="S211" s="2">
        <v>0</v>
      </c>
      <c r="T211" s="2">
        <v>3</v>
      </c>
      <c r="V211" t="e">
        <f t="shared" si="26"/>
        <v>#N/A</v>
      </c>
    </row>
    <row r="212" spans="1:22" x14ac:dyDescent="0.25">
      <c r="A212" s="2">
        <v>49488740</v>
      </c>
      <c r="B212">
        <f>VLOOKUP(A212,commits!$A$2:$A$666,1,FALSE)</f>
        <v>49488740</v>
      </c>
      <c r="H212">
        <f t="shared" si="24"/>
        <v>94866083</v>
      </c>
      <c r="I212" s="2">
        <v>94866083</v>
      </c>
      <c r="J212" s="2">
        <v>23</v>
      </c>
      <c r="K212" s="2">
        <v>0</v>
      </c>
      <c r="N212">
        <f t="shared" si="27"/>
        <v>94866083</v>
      </c>
      <c r="Q212" t="e">
        <f t="shared" si="25"/>
        <v>#N/A</v>
      </c>
      <c r="R212" s="2">
        <v>57079362</v>
      </c>
      <c r="S212" s="2">
        <v>0</v>
      </c>
      <c r="T212" s="2">
        <v>1</v>
      </c>
      <c r="V212" t="e">
        <f t="shared" si="26"/>
        <v>#N/A</v>
      </c>
    </row>
    <row r="213" spans="1:22" x14ac:dyDescent="0.25">
      <c r="A213" s="2">
        <v>81737257</v>
      </c>
      <c r="B213">
        <f>VLOOKUP(A213,commits!$A$2:$A$666,1,FALSE)</f>
        <v>81737257</v>
      </c>
      <c r="H213">
        <f t="shared" si="24"/>
        <v>95210715</v>
      </c>
      <c r="I213" s="2">
        <v>95210715</v>
      </c>
      <c r="J213" s="2">
        <v>699</v>
      </c>
      <c r="K213" s="2">
        <v>0</v>
      </c>
      <c r="N213">
        <f t="shared" si="27"/>
        <v>95210715</v>
      </c>
      <c r="Q213" t="e">
        <f t="shared" si="25"/>
        <v>#N/A</v>
      </c>
      <c r="R213" s="2">
        <v>58299056</v>
      </c>
      <c r="S213" s="2">
        <v>0</v>
      </c>
      <c r="T213" s="2">
        <v>17</v>
      </c>
      <c r="V213" t="e">
        <f t="shared" si="26"/>
        <v>#N/A</v>
      </c>
    </row>
    <row r="214" spans="1:22" hidden="1" x14ac:dyDescent="0.25">
      <c r="A214" s="2">
        <v>10391073</v>
      </c>
      <c r="B214">
        <f>VLOOKUP(A214,commits!$A$2:$A$666,1,FALSE)</f>
        <v>10391073</v>
      </c>
      <c r="H214">
        <f t="shared" si="24"/>
        <v>95443579</v>
      </c>
      <c r="I214" s="2">
        <v>95443579</v>
      </c>
      <c r="J214" s="2">
        <v>699</v>
      </c>
      <c r="K214" s="2">
        <v>0</v>
      </c>
      <c r="N214">
        <f t="shared" si="27"/>
        <v>95443579</v>
      </c>
      <c r="Q214">
        <f t="shared" si="25"/>
        <v>58819895</v>
      </c>
      <c r="R214" s="2">
        <v>58819895</v>
      </c>
      <c r="S214" s="2">
        <v>0</v>
      </c>
      <c r="T214" s="2">
        <v>1</v>
      </c>
      <c r="V214">
        <f t="shared" si="26"/>
        <v>58819895</v>
      </c>
    </row>
    <row r="215" spans="1:22" x14ac:dyDescent="0.25">
      <c r="A215" s="2">
        <v>94167681</v>
      </c>
      <c r="B215">
        <f>VLOOKUP(A215,commits!$A$2:$A$666,1,FALSE)</f>
        <v>94167681</v>
      </c>
      <c r="H215">
        <f t="shared" si="24"/>
        <v>96212237</v>
      </c>
      <c r="I215" s="2">
        <v>96212237</v>
      </c>
      <c r="J215" s="2">
        <v>6623</v>
      </c>
      <c r="K215" s="2">
        <v>0</v>
      </c>
      <c r="N215">
        <f t="shared" si="27"/>
        <v>96212237</v>
      </c>
      <c r="Q215" t="e">
        <f t="shared" si="25"/>
        <v>#N/A</v>
      </c>
      <c r="R215" s="2">
        <v>58870758</v>
      </c>
      <c r="S215" s="2">
        <v>0</v>
      </c>
      <c r="T215" s="2">
        <v>3</v>
      </c>
      <c r="V215" t="e">
        <f t="shared" si="26"/>
        <v>#N/A</v>
      </c>
    </row>
    <row r="216" spans="1:22" x14ac:dyDescent="0.25">
      <c r="A216" s="2">
        <v>93964532</v>
      </c>
      <c r="B216">
        <f>VLOOKUP(A216,commits!$A$2:$A$666,1,FALSE)</f>
        <v>93964532</v>
      </c>
      <c r="H216">
        <f t="shared" si="24"/>
        <v>96530667</v>
      </c>
      <c r="I216" s="2">
        <v>96530667</v>
      </c>
      <c r="J216" s="2">
        <v>1006</v>
      </c>
      <c r="K216" s="2">
        <v>0</v>
      </c>
      <c r="N216">
        <f t="shared" si="27"/>
        <v>96530667</v>
      </c>
      <c r="Q216" t="e">
        <f t="shared" si="25"/>
        <v>#N/A</v>
      </c>
      <c r="R216" s="2">
        <v>59791768</v>
      </c>
      <c r="S216" s="2">
        <v>0</v>
      </c>
      <c r="T216" s="2">
        <v>1</v>
      </c>
      <c r="V216" t="e">
        <f t="shared" si="26"/>
        <v>#N/A</v>
      </c>
    </row>
    <row r="217" spans="1:22" x14ac:dyDescent="0.25">
      <c r="A217" s="2">
        <v>91890025</v>
      </c>
      <c r="B217" t="e">
        <f>VLOOKUP(A217,commits!$A$2:$A$666,1,FALSE)</f>
        <v>#N/A</v>
      </c>
      <c r="H217">
        <f t="shared" si="24"/>
        <v>97128753</v>
      </c>
      <c r="I217" s="2">
        <v>97128753</v>
      </c>
      <c r="J217" s="2">
        <v>652</v>
      </c>
      <c r="K217" s="2">
        <v>0</v>
      </c>
      <c r="N217">
        <f t="shared" si="27"/>
        <v>97128753</v>
      </c>
      <c r="Q217" t="e">
        <f t="shared" si="25"/>
        <v>#N/A</v>
      </c>
      <c r="R217" s="2">
        <v>60132409</v>
      </c>
      <c r="S217" s="2">
        <v>0</v>
      </c>
      <c r="T217" s="2">
        <v>1</v>
      </c>
      <c r="V217" t="e">
        <f t="shared" si="26"/>
        <v>#N/A</v>
      </c>
    </row>
    <row r="218" spans="1:22" hidden="1" x14ac:dyDescent="0.25">
      <c r="A218" s="2">
        <v>96530667</v>
      </c>
      <c r="B218">
        <f>VLOOKUP(A218,commits!$A$2:$A$666,1,FALSE)</f>
        <v>96530667</v>
      </c>
      <c r="H218" t="e">
        <f t="shared" si="24"/>
        <v>#N/A</v>
      </c>
      <c r="I218" s="2">
        <v>98208593</v>
      </c>
      <c r="J218" s="2">
        <v>1</v>
      </c>
      <c r="K218" s="2">
        <v>0</v>
      </c>
      <c r="N218" t="e">
        <f t="shared" si="27"/>
        <v>#N/A</v>
      </c>
      <c r="Q218">
        <f t="shared" si="25"/>
        <v>60479576</v>
      </c>
      <c r="R218" s="2">
        <v>60479576</v>
      </c>
      <c r="S218" s="2">
        <v>0</v>
      </c>
      <c r="T218" s="2">
        <v>2</v>
      </c>
      <c r="V218">
        <f t="shared" si="26"/>
        <v>60479576</v>
      </c>
    </row>
    <row r="219" spans="1:22" hidden="1" x14ac:dyDescent="0.25">
      <c r="A219" s="2">
        <v>93316749</v>
      </c>
      <c r="B219">
        <f>VLOOKUP(A219,commits!$A$2:$A$666,1,FALSE)</f>
        <v>93316749</v>
      </c>
      <c r="H219" t="e">
        <f t="shared" si="24"/>
        <v>#N/A</v>
      </c>
      <c r="I219" s="2">
        <v>98375316</v>
      </c>
      <c r="J219" s="2">
        <v>9582</v>
      </c>
      <c r="K219" s="2">
        <v>0</v>
      </c>
      <c r="N219" t="e">
        <f t="shared" si="27"/>
        <v>#N/A</v>
      </c>
      <c r="Q219">
        <f t="shared" si="25"/>
        <v>60671631</v>
      </c>
      <c r="R219" s="2">
        <v>60671631</v>
      </c>
      <c r="S219" s="2">
        <v>0</v>
      </c>
      <c r="T219" s="2">
        <v>6</v>
      </c>
      <c r="V219">
        <f t="shared" si="26"/>
        <v>60671631</v>
      </c>
    </row>
    <row r="220" spans="1:22" x14ac:dyDescent="0.25">
      <c r="A220" s="2">
        <v>96458638</v>
      </c>
      <c r="B220">
        <f>VLOOKUP(A220,commits!$A$2:$A$666,1,FALSE)</f>
        <v>96458638</v>
      </c>
      <c r="H220">
        <f t="shared" si="24"/>
        <v>98575487</v>
      </c>
      <c r="I220" s="2">
        <v>98575487</v>
      </c>
      <c r="J220" s="2">
        <v>9566</v>
      </c>
      <c r="K220" s="2">
        <v>0</v>
      </c>
      <c r="N220">
        <f t="shared" si="27"/>
        <v>98575487</v>
      </c>
      <c r="Q220" t="e">
        <f t="shared" si="25"/>
        <v>#N/A</v>
      </c>
      <c r="R220" s="2">
        <v>61046672</v>
      </c>
      <c r="S220" s="2">
        <v>0</v>
      </c>
      <c r="T220" s="2">
        <v>9</v>
      </c>
      <c r="V220" t="e">
        <f t="shared" si="26"/>
        <v>#N/A</v>
      </c>
    </row>
    <row r="221" spans="1:22" x14ac:dyDescent="0.25">
      <c r="A221" s="2">
        <v>87860628</v>
      </c>
      <c r="B221" t="e">
        <f>VLOOKUP(A221,commits!$A$2:$A$666,1,FALSE)</f>
        <v>#N/A</v>
      </c>
      <c r="H221">
        <f t="shared" si="24"/>
        <v>101262862</v>
      </c>
      <c r="I221" s="2">
        <v>101262862</v>
      </c>
      <c r="J221" s="2">
        <v>698</v>
      </c>
      <c r="K221" s="2">
        <v>0</v>
      </c>
      <c r="N221">
        <f t="shared" si="27"/>
        <v>101262862</v>
      </c>
      <c r="Q221" t="e">
        <f t="shared" si="25"/>
        <v>#N/A</v>
      </c>
      <c r="R221" s="2">
        <v>61695461</v>
      </c>
      <c r="S221" s="2">
        <v>0</v>
      </c>
      <c r="T221" s="2">
        <v>10</v>
      </c>
      <c r="V221" t="e">
        <f t="shared" si="26"/>
        <v>#N/A</v>
      </c>
    </row>
    <row r="222" spans="1:22" x14ac:dyDescent="0.25">
      <c r="A222" s="2">
        <v>26510259</v>
      </c>
      <c r="B222" t="e">
        <f>VLOOKUP(A222,commits!$A$2:$A$666,1,FALSE)</f>
        <v>#N/A</v>
      </c>
      <c r="H222">
        <f t="shared" si="24"/>
        <v>101472507</v>
      </c>
      <c r="I222" s="2">
        <v>101472507</v>
      </c>
      <c r="J222" s="2">
        <v>698</v>
      </c>
      <c r="K222" s="2">
        <v>0</v>
      </c>
      <c r="N222">
        <f t="shared" si="27"/>
        <v>101472507</v>
      </c>
      <c r="Q222" t="e">
        <f t="shared" si="25"/>
        <v>#N/A</v>
      </c>
      <c r="R222" s="2">
        <v>62050791</v>
      </c>
      <c r="S222" s="2">
        <v>0</v>
      </c>
      <c r="T222" s="2">
        <v>1</v>
      </c>
      <c r="V222" t="e">
        <f t="shared" si="26"/>
        <v>#N/A</v>
      </c>
    </row>
    <row r="223" spans="1:22" hidden="1" x14ac:dyDescent="0.25">
      <c r="A223" s="2">
        <v>78471377</v>
      </c>
      <c r="B223">
        <f>VLOOKUP(A223,commits!$A$2:$A$666,1,FALSE)</f>
        <v>78471377</v>
      </c>
      <c r="H223">
        <f t="shared" si="24"/>
        <v>103996987</v>
      </c>
      <c r="I223" s="2">
        <v>103996987</v>
      </c>
      <c r="J223" s="2">
        <v>6623</v>
      </c>
      <c r="K223" s="2">
        <v>0</v>
      </c>
      <c r="N223">
        <f t="shared" si="27"/>
        <v>103996987</v>
      </c>
      <c r="Q223">
        <f t="shared" si="25"/>
        <v>62129589</v>
      </c>
      <c r="R223" s="2">
        <v>62129589</v>
      </c>
      <c r="S223" s="2">
        <v>0</v>
      </c>
      <c r="T223" s="2">
        <v>5</v>
      </c>
      <c r="V223">
        <f t="shared" si="26"/>
        <v>62129589</v>
      </c>
    </row>
    <row r="224" spans="1:22" x14ac:dyDescent="0.25">
      <c r="A224" s="2">
        <v>87059851</v>
      </c>
      <c r="B224">
        <f>VLOOKUP(A224,commits!$A$2:$A$666,1,FALSE)</f>
        <v>87059851</v>
      </c>
      <c r="H224">
        <f t="shared" si="24"/>
        <v>104817465</v>
      </c>
      <c r="I224" s="2">
        <v>104817465</v>
      </c>
      <c r="J224" s="2">
        <v>1</v>
      </c>
      <c r="K224" s="2">
        <v>0</v>
      </c>
      <c r="N224">
        <f t="shared" si="27"/>
        <v>104817465</v>
      </c>
      <c r="Q224" t="e">
        <f t="shared" si="25"/>
        <v>#N/A</v>
      </c>
      <c r="R224" s="2">
        <v>64619837</v>
      </c>
      <c r="S224" s="2">
        <v>0</v>
      </c>
      <c r="T224" s="2">
        <v>2</v>
      </c>
      <c r="V224" t="e">
        <f t="shared" si="26"/>
        <v>#N/A</v>
      </c>
    </row>
    <row r="225" spans="1:22" x14ac:dyDescent="0.25">
      <c r="A225" s="2">
        <v>98974312</v>
      </c>
      <c r="B225">
        <f>VLOOKUP(A225,commits!$A$2:$A$666,1,FALSE)</f>
        <v>98974312</v>
      </c>
      <c r="H225">
        <f t="shared" si="24"/>
        <v>105359284</v>
      </c>
      <c r="I225" s="2">
        <v>105359284</v>
      </c>
      <c r="J225" s="2">
        <v>698</v>
      </c>
      <c r="K225" s="2">
        <v>0</v>
      </c>
      <c r="N225">
        <f t="shared" si="27"/>
        <v>105359284</v>
      </c>
      <c r="Q225" t="e">
        <f t="shared" si="25"/>
        <v>#N/A</v>
      </c>
      <c r="R225" s="2">
        <v>64986471</v>
      </c>
      <c r="S225" s="2">
        <v>0</v>
      </c>
      <c r="T225" s="2">
        <v>20</v>
      </c>
      <c r="V225" t="e">
        <f t="shared" si="26"/>
        <v>#N/A</v>
      </c>
    </row>
    <row r="226" spans="1:22" hidden="1" x14ac:dyDescent="0.25">
      <c r="A226" s="2">
        <v>39521291</v>
      </c>
      <c r="B226">
        <f>VLOOKUP(A226,commits!$A$2:$A$666,1,FALSE)</f>
        <v>39521291</v>
      </c>
      <c r="H226">
        <f t="shared" si="24"/>
        <v>105595611</v>
      </c>
      <c r="I226" s="2">
        <v>105595611</v>
      </c>
      <c r="J226" s="2">
        <v>1</v>
      </c>
      <c r="K226" s="2">
        <v>0</v>
      </c>
      <c r="N226">
        <f t="shared" si="27"/>
        <v>105595611</v>
      </c>
      <c r="Q226">
        <f t="shared" si="25"/>
        <v>66822007</v>
      </c>
      <c r="R226" s="2">
        <v>66822007</v>
      </c>
      <c r="S226" s="2">
        <v>0</v>
      </c>
      <c r="T226" s="2">
        <v>5</v>
      </c>
      <c r="V226">
        <f t="shared" si="26"/>
        <v>66822007</v>
      </c>
    </row>
    <row r="227" spans="1:22" x14ac:dyDescent="0.25">
      <c r="A227" s="2">
        <v>98208593</v>
      </c>
      <c r="B227">
        <f>VLOOKUP(A227,commits!$A$2:$A$666,1,FALSE)</f>
        <v>98208593</v>
      </c>
      <c r="H227">
        <f t="shared" si="24"/>
        <v>106851769</v>
      </c>
      <c r="I227" s="2">
        <v>106851769</v>
      </c>
      <c r="J227" s="2">
        <v>30</v>
      </c>
      <c r="K227" s="2">
        <v>0</v>
      </c>
      <c r="N227">
        <f t="shared" si="27"/>
        <v>106851769</v>
      </c>
      <c r="Q227" t="e">
        <f t="shared" si="25"/>
        <v>#N/A</v>
      </c>
      <c r="R227" s="2">
        <v>67122925</v>
      </c>
      <c r="S227" s="2">
        <v>0</v>
      </c>
      <c r="T227" s="2">
        <v>143</v>
      </c>
      <c r="V227" t="e">
        <f t="shared" si="26"/>
        <v>#N/A</v>
      </c>
    </row>
    <row r="228" spans="1:22" x14ac:dyDescent="0.25">
      <c r="A228" s="2">
        <v>89198960</v>
      </c>
      <c r="B228">
        <f>VLOOKUP(A228,commits!$A$2:$A$666,1,FALSE)</f>
        <v>89198960</v>
      </c>
      <c r="H228">
        <f t="shared" si="24"/>
        <v>107119628</v>
      </c>
      <c r="I228" s="2">
        <v>107119628</v>
      </c>
      <c r="J228" s="2">
        <v>9553</v>
      </c>
      <c r="K228" s="2">
        <v>0</v>
      </c>
      <c r="N228">
        <f t="shared" si="27"/>
        <v>107119628</v>
      </c>
      <c r="Q228" t="e">
        <f t="shared" si="25"/>
        <v>#N/A</v>
      </c>
      <c r="R228" s="2">
        <v>67223659</v>
      </c>
      <c r="S228" s="2">
        <v>0</v>
      </c>
      <c r="T228" s="2">
        <v>4</v>
      </c>
      <c r="V228" t="e">
        <f t="shared" si="26"/>
        <v>#N/A</v>
      </c>
    </row>
    <row r="229" spans="1:22" x14ac:dyDescent="0.25">
      <c r="A229" s="2">
        <v>100723678</v>
      </c>
      <c r="B229">
        <f>VLOOKUP(A229,commits!$A$2:$A$666,1,FALSE)</f>
        <v>100723678</v>
      </c>
      <c r="H229">
        <f t="shared" si="24"/>
        <v>107367707</v>
      </c>
      <c r="I229" s="2">
        <v>107367707</v>
      </c>
      <c r="J229" s="2">
        <v>698</v>
      </c>
      <c r="K229" s="2">
        <v>0</v>
      </c>
      <c r="N229">
        <f t="shared" si="27"/>
        <v>107367707</v>
      </c>
      <c r="Q229" t="e">
        <f t="shared" si="25"/>
        <v>#N/A</v>
      </c>
      <c r="R229" s="2">
        <v>67642074</v>
      </c>
      <c r="S229" s="2">
        <v>0</v>
      </c>
      <c r="T229" s="2">
        <v>8</v>
      </c>
      <c r="V229" t="e">
        <f t="shared" si="26"/>
        <v>#N/A</v>
      </c>
    </row>
    <row r="230" spans="1:22" x14ac:dyDescent="0.25">
      <c r="A230" s="2">
        <v>103559668</v>
      </c>
      <c r="B230">
        <f>VLOOKUP(A230,commits!$A$2:$A$666,1,FALSE)</f>
        <v>103559668</v>
      </c>
      <c r="H230">
        <f t="shared" si="24"/>
        <v>107553659</v>
      </c>
      <c r="I230" s="2">
        <v>107553659</v>
      </c>
      <c r="J230" s="2">
        <v>698</v>
      </c>
      <c r="K230" s="2">
        <v>0</v>
      </c>
      <c r="N230">
        <f t="shared" si="27"/>
        <v>107553659</v>
      </c>
      <c r="Q230" t="e">
        <f t="shared" si="25"/>
        <v>#N/A</v>
      </c>
      <c r="R230" s="2">
        <v>67746970</v>
      </c>
      <c r="S230" s="2">
        <v>0</v>
      </c>
      <c r="T230" s="2">
        <v>1</v>
      </c>
      <c r="V230" t="e">
        <f t="shared" si="26"/>
        <v>#N/A</v>
      </c>
    </row>
    <row r="231" spans="1:22" x14ac:dyDescent="0.25">
      <c r="A231" s="2">
        <v>18810181</v>
      </c>
      <c r="B231">
        <f>VLOOKUP(A231,commits!$A$2:$A$666,1,FALSE)</f>
        <v>18810181</v>
      </c>
      <c r="H231">
        <f t="shared" si="24"/>
        <v>108414390</v>
      </c>
      <c r="I231" s="2">
        <v>108414390</v>
      </c>
      <c r="J231" s="2">
        <v>30</v>
      </c>
      <c r="K231" s="2">
        <v>0</v>
      </c>
      <c r="N231">
        <f t="shared" si="27"/>
        <v>108414390</v>
      </c>
      <c r="Q231" t="e">
        <f t="shared" si="25"/>
        <v>#N/A</v>
      </c>
      <c r="R231" s="2">
        <v>67809495</v>
      </c>
      <c r="S231" s="2">
        <v>0</v>
      </c>
      <c r="T231" s="2">
        <v>2</v>
      </c>
      <c r="V231" t="e">
        <f t="shared" si="26"/>
        <v>#N/A</v>
      </c>
    </row>
    <row r="232" spans="1:22" x14ac:dyDescent="0.25">
      <c r="A232" s="2">
        <v>28898308</v>
      </c>
      <c r="B232">
        <f>VLOOKUP(A232,commits!$A$2:$A$666,1,FALSE)</f>
        <v>28898308</v>
      </c>
      <c r="H232">
        <f t="shared" si="24"/>
        <v>111302009</v>
      </c>
      <c r="I232" s="2">
        <v>111302009</v>
      </c>
      <c r="J232" s="2">
        <v>30</v>
      </c>
      <c r="K232" s="2">
        <v>0</v>
      </c>
      <c r="N232">
        <f t="shared" si="27"/>
        <v>111302009</v>
      </c>
      <c r="Q232" t="e">
        <f t="shared" si="25"/>
        <v>#N/A</v>
      </c>
      <c r="R232" s="2">
        <v>67923925</v>
      </c>
      <c r="S232" s="2">
        <v>0</v>
      </c>
      <c r="T232" s="2">
        <v>8</v>
      </c>
      <c r="V232" t="e">
        <f t="shared" si="26"/>
        <v>#N/A</v>
      </c>
    </row>
    <row r="233" spans="1:22" hidden="1" x14ac:dyDescent="0.25">
      <c r="A233" s="2">
        <v>87207085</v>
      </c>
      <c r="B233">
        <f>VLOOKUP(A233,commits!$A$2:$A$666,1,FALSE)</f>
        <v>87207085</v>
      </c>
      <c r="H233">
        <f t="shared" si="24"/>
        <v>111772276</v>
      </c>
      <c r="I233" s="2">
        <v>111772276</v>
      </c>
      <c r="J233" s="2">
        <v>696</v>
      </c>
      <c r="K233" s="2">
        <v>0</v>
      </c>
      <c r="N233">
        <f t="shared" si="27"/>
        <v>111772276</v>
      </c>
      <c r="Q233">
        <f t="shared" si="25"/>
        <v>68407220</v>
      </c>
      <c r="R233" s="2">
        <v>68407220</v>
      </c>
      <c r="S233" s="2">
        <v>0</v>
      </c>
      <c r="T233" s="2">
        <v>46</v>
      </c>
      <c r="V233">
        <f t="shared" si="26"/>
        <v>68407220</v>
      </c>
    </row>
    <row r="234" spans="1:22" hidden="1" x14ac:dyDescent="0.25">
      <c r="A234" s="2">
        <v>94866083</v>
      </c>
      <c r="B234">
        <f>VLOOKUP(A234,commits!$A$2:$A$666,1,FALSE)</f>
        <v>94866083</v>
      </c>
      <c r="H234">
        <f t="shared" si="24"/>
        <v>112953456</v>
      </c>
      <c r="I234" s="2">
        <v>112953456</v>
      </c>
      <c r="J234" s="2">
        <v>30</v>
      </c>
      <c r="K234" s="2">
        <v>0</v>
      </c>
      <c r="N234">
        <f t="shared" si="27"/>
        <v>112953456</v>
      </c>
      <c r="Q234">
        <f t="shared" si="25"/>
        <v>68464903</v>
      </c>
      <c r="R234" s="2">
        <v>68464903</v>
      </c>
      <c r="S234" s="2">
        <v>0</v>
      </c>
      <c r="T234" s="2">
        <v>662</v>
      </c>
      <c r="V234">
        <f t="shared" si="26"/>
        <v>68464903</v>
      </c>
    </row>
    <row r="235" spans="1:22" x14ac:dyDescent="0.25">
      <c r="A235" s="2">
        <v>109175311</v>
      </c>
      <c r="B235" t="e">
        <f>VLOOKUP(A235,commits!$A$2:$A$666,1,FALSE)</f>
        <v>#N/A</v>
      </c>
      <c r="H235">
        <f t="shared" si="24"/>
        <v>113795698</v>
      </c>
      <c r="I235" s="2">
        <v>113795698</v>
      </c>
      <c r="J235" s="2">
        <v>30</v>
      </c>
      <c r="K235" s="2">
        <v>0</v>
      </c>
      <c r="N235">
        <f t="shared" si="27"/>
        <v>113795698</v>
      </c>
      <c r="Q235" t="e">
        <f t="shared" si="25"/>
        <v>#N/A</v>
      </c>
      <c r="R235" s="2">
        <v>68828635</v>
      </c>
      <c r="S235" s="2">
        <v>0</v>
      </c>
      <c r="T235" s="2">
        <v>4</v>
      </c>
      <c r="V235" t="e">
        <f t="shared" si="26"/>
        <v>#N/A</v>
      </c>
    </row>
    <row r="236" spans="1:22" hidden="1" x14ac:dyDescent="0.25">
      <c r="A236" s="2">
        <v>110586733</v>
      </c>
      <c r="B236">
        <f>VLOOKUP(A236,commits!$A$2:$A$666,1,FALSE)</f>
        <v>110586733</v>
      </c>
      <c r="H236">
        <f t="shared" si="24"/>
        <v>116361990</v>
      </c>
      <c r="I236" s="2">
        <v>116361990</v>
      </c>
      <c r="J236" s="2">
        <v>697</v>
      </c>
      <c r="K236" s="2">
        <v>0</v>
      </c>
      <c r="N236">
        <f t="shared" si="27"/>
        <v>116361990</v>
      </c>
      <c r="Q236">
        <f t="shared" si="25"/>
        <v>69359362</v>
      </c>
      <c r="R236" s="2">
        <v>69359362</v>
      </c>
      <c r="S236" s="2">
        <v>0</v>
      </c>
      <c r="T236" s="2">
        <v>21</v>
      </c>
      <c r="V236">
        <f t="shared" si="26"/>
        <v>69359362</v>
      </c>
    </row>
    <row r="237" spans="1:22" x14ac:dyDescent="0.25">
      <c r="A237" s="2">
        <v>103375381</v>
      </c>
      <c r="B237" t="e">
        <f>VLOOKUP(A237,commits!$A$2:$A$666,1,FALSE)</f>
        <v>#N/A</v>
      </c>
      <c r="H237">
        <f t="shared" si="24"/>
        <v>116522779</v>
      </c>
      <c r="I237" s="2">
        <v>116522779</v>
      </c>
      <c r="J237" s="2">
        <v>30</v>
      </c>
      <c r="K237" s="2">
        <v>0</v>
      </c>
      <c r="N237">
        <f t="shared" si="27"/>
        <v>116522779</v>
      </c>
      <c r="Q237" t="e">
        <f t="shared" si="25"/>
        <v>#N/A</v>
      </c>
      <c r="R237" s="2">
        <v>69872561</v>
      </c>
      <c r="S237" s="2">
        <v>0</v>
      </c>
      <c r="T237" s="2">
        <v>1</v>
      </c>
      <c r="V237" t="e">
        <f t="shared" si="26"/>
        <v>#N/A</v>
      </c>
    </row>
    <row r="238" spans="1:22" x14ac:dyDescent="0.25">
      <c r="A238" s="2">
        <v>110738701</v>
      </c>
      <c r="B238">
        <f>VLOOKUP(A238,commits!$A$2:$A$666,1,FALSE)</f>
        <v>110738701</v>
      </c>
      <c r="H238">
        <f t="shared" si="24"/>
        <v>117831469</v>
      </c>
      <c r="I238" s="2">
        <v>117831469</v>
      </c>
      <c r="J238" s="2">
        <v>506</v>
      </c>
      <c r="K238" s="2">
        <v>0</v>
      </c>
      <c r="N238">
        <f t="shared" si="27"/>
        <v>117831469</v>
      </c>
      <c r="Q238" t="e">
        <f t="shared" si="25"/>
        <v>#N/A</v>
      </c>
      <c r="R238" s="2">
        <v>69881215</v>
      </c>
      <c r="S238" s="2">
        <v>0</v>
      </c>
      <c r="T238" s="2">
        <v>2</v>
      </c>
      <c r="V238" t="e">
        <f t="shared" si="26"/>
        <v>#N/A</v>
      </c>
    </row>
    <row r="239" spans="1:22" x14ac:dyDescent="0.25">
      <c r="A239" s="2">
        <v>107564839</v>
      </c>
      <c r="B239">
        <f>VLOOKUP(A239,commits!$A$2:$A$666,1,FALSE)</f>
        <v>107564839</v>
      </c>
      <c r="H239">
        <f t="shared" si="24"/>
        <v>117928513</v>
      </c>
      <c r="I239" s="2">
        <v>117928513</v>
      </c>
      <c r="J239" s="2">
        <v>30</v>
      </c>
      <c r="K239" s="2">
        <v>0</v>
      </c>
      <c r="N239">
        <f t="shared" si="27"/>
        <v>117928513</v>
      </c>
      <c r="Q239" t="e">
        <f t="shared" si="25"/>
        <v>#N/A</v>
      </c>
      <c r="R239" s="2">
        <v>70324149</v>
      </c>
      <c r="S239" s="2">
        <v>0</v>
      </c>
      <c r="T239" s="2">
        <v>3</v>
      </c>
      <c r="V239" t="e">
        <f t="shared" si="26"/>
        <v>#N/A</v>
      </c>
    </row>
    <row r="240" spans="1:22" hidden="1" x14ac:dyDescent="0.25">
      <c r="A240" s="2">
        <v>28958186</v>
      </c>
      <c r="B240">
        <f>VLOOKUP(A240,commits!$A$2:$A$666,1,FALSE)</f>
        <v>28958186</v>
      </c>
      <c r="H240" t="e">
        <f t="shared" si="24"/>
        <v>#N/A</v>
      </c>
      <c r="I240" s="2">
        <v>118650051</v>
      </c>
      <c r="J240" s="2">
        <v>7</v>
      </c>
      <c r="K240" s="2">
        <v>0</v>
      </c>
      <c r="N240" t="e">
        <f t="shared" si="27"/>
        <v>#N/A</v>
      </c>
      <c r="Q240">
        <f t="shared" si="25"/>
        <v>71187431</v>
      </c>
      <c r="R240" s="2">
        <v>71187431</v>
      </c>
      <c r="S240" s="2">
        <v>0</v>
      </c>
      <c r="T240" s="2">
        <v>58</v>
      </c>
      <c r="V240">
        <f t="shared" si="26"/>
        <v>71187431</v>
      </c>
    </row>
    <row r="241" spans="1:22" x14ac:dyDescent="0.25">
      <c r="A241" s="2">
        <v>110440194</v>
      </c>
      <c r="B241">
        <f>VLOOKUP(A241,commits!$A$2:$A$666,1,FALSE)</f>
        <v>110440194</v>
      </c>
      <c r="H241">
        <f t="shared" si="24"/>
        <v>118666777</v>
      </c>
      <c r="I241" s="2">
        <v>118666777</v>
      </c>
      <c r="J241" s="2">
        <v>262</v>
      </c>
      <c r="K241" s="2">
        <v>0</v>
      </c>
      <c r="N241">
        <f t="shared" si="27"/>
        <v>118666777</v>
      </c>
      <c r="Q241" t="e">
        <f t="shared" si="25"/>
        <v>#N/A</v>
      </c>
      <c r="R241" s="2">
        <v>71284838</v>
      </c>
      <c r="S241" s="2">
        <v>0</v>
      </c>
      <c r="T241" s="2">
        <v>5</v>
      </c>
      <c r="V241" t="e">
        <f t="shared" si="26"/>
        <v>#N/A</v>
      </c>
    </row>
    <row r="242" spans="1:22" x14ac:dyDescent="0.25">
      <c r="A242" s="2">
        <v>95443579</v>
      </c>
      <c r="B242">
        <f>VLOOKUP(A242,commits!$A$2:$A$666,1,FALSE)</f>
        <v>95443579</v>
      </c>
      <c r="H242">
        <f t="shared" si="24"/>
        <v>119819922</v>
      </c>
      <c r="I242" s="2">
        <v>119819922</v>
      </c>
      <c r="J242" s="2">
        <v>2</v>
      </c>
      <c r="K242" s="2">
        <v>0</v>
      </c>
      <c r="N242">
        <f t="shared" si="27"/>
        <v>119819922</v>
      </c>
      <c r="Q242" t="e">
        <f t="shared" si="25"/>
        <v>#N/A</v>
      </c>
      <c r="R242" s="2">
        <v>71301957</v>
      </c>
      <c r="S242" s="2">
        <v>0</v>
      </c>
      <c r="T242" s="2">
        <v>3</v>
      </c>
      <c r="V242" t="e">
        <f t="shared" si="26"/>
        <v>#N/A</v>
      </c>
    </row>
    <row r="243" spans="1:22" hidden="1" x14ac:dyDescent="0.25">
      <c r="A243" s="2">
        <v>107553659</v>
      </c>
      <c r="B243">
        <f>VLOOKUP(A243,commits!$A$2:$A$666,1,FALSE)</f>
        <v>107553659</v>
      </c>
      <c r="H243">
        <f t="shared" si="24"/>
        <v>121212966</v>
      </c>
      <c r="I243" s="2">
        <v>121212966</v>
      </c>
      <c r="J243" s="2">
        <v>1</v>
      </c>
      <c r="K243" s="2">
        <v>0</v>
      </c>
      <c r="N243">
        <f t="shared" si="27"/>
        <v>121212966</v>
      </c>
      <c r="Q243">
        <f t="shared" si="25"/>
        <v>71376869</v>
      </c>
      <c r="R243" s="2">
        <v>71376869</v>
      </c>
      <c r="S243" s="2">
        <v>0</v>
      </c>
      <c r="T243" s="2">
        <v>16</v>
      </c>
      <c r="V243">
        <f t="shared" si="26"/>
        <v>71376869</v>
      </c>
    </row>
    <row r="244" spans="1:22" hidden="1" x14ac:dyDescent="0.25">
      <c r="A244" s="2">
        <v>105359284</v>
      </c>
      <c r="B244">
        <f>VLOOKUP(A244,commits!$A$2:$A$666,1,FALSE)</f>
        <v>105359284</v>
      </c>
      <c r="H244">
        <f t="shared" si="24"/>
        <v>121213081</v>
      </c>
      <c r="I244" s="2">
        <v>121213081</v>
      </c>
      <c r="J244" s="2">
        <v>1</v>
      </c>
      <c r="K244" s="2">
        <v>0</v>
      </c>
      <c r="N244">
        <f t="shared" si="27"/>
        <v>121213081</v>
      </c>
      <c r="Q244">
        <f t="shared" si="25"/>
        <v>71501855</v>
      </c>
      <c r="R244" s="2">
        <v>71501855</v>
      </c>
      <c r="S244" s="2">
        <v>0</v>
      </c>
      <c r="T244" s="2">
        <v>368</v>
      </c>
      <c r="V244">
        <f t="shared" si="26"/>
        <v>71501855</v>
      </c>
    </row>
    <row r="245" spans="1:22" x14ac:dyDescent="0.25">
      <c r="A245" s="2">
        <v>107367707</v>
      </c>
      <c r="B245">
        <f>VLOOKUP(A245,commits!$A$2:$A$666,1,FALSE)</f>
        <v>107367707</v>
      </c>
      <c r="H245">
        <f t="shared" si="24"/>
        <v>121228445</v>
      </c>
      <c r="I245" s="2">
        <v>121228445</v>
      </c>
      <c r="J245" s="2">
        <v>1</v>
      </c>
      <c r="K245" s="2">
        <v>0</v>
      </c>
      <c r="N245">
        <f t="shared" si="27"/>
        <v>121228445</v>
      </c>
      <c r="Q245" t="e">
        <f t="shared" si="25"/>
        <v>#N/A</v>
      </c>
      <c r="R245" s="2">
        <v>71674157</v>
      </c>
      <c r="S245" s="2">
        <v>0</v>
      </c>
      <c r="T245" s="2">
        <v>1</v>
      </c>
      <c r="V245" t="e">
        <f t="shared" si="26"/>
        <v>#N/A</v>
      </c>
    </row>
    <row r="246" spans="1:22" hidden="1" x14ac:dyDescent="0.25">
      <c r="A246" s="2">
        <v>103070502</v>
      </c>
      <c r="B246">
        <f>VLOOKUP(A246,commits!$A$2:$A$666,1,FALSE)</f>
        <v>103070502</v>
      </c>
      <c r="H246">
        <f t="shared" si="24"/>
        <v>122414437</v>
      </c>
      <c r="I246" s="2">
        <v>122414437</v>
      </c>
      <c r="J246" s="2">
        <v>46</v>
      </c>
      <c r="K246" s="2">
        <v>0</v>
      </c>
      <c r="N246">
        <f t="shared" si="27"/>
        <v>122414437</v>
      </c>
      <c r="Q246">
        <f t="shared" si="25"/>
        <v>72233269</v>
      </c>
      <c r="R246" s="2">
        <v>72233269</v>
      </c>
      <c r="S246" s="2">
        <v>0</v>
      </c>
      <c r="T246" s="2">
        <v>11</v>
      </c>
      <c r="V246">
        <f t="shared" si="26"/>
        <v>72233269</v>
      </c>
    </row>
    <row r="247" spans="1:22" hidden="1" x14ac:dyDescent="0.25">
      <c r="A247" s="2">
        <v>101262862</v>
      </c>
      <c r="B247">
        <f>VLOOKUP(A247,commits!$A$2:$A$666,1,FALSE)</f>
        <v>101262862</v>
      </c>
      <c r="H247">
        <f t="shared" si="24"/>
        <v>122976077</v>
      </c>
      <c r="I247" s="2">
        <v>122976077</v>
      </c>
      <c r="J247" s="2">
        <v>111</v>
      </c>
      <c r="K247" s="2">
        <v>0</v>
      </c>
      <c r="N247">
        <f t="shared" si="27"/>
        <v>122976077</v>
      </c>
      <c r="Q247">
        <f t="shared" si="25"/>
        <v>72479761</v>
      </c>
      <c r="R247" s="2">
        <v>72479761</v>
      </c>
      <c r="S247" s="2">
        <v>0</v>
      </c>
      <c r="T247" s="2">
        <v>196</v>
      </c>
      <c r="V247">
        <f t="shared" si="26"/>
        <v>72479761</v>
      </c>
    </row>
    <row r="248" spans="1:22" hidden="1" x14ac:dyDescent="0.25">
      <c r="A248" s="2">
        <v>111772276</v>
      </c>
      <c r="B248">
        <f>VLOOKUP(A248,commits!$A$2:$A$666,1,FALSE)</f>
        <v>111772276</v>
      </c>
      <c r="H248">
        <f t="shared" si="24"/>
        <v>124034426</v>
      </c>
      <c r="I248" s="2">
        <v>124034426</v>
      </c>
      <c r="J248" s="2">
        <v>46</v>
      </c>
      <c r="K248" s="2">
        <v>0</v>
      </c>
      <c r="N248">
        <f t="shared" si="27"/>
        <v>124034426</v>
      </c>
      <c r="Q248">
        <f t="shared" si="25"/>
        <v>73205358</v>
      </c>
      <c r="R248" s="2">
        <v>73205358</v>
      </c>
      <c r="S248" s="2">
        <v>0</v>
      </c>
      <c r="T248" s="2">
        <v>689</v>
      </c>
      <c r="V248">
        <f t="shared" si="26"/>
        <v>73205358</v>
      </c>
    </row>
    <row r="249" spans="1:22" hidden="1" x14ac:dyDescent="0.25">
      <c r="A249" s="2">
        <v>101472507</v>
      </c>
      <c r="B249">
        <f>VLOOKUP(A249,commits!$A$2:$A$666,1,FALSE)</f>
        <v>101472507</v>
      </c>
      <c r="H249">
        <f t="shared" si="24"/>
        <v>124245472</v>
      </c>
      <c r="I249" s="2">
        <v>124245472</v>
      </c>
      <c r="J249" s="2">
        <v>696</v>
      </c>
      <c r="K249" s="2">
        <v>0</v>
      </c>
      <c r="N249">
        <f t="shared" si="27"/>
        <v>124245472</v>
      </c>
      <c r="Q249">
        <f t="shared" si="25"/>
        <v>73379415</v>
      </c>
      <c r="R249" s="2">
        <v>73379415</v>
      </c>
      <c r="S249" s="2">
        <v>0</v>
      </c>
      <c r="T249" s="2">
        <v>1</v>
      </c>
      <c r="V249">
        <f t="shared" si="26"/>
        <v>73379415</v>
      </c>
    </row>
    <row r="250" spans="1:22" x14ac:dyDescent="0.25">
      <c r="A250" s="2">
        <v>105523534</v>
      </c>
      <c r="B250">
        <f>VLOOKUP(A250,commits!$A$2:$A$666,1,FALSE)</f>
        <v>105523534</v>
      </c>
      <c r="H250">
        <f t="shared" si="24"/>
        <v>124260744</v>
      </c>
      <c r="I250" s="2">
        <v>124260744</v>
      </c>
      <c r="J250" s="2">
        <v>696</v>
      </c>
      <c r="K250" s="2">
        <v>0</v>
      </c>
      <c r="N250">
        <f t="shared" si="27"/>
        <v>124260744</v>
      </c>
      <c r="Q250" t="e">
        <f t="shared" si="25"/>
        <v>#N/A</v>
      </c>
      <c r="R250" s="2">
        <v>73402961</v>
      </c>
      <c r="S250" s="2">
        <v>0</v>
      </c>
      <c r="T250" s="2">
        <v>5</v>
      </c>
      <c r="V250" t="e">
        <f t="shared" si="26"/>
        <v>#N/A</v>
      </c>
    </row>
    <row r="251" spans="1:22" hidden="1" x14ac:dyDescent="0.25">
      <c r="A251" s="2">
        <v>116239425</v>
      </c>
      <c r="B251" t="e">
        <f>VLOOKUP(A251,commits!$A$2:$A$666,1,FALSE)</f>
        <v>#N/A</v>
      </c>
      <c r="H251">
        <f t="shared" si="24"/>
        <v>124541856</v>
      </c>
      <c r="I251" s="2">
        <v>124541856</v>
      </c>
      <c r="J251" s="2">
        <v>34</v>
      </c>
      <c r="K251" s="2">
        <v>0</v>
      </c>
      <c r="N251">
        <f t="shared" si="27"/>
        <v>124541856</v>
      </c>
      <c r="Q251">
        <f t="shared" si="25"/>
        <v>73714491</v>
      </c>
      <c r="R251" s="2">
        <v>73714491</v>
      </c>
      <c r="S251" s="2">
        <v>0</v>
      </c>
      <c r="T251" s="2">
        <v>83</v>
      </c>
      <c r="V251">
        <f t="shared" si="26"/>
        <v>73714491</v>
      </c>
    </row>
    <row r="252" spans="1:22" hidden="1" x14ac:dyDescent="0.25">
      <c r="A252" s="2">
        <v>117831469</v>
      </c>
      <c r="B252">
        <f>VLOOKUP(A252,commits!$A$2:$A$666,1,FALSE)</f>
        <v>117831469</v>
      </c>
      <c r="H252">
        <f t="shared" si="24"/>
        <v>124907477</v>
      </c>
      <c r="I252" s="2">
        <v>124907477</v>
      </c>
      <c r="J252" s="2">
        <v>52</v>
      </c>
      <c r="K252" s="2">
        <v>0</v>
      </c>
      <c r="N252">
        <f t="shared" si="27"/>
        <v>124907477</v>
      </c>
      <c r="Q252">
        <f t="shared" si="25"/>
        <v>74074978</v>
      </c>
      <c r="R252" s="2">
        <v>74074978</v>
      </c>
      <c r="S252" s="2">
        <v>0</v>
      </c>
      <c r="T252" s="2">
        <v>84</v>
      </c>
      <c r="V252">
        <f t="shared" si="26"/>
        <v>74074978</v>
      </c>
    </row>
    <row r="253" spans="1:22" x14ac:dyDescent="0.25">
      <c r="A253" s="2">
        <v>118666777</v>
      </c>
      <c r="B253">
        <f>VLOOKUP(A253,commits!$A$2:$A$666,1,FALSE)</f>
        <v>118666777</v>
      </c>
      <c r="H253">
        <f t="shared" si="24"/>
        <v>126279499</v>
      </c>
      <c r="I253" s="2">
        <v>126279499</v>
      </c>
      <c r="J253" s="2">
        <v>166</v>
      </c>
      <c r="K253" s="2">
        <v>0</v>
      </c>
      <c r="N253">
        <f t="shared" si="27"/>
        <v>126279499</v>
      </c>
      <c r="Q253" t="e">
        <f t="shared" si="25"/>
        <v>#N/A</v>
      </c>
      <c r="R253" s="2">
        <v>74275100</v>
      </c>
      <c r="S253" s="2">
        <v>0</v>
      </c>
      <c r="T253" s="2">
        <v>1</v>
      </c>
      <c r="V253" t="e">
        <f t="shared" si="26"/>
        <v>#N/A</v>
      </c>
    </row>
    <row r="254" spans="1:22" x14ac:dyDescent="0.25">
      <c r="A254" s="2">
        <v>121552656</v>
      </c>
      <c r="B254">
        <f>VLOOKUP(A254,commits!$A$2:$A$666,1,FALSE)</f>
        <v>121552656</v>
      </c>
      <c r="H254">
        <f t="shared" si="24"/>
        <v>126371844</v>
      </c>
      <c r="I254" s="2">
        <v>126371844</v>
      </c>
      <c r="J254" s="2">
        <v>700</v>
      </c>
      <c r="K254" s="2">
        <v>0</v>
      </c>
      <c r="N254">
        <f t="shared" si="27"/>
        <v>126371844</v>
      </c>
      <c r="Q254" t="e">
        <f t="shared" si="25"/>
        <v>#N/A</v>
      </c>
      <c r="R254" s="2">
        <v>74492844</v>
      </c>
      <c r="S254" s="2">
        <v>0</v>
      </c>
      <c r="T254" s="2">
        <v>1</v>
      </c>
      <c r="V254" t="e">
        <f t="shared" si="26"/>
        <v>#N/A</v>
      </c>
    </row>
    <row r="255" spans="1:22" hidden="1" x14ac:dyDescent="0.25">
      <c r="A255" s="2">
        <v>9422376</v>
      </c>
      <c r="B255">
        <f>VLOOKUP(A255,commits!$A$2:$A$666,1,FALSE)</f>
        <v>9422376</v>
      </c>
      <c r="H255" t="e">
        <f t="shared" si="24"/>
        <v>#N/A</v>
      </c>
      <c r="I255" s="2">
        <v>127807103</v>
      </c>
      <c r="J255" s="2">
        <v>2</v>
      </c>
      <c r="K255" s="2">
        <v>0</v>
      </c>
      <c r="N255" t="e">
        <f t="shared" si="27"/>
        <v>#N/A</v>
      </c>
      <c r="Q255">
        <f t="shared" si="25"/>
        <v>74506349</v>
      </c>
      <c r="R255" s="2">
        <v>74506349</v>
      </c>
      <c r="S255" s="2">
        <v>0</v>
      </c>
      <c r="T255" s="2">
        <v>6</v>
      </c>
      <c r="V255">
        <f t="shared" si="26"/>
        <v>74506349</v>
      </c>
    </row>
    <row r="256" spans="1:22" x14ac:dyDescent="0.25">
      <c r="A256" s="2">
        <v>500122</v>
      </c>
      <c r="B256" t="e">
        <f>VLOOKUP(A256,commits!$A$2:$A$666,1,FALSE)</f>
        <v>#N/A</v>
      </c>
      <c r="H256" t="e">
        <f t="shared" si="24"/>
        <v>#N/A</v>
      </c>
      <c r="I256" s="2">
        <v>127921676</v>
      </c>
      <c r="J256" s="2">
        <v>1</v>
      </c>
      <c r="K256" s="2">
        <v>0</v>
      </c>
      <c r="N256" t="e">
        <f t="shared" si="27"/>
        <v>#N/A</v>
      </c>
      <c r="Q256" t="e">
        <f t="shared" si="25"/>
        <v>#N/A</v>
      </c>
      <c r="R256" s="2">
        <v>74696240</v>
      </c>
      <c r="S256" s="2">
        <v>0</v>
      </c>
      <c r="T256" s="2">
        <v>9</v>
      </c>
      <c r="V256" t="e">
        <f t="shared" si="26"/>
        <v>#N/A</v>
      </c>
    </row>
    <row r="257" spans="1:22" x14ac:dyDescent="0.25">
      <c r="A257" s="2">
        <v>123148405</v>
      </c>
      <c r="B257" t="e">
        <f>VLOOKUP(A257,commits!$A$2:$A$666,1,FALSE)</f>
        <v>#N/A</v>
      </c>
      <c r="H257">
        <f t="shared" si="24"/>
        <v>127966163</v>
      </c>
      <c r="I257" s="2">
        <v>127966163</v>
      </c>
      <c r="J257" s="2">
        <v>9613</v>
      </c>
      <c r="K257" s="2">
        <v>0</v>
      </c>
      <c r="N257">
        <f t="shared" si="27"/>
        <v>127966163</v>
      </c>
      <c r="Q257" t="e">
        <f t="shared" si="25"/>
        <v>#N/A</v>
      </c>
      <c r="R257" s="2">
        <v>74815417</v>
      </c>
      <c r="S257" s="2">
        <v>0</v>
      </c>
      <c r="T257" s="2">
        <v>2</v>
      </c>
      <c r="V257" t="e">
        <f t="shared" si="26"/>
        <v>#N/A</v>
      </c>
    </row>
    <row r="258" spans="1:22" x14ac:dyDescent="0.25">
      <c r="A258" s="2">
        <v>80777592</v>
      </c>
      <c r="B258">
        <f>VLOOKUP(A258,commits!$A$2:$A$666,1,FALSE)</f>
        <v>80777592</v>
      </c>
      <c r="Q258" t="e">
        <f t="shared" si="25"/>
        <v>#N/A</v>
      </c>
      <c r="R258" s="2">
        <v>74909082</v>
      </c>
      <c r="S258" s="2">
        <v>0</v>
      </c>
      <c r="T258" s="2">
        <v>1</v>
      </c>
      <c r="V258" t="e">
        <f t="shared" si="26"/>
        <v>#N/A</v>
      </c>
    </row>
    <row r="259" spans="1:22" hidden="1" x14ac:dyDescent="0.25">
      <c r="A259" s="2">
        <v>122976077</v>
      </c>
      <c r="B259">
        <f>VLOOKUP(A259,commits!$A$2:$A$666,1,FALSE)</f>
        <v>122976077</v>
      </c>
      <c r="Q259">
        <f t="shared" ref="Q259:Q322" si="28">VLOOKUP(R259,$M$2:$M$195,1,FALSE)</f>
        <v>75049829</v>
      </c>
      <c r="R259" s="2">
        <v>75049829</v>
      </c>
      <c r="S259" s="2">
        <v>0</v>
      </c>
      <c r="T259" s="2">
        <v>1</v>
      </c>
      <c r="V259">
        <f t="shared" ref="V259:V322" si="29">VLOOKUP(R259,$M$2:$M$195,1,FALSE)</f>
        <v>75049829</v>
      </c>
    </row>
    <row r="260" spans="1:22" x14ac:dyDescent="0.25">
      <c r="A260" s="2">
        <v>85057381</v>
      </c>
      <c r="B260">
        <f>VLOOKUP(A260,commits!$A$2:$A$666,1,FALSE)</f>
        <v>85057381</v>
      </c>
      <c r="Q260" t="e">
        <f t="shared" si="28"/>
        <v>#N/A</v>
      </c>
      <c r="R260" s="2">
        <v>75458247</v>
      </c>
      <c r="S260" s="2">
        <v>0</v>
      </c>
      <c r="T260" s="2">
        <v>1</v>
      </c>
      <c r="V260" t="e">
        <f t="shared" si="29"/>
        <v>#N/A</v>
      </c>
    </row>
    <row r="261" spans="1:22" hidden="1" x14ac:dyDescent="0.25">
      <c r="A261" s="2">
        <v>107542678</v>
      </c>
      <c r="B261" t="e">
        <f>VLOOKUP(A261,commits!$A$2:$A$666,1,FALSE)</f>
        <v>#N/A</v>
      </c>
      <c r="Q261">
        <f t="shared" si="28"/>
        <v>75758799</v>
      </c>
      <c r="R261" s="2">
        <v>75758799</v>
      </c>
      <c r="S261" s="2">
        <v>0</v>
      </c>
      <c r="T261" s="2">
        <v>69</v>
      </c>
      <c r="V261">
        <f t="shared" si="29"/>
        <v>75758799</v>
      </c>
    </row>
    <row r="262" spans="1:22" x14ac:dyDescent="0.25">
      <c r="A262" s="2">
        <v>92448707</v>
      </c>
      <c r="B262">
        <f>VLOOKUP(A262,commits!$A$2:$A$666,1,FALSE)</f>
        <v>92448707</v>
      </c>
      <c r="Q262" t="e">
        <f t="shared" si="28"/>
        <v>#N/A</v>
      </c>
      <c r="R262" s="2">
        <v>75952675</v>
      </c>
      <c r="S262" s="2">
        <v>0</v>
      </c>
      <c r="T262" s="2">
        <v>1</v>
      </c>
      <c r="V262" t="e">
        <f t="shared" si="29"/>
        <v>#N/A</v>
      </c>
    </row>
    <row r="263" spans="1:22" x14ac:dyDescent="0.25">
      <c r="A263" s="2">
        <v>18355156</v>
      </c>
      <c r="B263">
        <f>VLOOKUP(A263,commits!$A$2:$A$666,1,FALSE)</f>
        <v>18355156</v>
      </c>
      <c r="Q263" t="e">
        <f t="shared" si="28"/>
        <v>#N/A</v>
      </c>
      <c r="R263" s="2">
        <v>76426537</v>
      </c>
      <c r="S263" s="2">
        <v>0</v>
      </c>
      <c r="T263" s="2">
        <v>1</v>
      </c>
      <c r="V263" t="e">
        <f t="shared" si="29"/>
        <v>#N/A</v>
      </c>
    </row>
    <row r="264" spans="1:22" hidden="1" x14ac:dyDescent="0.25">
      <c r="A264" s="2">
        <v>115422673</v>
      </c>
      <c r="B264" t="e">
        <f>VLOOKUP(A264,commits!$A$2:$A$666,1,FALSE)</f>
        <v>#N/A</v>
      </c>
      <c r="Q264">
        <f t="shared" si="28"/>
        <v>76819000</v>
      </c>
      <c r="R264" s="2">
        <v>76819000</v>
      </c>
      <c r="S264" s="2">
        <v>0</v>
      </c>
      <c r="T264" s="2">
        <v>266</v>
      </c>
      <c r="V264">
        <f t="shared" si="29"/>
        <v>76819000</v>
      </c>
    </row>
    <row r="265" spans="1:22" hidden="1" x14ac:dyDescent="0.25">
      <c r="A265" s="2">
        <v>113229156</v>
      </c>
      <c r="B265">
        <f>VLOOKUP(A265,commits!$A$2:$A$666,1,FALSE)</f>
        <v>113229156</v>
      </c>
      <c r="Q265">
        <f t="shared" si="28"/>
        <v>78210355</v>
      </c>
      <c r="R265" s="2">
        <v>78210355</v>
      </c>
      <c r="S265" s="2">
        <v>0</v>
      </c>
      <c r="T265" s="2">
        <v>3</v>
      </c>
      <c r="V265">
        <f t="shared" si="29"/>
        <v>78210355</v>
      </c>
    </row>
    <row r="266" spans="1:22" x14ac:dyDescent="0.25">
      <c r="Q266" t="e">
        <f t="shared" si="28"/>
        <v>#N/A</v>
      </c>
      <c r="R266" s="2">
        <v>78469943</v>
      </c>
      <c r="S266" s="2">
        <v>0</v>
      </c>
      <c r="T266" s="2">
        <v>1</v>
      </c>
      <c r="V266" t="e">
        <f t="shared" si="29"/>
        <v>#N/A</v>
      </c>
    </row>
    <row r="267" spans="1:22" hidden="1" x14ac:dyDescent="0.25">
      <c r="Q267">
        <f t="shared" si="28"/>
        <v>78644365</v>
      </c>
      <c r="R267" s="2">
        <v>78644365</v>
      </c>
      <c r="S267" s="2">
        <v>0</v>
      </c>
      <c r="T267" s="2">
        <v>1</v>
      </c>
      <c r="V267">
        <f t="shared" si="29"/>
        <v>78644365</v>
      </c>
    </row>
    <row r="268" spans="1:22" hidden="1" x14ac:dyDescent="0.25">
      <c r="Q268">
        <f t="shared" si="28"/>
        <v>78912017</v>
      </c>
      <c r="R268" s="2">
        <v>78912017</v>
      </c>
      <c r="S268" s="2">
        <v>0</v>
      </c>
      <c r="T268" s="2">
        <v>12</v>
      </c>
      <c r="V268">
        <f t="shared" si="29"/>
        <v>78912017</v>
      </c>
    </row>
    <row r="269" spans="1:22" hidden="1" x14ac:dyDescent="0.25">
      <c r="Q269">
        <f t="shared" si="28"/>
        <v>79148749</v>
      </c>
      <c r="R269" s="2">
        <v>79148749</v>
      </c>
      <c r="S269" s="2">
        <v>0</v>
      </c>
      <c r="T269" s="2">
        <v>16</v>
      </c>
      <c r="V269">
        <f t="shared" si="29"/>
        <v>79148749</v>
      </c>
    </row>
    <row r="270" spans="1:22" hidden="1" x14ac:dyDescent="0.25">
      <c r="Q270">
        <f t="shared" si="28"/>
        <v>79465598</v>
      </c>
      <c r="R270" s="2">
        <v>79465598</v>
      </c>
      <c r="S270" s="2">
        <v>0</v>
      </c>
      <c r="T270" s="2">
        <v>249</v>
      </c>
      <c r="V270">
        <f t="shared" si="29"/>
        <v>79465598</v>
      </c>
    </row>
    <row r="271" spans="1:22" hidden="1" x14ac:dyDescent="0.25">
      <c r="Q271">
        <f t="shared" si="28"/>
        <v>79707682</v>
      </c>
      <c r="R271" s="2">
        <v>79707682</v>
      </c>
      <c r="S271" s="2">
        <v>0</v>
      </c>
      <c r="T271" s="2">
        <v>4</v>
      </c>
      <c r="V271">
        <f t="shared" si="29"/>
        <v>79707682</v>
      </c>
    </row>
    <row r="272" spans="1:22" x14ac:dyDescent="0.25">
      <c r="Q272" t="e">
        <f t="shared" si="28"/>
        <v>#N/A</v>
      </c>
      <c r="R272" s="2">
        <v>80075516</v>
      </c>
      <c r="S272" s="2">
        <v>0</v>
      </c>
      <c r="T272" s="2">
        <v>1</v>
      </c>
      <c r="V272" t="e">
        <f t="shared" si="29"/>
        <v>#N/A</v>
      </c>
    </row>
    <row r="273" spans="17:22" x14ac:dyDescent="0.25">
      <c r="Q273" t="e">
        <f t="shared" si="28"/>
        <v>#N/A</v>
      </c>
      <c r="R273" s="2">
        <v>80384894</v>
      </c>
      <c r="S273" s="2">
        <v>0</v>
      </c>
      <c r="T273" s="2">
        <v>1</v>
      </c>
      <c r="V273" t="e">
        <f t="shared" si="29"/>
        <v>#N/A</v>
      </c>
    </row>
    <row r="274" spans="17:22" x14ac:dyDescent="0.25">
      <c r="Q274" t="e">
        <f t="shared" si="28"/>
        <v>#N/A</v>
      </c>
      <c r="R274" s="2">
        <v>81348052</v>
      </c>
      <c r="S274" s="2">
        <v>0</v>
      </c>
      <c r="T274" s="2">
        <v>15</v>
      </c>
      <c r="V274" t="e">
        <f t="shared" si="29"/>
        <v>#N/A</v>
      </c>
    </row>
    <row r="275" spans="17:22" x14ac:dyDescent="0.25">
      <c r="Q275" t="e">
        <f t="shared" si="28"/>
        <v>#N/A</v>
      </c>
      <c r="R275" s="2">
        <v>81737257</v>
      </c>
      <c r="S275" s="2">
        <v>0</v>
      </c>
      <c r="T275" s="2">
        <v>1</v>
      </c>
      <c r="V275" t="e">
        <f t="shared" si="29"/>
        <v>#N/A</v>
      </c>
    </row>
    <row r="276" spans="17:22" x14ac:dyDescent="0.25">
      <c r="Q276" t="e">
        <f t="shared" si="28"/>
        <v>#N/A</v>
      </c>
      <c r="R276" s="2">
        <v>83024706</v>
      </c>
      <c r="S276" s="2">
        <v>0</v>
      </c>
      <c r="T276" s="2">
        <v>22</v>
      </c>
      <c r="V276" t="e">
        <f t="shared" si="29"/>
        <v>#N/A</v>
      </c>
    </row>
    <row r="277" spans="17:22" x14ac:dyDescent="0.25">
      <c r="Q277" t="e">
        <f t="shared" si="28"/>
        <v>#N/A</v>
      </c>
      <c r="R277" s="2">
        <v>83409727</v>
      </c>
      <c r="S277" s="2">
        <v>0</v>
      </c>
      <c r="T277" s="2">
        <v>20</v>
      </c>
      <c r="V277" t="e">
        <f t="shared" si="29"/>
        <v>#N/A</v>
      </c>
    </row>
    <row r="278" spans="17:22" x14ac:dyDescent="0.25">
      <c r="Q278" t="e">
        <f t="shared" si="28"/>
        <v>#N/A</v>
      </c>
      <c r="R278" s="2">
        <v>84068379</v>
      </c>
      <c r="S278" s="2">
        <v>0</v>
      </c>
      <c r="T278" s="2">
        <v>1</v>
      </c>
      <c r="V278" t="e">
        <f t="shared" si="29"/>
        <v>#N/A</v>
      </c>
    </row>
    <row r="279" spans="17:22" hidden="1" x14ac:dyDescent="0.25">
      <c r="Q279">
        <f t="shared" si="28"/>
        <v>84507987</v>
      </c>
      <c r="R279" s="2">
        <v>84507987</v>
      </c>
      <c r="S279" s="2">
        <v>0</v>
      </c>
      <c r="T279" s="2">
        <v>240</v>
      </c>
      <c r="V279">
        <f t="shared" si="29"/>
        <v>84507987</v>
      </c>
    </row>
    <row r="280" spans="17:22" hidden="1" x14ac:dyDescent="0.25">
      <c r="Q280">
        <f t="shared" si="28"/>
        <v>86124349</v>
      </c>
      <c r="R280" s="2">
        <v>86124349</v>
      </c>
      <c r="S280" s="2">
        <v>0</v>
      </c>
      <c r="T280" s="2">
        <v>249</v>
      </c>
      <c r="V280">
        <f t="shared" si="29"/>
        <v>86124349</v>
      </c>
    </row>
    <row r="281" spans="17:22" hidden="1" x14ac:dyDescent="0.25">
      <c r="Q281">
        <f t="shared" si="28"/>
        <v>86282367</v>
      </c>
      <c r="R281" s="2">
        <v>86282367</v>
      </c>
      <c r="S281" s="2">
        <v>0</v>
      </c>
      <c r="T281" s="2">
        <v>11</v>
      </c>
      <c r="V281">
        <f t="shared" si="29"/>
        <v>86282367</v>
      </c>
    </row>
    <row r="282" spans="17:22" x14ac:dyDescent="0.25">
      <c r="Q282" t="e">
        <f t="shared" si="28"/>
        <v>#N/A</v>
      </c>
      <c r="R282" s="2">
        <v>87059851</v>
      </c>
      <c r="S282" s="2">
        <v>0</v>
      </c>
      <c r="T282" s="2">
        <v>5</v>
      </c>
      <c r="V282" t="e">
        <f t="shared" si="29"/>
        <v>#N/A</v>
      </c>
    </row>
    <row r="283" spans="17:22" x14ac:dyDescent="0.25">
      <c r="Q283" t="e">
        <f t="shared" si="28"/>
        <v>#N/A</v>
      </c>
      <c r="R283" s="2">
        <v>87159117</v>
      </c>
      <c r="S283" s="2">
        <v>0</v>
      </c>
      <c r="T283" s="2">
        <v>24</v>
      </c>
      <c r="V283" t="e">
        <f t="shared" si="29"/>
        <v>#N/A</v>
      </c>
    </row>
    <row r="284" spans="17:22" hidden="1" x14ac:dyDescent="0.25">
      <c r="Q284">
        <f t="shared" si="28"/>
        <v>87207085</v>
      </c>
      <c r="R284" s="2">
        <v>87207085</v>
      </c>
      <c r="S284" s="2">
        <v>0</v>
      </c>
      <c r="T284" s="2">
        <v>1</v>
      </c>
      <c r="V284">
        <f t="shared" si="29"/>
        <v>87207085</v>
      </c>
    </row>
    <row r="285" spans="17:22" hidden="1" x14ac:dyDescent="0.25">
      <c r="Q285">
        <f t="shared" si="28"/>
        <v>88734877</v>
      </c>
      <c r="R285" s="2">
        <v>88734877</v>
      </c>
      <c r="S285" s="2">
        <v>0</v>
      </c>
      <c r="T285" s="2">
        <v>1</v>
      </c>
      <c r="V285">
        <f t="shared" si="29"/>
        <v>88734877</v>
      </c>
    </row>
    <row r="286" spans="17:22" hidden="1" x14ac:dyDescent="0.25">
      <c r="Q286">
        <f t="shared" si="28"/>
        <v>89386914</v>
      </c>
      <c r="R286" s="2">
        <v>89386914</v>
      </c>
      <c r="S286" s="2">
        <v>0</v>
      </c>
      <c r="T286" s="2">
        <v>419</v>
      </c>
      <c r="V286">
        <f t="shared" si="29"/>
        <v>89386914</v>
      </c>
    </row>
    <row r="287" spans="17:22" hidden="1" x14ac:dyDescent="0.25">
      <c r="Q287">
        <f t="shared" si="28"/>
        <v>89674298</v>
      </c>
      <c r="R287" s="2">
        <v>89674298</v>
      </c>
      <c r="S287" s="2">
        <v>0</v>
      </c>
      <c r="T287" s="2">
        <v>1</v>
      </c>
      <c r="V287">
        <f t="shared" si="29"/>
        <v>89674298</v>
      </c>
    </row>
    <row r="288" spans="17:22" x14ac:dyDescent="0.25">
      <c r="Q288" t="e">
        <f t="shared" si="28"/>
        <v>#N/A</v>
      </c>
      <c r="R288" s="2">
        <v>90416853</v>
      </c>
      <c r="S288" s="2">
        <v>0</v>
      </c>
      <c r="T288" s="2">
        <v>1</v>
      </c>
      <c r="V288" t="e">
        <f t="shared" si="29"/>
        <v>#N/A</v>
      </c>
    </row>
    <row r="289" spans="17:22" hidden="1" x14ac:dyDescent="0.25">
      <c r="Q289">
        <f t="shared" si="28"/>
        <v>92938357</v>
      </c>
      <c r="R289" s="2">
        <v>92938357</v>
      </c>
      <c r="S289" s="2">
        <v>0</v>
      </c>
      <c r="T289" s="2">
        <v>18</v>
      </c>
      <c r="V289">
        <f t="shared" si="29"/>
        <v>92938357</v>
      </c>
    </row>
    <row r="290" spans="17:22" hidden="1" x14ac:dyDescent="0.25">
      <c r="Q290">
        <f t="shared" si="28"/>
        <v>93316749</v>
      </c>
      <c r="R290" s="2">
        <v>93316749</v>
      </c>
      <c r="S290" s="2">
        <v>0</v>
      </c>
      <c r="T290" s="2">
        <v>3</v>
      </c>
      <c r="V290">
        <f t="shared" si="29"/>
        <v>93316749</v>
      </c>
    </row>
    <row r="291" spans="17:22" hidden="1" x14ac:dyDescent="0.25">
      <c r="Q291">
        <f t="shared" si="28"/>
        <v>94167681</v>
      </c>
      <c r="R291" s="2">
        <v>94167681</v>
      </c>
      <c r="S291" s="2">
        <v>0</v>
      </c>
      <c r="T291" s="2">
        <v>30</v>
      </c>
      <c r="V291">
        <f t="shared" si="29"/>
        <v>94167681</v>
      </c>
    </row>
    <row r="292" spans="17:22" hidden="1" x14ac:dyDescent="0.25">
      <c r="Q292">
        <f t="shared" si="28"/>
        <v>94865966</v>
      </c>
      <c r="R292" s="2">
        <v>94865966</v>
      </c>
      <c r="S292" s="2">
        <v>0</v>
      </c>
      <c r="T292" s="2">
        <v>9</v>
      </c>
      <c r="V292">
        <f t="shared" si="29"/>
        <v>94865966</v>
      </c>
    </row>
    <row r="293" spans="17:22" hidden="1" x14ac:dyDescent="0.25">
      <c r="Q293">
        <f t="shared" si="28"/>
        <v>94866083</v>
      </c>
      <c r="R293" s="2">
        <v>94866083</v>
      </c>
      <c r="S293" s="2">
        <v>0</v>
      </c>
      <c r="T293" s="2">
        <v>9</v>
      </c>
      <c r="V293">
        <f t="shared" si="29"/>
        <v>94866083</v>
      </c>
    </row>
    <row r="294" spans="17:22" hidden="1" x14ac:dyDescent="0.25">
      <c r="Q294">
        <f t="shared" si="28"/>
        <v>95210715</v>
      </c>
      <c r="R294" s="2">
        <v>95210715</v>
      </c>
      <c r="S294" s="2">
        <v>0</v>
      </c>
      <c r="T294" s="2">
        <v>35</v>
      </c>
      <c r="V294">
        <f t="shared" si="29"/>
        <v>95210715</v>
      </c>
    </row>
    <row r="295" spans="17:22" hidden="1" x14ac:dyDescent="0.25">
      <c r="Q295">
        <f t="shared" si="28"/>
        <v>95443579</v>
      </c>
      <c r="R295" s="2">
        <v>95443579</v>
      </c>
      <c r="S295" s="2">
        <v>0</v>
      </c>
      <c r="T295" s="2">
        <v>37</v>
      </c>
      <c r="V295">
        <f t="shared" si="29"/>
        <v>95443579</v>
      </c>
    </row>
    <row r="296" spans="17:22" hidden="1" x14ac:dyDescent="0.25">
      <c r="Q296">
        <f t="shared" si="28"/>
        <v>96212237</v>
      </c>
      <c r="R296" s="2">
        <v>96212237</v>
      </c>
      <c r="S296" s="2">
        <v>0</v>
      </c>
      <c r="T296" s="2">
        <v>4193</v>
      </c>
      <c r="V296">
        <f t="shared" si="29"/>
        <v>96212237</v>
      </c>
    </row>
    <row r="297" spans="17:22" hidden="1" x14ac:dyDescent="0.25">
      <c r="Q297">
        <f t="shared" si="28"/>
        <v>96530667</v>
      </c>
      <c r="R297" s="2">
        <v>96530667</v>
      </c>
      <c r="S297" s="2">
        <v>0</v>
      </c>
      <c r="T297" s="2">
        <v>11</v>
      </c>
      <c r="V297">
        <f t="shared" si="29"/>
        <v>96530667</v>
      </c>
    </row>
    <row r="298" spans="17:22" hidden="1" x14ac:dyDescent="0.25">
      <c r="Q298">
        <f t="shared" si="28"/>
        <v>97128753</v>
      </c>
      <c r="R298" s="2">
        <v>97128753</v>
      </c>
      <c r="S298" s="2">
        <v>0</v>
      </c>
      <c r="T298" s="2">
        <v>85</v>
      </c>
      <c r="V298">
        <f t="shared" si="29"/>
        <v>97128753</v>
      </c>
    </row>
    <row r="299" spans="17:22" x14ac:dyDescent="0.25">
      <c r="Q299" t="e">
        <f t="shared" si="28"/>
        <v>#N/A</v>
      </c>
      <c r="R299" s="2">
        <v>97385961</v>
      </c>
      <c r="S299" s="2">
        <v>0</v>
      </c>
      <c r="T299" s="2">
        <v>3</v>
      </c>
      <c r="V299" t="e">
        <f t="shared" si="29"/>
        <v>#N/A</v>
      </c>
    </row>
    <row r="300" spans="17:22" x14ac:dyDescent="0.25">
      <c r="Q300" t="e">
        <f t="shared" si="28"/>
        <v>#N/A</v>
      </c>
      <c r="R300" s="2">
        <v>97729012</v>
      </c>
      <c r="S300" s="2">
        <v>0</v>
      </c>
      <c r="T300" s="2">
        <v>3</v>
      </c>
      <c r="V300" t="e">
        <f t="shared" si="29"/>
        <v>#N/A</v>
      </c>
    </row>
    <row r="301" spans="17:22" hidden="1" x14ac:dyDescent="0.25">
      <c r="Q301">
        <f t="shared" si="28"/>
        <v>98575487</v>
      </c>
      <c r="R301" s="2">
        <v>98575487</v>
      </c>
      <c r="S301" s="2">
        <v>0</v>
      </c>
      <c r="T301" s="2">
        <v>397</v>
      </c>
      <c r="V301">
        <f t="shared" si="29"/>
        <v>98575487</v>
      </c>
    </row>
    <row r="302" spans="17:22" hidden="1" x14ac:dyDescent="0.25">
      <c r="Q302">
        <f t="shared" si="28"/>
        <v>101262862</v>
      </c>
      <c r="R302" s="2">
        <v>101262862</v>
      </c>
      <c r="S302" s="2">
        <v>0</v>
      </c>
      <c r="T302" s="2">
        <v>67</v>
      </c>
      <c r="V302">
        <f t="shared" si="29"/>
        <v>101262862</v>
      </c>
    </row>
    <row r="303" spans="17:22" hidden="1" x14ac:dyDescent="0.25">
      <c r="Q303">
        <f t="shared" si="28"/>
        <v>101472507</v>
      </c>
      <c r="R303" s="2">
        <v>101472507</v>
      </c>
      <c r="S303" s="2">
        <v>0</v>
      </c>
      <c r="T303" s="2">
        <v>67</v>
      </c>
      <c r="V303">
        <f t="shared" si="29"/>
        <v>101472507</v>
      </c>
    </row>
    <row r="304" spans="17:22" x14ac:dyDescent="0.25">
      <c r="Q304" t="e">
        <f t="shared" si="28"/>
        <v>#N/A</v>
      </c>
      <c r="R304" s="2">
        <v>103559668</v>
      </c>
      <c r="S304" s="2">
        <v>0</v>
      </c>
      <c r="T304" s="2">
        <v>2</v>
      </c>
      <c r="V304" t="e">
        <f t="shared" si="29"/>
        <v>#N/A</v>
      </c>
    </row>
    <row r="305" spans="17:22" hidden="1" x14ac:dyDescent="0.25">
      <c r="Q305">
        <f t="shared" si="28"/>
        <v>103996987</v>
      </c>
      <c r="R305" s="2">
        <v>103996987</v>
      </c>
      <c r="S305" s="2">
        <v>0</v>
      </c>
      <c r="T305" s="2">
        <v>4196</v>
      </c>
      <c r="V305">
        <f t="shared" si="29"/>
        <v>103996987</v>
      </c>
    </row>
    <row r="306" spans="17:22" hidden="1" x14ac:dyDescent="0.25">
      <c r="Q306">
        <f t="shared" si="28"/>
        <v>104817465</v>
      </c>
      <c r="R306" s="2">
        <v>104817465</v>
      </c>
      <c r="S306" s="2">
        <v>0</v>
      </c>
      <c r="T306" s="2">
        <v>1</v>
      </c>
      <c r="V306">
        <f t="shared" si="29"/>
        <v>104817465</v>
      </c>
    </row>
    <row r="307" spans="17:22" hidden="1" x14ac:dyDescent="0.25">
      <c r="Q307">
        <f t="shared" si="28"/>
        <v>105359284</v>
      </c>
      <c r="R307" s="2">
        <v>105359284</v>
      </c>
      <c r="S307" s="2">
        <v>0</v>
      </c>
      <c r="T307" s="2">
        <v>73</v>
      </c>
      <c r="V307">
        <f t="shared" si="29"/>
        <v>105359284</v>
      </c>
    </row>
    <row r="308" spans="17:22" hidden="1" x14ac:dyDescent="0.25">
      <c r="Q308">
        <f t="shared" si="28"/>
        <v>105595611</v>
      </c>
      <c r="R308" s="2">
        <v>105595611</v>
      </c>
      <c r="S308" s="2">
        <v>0</v>
      </c>
      <c r="T308" s="2">
        <v>2</v>
      </c>
      <c r="V308">
        <f t="shared" si="29"/>
        <v>105595611</v>
      </c>
    </row>
    <row r="309" spans="17:22" x14ac:dyDescent="0.25">
      <c r="Q309" t="e">
        <f t="shared" si="28"/>
        <v>#N/A</v>
      </c>
      <c r="R309" s="2">
        <v>105661690</v>
      </c>
      <c r="S309" s="2">
        <v>0</v>
      </c>
      <c r="T309" s="2">
        <v>1</v>
      </c>
      <c r="V309" t="e">
        <f t="shared" si="29"/>
        <v>#N/A</v>
      </c>
    </row>
    <row r="310" spans="17:22" x14ac:dyDescent="0.25">
      <c r="Q310" t="e">
        <f t="shared" si="28"/>
        <v>#N/A</v>
      </c>
      <c r="R310" s="2">
        <v>106247043</v>
      </c>
      <c r="S310" s="2">
        <v>0</v>
      </c>
      <c r="T310" s="2">
        <v>30</v>
      </c>
      <c r="V310" t="e">
        <f t="shared" si="29"/>
        <v>#N/A</v>
      </c>
    </row>
    <row r="311" spans="17:22" hidden="1" x14ac:dyDescent="0.25">
      <c r="Q311">
        <f t="shared" si="28"/>
        <v>106851769</v>
      </c>
      <c r="R311" s="2">
        <v>106851769</v>
      </c>
      <c r="S311" s="2">
        <v>0</v>
      </c>
      <c r="T311" s="2">
        <v>12</v>
      </c>
      <c r="V311">
        <f t="shared" si="29"/>
        <v>106851769</v>
      </c>
    </row>
    <row r="312" spans="17:22" hidden="1" x14ac:dyDescent="0.25">
      <c r="Q312">
        <f t="shared" si="28"/>
        <v>107119628</v>
      </c>
      <c r="R312" s="2">
        <v>107119628</v>
      </c>
      <c r="S312" s="2">
        <v>0</v>
      </c>
      <c r="T312" s="2">
        <v>542</v>
      </c>
      <c r="V312">
        <f t="shared" si="29"/>
        <v>107119628</v>
      </c>
    </row>
    <row r="313" spans="17:22" hidden="1" x14ac:dyDescent="0.25">
      <c r="Q313">
        <f t="shared" si="28"/>
        <v>107367707</v>
      </c>
      <c r="R313" s="2">
        <v>107367707</v>
      </c>
      <c r="S313" s="2">
        <v>0</v>
      </c>
      <c r="T313" s="2">
        <v>73</v>
      </c>
      <c r="V313">
        <f t="shared" si="29"/>
        <v>107367707</v>
      </c>
    </row>
    <row r="314" spans="17:22" x14ac:dyDescent="0.25">
      <c r="Q314" t="e">
        <f t="shared" si="28"/>
        <v>#N/A</v>
      </c>
      <c r="R314" s="2">
        <v>107542678</v>
      </c>
      <c r="S314" s="2">
        <v>0</v>
      </c>
      <c r="T314" s="2">
        <v>1</v>
      </c>
      <c r="V314" t="e">
        <f t="shared" si="29"/>
        <v>#N/A</v>
      </c>
    </row>
    <row r="315" spans="17:22" hidden="1" x14ac:dyDescent="0.25">
      <c r="Q315">
        <f t="shared" si="28"/>
        <v>107553659</v>
      </c>
      <c r="R315" s="2">
        <v>107553659</v>
      </c>
      <c r="S315" s="2">
        <v>0</v>
      </c>
      <c r="T315" s="2">
        <v>89</v>
      </c>
      <c r="V315">
        <f t="shared" si="29"/>
        <v>107553659</v>
      </c>
    </row>
    <row r="316" spans="17:22" x14ac:dyDescent="0.25">
      <c r="Q316" t="e">
        <f t="shared" si="28"/>
        <v>#N/A</v>
      </c>
      <c r="R316" s="2">
        <v>107564839</v>
      </c>
      <c r="S316" s="2">
        <v>0</v>
      </c>
      <c r="T316" s="2">
        <v>2</v>
      </c>
      <c r="V316" t="e">
        <f t="shared" si="29"/>
        <v>#N/A</v>
      </c>
    </row>
    <row r="317" spans="17:22" hidden="1" x14ac:dyDescent="0.25">
      <c r="Q317">
        <f t="shared" si="28"/>
        <v>108414390</v>
      </c>
      <c r="R317" s="2">
        <v>108414390</v>
      </c>
      <c r="S317" s="2">
        <v>0</v>
      </c>
      <c r="T317" s="2">
        <v>15</v>
      </c>
      <c r="V317">
        <f t="shared" si="29"/>
        <v>108414390</v>
      </c>
    </row>
    <row r="318" spans="17:22" x14ac:dyDescent="0.25">
      <c r="Q318" t="e">
        <f t="shared" si="28"/>
        <v>#N/A</v>
      </c>
      <c r="R318" s="2">
        <v>109042957</v>
      </c>
      <c r="S318" s="2">
        <v>0</v>
      </c>
      <c r="T318" s="2">
        <v>1</v>
      </c>
      <c r="V318" t="e">
        <f t="shared" si="29"/>
        <v>#N/A</v>
      </c>
    </row>
    <row r="319" spans="17:22" x14ac:dyDescent="0.25">
      <c r="Q319" t="e">
        <f t="shared" si="28"/>
        <v>#N/A</v>
      </c>
      <c r="R319" s="2">
        <v>109175311</v>
      </c>
      <c r="S319" s="2">
        <v>0</v>
      </c>
      <c r="T319" s="2">
        <v>130</v>
      </c>
      <c r="V319" t="e">
        <f t="shared" si="29"/>
        <v>#N/A</v>
      </c>
    </row>
    <row r="320" spans="17:22" x14ac:dyDescent="0.25">
      <c r="Q320" t="e">
        <f t="shared" si="28"/>
        <v>#N/A</v>
      </c>
      <c r="R320" s="2">
        <v>110383673</v>
      </c>
      <c r="S320" s="2">
        <v>0</v>
      </c>
      <c r="T320" s="2">
        <v>2</v>
      </c>
      <c r="V320" t="e">
        <f t="shared" si="29"/>
        <v>#N/A</v>
      </c>
    </row>
    <row r="321" spans="17:22" x14ac:dyDescent="0.25">
      <c r="Q321" t="e">
        <f t="shared" si="28"/>
        <v>#N/A</v>
      </c>
      <c r="R321" s="2">
        <v>110440194</v>
      </c>
      <c r="S321" s="2">
        <v>0</v>
      </c>
      <c r="T321" s="2">
        <v>1</v>
      </c>
      <c r="V321" t="e">
        <f t="shared" si="29"/>
        <v>#N/A</v>
      </c>
    </row>
    <row r="322" spans="17:22" hidden="1" x14ac:dyDescent="0.25">
      <c r="Q322">
        <f t="shared" si="28"/>
        <v>111302009</v>
      </c>
      <c r="R322" s="2">
        <v>111302009</v>
      </c>
      <c r="S322" s="2">
        <v>0</v>
      </c>
      <c r="T322" s="2">
        <v>17</v>
      </c>
      <c r="V322">
        <f t="shared" si="29"/>
        <v>111302009</v>
      </c>
    </row>
    <row r="323" spans="17:22" hidden="1" x14ac:dyDescent="0.25">
      <c r="Q323">
        <f t="shared" ref="Q323:Q352" si="30">VLOOKUP(R323,$M$2:$M$195,1,FALSE)</f>
        <v>111772276</v>
      </c>
      <c r="R323" s="2">
        <v>111772276</v>
      </c>
      <c r="S323" s="2">
        <v>0</v>
      </c>
      <c r="T323" s="2">
        <v>106</v>
      </c>
      <c r="V323">
        <f t="shared" ref="V323:V352" si="31">VLOOKUP(R323,$M$2:$M$195,1,FALSE)</f>
        <v>111772276</v>
      </c>
    </row>
    <row r="324" spans="17:22" hidden="1" x14ac:dyDescent="0.25">
      <c r="Q324">
        <f t="shared" si="30"/>
        <v>112953456</v>
      </c>
      <c r="R324" s="2">
        <v>112953456</v>
      </c>
      <c r="S324" s="2">
        <v>0</v>
      </c>
      <c r="T324" s="2">
        <v>16</v>
      </c>
      <c r="V324">
        <f t="shared" si="31"/>
        <v>112953456</v>
      </c>
    </row>
    <row r="325" spans="17:22" x14ac:dyDescent="0.25">
      <c r="Q325" t="e">
        <f t="shared" si="30"/>
        <v>#N/A</v>
      </c>
      <c r="R325" s="2">
        <v>113229156</v>
      </c>
      <c r="S325" s="2">
        <v>0</v>
      </c>
      <c r="T325" s="2">
        <v>1</v>
      </c>
      <c r="V325" t="e">
        <f t="shared" si="31"/>
        <v>#N/A</v>
      </c>
    </row>
    <row r="326" spans="17:22" hidden="1" x14ac:dyDescent="0.25">
      <c r="Q326">
        <f t="shared" si="30"/>
        <v>113795698</v>
      </c>
      <c r="R326" s="2">
        <v>113795698</v>
      </c>
      <c r="S326" s="2">
        <v>0</v>
      </c>
      <c r="T326" s="2">
        <v>17</v>
      </c>
      <c r="V326">
        <f t="shared" si="31"/>
        <v>113795698</v>
      </c>
    </row>
    <row r="327" spans="17:22" x14ac:dyDescent="0.25">
      <c r="Q327" t="e">
        <f t="shared" si="30"/>
        <v>#N/A</v>
      </c>
      <c r="R327" s="2">
        <v>115422673</v>
      </c>
      <c r="S327" s="2">
        <v>0</v>
      </c>
      <c r="T327" s="2">
        <v>3</v>
      </c>
      <c r="V327" t="e">
        <f t="shared" si="31"/>
        <v>#N/A</v>
      </c>
    </row>
    <row r="328" spans="17:22" x14ac:dyDescent="0.25">
      <c r="Q328" t="e">
        <f t="shared" si="30"/>
        <v>#N/A</v>
      </c>
      <c r="R328" s="2">
        <v>116174917</v>
      </c>
      <c r="S328" s="2">
        <v>0</v>
      </c>
      <c r="T328" s="2">
        <v>425</v>
      </c>
      <c r="V328" t="e">
        <f t="shared" si="31"/>
        <v>#N/A</v>
      </c>
    </row>
    <row r="329" spans="17:22" hidden="1" x14ac:dyDescent="0.25">
      <c r="Q329">
        <f t="shared" si="30"/>
        <v>116361990</v>
      </c>
      <c r="R329" s="2">
        <v>116361990</v>
      </c>
      <c r="S329" s="2">
        <v>0</v>
      </c>
      <c r="T329" s="2">
        <v>89</v>
      </c>
      <c r="V329">
        <f t="shared" si="31"/>
        <v>116361990</v>
      </c>
    </row>
    <row r="330" spans="17:22" x14ac:dyDescent="0.25">
      <c r="Q330" t="e">
        <f t="shared" si="30"/>
        <v>#N/A</v>
      </c>
      <c r="R330" s="2">
        <v>116522233</v>
      </c>
      <c r="S330" s="2">
        <v>0</v>
      </c>
      <c r="T330" s="2">
        <v>1</v>
      </c>
      <c r="V330" t="e">
        <f t="shared" si="31"/>
        <v>#N/A</v>
      </c>
    </row>
    <row r="331" spans="17:22" hidden="1" x14ac:dyDescent="0.25">
      <c r="Q331">
        <f t="shared" si="30"/>
        <v>116522779</v>
      </c>
      <c r="R331" s="2">
        <v>116522779</v>
      </c>
      <c r="S331" s="2">
        <v>0</v>
      </c>
      <c r="T331" s="2">
        <v>19</v>
      </c>
      <c r="V331">
        <f t="shared" si="31"/>
        <v>116522779</v>
      </c>
    </row>
    <row r="332" spans="17:22" x14ac:dyDescent="0.25">
      <c r="Q332" t="e">
        <f t="shared" si="30"/>
        <v>#N/A</v>
      </c>
      <c r="R332" s="2">
        <v>116960328</v>
      </c>
      <c r="S332" s="2">
        <v>0</v>
      </c>
      <c r="T332" s="2">
        <v>28</v>
      </c>
      <c r="V332" t="e">
        <f t="shared" si="31"/>
        <v>#N/A</v>
      </c>
    </row>
    <row r="333" spans="17:22" hidden="1" x14ac:dyDescent="0.25">
      <c r="Q333">
        <f t="shared" si="30"/>
        <v>117831469</v>
      </c>
      <c r="R333" s="2">
        <v>117831469</v>
      </c>
      <c r="S333" s="2">
        <v>0</v>
      </c>
      <c r="T333" s="2">
        <v>99</v>
      </c>
      <c r="V333">
        <f t="shared" si="31"/>
        <v>117831469</v>
      </c>
    </row>
    <row r="334" spans="17:22" hidden="1" x14ac:dyDescent="0.25">
      <c r="Q334">
        <f t="shared" si="30"/>
        <v>117928513</v>
      </c>
      <c r="R334" s="2">
        <v>117928513</v>
      </c>
      <c r="S334" s="2">
        <v>0</v>
      </c>
      <c r="T334" s="2">
        <v>16</v>
      </c>
      <c r="V334">
        <f t="shared" si="31"/>
        <v>117928513</v>
      </c>
    </row>
    <row r="335" spans="17:22" hidden="1" x14ac:dyDescent="0.25">
      <c r="Q335">
        <f t="shared" si="30"/>
        <v>118666777</v>
      </c>
      <c r="R335" s="2">
        <v>118666777</v>
      </c>
      <c r="S335" s="2">
        <v>0</v>
      </c>
      <c r="T335" s="2">
        <v>107</v>
      </c>
      <c r="V335">
        <f t="shared" si="31"/>
        <v>118666777</v>
      </c>
    </row>
    <row r="336" spans="17:22" hidden="1" x14ac:dyDescent="0.25">
      <c r="Q336">
        <f t="shared" si="30"/>
        <v>119819922</v>
      </c>
      <c r="R336" s="2">
        <v>119819922</v>
      </c>
      <c r="S336" s="2">
        <v>0</v>
      </c>
      <c r="T336" s="2">
        <v>39</v>
      </c>
      <c r="V336">
        <f t="shared" si="31"/>
        <v>119819922</v>
      </c>
    </row>
    <row r="337" spans="17:22" hidden="1" x14ac:dyDescent="0.25">
      <c r="Q337">
        <f t="shared" si="30"/>
        <v>121212966</v>
      </c>
      <c r="R337" s="2">
        <v>121212966</v>
      </c>
      <c r="S337" s="2">
        <v>0</v>
      </c>
      <c r="T337" s="2">
        <v>1</v>
      </c>
      <c r="V337">
        <f t="shared" si="31"/>
        <v>121212966</v>
      </c>
    </row>
    <row r="338" spans="17:22" hidden="1" x14ac:dyDescent="0.25">
      <c r="Q338">
        <f t="shared" si="30"/>
        <v>121213081</v>
      </c>
      <c r="R338" s="2">
        <v>121213081</v>
      </c>
      <c r="S338" s="2">
        <v>0</v>
      </c>
      <c r="T338" s="2">
        <v>1</v>
      </c>
      <c r="V338">
        <f t="shared" si="31"/>
        <v>121213081</v>
      </c>
    </row>
    <row r="339" spans="17:22" hidden="1" x14ac:dyDescent="0.25">
      <c r="Q339">
        <f t="shared" si="30"/>
        <v>121228445</v>
      </c>
      <c r="R339" s="2">
        <v>121228445</v>
      </c>
      <c r="S339" s="2">
        <v>0</v>
      </c>
      <c r="T339" s="2">
        <v>1</v>
      </c>
      <c r="V339">
        <f t="shared" si="31"/>
        <v>121228445</v>
      </c>
    </row>
    <row r="340" spans="17:22" hidden="1" x14ac:dyDescent="0.25">
      <c r="Q340">
        <f t="shared" si="30"/>
        <v>122414437</v>
      </c>
      <c r="R340" s="2">
        <v>122414437</v>
      </c>
      <c r="S340" s="2">
        <v>0</v>
      </c>
      <c r="T340" s="2">
        <v>81</v>
      </c>
      <c r="V340">
        <f t="shared" si="31"/>
        <v>122414437</v>
      </c>
    </row>
    <row r="341" spans="17:22" hidden="1" x14ac:dyDescent="0.25">
      <c r="Q341">
        <f t="shared" si="30"/>
        <v>122976077</v>
      </c>
      <c r="R341" s="2">
        <v>122976077</v>
      </c>
      <c r="S341" s="2">
        <v>0</v>
      </c>
      <c r="T341" s="2">
        <v>66</v>
      </c>
      <c r="V341">
        <f t="shared" si="31"/>
        <v>122976077</v>
      </c>
    </row>
    <row r="342" spans="17:22" x14ac:dyDescent="0.25">
      <c r="Q342" t="e">
        <f t="shared" si="30"/>
        <v>#N/A</v>
      </c>
      <c r="R342" s="2">
        <v>123148405</v>
      </c>
      <c r="S342" s="2">
        <v>0</v>
      </c>
      <c r="T342" s="2">
        <v>1</v>
      </c>
      <c r="V342" t="e">
        <f t="shared" si="31"/>
        <v>#N/A</v>
      </c>
    </row>
    <row r="343" spans="17:22" x14ac:dyDescent="0.25">
      <c r="Q343" t="e">
        <f t="shared" si="30"/>
        <v>#N/A</v>
      </c>
      <c r="R343" s="2">
        <v>123672072</v>
      </c>
      <c r="S343" s="2">
        <v>0</v>
      </c>
      <c r="T343" s="2">
        <v>2</v>
      </c>
      <c r="V343" t="e">
        <f t="shared" si="31"/>
        <v>#N/A</v>
      </c>
    </row>
    <row r="344" spans="17:22" hidden="1" x14ac:dyDescent="0.25">
      <c r="Q344">
        <f t="shared" si="30"/>
        <v>124034426</v>
      </c>
      <c r="R344" s="2">
        <v>124034426</v>
      </c>
      <c r="S344" s="2">
        <v>0</v>
      </c>
      <c r="T344" s="2">
        <v>81</v>
      </c>
      <c r="V344">
        <f t="shared" si="31"/>
        <v>124034426</v>
      </c>
    </row>
    <row r="345" spans="17:22" hidden="1" x14ac:dyDescent="0.25">
      <c r="Q345">
        <f t="shared" si="30"/>
        <v>124245472</v>
      </c>
      <c r="R345" s="2">
        <v>124245472</v>
      </c>
      <c r="S345" s="2">
        <v>0</v>
      </c>
      <c r="T345" s="2">
        <v>353</v>
      </c>
      <c r="V345">
        <f t="shared" si="31"/>
        <v>124245472</v>
      </c>
    </row>
    <row r="346" spans="17:22" hidden="1" x14ac:dyDescent="0.25">
      <c r="Q346">
        <f t="shared" si="30"/>
        <v>124260744</v>
      </c>
      <c r="R346" s="2">
        <v>124260744</v>
      </c>
      <c r="S346" s="2">
        <v>0</v>
      </c>
      <c r="T346" s="2">
        <v>353</v>
      </c>
      <c r="V346">
        <f t="shared" si="31"/>
        <v>124260744</v>
      </c>
    </row>
    <row r="347" spans="17:22" hidden="1" x14ac:dyDescent="0.25">
      <c r="Q347">
        <f t="shared" si="30"/>
        <v>124541856</v>
      </c>
      <c r="R347" s="2">
        <v>124541856</v>
      </c>
      <c r="S347" s="2">
        <v>0</v>
      </c>
      <c r="T347" s="2">
        <v>6</v>
      </c>
      <c r="V347">
        <f t="shared" si="31"/>
        <v>124541856</v>
      </c>
    </row>
    <row r="348" spans="17:22" hidden="1" x14ac:dyDescent="0.25">
      <c r="Q348">
        <f t="shared" si="30"/>
        <v>124907477</v>
      </c>
      <c r="R348" s="2">
        <v>124907477</v>
      </c>
      <c r="S348" s="2">
        <v>0</v>
      </c>
      <c r="T348" s="2">
        <v>130</v>
      </c>
      <c r="V348">
        <f t="shared" si="31"/>
        <v>124907477</v>
      </c>
    </row>
    <row r="349" spans="17:22" x14ac:dyDescent="0.25">
      <c r="Q349" t="e">
        <f t="shared" si="30"/>
        <v>#N/A</v>
      </c>
      <c r="R349" s="2">
        <v>125395935</v>
      </c>
      <c r="S349" s="2">
        <v>0</v>
      </c>
      <c r="T349" s="2">
        <v>1</v>
      </c>
      <c r="V349" t="e">
        <f t="shared" si="31"/>
        <v>#N/A</v>
      </c>
    </row>
    <row r="350" spans="17:22" hidden="1" x14ac:dyDescent="0.25">
      <c r="Q350">
        <f t="shared" si="30"/>
        <v>126279499</v>
      </c>
      <c r="R350" s="2">
        <v>126279499</v>
      </c>
      <c r="S350" s="2">
        <v>0</v>
      </c>
      <c r="T350" s="2">
        <v>8</v>
      </c>
      <c r="V350">
        <f t="shared" si="31"/>
        <v>126279499</v>
      </c>
    </row>
    <row r="351" spans="17:22" hidden="1" x14ac:dyDescent="0.25">
      <c r="Q351">
        <f t="shared" si="30"/>
        <v>126371844</v>
      </c>
      <c r="R351" s="2">
        <v>126371844</v>
      </c>
      <c r="S351" s="2">
        <v>0</v>
      </c>
      <c r="T351" s="2">
        <v>408</v>
      </c>
      <c r="V351">
        <f t="shared" si="31"/>
        <v>126371844</v>
      </c>
    </row>
    <row r="352" spans="17:22" hidden="1" x14ac:dyDescent="0.25">
      <c r="Q352">
        <f t="shared" si="30"/>
        <v>127966163</v>
      </c>
      <c r="R352" s="2">
        <v>127966163</v>
      </c>
      <c r="S352" s="2">
        <v>0</v>
      </c>
      <c r="T352" s="2">
        <v>601</v>
      </c>
      <c r="V352">
        <f t="shared" si="31"/>
        <v>127966163</v>
      </c>
    </row>
  </sheetData>
  <autoFilter ref="H1:V352">
    <filterColumn colId="9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A2" sqref="A1:A2"/>
    </sheetView>
  </sheetViews>
  <sheetFormatPr defaultRowHeight="15" x14ac:dyDescent="0.25"/>
  <sheetData>
    <row r="1" spans="1:8" x14ac:dyDescent="0.25">
      <c r="A1" t="s">
        <v>0</v>
      </c>
      <c r="B1" t="s">
        <v>13</v>
      </c>
      <c r="C1" t="s">
        <v>14</v>
      </c>
      <c r="D1" t="s">
        <v>36</v>
      </c>
      <c r="E1" t="s">
        <v>33</v>
      </c>
      <c r="F1" t="s">
        <v>37</v>
      </c>
      <c r="G1" t="s">
        <v>38</v>
      </c>
      <c r="H1" t="s">
        <v>6</v>
      </c>
    </row>
    <row r="2" spans="1:8" x14ac:dyDescent="0.25">
      <c r="A2" s="2">
        <v>16694</v>
      </c>
      <c r="B2" s="2">
        <v>239</v>
      </c>
      <c r="C2" s="2">
        <v>77</v>
      </c>
      <c r="D2">
        <f>B2+C2</f>
        <v>316</v>
      </c>
      <c r="E2">
        <f>D2/H2</f>
        <v>22.571428571428573</v>
      </c>
      <c r="F2" s="2">
        <v>6</v>
      </c>
      <c r="G2" s="2">
        <v>8</v>
      </c>
      <c r="H2">
        <f>F2+G2</f>
        <v>14</v>
      </c>
    </row>
    <row r="3" spans="1:8" x14ac:dyDescent="0.25">
      <c r="A3" s="2">
        <v>239610</v>
      </c>
      <c r="B3" s="2">
        <v>12</v>
      </c>
      <c r="C3" s="2">
        <v>6</v>
      </c>
      <c r="D3">
        <f t="shared" ref="D3:D66" si="0">B3+C3</f>
        <v>18</v>
      </c>
      <c r="E3">
        <f t="shared" ref="E3:E66" si="1">D3/H3</f>
        <v>9</v>
      </c>
      <c r="F3" s="2">
        <v>2</v>
      </c>
      <c r="G3" s="2">
        <v>0</v>
      </c>
      <c r="H3">
        <f t="shared" ref="H3:H66" si="2">F3+G3</f>
        <v>2</v>
      </c>
    </row>
    <row r="4" spans="1:8" x14ac:dyDescent="0.25">
      <c r="A4" s="2">
        <v>347655</v>
      </c>
      <c r="B4" s="2">
        <v>5027</v>
      </c>
      <c r="C4" s="2">
        <v>21874</v>
      </c>
      <c r="D4">
        <f t="shared" si="0"/>
        <v>26901</v>
      </c>
      <c r="E4">
        <f t="shared" si="1"/>
        <v>10.438882421420256</v>
      </c>
      <c r="F4" s="2">
        <v>2536</v>
      </c>
      <c r="G4" s="2">
        <v>41</v>
      </c>
      <c r="H4">
        <f t="shared" si="2"/>
        <v>2577</v>
      </c>
    </row>
    <row r="5" spans="1:8" x14ac:dyDescent="0.25">
      <c r="A5" s="2">
        <v>489645</v>
      </c>
      <c r="B5" s="2">
        <v>1715</v>
      </c>
      <c r="C5" s="2">
        <v>5017</v>
      </c>
      <c r="D5">
        <f t="shared" si="0"/>
        <v>6732</v>
      </c>
      <c r="E5">
        <f t="shared" si="1"/>
        <v>2.6906474820143886</v>
      </c>
      <c r="F5" s="2">
        <v>2502</v>
      </c>
      <c r="G5" s="2">
        <v>0</v>
      </c>
      <c r="H5">
        <f t="shared" si="2"/>
        <v>2502</v>
      </c>
    </row>
    <row r="6" spans="1:8" x14ac:dyDescent="0.25">
      <c r="A6" s="2">
        <v>806511</v>
      </c>
      <c r="B6" s="2">
        <v>3355</v>
      </c>
      <c r="C6" s="2">
        <v>719</v>
      </c>
      <c r="D6">
        <f t="shared" si="0"/>
        <v>4074</v>
      </c>
      <c r="E6">
        <f t="shared" si="1"/>
        <v>36.702702702702702</v>
      </c>
      <c r="F6" s="2">
        <v>83</v>
      </c>
      <c r="G6" s="2">
        <v>28</v>
      </c>
      <c r="H6">
        <f t="shared" si="2"/>
        <v>111</v>
      </c>
    </row>
    <row r="7" spans="1:8" x14ac:dyDescent="0.25">
      <c r="A7" s="2">
        <v>813405</v>
      </c>
      <c r="B7" s="2">
        <v>106</v>
      </c>
      <c r="C7" s="2">
        <v>6</v>
      </c>
      <c r="D7">
        <f t="shared" si="0"/>
        <v>112</v>
      </c>
      <c r="E7">
        <f t="shared" si="1"/>
        <v>112</v>
      </c>
      <c r="F7" s="2">
        <v>1</v>
      </c>
      <c r="G7" s="2">
        <v>0</v>
      </c>
      <c r="H7">
        <f t="shared" si="2"/>
        <v>1</v>
      </c>
    </row>
    <row r="8" spans="1:8" x14ac:dyDescent="0.25">
      <c r="A8" s="2">
        <v>1059929</v>
      </c>
      <c r="B8" s="2">
        <v>1129</v>
      </c>
      <c r="C8" s="2">
        <v>1702</v>
      </c>
      <c r="D8">
        <f t="shared" si="0"/>
        <v>2831</v>
      </c>
      <c r="E8">
        <f t="shared" si="1"/>
        <v>16.177142857142858</v>
      </c>
      <c r="F8" s="2">
        <v>175</v>
      </c>
      <c r="G8" s="2">
        <v>0</v>
      </c>
      <c r="H8">
        <f t="shared" si="2"/>
        <v>175</v>
      </c>
    </row>
    <row r="9" spans="1:8" x14ac:dyDescent="0.25">
      <c r="A9" s="2">
        <v>1338040</v>
      </c>
      <c r="B9" s="2">
        <v>9773</v>
      </c>
      <c r="C9" s="2">
        <v>4096</v>
      </c>
      <c r="D9">
        <f t="shared" si="0"/>
        <v>13869</v>
      </c>
      <c r="E9">
        <f t="shared" si="1"/>
        <v>10.020953757225433</v>
      </c>
      <c r="F9" s="2">
        <v>678</v>
      </c>
      <c r="G9" s="2">
        <v>706</v>
      </c>
      <c r="H9">
        <f t="shared" si="2"/>
        <v>1384</v>
      </c>
    </row>
    <row r="10" spans="1:8" x14ac:dyDescent="0.25">
      <c r="A10" s="2">
        <v>1352520</v>
      </c>
      <c r="B10" s="2">
        <v>1974</v>
      </c>
      <c r="C10" s="2">
        <v>11921</v>
      </c>
      <c r="D10">
        <f t="shared" si="0"/>
        <v>13895</v>
      </c>
      <c r="E10">
        <f t="shared" si="1"/>
        <v>3.992816091954023</v>
      </c>
      <c r="F10" s="2">
        <v>3468</v>
      </c>
      <c r="G10" s="2">
        <v>12</v>
      </c>
      <c r="H10">
        <f t="shared" si="2"/>
        <v>3480</v>
      </c>
    </row>
    <row r="11" spans="1:8" x14ac:dyDescent="0.25">
      <c r="A11" s="2">
        <v>1430636</v>
      </c>
      <c r="B11" s="2">
        <v>33</v>
      </c>
      <c r="C11" s="2">
        <v>81</v>
      </c>
      <c r="D11">
        <f t="shared" si="0"/>
        <v>114</v>
      </c>
      <c r="E11">
        <f t="shared" si="1"/>
        <v>19</v>
      </c>
      <c r="F11" s="2">
        <v>6</v>
      </c>
      <c r="G11" s="2">
        <v>0</v>
      </c>
      <c r="H11">
        <f t="shared" si="2"/>
        <v>6</v>
      </c>
    </row>
    <row r="12" spans="1:8" x14ac:dyDescent="0.25">
      <c r="A12" s="2">
        <v>1722606</v>
      </c>
      <c r="B12" s="2">
        <v>1403</v>
      </c>
      <c r="C12" s="2">
        <v>209</v>
      </c>
      <c r="D12">
        <f t="shared" si="0"/>
        <v>1612</v>
      </c>
      <c r="E12">
        <f t="shared" si="1"/>
        <v>20.405063291139239</v>
      </c>
      <c r="F12" s="2">
        <v>9</v>
      </c>
      <c r="G12" s="2">
        <v>70</v>
      </c>
      <c r="H12">
        <f t="shared" si="2"/>
        <v>79</v>
      </c>
    </row>
    <row r="13" spans="1:8" x14ac:dyDescent="0.25">
      <c r="A13" s="2">
        <v>1799884</v>
      </c>
      <c r="B13" s="2">
        <v>2435</v>
      </c>
      <c r="C13" s="2">
        <v>1692</v>
      </c>
      <c r="D13">
        <f t="shared" si="0"/>
        <v>4127</v>
      </c>
      <c r="E13">
        <f t="shared" si="1"/>
        <v>3.0146092037983929</v>
      </c>
      <c r="F13" s="2">
        <v>610</v>
      </c>
      <c r="G13" s="2">
        <v>759</v>
      </c>
      <c r="H13">
        <f t="shared" si="2"/>
        <v>1369</v>
      </c>
    </row>
    <row r="14" spans="1:8" x14ac:dyDescent="0.25">
      <c r="A14" s="2">
        <v>1848736</v>
      </c>
      <c r="B14" s="2">
        <v>357</v>
      </c>
      <c r="C14" s="2">
        <v>796</v>
      </c>
      <c r="D14">
        <f t="shared" si="0"/>
        <v>1153</v>
      </c>
      <c r="E14">
        <f t="shared" si="1"/>
        <v>11.646464646464647</v>
      </c>
      <c r="F14" s="2">
        <v>85</v>
      </c>
      <c r="G14" s="2">
        <v>14</v>
      </c>
      <c r="H14">
        <f t="shared" si="2"/>
        <v>99</v>
      </c>
    </row>
    <row r="15" spans="1:8" x14ac:dyDescent="0.25">
      <c r="A15" s="2">
        <v>2263742</v>
      </c>
      <c r="B15" s="2">
        <v>5956</v>
      </c>
      <c r="C15" s="2">
        <v>4914</v>
      </c>
      <c r="D15">
        <f t="shared" si="0"/>
        <v>10870</v>
      </c>
      <c r="E15">
        <f t="shared" si="1"/>
        <v>2.8292555960437271</v>
      </c>
      <c r="F15" s="2">
        <v>2856</v>
      </c>
      <c r="G15" s="2">
        <v>986</v>
      </c>
      <c r="H15">
        <f t="shared" si="2"/>
        <v>3842</v>
      </c>
    </row>
    <row r="16" spans="1:8" x14ac:dyDescent="0.25">
      <c r="A16" s="2">
        <v>2386842</v>
      </c>
      <c r="B16" s="2">
        <v>3349</v>
      </c>
      <c r="C16" s="2">
        <v>628</v>
      </c>
      <c r="D16">
        <f t="shared" si="0"/>
        <v>3977</v>
      </c>
      <c r="E16">
        <f t="shared" si="1"/>
        <v>3977</v>
      </c>
      <c r="F16" s="2">
        <v>1</v>
      </c>
      <c r="G16" s="2">
        <v>0</v>
      </c>
      <c r="H16">
        <f t="shared" si="2"/>
        <v>1</v>
      </c>
    </row>
    <row r="17" spans="1:8" x14ac:dyDescent="0.25">
      <c r="A17" s="2">
        <v>2416064</v>
      </c>
      <c r="B17" s="2">
        <v>8509</v>
      </c>
      <c r="C17" s="2">
        <v>11338</v>
      </c>
      <c r="D17">
        <f t="shared" si="0"/>
        <v>19847</v>
      </c>
      <c r="E17">
        <f t="shared" si="1"/>
        <v>16.720303285593936</v>
      </c>
      <c r="F17" s="2">
        <v>1121</v>
      </c>
      <c r="G17" s="2">
        <v>66</v>
      </c>
      <c r="H17">
        <f t="shared" si="2"/>
        <v>1187</v>
      </c>
    </row>
    <row r="18" spans="1:8" x14ac:dyDescent="0.25">
      <c r="A18" s="2">
        <v>2457595</v>
      </c>
      <c r="B18" s="2">
        <v>4</v>
      </c>
      <c r="C18" s="2">
        <v>68</v>
      </c>
      <c r="D18">
        <f t="shared" si="0"/>
        <v>72</v>
      </c>
      <c r="E18">
        <f t="shared" si="1"/>
        <v>4.8</v>
      </c>
      <c r="F18" s="2">
        <v>15</v>
      </c>
      <c r="G18" s="2">
        <v>0</v>
      </c>
      <c r="H18">
        <f t="shared" si="2"/>
        <v>15</v>
      </c>
    </row>
    <row r="19" spans="1:8" x14ac:dyDescent="0.25">
      <c r="A19" s="2">
        <v>2577146</v>
      </c>
      <c r="B19" s="2">
        <v>232</v>
      </c>
      <c r="C19" s="2">
        <v>463</v>
      </c>
      <c r="D19">
        <f t="shared" si="0"/>
        <v>695</v>
      </c>
      <c r="E19">
        <f t="shared" si="1"/>
        <v>173.75</v>
      </c>
      <c r="F19" s="2">
        <v>3</v>
      </c>
      <c r="G19" s="2">
        <v>1</v>
      </c>
      <c r="H19">
        <f t="shared" si="2"/>
        <v>4</v>
      </c>
    </row>
    <row r="20" spans="1:8" x14ac:dyDescent="0.25">
      <c r="A20" s="2">
        <v>2665228</v>
      </c>
      <c r="B20" s="2">
        <v>16</v>
      </c>
      <c r="C20" s="2">
        <v>12</v>
      </c>
      <c r="D20">
        <f t="shared" si="0"/>
        <v>28</v>
      </c>
      <c r="E20">
        <f t="shared" si="1"/>
        <v>28</v>
      </c>
      <c r="F20" s="2">
        <v>1</v>
      </c>
      <c r="G20" s="2">
        <v>0</v>
      </c>
      <c r="H20">
        <f t="shared" si="2"/>
        <v>1</v>
      </c>
    </row>
    <row r="21" spans="1:8" x14ac:dyDescent="0.25">
      <c r="A21" s="2">
        <v>2987495</v>
      </c>
      <c r="B21" s="2">
        <v>11255</v>
      </c>
      <c r="C21" s="2">
        <v>874</v>
      </c>
      <c r="D21">
        <f t="shared" si="0"/>
        <v>12129</v>
      </c>
      <c r="E21">
        <f t="shared" si="1"/>
        <v>6064.5</v>
      </c>
      <c r="F21" s="2">
        <v>1</v>
      </c>
      <c r="G21" s="2">
        <v>1</v>
      </c>
      <c r="H21">
        <f t="shared" si="2"/>
        <v>2</v>
      </c>
    </row>
    <row r="22" spans="1:8" x14ac:dyDescent="0.25">
      <c r="A22" s="2">
        <v>2995765</v>
      </c>
      <c r="B22" s="2">
        <v>3814</v>
      </c>
      <c r="C22" s="2">
        <v>1108</v>
      </c>
      <c r="D22">
        <f t="shared" si="0"/>
        <v>4922</v>
      </c>
      <c r="E22">
        <f t="shared" si="1"/>
        <v>1230.5</v>
      </c>
      <c r="F22" s="2">
        <v>4</v>
      </c>
      <c r="G22" s="2">
        <v>0</v>
      </c>
      <c r="H22">
        <f t="shared" si="2"/>
        <v>4</v>
      </c>
    </row>
    <row r="23" spans="1:8" x14ac:dyDescent="0.25">
      <c r="A23" s="2">
        <v>3011763</v>
      </c>
      <c r="B23" s="2">
        <v>17</v>
      </c>
      <c r="C23" s="2">
        <v>92</v>
      </c>
      <c r="D23">
        <f t="shared" si="0"/>
        <v>109</v>
      </c>
      <c r="E23">
        <f t="shared" si="1"/>
        <v>18.166666666666668</v>
      </c>
      <c r="F23" s="2">
        <v>6</v>
      </c>
      <c r="G23" s="2">
        <v>0</v>
      </c>
      <c r="H23">
        <f t="shared" si="2"/>
        <v>6</v>
      </c>
    </row>
    <row r="24" spans="1:8" x14ac:dyDescent="0.25">
      <c r="A24" s="2">
        <v>3148994</v>
      </c>
      <c r="B24" s="2">
        <v>865</v>
      </c>
      <c r="C24" s="2">
        <v>74</v>
      </c>
      <c r="D24">
        <f t="shared" si="0"/>
        <v>939</v>
      </c>
      <c r="E24">
        <f t="shared" si="1"/>
        <v>5.556213017751479</v>
      </c>
      <c r="F24" s="2">
        <v>36</v>
      </c>
      <c r="G24" s="2">
        <v>133</v>
      </c>
      <c r="H24">
        <f t="shared" si="2"/>
        <v>169</v>
      </c>
    </row>
    <row r="25" spans="1:8" x14ac:dyDescent="0.25">
      <c r="A25" s="2">
        <v>3491226</v>
      </c>
      <c r="B25" s="2">
        <v>3</v>
      </c>
      <c r="C25" s="2">
        <v>15</v>
      </c>
      <c r="D25">
        <f t="shared" si="0"/>
        <v>18</v>
      </c>
      <c r="E25">
        <f t="shared" si="1"/>
        <v>18</v>
      </c>
      <c r="F25" s="2">
        <v>1</v>
      </c>
      <c r="G25" s="2">
        <v>0</v>
      </c>
      <c r="H25">
        <f t="shared" si="2"/>
        <v>1</v>
      </c>
    </row>
    <row r="26" spans="1:8" x14ac:dyDescent="0.25">
      <c r="A26" s="2">
        <v>3614046</v>
      </c>
      <c r="B26" s="2">
        <v>68</v>
      </c>
      <c r="C26" s="2">
        <v>1003</v>
      </c>
      <c r="D26">
        <f t="shared" si="0"/>
        <v>1071</v>
      </c>
      <c r="E26">
        <f t="shared" si="1"/>
        <v>214.2</v>
      </c>
      <c r="F26" s="2">
        <v>5</v>
      </c>
      <c r="G26" s="2">
        <v>0</v>
      </c>
      <c r="H26">
        <f t="shared" si="2"/>
        <v>5</v>
      </c>
    </row>
    <row r="27" spans="1:8" x14ac:dyDescent="0.25">
      <c r="A27" s="2">
        <v>4295237</v>
      </c>
      <c r="B27" s="2">
        <v>110</v>
      </c>
      <c r="C27" s="2">
        <v>8</v>
      </c>
      <c r="D27">
        <f t="shared" si="0"/>
        <v>118</v>
      </c>
      <c r="E27">
        <f t="shared" si="1"/>
        <v>59</v>
      </c>
      <c r="F27" s="2">
        <v>0</v>
      </c>
      <c r="G27" s="2">
        <v>2</v>
      </c>
      <c r="H27">
        <f t="shared" si="2"/>
        <v>2</v>
      </c>
    </row>
    <row r="28" spans="1:8" x14ac:dyDescent="0.25">
      <c r="A28" s="2">
        <v>4693087</v>
      </c>
      <c r="B28" s="2">
        <v>4555</v>
      </c>
      <c r="C28" s="2">
        <v>2446</v>
      </c>
      <c r="D28">
        <f t="shared" si="0"/>
        <v>7001</v>
      </c>
      <c r="E28">
        <f t="shared" si="1"/>
        <v>12.869485294117647</v>
      </c>
      <c r="F28" s="2">
        <v>428</v>
      </c>
      <c r="G28" s="2">
        <v>116</v>
      </c>
      <c r="H28">
        <f t="shared" si="2"/>
        <v>544</v>
      </c>
    </row>
    <row r="29" spans="1:8" x14ac:dyDescent="0.25">
      <c r="A29" s="2">
        <v>5144181</v>
      </c>
      <c r="B29" s="2">
        <v>1549</v>
      </c>
      <c r="C29" s="2">
        <v>191</v>
      </c>
      <c r="D29">
        <f t="shared" si="0"/>
        <v>1740</v>
      </c>
      <c r="E29">
        <f t="shared" si="1"/>
        <v>16.73076923076923</v>
      </c>
      <c r="F29" s="2">
        <v>14</v>
      </c>
      <c r="G29" s="2">
        <v>90</v>
      </c>
      <c r="H29">
        <f t="shared" si="2"/>
        <v>104</v>
      </c>
    </row>
    <row r="30" spans="1:8" x14ac:dyDescent="0.25">
      <c r="A30" s="2">
        <v>5197539</v>
      </c>
      <c r="B30" s="2">
        <v>1138</v>
      </c>
      <c r="C30" s="2">
        <v>712</v>
      </c>
      <c r="D30">
        <f t="shared" si="0"/>
        <v>1850</v>
      </c>
      <c r="E30">
        <f t="shared" si="1"/>
        <v>3.2918149466192173</v>
      </c>
      <c r="F30" s="2">
        <v>233</v>
      </c>
      <c r="G30" s="2">
        <v>329</v>
      </c>
      <c r="H30">
        <f t="shared" si="2"/>
        <v>562</v>
      </c>
    </row>
    <row r="31" spans="1:8" x14ac:dyDescent="0.25">
      <c r="A31" s="2">
        <v>5203368</v>
      </c>
      <c r="B31" s="2">
        <v>329</v>
      </c>
      <c r="C31" s="2">
        <v>934</v>
      </c>
      <c r="D31">
        <f t="shared" si="0"/>
        <v>1263</v>
      </c>
      <c r="E31">
        <f t="shared" si="1"/>
        <v>421</v>
      </c>
      <c r="F31" s="2">
        <v>3</v>
      </c>
      <c r="G31" s="2">
        <v>0</v>
      </c>
      <c r="H31">
        <f t="shared" si="2"/>
        <v>3</v>
      </c>
    </row>
    <row r="32" spans="1:8" x14ac:dyDescent="0.25">
      <c r="A32" s="2">
        <v>5421677</v>
      </c>
      <c r="B32" s="2">
        <v>514</v>
      </c>
      <c r="C32" s="2">
        <v>130</v>
      </c>
      <c r="D32">
        <f t="shared" si="0"/>
        <v>644</v>
      </c>
      <c r="E32">
        <f t="shared" si="1"/>
        <v>58.545454545454547</v>
      </c>
      <c r="F32" s="2">
        <v>11</v>
      </c>
      <c r="G32" s="2">
        <v>0</v>
      </c>
      <c r="H32">
        <f t="shared" si="2"/>
        <v>11</v>
      </c>
    </row>
    <row r="33" spans="1:8" x14ac:dyDescent="0.25">
      <c r="A33" s="2">
        <v>5541660</v>
      </c>
      <c r="B33" s="2">
        <v>1714</v>
      </c>
      <c r="C33" s="2">
        <v>196</v>
      </c>
      <c r="D33">
        <f t="shared" si="0"/>
        <v>1910</v>
      </c>
      <c r="E33">
        <f t="shared" si="1"/>
        <v>10.670391061452515</v>
      </c>
      <c r="F33" s="2">
        <v>77</v>
      </c>
      <c r="G33" s="2">
        <v>102</v>
      </c>
      <c r="H33">
        <f t="shared" si="2"/>
        <v>179</v>
      </c>
    </row>
    <row r="34" spans="1:8" x14ac:dyDescent="0.25">
      <c r="A34" s="2">
        <v>5614312</v>
      </c>
      <c r="B34" s="2">
        <v>119</v>
      </c>
      <c r="C34" s="2">
        <v>187</v>
      </c>
      <c r="D34">
        <f t="shared" si="0"/>
        <v>306</v>
      </c>
      <c r="E34">
        <f t="shared" si="1"/>
        <v>153</v>
      </c>
      <c r="F34" s="2">
        <v>2</v>
      </c>
      <c r="G34" s="2">
        <v>0</v>
      </c>
      <c r="H34">
        <f t="shared" si="2"/>
        <v>2</v>
      </c>
    </row>
    <row r="35" spans="1:8" x14ac:dyDescent="0.25">
      <c r="A35" s="2">
        <v>6127047</v>
      </c>
      <c r="B35" s="2">
        <v>1438</v>
      </c>
      <c r="C35" s="2">
        <v>224</v>
      </c>
      <c r="D35">
        <f t="shared" si="0"/>
        <v>1662</v>
      </c>
      <c r="E35">
        <f t="shared" si="1"/>
        <v>3.7432432432432434</v>
      </c>
      <c r="F35" s="2">
        <v>106</v>
      </c>
      <c r="G35" s="2">
        <v>338</v>
      </c>
      <c r="H35">
        <f t="shared" si="2"/>
        <v>444</v>
      </c>
    </row>
    <row r="36" spans="1:8" x14ac:dyDescent="0.25">
      <c r="A36" s="2">
        <v>7031510</v>
      </c>
      <c r="B36" s="2">
        <v>2740</v>
      </c>
      <c r="C36" s="2">
        <v>85</v>
      </c>
      <c r="D36">
        <f t="shared" si="0"/>
        <v>2825</v>
      </c>
      <c r="E36">
        <f t="shared" si="1"/>
        <v>282.5</v>
      </c>
      <c r="F36" s="2">
        <v>0</v>
      </c>
      <c r="G36" s="2">
        <v>10</v>
      </c>
      <c r="H36">
        <f t="shared" si="2"/>
        <v>10</v>
      </c>
    </row>
    <row r="37" spans="1:8" x14ac:dyDescent="0.25">
      <c r="A37" s="2">
        <v>7121796</v>
      </c>
      <c r="B37" s="2">
        <v>200</v>
      </c>
      <c r="C37" s="2">
        <v>29</v>
      </c>
      <c r="D37">
        <f t="shared" si="0"/>
        <v>229</v>
      </c>
      <c r="E37">
        <f t="shared" si="1"/>
        <v>229</v>
      </c>
      <c r="F37" s="2">
        <v>0</v>
      </c>
      <c r="G37" s="2">
        <v>1</v>
      </c>
      <c r="H37">
        <f t="shared" si="2"/>
        <v>1</v>
      </c>
    </row>
    <row r="38" spans="1:8" x14ac:dyDescent="0.25">
      <c r="A38" s="2">
        <v>7358191</v>
      </c>
      <c r="B38" s="2">
        <v>287</v>
      </c>
      <c r="C38" s="2">
        <v>117</v>
      </c>
      <c r="D38">
        <f t="shared" si="0"/>
        <v>404</v>
      </c>
      <c r="E38">
        <f t="shared" si="1"/>
        <v>80.8</v>
      </c>
      <c r="F38" s="2">
        <v>5</v>
      </c>
      <c r="G38" s="2">
        <v>0</v>
      </c>
      <c r="H38">
        <f t="shared" si="2"/>
        <v>5</v>
      </c>
    </row>
    <row r="39" spans="1:8" x14ac:dyDescent="0.25">
      <c r="A39" s="2">
        <v>8125302</v>
      </c>
      <c r="B39" s="2">
        <v>58</v>
      </c>
      <c r="C39" s="2">
        <v>11</v>
      </c>
      <c r="D39">
        <f t="shared" si="0"/>
        <v>69</v>
      </c>
      <c r="E39">
        <f t="shared" si="1"/>
        <v>34.5</v>
      </c>
      <c r="F39" s="2">
        <v>2</v>
      </c>
      <c r="G39" s="2">
        <v>0</v>
      </c>
      <c r="H39">
        <f t="shared" si="2"/>
        <v>2</v>
      </c>
    </row>
    <row r="40" spans="1:8" x14ac:dyDescent="0.25">
      <c r="A40" s="2">
        <v>8484604</v>
      </c>
      <c r="B40" s="2">
        <v>15791</v>
      </c>
      <c r="C40" s="2">
        <v>2244</v>
      </c>
      <c r="D40">
        <f t="shared" si="0"/>
        <v>18035</v>
      </c>
      <c r="E40">
        <f t="shared" si="1"/>
        <v>14.66260162601626</v>
      </c>
      <c r="F40" s="2">
        <v>253</v>
      </c>
      <c r="G40" s="2">
        <v>977</v>
      </c>
      <c r="H40">
        <f t="shared" si="2"/>
        <v>1230</v>
      </c>
    </row>
    <row r="41" spans="1:8" x14ac:dyDescent="0.25">
      <c r="A41" s="2">
        <v>8884773</v>
      </c>
      <c r="B41" s="2">
        <v>745</v>
      </c>
      <c r="C41" s="2">
        <v>1407</v>
      </c>
      <c r="D41">
        <f t="shared" si="0"/>
        <v>2152</v>
      </c>
      <c r="E41">
        <f t="shared" si="1"/>
        <v>19.925925925925927</v>
      </c>
      <c r="F41" s="2">
        <v>88</v>
      </c>
      <c r="G41" s="2">
        <v>20</v>
      </c>
      <c r="H41">
        <f t="shared" si="2"/>
        <v>108</v>
      </c>
    </row>
    <row r="42" spans="1:8" x14ac:dyDescent="0.25">
      <c r="A42" s="2">
        <v>9063331</v>
      </c>
      <c r="B42" s="2">
        <v>69</v>
      </c>
      <c r="C42" s="2">
        <v>40</v>
      </c>
      <c r="D42">
        <f t="shared" si="0"/>
        <v>109</v>
      </c>
      <c r="E42">
        <f t="shared" si="1"/>
        <v>18.166666666666668</v>
      </c>
      <c r="F42" s="2">
        <v>4</v>
      </c>
      <c r="G42" s="2">
        <v>2</v>
      </c>
      <c r="H42">
        <f t="shared" si="2"/>
        <v>6</v>
      </c>
    </row>
    <row r="43" spans="1:8" x14ac:dyDescent="0.25">
      <c r="A43" s="2">
        <v>9422376</v>
      </c>
      <c r="B43" s="2">
        <v>1</v>
      </c>
      <c r="C43" s="2">
        <v>5</v>
      </c>
      <c r="D43">
        <f t="shared" si="0"/>
        <v>6</v>
      </c>
      <c r="E43">
        <f t="shared" si="1"/>
        <v>2</v>
      </c>
      <c r="F43" s="2">
        <v>3</v>
      </c>
      <c r="G43" s="2">
        <v>0</v>
      </c>
      <c r="H43">
        <f t="shared" si="2"/>
        <v>3</v>
      </c>
    </row>
    <row r="44" spans="1:8" x14ac:dyDescent="0.25">
      <c r="A44" s="2">
        <v>10199599</v>
      </c>
      <c r="B44" s="2">
        <v>49634</v>
      </c>
      <c r="C44" s="2">
        <v>827</v>
      </c>
      <c r="D44">
        <f t="shared" si="0"/>
        <v>50461</v>
      </c>
      <c r="E44">
        <f t="shared" si="1"/>
        <v>11.129466254962505</v>
      </c>
      <c r="F44" s="2">
        <v>528</v>
      </c>
      <c r="G44" s="2">
        <v>4006</v>
      </c>
      <c r="H44">
        <f t="shared" si="2"/>
        <v>4534</v>
      </c>
    </row>
    <row r="45" spans="1:8" x14ac:dyDescent="0.25">
      <c r="A45" s="2">
        <v>10391073</v>
      </c>
      <c r="B45" s="2">
        <v>52487</v>
      </c>
      <c r="C45" s="2">
        <v>7225</v>
      </c>
      <c r="D45">
        <f t="shared" si="0"/>
        <v>59712</v>
      </c>
      <c r="E45">
        <f t="shared" si="1"/>
        <v>69.351916376306619</v>
      </c>
      <c r="F45" s="2">
        <v>861</v>
      </c>
      <c r="G45" s="2">
        <v>0</v>
      </c>
      <c r="H45">
        <f t="shared" si="2"/>
        <v>861</v>
      </c>
    </row>
    <row r="46" spans="1:8" x14ac:dyDescent="0.25">
      <c r="A46" s="2">
        <v>10934610</v>
      </c>
      <c r="B46" s="2">
        <v>138</v>
      </c>
      <c r="C46" s="2">
        <v>1134</v>
      </c>
      <c r="D46">
        <f t="shared" si="0"/>
        <v>1272</v>
      </c>
      <c r="E46">
        <f t="shared" si="1"/>
        <v>16.307692307692307</v>
      </c>
      <c r="F46" s="2">
        <v>71</v>
      </c>
      <c r="G46" s="2">
        <v>7</v>
      </c>
      <c r="H46">
        <f t="shared" si="2"/>
        <v>78</v>
      </c>
    </row>
    <row r="47" spans="1:8" x14ac:dyDescent="0.25">
      <c r="A47" s="2">
        <v>11671912</v>
      </c>
      <c r="B47" s="2">
        <v>1556</v>
      </c>
      <c r="C47" s="2">
        <v>481</v>
      </c>
      <c r="D47">
        <f t="shared" si="0"/>
        <v>2037</v>
      </c>
      <c r="E47">
        <f t="shared" si="1"/>
        <v>23.964705882352941</v>
      </c>
      <c r="F47" s="2">
        <v>60</v>
      </c>
      <c r="G47" s="2">
        <v>25</v>
      </c>
      <c r="H47">
        <f t="shared" si="2"/>
        <v>85</v>
      </c>
    </row>
    <row r="48" spans="1:8" x14ac:dyDescent="0.25">
      <c r="A48" s="2">
        <v>12736575</v>
      </c>
      <c r="B48" s="2">
        <v>92</v>
      </c>
      <c r="C48" s="2">
        <v>1789</v>
      </c>
      <c r="D48">
        <f t="shared" si="0"/>
        <v>1881</v>
      </c>
      <c r="E48">
        <f t="shared" si="1"/>
        <v>10.222826086956522</v>
      </c>
      <c r="F48" s="2">
        <v>184</v>
      </c>
      <c r="G48" s="2">
        <v>0</v>
      </c>
      <c r="H48">
        <f t="shared" si="2"/>
        <v>184</v>
      </c>
    </row>
    <row r="49" spans="1:8" x14ac:dyDescent="0.25">
      <c r="A49" s="2">
        <v>13633443</v>
      </c>
      <c r="B49" s="2">
        <v>3174</v>
      </c>
      <c r="C49" s="2">
        <v>255</v>
      </c>
      <c r="D49">
        <f t="shared" si="0"/>
        <v>3429</v>
      </c>
      <c r="E49">
        <f t="shared" si="1"/>
        <v>7.4543478260869565</v>
      </c>
      <c r="F49" s="2">
        <v>330</v>
      </c>
      <c r="G49" s="2">
        <v>130</v>
      </c>
      <c r="H49">
        <f t="shared" si="2"/>
        <v>460</v>
      </c>
    </row>
    <row r="50" spans="1:8" x14ac:dyDescent="0.25">
      <c r="A50" s="2">
        <v>14252909</v>
      </c>
      <c r="B50" s="2">
        <v>114</v>
      </c>
      <c r="C50" s="2">
        <v>9</v>
      </c>
      <c r="D50">
        <f t="shared" si="0"/>
        <v>123</v>
      </c>
      <c r="E50">
        <f t="shared" si="1"/>
        <v>24.6</v>
      </c>
      <c r="F50" s="2">
        <v>3</v>
      </c>
      <c r="G50" s="2">
        <v>2</v>
      </c>
      <c r="H50">
        <f t="shared" si="2"/>
        <v>5</v>
      </c>
    </row>
    <row r="51" spans="1:8" x14ac:dyDescent="0.25">
      <c r="A51" s="2">
        <v>14628316</v>
      </c>
      <c r="B51" s="2">
        <v>2</v>
      </c>
      <c r="C51" s="2">
        <v>100</v>
      </c>
      <c r="D51">
        <f t="shared" si="0"/>
        <v>102</v>
      </c>
      <c r="E51">
        <f t="shared" si="1"/>
        <v>51</v>
      </c>
      <c r="F51" s="2">
        <v>2</v>
      </c>
      <c r="G51" s="2">
        <v>0</v>
      </c>
      <c r="H51">
        <f t="shared" si="2"/>
        <v>2</v>
      </c>
    </row>
    <row r="52" spans="1:8" x14ac:dyDescent="0.25">
      <c r="A52" s="2">
        <v>15344614</v>
      </c>
      <c r="B52" s="2">
        <v>2236</v>
      </c>
      <c r="C52" s="2">
        <v>254</v>
      </c>
      <c r="D52">
        <f t="shared" si="0"/>
        <v>2490</v>
      </c>
      <c r="E52">
        <f t="shared" si="1"/>
        <v>355.71428571428572</v>
      </c>
      <c r="F52" s="2">
        <v>7</v>
      </c>
      <c r="G52" s="2">
        <v>0</v>
      </c>
      <c r="H52">
        <f t="shared" si="2"/>
        <v>7</v>
      </c>
    </row>
    <row r="53" spans="1:8" x14ac:dyDescent="0.25">
      <c r="A53" s="2">
        <v>16416867</v>
      </c>
      <c r="B53" s="2">
        <v>5027</v>
      </c>
      <c r="C53" s="2">
        <v>29030</v>
      </c>
      <c r="D53">
        <f t="shared" si="0"/>
        <v>34057</v>
      </c>
      <c r="E53">
        <f t="shared" si="1"/>
        <v>6.7133845850581508</v>
      </c>
      <c r="F53" s="2">
        <v>5073</v>
      </c>
      <c r="G53" s="2">
        <v>0</v>
      </c>
      <c r="H53">
        <f t="shared" si="2"/>
        <v>5073</v>
      </c>
    </row>
    <row r="54" spans="1:8" x14ac:dyDescent="0.25">
      <c r="A54" s="2">
        <v>16827151</v>
      </c>
      <c r="B54" s="2">
        <v>302</v>
      </c>
      <c r="C54" s="2">
        <v>1565</v>
      </c>
      <c r="D54">
        <f t="shared" si="0"/>
        <v>1867</v>
      </c>
      <c r="E54">
        <f t="shared" si="1"/>
        <v>12.965277777777779</v>
      </c>
      <c r="F54" s="2">
        <v>141</v>
      </c>
      <c r="G54" s="2">
        <v>3</v>
      </c>
      <c r="H54">
        <f t="shared" si="2"/>
        <v>144</v>
      </c>
    </row>
    <row r="55" spans="1:8" x14ac:dyDescent="0.25">
      <c r="A55" s="2">
        <v>17164513</v>
      </c>
      <c r="B55" s="2">
        <v>1758</v>
      </c>
      <c r="C55" s="2">
        <v>175</v>
      </c>
      <c r="D55">
        <f t="shared" si="0"/>
        <v>1933</v>
      </c>
      <c r="E55">
        <f t="shared" si="1"/>
        <v>3.1845140032948929</v>
      </c>
      <c r="F55" s="2">
        <v>1</v>
      </c>
      <c r="G55" s="2">
        <v>606</v>
      </c>
      <c r="H55">
        <f t="shared" si="2"/>
        <v>607</v>
      </c>
    </row>
    <row r="56" spans="1:8" x14ac:dyDescent="0.25">
      <c r="A56" s="2">
        <v>17509624</v>
      </c>
      <c r="B56" s="2">
        <v>15</v>
      </c>
      <c r="C56" s="2">
        <v>29</v>
      </c>
      <c r="D56">
        <f t="shared" si="0"/>
        <v>44</v>
      </c>
      <c r="E56">
        <f t="shared" si="1"/>
        <v>44</v>
      </c>
      <c r="F56" s="2">
        <v>1</v>
      </c>
      <c r="G56" s="2">
        <v>0</v>
      </c>
      <c r="H56">
        <f t="shared" si="2"/>
        <v>1</v>
      </c>
    </row>
    <row r="57" spans="1:8" x14ac:dyDescent="0.25">
      <c r="A57" s="2">
        <v>17512409</v>
      </c>
      <c r="B57" s="2">
        <v>2</v>
      </c>
      <c r="C57" s="2">
        <v>41</v>
      </c>
      <c r="D57">
        <f t="shared" si="0"/>
        <v>43</v>
      </c>
      <c r="E57">
        <f t="shared" si="1"/>
        <v>43</v>
      </c>
      <c r="F57" s="2">
        <v>1</v>
      </c>
      <c r="G57" s="2">
        <v>0</v>
      </c>
      <c r="H57">
        <f t="shared" si="2"/>
        <v>1</v>
      </c>
    </row>
    <row r="58" spans="1:8" x14ac:dyDescent="0.25">
      <c r="A58" s="2">
        <v>18299706</v>
      </c>
      <c r="B58" s="2">
        <v>42</v>
      </c>
      <c r="C58" s="2">
        <v>96</v>
      </c>
      <c r="D58">
        <f t="shared" si="0"/>
        <v>138</v>
      </c>
      <c r="E58">
        <f t="shared" si="1"/>
        <v>23</v>
      </c>
      <c r="F58" s="2">
        <v>6</v>
      </c>
      <c r="G58" s="2">
        <v>0</v>
      </c>
      <c r="H58">
        <f t="shared" si="2"/>
        <v>6</v>
      </c>
    </row>
    <row r="59" spans="1:8" x14ac:dyDescent="0.25">
      <c r="A59" s="2">
        <v>19104393</v>
      </c>
      <c r="B59" s="2">
        <v>96</v>
      </c>
      <c r="C59" s="2">
        <v>12</v>
      </c>
      <c r="D59">
        <f t="shared" si="0"/>
        <v>108</v>
      </c>
      <c r="E59">
        <f t="shared" si="1"/>
        <v>108</v>
      </c>
      <c r="F59" s="2">
        <v>0</v>
      </c>
      <c r="G59" s="2">
        <v>1</v>
      </c>
      <c r="H59">
        <f t="shared" si="2"/>
        <v>1</v>
      </c>
    </row>
    <row r="60" spans="1:8" x14ac:dyDescent="0.25">
      <c r="A60" s="2">
        <v>19695722</v>
      </c>
      <c r="B60" s="2">
        <v>1179</v>
      </c>
      <c r="C60" s="2">
        <v>867</v>
      </c>
      <c r="D60">
        <f t="shared" si="0"/>
        <v>2046</v>
      </c>
      <c r="E60">
        <f t="shared" si="1"/>
        <v>17.637931034482758</v>
      </c>
      <c r="F60" s="2">
        <v>67</v>
      </c>
      <c r="G60" s="2">
        <v>49</v>
      </c>
      <c r="H60">
        <f t="shared" si="2"/>
        <v>116</v>
      </c>
    </row>
    <row r="61" spans="1:8" x14ac:dyDescent="0.25">
      <c r="A61" s="2">
        <v>20538228</v>
      </c>
      <c r="B61" s="2">
        <v>379</v>
      </c>
      <c r="C61" s="2">
        <v>3314</v>
      </c>
      <c r="D61">
        <f t="shared" si="0"/>
        <v>3693</v>
      </c>
      <c r="E61">
        <f t="shared" si="1"/>
        <v>9.3969465648854964</v>
      </c>
      <c r="F61" s="2">
        <v>391</v>
      </c>
      <c r="G61" s="2">
        <v>2</v>
      </c>
      <c r="H61">
        <f t="shared" si="2"/>
        <v>393</v>
      </c>
    </row>
    <row r="62" spans="1:8" x14ac:dyDescent="0.25">
      <c r="A62" s="2">
        <v>20896743</v>
      </c>
      <c r="B62" s="2">
        <v>12</v>
      </c>
      <c r="C62" s="2">
        <v>3</v>
      </c>
      <c r="D62">
        <f t="shared" si="0"/>
        <v>15</v>
      </c>
      <c r="E62">
        <f t="shared" si="1"/>
        <v>7.5</v>
      </c>
      <c r="F62" s="2">
        <v>0</v>
      </c>
      <c r="G62" s="2">
        <v>2</v>
      </c>
      <c r="H62">
        <f t="shared" si="2"/>
        <v>2</v>
      </c>
    </row>
    <row r="63" spans="1:8" x14ac:dyDescent="0.25">
      <c r="A63" s="2">
        <v>20941273</v>
      </c>
      <c r="B63" s="2">
        <v>57</v>
      </c>
      <c r="C63" s="2">
        <v>1634</v>
      </c>
      <c r="D63">
        <f t="shared" si="0"/>
        <v>1691</v>
      </c>
      <c r="E63">
        <f t="shared" si="1"/>
        <v>8.0142180094786735</v>
      </c>
      <c r="F63" s="2">
        <v>209</v>
      </c>
      <c r="G63" s="2">
        <v>2</v>
      </c>
      <c r="H63">
        <f t="shared" si="2"/>
        <v>211</v>
      </c>
    </row>
    <row r="64" spans="1:8" x14ac:dyDescent="0.25">
      <c r="A64" s="2">
        <v>21130146</v>
      </c>
      <c r="B64" s="2">
        <v>19</v>
      </c>
      <c r="C64" s="2">
        <v>23</v>
      </c>
      <c r="D64">
        <f t="shared" si="0"/>
        <v>42</v>
      </c>
      <c r="E64">
        <f t="shared" si="1"/>
        <v>42</v>
      </c>
      <c r="F64" s="2">
        <v>0</v>
      </c>
      <c r="G64" s="2">
        <v>1</v>
      </c>
      <c r="H64">
        <f t="shared" si="2"/>
        <v>1</v>
      </c>
    </row>
    <row r="65" spans="1:8" x14ac:dyDescent="0.25">
      <c r="A65" s="2">
        <v>23722245</v>
      </c>
      <c r="B65" s="2">
        <v>371</v>
      </c>
      <c r="C65" s="2">
        <v>154</v>
      </c>
      <c r="D65">
        <f t="shared" si="0"/>
        <v>525</v>
      </c>
      <c r="E65">
        <f t="shared" si="1"/>
        <v>40.384615384615387</v>
      </c>
      <c r="F65" s="2">
        <v>5</v>
      </c>
      <c r="G65" s="2">
        <v>8</v>
      </c>
      <c r="H65">
        <f t="shared" si="2"/>
        <v>13</v>
      </c>
    </row>
    <row r="66" spans="1:8" x14ac:dyDescent="0.25">
      <c r="A66" s="2">
        <v>24676571</v>
      </c>
      <c r="B66" s="2">
        <v>389</v>
      </c>
      <c r="C66" s="2">
        <v>323</v>
      </c>
      <c r="D66">
        <f t="shared" si="0"/>
        <v>712</v>
      </c>
      <c r="E66">
        <f t="shared" si="1"/>
        <v>12.275862068965518</v>
      </c>
      <c r="F66" s="2">
        <v>45</v>
      </c>
      <c r="G66" s="2">
        <v>13</v>
      </c>
      <c r="H66">
        <f t="shared" si="2"/>
        <v>58</v>
      </c>
    </row>
    <row r="67" spans="1:8" x14ac:dyDescent="0.25">
      <c r="A67" s="2">
        <v>24850244</v>
      </c>
      <c r="B67" s="2">
        <v>518</v>
      </c>
      <c r="C67" s="2">
        <v>227</v>
      </c>
      <c r="D67">
        <f t="shared" ref="D67:D129" si="3">B67+C67</f>
        <v>745</v>
      </c>
      <c r="E67">
        <f t="shared" ref="E67:E129" si="4">D67/H67</f>
        <v>372.5</v>
      </c>
      <c r="F67" s="2">
        <v>2</v>
      </c>
      <c r="G67" s="2">
        <v>0</v>
      </c>
      <c r="H67">
        <f t="shared" ref="H67:H129" si="5">F67+G67</f>
        <v>2</v>
      </c>
    </row>
    <row r="68" spans="1:8" x14ac:dyDescent="0.25">
      <c r="A68" s="2">
        <v>24998407</v>
      </c>
      <c r="B68" s="2">
        <v>1019</v>
      </c>
      <c r="C68" s="2">
        <v>1479</v>
      </c>
      <c r="D68">
        <f t="shared" si="3"/>
        <v>2498</v>
      </c>
      <c r="E68">
        <f t="shared" si="4"/>
        <v>3.3802435723951287</v>
      </c>
      <c r="F68" s="2">
        <v>498</v>
      </c>
      <c r="G68" s="2">
        <v>241</v>
      </c>
      <c r="H68">
        <f t="shared" si="5"/>
        <v>739</v>
      </c>
    </row>
    <row r="69" spans="1:8" x14ac:dyDescent="0.25">
      <c r="A69" s="2">
        <v>25266940</v>
      </c>
      <c r="B69" s="2">
        <v>14</v>
      </c>
      <c r="C69" s="2">
        <v>1134</v>
      </c>
      <c r="D69">
        <f t="shared" si="3"/>
        <v>1148</v>
      </c>
      <c r="E69">
        <f t="shared" si="4"/>
        <v>5.4150943396226419</v>
      </c>
      <c r="F69" s="2">
        <v>212</v>
      </c>
      <c r="G69" s="2">
        <v>0</v>
      </c>
      <c r="H69">
        <f t="shared" si="5"/>
        <v>212</v>
      </c>
    </row>
    <row r="70" spans="1:8" x14ac:dyDescent="0.25">
      <c r="A70" s="2">
        <v>25745061</v>
      </c>
      <c r="B70" s="2">
        <v>1523</v>
      </c>
      <c r="C70" s="2">
        <v>2128</v>
      </c>
      <c r="D70">
        <f t="shared" si="3"/>
        <v>3651</v>
      </c>
      <c r="E70">
        <f t="shared" si="4"/>
        <v>7.868534482758621</v>
      </c>
      <c r="F70" s="2">
        <v>303</v>
      </c>
      <c r="G70" s="2">
        <v>161</v>
      </c>
      <c r="H70">
        <f t="shared" si="5"/>
        <v>464</v>
      </c>
    </row>
    <row r="71" spans="1:8" x14ac:dyDescent="0.25">
      <c r="A71" s="2">
        <v>26767408</v>
      </c>
      <c r="B71" s="2">
        <v>1800</v>
      </c>
      <c r="C71" s="2">
        <v>377</v>
      </c>
      <c r="D71">
        <f t="shared" si="3"/>
        <v>2177</v>
      </c>
      <c r="E71">
        <f t="shared" si="4"/>
        <v>7.1611842105263159</v>
      </c>
      <c r="F71" s="2">
        <v>75</v>
      </c>
      <c r="G71" s="2">
        <v>229</v>
      </c>
      <c r="H71">
        <f t="shared" si="5"/>
        <v>304</v>
      </c>
    </row>
    <row r="72" spans="1:8" x14ac:dyDescent="0.25">
      <c r="A72" s="2">
        <v>26851672</v>
      </c>
      <c r="B72" s="2">
        <v>35</v>
      </c>
      <c r="C72" s="2">
        <v>22</v>
      </c>
      <c r="D72">
        <f t="shared" si="3"/>
        <v>57</v>
      </c>
      <c r="E72">
        <f t="shared" si="4"/>
        <v>11.4</v>
      </c>
      <c r="F72" s="2">
        <v>3</v>
      </c>
      <c r="G72" s="2">
        <v>2</v>
      </c>
      <c r="H72">
        <f t="shared" si="5"/>
        <v>5</v>
      </c>
    </row>
    <row r="73" spans="1:8" x14ac:dyDescent="0.25">
      <c r="A73" s="2">
        <v>27963475</v>
      </c>
      <c r="B73" s="2">
        <v>1495</v>
      </c>
      <c r="C73" s="2">
        <v>301</v>
      </c>
      <c r="D73">
        <f t="shared" si="3"/>
        <v>1796</v>
      </c>
      <c r="E73">
        <f t="shared" si="4"/>
        <v>14.721311475409836</v>
      </c>
      <c r="F73" s="2">
        <v>94</v>
      </c>
      <c r="G73" s="2">
        <v>28</v>
      </c>
      <c r="H73">
        <f t="shared" si="5"/>
        <v>122</v>
      </c>
    </row>
    <row r="74" spans="1:8" x14ac:dyDescent="0.25">
      <c r="A74" s="2">
        <v>28054380</v>
      </c>
      <c r="B74" s="2">
        <v>992</v>
      </c>
      <c r="C74" s="2">
        <v>1214</v>
      </c>
      <c r="D74">
        <f t="shared" si="3"/>
        <v>2206</v>
      </c>
      <c r="E74">
        <f t="shared" si="4"/>
        <v>14.609271523178808</v>
      </c>
      <c r="F74" s="2">
        <v>144</v>
      </c>
      <c r="G74" s="2">
        <v>7</v>
      </c>
      <c r="H74">
        <f t="shared" si="5"/>
        <v>151</v>
      </c>
    </row>
    <row r="75" spans="1:8" x14ac:dyDescent="0.25">
      <c r="A75" s="2">
        <v>28898308</v>
      </c>
      <c r="B75" s="2">
        <v>3</v>
      </c>
      <c r="C75" s="2">
        <v>5</v>
      </c>
      <c r="D75">
        <f t="shared" si="3"/>
        <v>8</v>
      </c>
      <c r="E75">
        <f t="shared" si="4"/>
        <v>8</v>
      </c>
      <c r="F75" s="2">
        <v>1</v>
      </c>
      <c r="G75" s="2">
        <v>0</v>
      </c>
      <c r="H75">
        <f t="shared" si="5"/>
        <v>1</v>
      </c>
    </row>
    <row r="76" spans="1:8" x14ac:dyDescent="0.25">
      <c r="A76" s="2">
        <v>30023801</v>
      </c>
      <c r="B76" s="2">
        <v>69</v>
      </c>
      <c r="C76" s="2">
        <v>22</v>
      </c>
      <c r="D76">
        <f t="shared" si="3"/>
        <v>91</v>
      </c>
      <c r="E76">
        <f t="shared" si="4"/>
        <v>4.333333333333333</v>
      </c>
      <c r="F76" s="2">
        <v>5</v>
      </c>
      <c r="G76" s="2">
        <v>16</v>
      </c>
      <c r="H76">
        <f t="shared" si="5"/>
        <v>21</v>
      </c>
    </row>
    <row r="77" spans="1:8" x14ac:dyDescent="0.25">
      <c r="A77" s="2">
        <v>30175039</v>
      </c>
      <c r="B77" s="2">
        <v>330</v>
      </c>
      <c r="C77" s="2">
        <v>1995</v>
      </c>
      <c r="D77">
        <f t="shared" si="3"/>
        <v>2325</v>
      </c>
      <c r="E77">
        <f t="shared" si="4"/>
        <v>5.9462915601023019</v>
      </c>
      <c r="F77" s="2">
        <v>362</v>
      </c>
      <c r="G77" s="2">
        <v>29</v>
      </c>
      <c r="H77">
        <f t="shared" si="5"/>
        <v>391</v>
      </c>
    </row>
    <row r="78" spans="1:8" x14ac:dyDescent="0.25">
      <c r="A78" s="2">
        <v>30702818</v>
      </c>
      <c r="B78" s="2">
        <v>108</v>
      </c>
      <c r="C78" s="2">
        <v>898</v>
      </c>
      <c r="D78">
        <f t="shared" si="3"/>
        <v>1006</v>
      </c>
      <c r="E78">
        <f t="shared" si="4"/>
        <v>37.25925925925926</v>
      </c>
      <c r="F78" s="2">
        <v>27</v>
      </c>
      <c r="G78" s="2">
        <v>0</v>
      </c>
      <c r="H78">
        <f t="shared" si="5"/>
        <v>27</v>
      </c>
    </row>
    <row r="79" spans="1:8" x14ac:dyDescent="0.25">
      <c r="A79" s="2">
        <v>32340528</v>
      </c>
      <c r="B79" s="2">
        <v>152</v>
      </c>
      <c r="C79" s="2">
        <v>113</v>
      </c>
      <c r="D79">
        <f t="shared" si="3"/>
        <v>265</v>
      </c>
      <c r="E79">
        <f t="shared" si="4"/>
        <v>132.5</v>
      </c>
      <c r="F79" s="2">
        <v>1</v>
      </c>
      <c r="G79" s="2">
        <v>1</v>
      </c>
      <c r="H79">
        <f t="shared" si="5"/>
        <v>2</v>
      </c>
    </row>
    <row r="80" spans="1:8" x14ac:dyDescent="0.25">
      <c r="A80" s="2">
        <v>34396268</v>
      </c>
      <c r="B80" s="2">
        <v>142</v>
      </c>
      <c r="C80" s="2">
        <v>1166</v>
      </c>
      <c r="D80">
        <f t="shared" si="3"/>
        <v>1308</v>
      </c>
      <c r="E80">
        <f t="shared" si="4"/>
        <v>12.339622641509434</v>
      </c>
      <c r="F80" s="2">
        <v>91</v>
      </c>
      <c r="G80" s="2">
        <v>15</v>
      </c>
      <c r="H80">
        <f t="shared" si="5"/>
        <v>106</v>
      </c>
    </row>
    <row r="81" spans="1:8" x14ac:dyDescent="0.25">
      <c r="A81" s="2">
        <v>35300278</v>
      </c>
      <c r="B81" s="2">
        <v>336</v>
      </c>
      <c r="C81" s="2">
        <v>187</v>
      </c>
      <c r="D81">
        <f t="shared" si="3"/>
        <v>523</v>
      </c>
      <c r="E81">
        <f t="shared" si="4"/>
        <v>11.622222222222222</v>
      </c>
      <c r="F81" s="2">
        <v>14</v>
      </c>
      <c r="G81" s="2">
        <v>31</v>
      </c>
      <c r="H81">
        <f t="shared" si="5"/>
        <v>45</v>
      </c>
    </row>
    <row r="82" spans="1:8" x14ac:dyDescent="0.25">
      <c r="A82" s="2">
        <v>36121469</v>
      </c>
      <c r="B82" s="2">
        <v>4</v>
      </c>
      <c r="C82" s="2">
        <v>17</v>
      </c>
      <c r="D82">
        <f t="shared" si="3"/>
        <v>21</v>
      </c>
      <c r="E82">
        <f t="shared" si="4"/>
        <v>10.5</v>
      </c>
      <c r="F82" s="2">
        <v>2</v>
      </c>
      <c r="G82" s="2">
        <v>0</v>
      </c>
      <c r="H82">
        <f t="shared" si="5"/>
        <v>2</v>
      </c>
    </row>
    <row r="83" spans="1:8" x14ac:dyDescent="0.25">
      <c r="A83" s="2">
        <v>36368703</v>
      </c>
      <c r="B83" s="2">
        <v>1</v>
      </c>
      <c r="C83" s="2">
        <v>33</v>
      </c>
      <c r="D83">
        <f t="shared" si="3"/>
        <v>34</v>
      </c>
      <c r="E83">
        <f t="shared" si="4"/>
        <v>34</v>
      </c>
      <c r="F83" s="2">
        <v>1</v>
      </c>
      <c r="G83" s="2">
        <v>0</v>
      </c>
      <c r="H83">
        <f t="shared" si="5"/>
        <v>1</v>
      </c>
    </row>
    <row r="84" spans="1:8" x14ac:dyDescent="0.25">
      <c r="A84" s="2">
        <v>41607639</v>
      </c>
      <c r="B84" s="2">
        <v>466</v>
      </c>
      <c r="C84" s="2">
        <v>173</v>
      </c>
      <c r="D84">
        <f t="shared" si="3"/>
        <v>639</v>
      </c>
      <c r="E84">
        <f t="shared" si="4"/>
        <v>91.285714285714292</v>
      </c>
      <c r="F84" s="2">
        <v>4</v>
      </c>
      <c r="G84" s="2">
        <v>3</v>
      </c>
      <c r="H84">
        <f t="shared" si="5"/>
        <v>7</v>
      </c>
    </row>
    <row r="85" spans="1:8" x14ac:dyDescent="0.25">
      <c r="A85" s="2">
        <v>42585709</v>
      </c>
      <c r="B85" s="2">
        <v>137</v>
      </c>
      <c r="C85" s="2">
        <v>190</v>
      </c>
      <c r="D85">
        <f t="shared" si="3"/>
        <v>327</v>
      </c>
      <c r="E85">
        <f t="shared" si="4"/>
        <v>163.5</v>
      </c>
      <c r="F85" s="2">
        <v>2</v>
      </c>
      <c r="G85" s="2">
        <v>0</v>
      </c>
      <c r="H85">
        <f t="shared" si="5"/>
        <v>2</v>
      </c>
    </row>
    <row r="86" spans="1:8" x14ac:dyDescent="0.25">
      <c r="A86" s="2">
        <v>42682761</v>
      </c>
      <c r="B86" s="2">
        <v>394</v>
      </c>
      <c r="C86" s="2">
        <v>124</v>
      </c>
      <c r="D86">
        <f t="shared" si="3"/>
        <v>518</v>
      </c>
      <c r="E86">
        <f t="shared" si="4"/>
        <v>64.75</v>
      </c>
      <c r="F86" s="2">
        <v>1</v>
      </c>
      <c r="G86" s="2">
        <v>7</v>
      </c>
      <c r="H86">
        <f t="shared" si="5"/>
        <v>8</v>
      </c>
    </row>
    <row r="87" spans="1:8" x14ac:dyDescent="0.25">
      <c r="A87" s="2">
        <v>43480103</v>
      </c>
      <c r="B87" s="2">
        <v>1</v>
      </c>
      <c r="C87" s="2">
        <v>31</v>
      </c>
      <c r="D87">
        <f t="shared" si="3"/>
        <v>32</v>
      </c>
      <c r="E87">
        <f t="shared" si="4"/>
        <v>32</v>
      </c>
      <c r="F87" s="2">
        <v>1</v>
      </c>
      <c r="G87" s="2">
        <v>0</v>
      </c>
      <c r="H87">
        <f t="shared" si="5"/>
        <v>1</v>
      </c>
    </row>
    <row r="88" spans="1:8" x14ac:dyDescent="0.25">
      <c r="A88" s="2">
        <v>43715318</v>
      </c>
      <c r="B88" s="2">
        <v>20</v>
      </c>
      <c r="C88" s="2">
        <v>70</v>
      </c>
      <c r="D88">
        <f t="shared" si="3"/>
        <v>90</v>
      </c>
      <c r="E88">
        <f t="shared" si="4"/>
        <v>90</v>
      </c>
      <c r="F88" s="2">
        <v>1</v>
      </c>
      <c r="G88" s="2">
        <v>0</v>
      </c>
      <c r="H88">
        <f t="shared" si="5"/>
        <v>1</v>
      </c>
    </row>
    <row r="89" spans="1:8" x14ac:dyDescent="0.25">
      <c r="A89" s="2">
        <v>45253868</v>
      </c>
      <c r="B89" s="2">
        <v>231</v>
      </c>
      <c r="C89" s="2">
        <v>60</v>
      </c>
      <c r="D89">
        <f t="shared" si="3"/>
        <v>291</v>
      </c>
      <c r="E89">
        <f t="shared" si="4"/>
        <v>48.5</v>
      </c>
      <c r="F89" s="2">
        <v>2</v>
      </c>
      <c r="G89" s="2">
        <v>4</v>
      </c>
      <c r="H89">
        <f t="shared" si="5"/>
        <v>6</v>
      </c>
    </row>
    <row r="90" spans="1:8" x14ac:dyDescent="0.25">
      <c r="A90" s="2">
        <v>45260412</v>
      </c>
      <c r="B90" s="2">
        <v>387</v>
      </c>
      <c r="C90" s="2">
        <v>349</v>
      </c>
      <c r="D90">
        <f t="shared" si="3"/>
        <v>736</v>
      </c>
      <c r="E90">
        <f t="shared" si="4"/>
        <v>11.151515151515152</v>
      </c>
      <c r="F90" s="2">
        <v>56</v>
      </c>
      <c r="G90" s="2">
        <v>10</v>
      </c>
      <c r="H90">
        <f t="shared" si="5"/>
        <v>66</v>
      </c>
    </row>
    <row r="91" spans="1:8" x14ac:dyDescent="0.25">
      <c r="A91" s="2">
        <v>45716421</v>
      </c>
      <c r="B91" s="2">
        <v>15</v>
      </c>
      <c r="C91" s="2">
        <v>33</v>
      </c>
      <c r="D91">
        <f t="shared" si="3"/>
        <v>48</v>
      </c>
      <c r="E91">
        <f t="shared" si="4"/>
        <v>24</v>
      </c>
      <c r="F91" s="2">
        <v>2</v>
      </c>
      <c r="G91" s="2">
        <v>0</v>
      </c>
      <c r="H91">
        <f t="shared" si="5"/>
        <v>2</v>
      </c>
    </row>
    <row r="92" spans="1:8" x14ac:dyDescent="0.25">
      <c r="A92" s="2">
        <v>45866355</v>
      </c>
      <c r="B92" s="2">
        <v>547</v>
      </c>
      <c r="C92" s="2">
        <v>1026</v>
      </c>
      <c r="D92">
        <f t="shared" si="3"/>
        <v>1573</v>
      </c>
      <c r="E92">
        <f t="shared" si="4"/>
        <v>5.3869863013698627</v>
      </c>
      <c r="F92" s="2">
        <v>257</v>
      </c>
      <c r="G92" s="2">
        <v>35</v>
      </c>
      <c r="H92">
        <f t="shared" si="5"/>
        <v>292</v>
      </c>
    </row>
    <row r="93" spans="1:8" x14ac:dyDescent="0.25">
      <c r="A93" s="2">
        <v>47632133</v>
      </c>
      <c r="B93" s="2">
        <v>2100</v>
      </c>
      <c r="C93" s="2">
        <v>1114</v>
      </c>
      <c r="D93">
        <f t="shared" si="3"/>
        <v>3214</v>
      </c>
      <c r="E93">
        <f t="shared" si="4"/>
        <v>114.78571428571429</v>
      </c>
      <c r="F93" s="2">
        <v>28</v>
      </c>
      <c r="G93" s="2">
        <v>0</v>
      </c>
      <c r="H93">
        <f t="shared" si="5"/>
        <v>28</v>
      </c>
    </row>
    <row r="94" spans="1:8" x14ac:dyDescent="0.25">
      <c r="A94" s="2">
        <v>49742114</v>
      </c>
      <c r="B94" s="2">
        <v>1</v>
      </c>
      <c r="C94" s="2">
        <v>82</v>
      </c>
      <c r="D94">
        <f t="shared" si="3"/>
        <v>83</v>
      </c>
      <c r="E94">
        <f t="shared" si="4"/>
        <v>41.5</v>
      </c>
      <c r="F94" s="2">
        <v>2</v>
      </c>
      <c r="G94" s="2">
        <v>0</v>
      </c>
      <c r="H94">
        <f t="shared" si="5"/>
        <v>2</v>
      </c>
    </row>
    <row r="95" spans="1:8" x14ac:dyDescent="0.25">
      <c r="A95" s="2">
        <v>49892996</v>
      </c>
      <c r="B95" s="2">
        <v>303</v>
      </c>
      <c r="C95" s="2">
        <v>522</v>
      </c>
      <c r="D95">
        <f t="shared" si="3"/>
        <v>825</v>
      </c>
      <c r="E95">
        <f t="shared" si="4"/>
        <v>27.5</v>
      </c>
      <c r="F95" s="2">
        <v>16</v>
      </c>
      <c r="G95" s="2">
        <v>14</v>
      </c>
      <c r="H95">
        <f t="shared" si="5"/>
        <v>30</v>
      </c>
    </row>
    <row r="96" spans="1:8" x14ac:dyDescent="0.25">
      <c r="A96" s="2">
        <v>50365703</v>
      </c>
      <c r="B96" s="2">
        <v>409</v>
      </c>
      <c r="C96" s="2">
        <v>509</v>
      </c>
      <c r="D96">
        <f t="shared" si="3"/>
        <v>918</v>
      </c>
      <c r="E96">
        <f t="shared" si="4"/>
        <v>18.36</v>
      </c>
      <c r="F96" s="2">
        <v>28</v>
      </c>
      <c r="G96" s="2">
        <v>22</v>
      </c>
      <c r="H96">
        <f t="shared" si="5"/>
        <v>50</v>
      </c>
    </row>
    <row r="97" spans="1:8" x14ac:dyDescent="0.25">
      <c r="A97" s="2">
        <v>50667950</v>
      </c>
      <c r="B97" s="2">
        <v>980</v>
      </c>
      <c r="C97" s="2">
        <v>399</v>
      </c>
      <c r="D97">
        <f t="shared" si="3"/>
        <v>1379</v>
      </c>
      <c r="E97">
        <f t="shared" si="4"/>
        <v>19.7</v>
      </c>
      <c r="F97" s="2">
        <v>32</v>
      </c>
      <c r="G97" s="2">
        <v>38</v>
      </c>
      <c r="H97">
        <f t="shared" si="5"/>
        <v>70</v>
      </c>
    </row>
    <row r="98" spans="1:8" x14ac:dyDescent="0.25">
      <c r="A98" s="2">
        <v>51581382</v>
      </c>
      <c r="B98" s="2">
        <v>40</v>
      </c>
      <c r="C98" s="2">
        <v>20</v>
      </c>
      <c r="D98">
        <f t="shared" si="3"/>
        <v>60</v>
      </c>
      <c r="E98">
        <f t="shared" si="4"/>
        <v>60</v>
      </c>
      <c r="F98" s="2">
        <v>0</v>
      </c>
      <c r="G98" s="2">
        <v>1</v>
      </c>
      <c r="H98">
        <f t="shared" si="5"/>
        <v>1</v>
      </c>
    </row>
    <row r="99" spans="1:8" x14ac:dyDescent="0.25">
      <c r="A99" s="2">
        <v>53135203</v>
      </c>
      <c r="B99" s="2">
        <v>1139</v>
      </c>
      <c r="C99" s="2">
        <v>361</v>
      </c>
      <c r="D99">
        <f t="shared" si="3"/>
        <v>1500</v>
      </c>
      <c r="E99">
        <f t="shared" si="4"/>
        <v>10.135135135135135</v>
      </c>
      <c r="F99" s="2">
        <v>107</v>
      </c>
      <c r="G99" s="2">
        <v>41</v>
      </c>
      <c r="H99">
        <f t="shared" si="5"/>
        <v>148</v>
      </c>
    </row>
    <row r="100" spans="1:8" x14ac:dyDescent="0.25">
      <c r="A100" s="2">
        <v>53534987</v>
      </c>
      <c r="B100" s="2">
        <v>250</v>
      </c>
      <c r="C100" s="2">
        <v>104</v>
      </c>
      <c r="D100">
        <f t="shared" si="3"/>
        <v>354</v>
      </c>
      <c r="E100">
        <f t="shared" si="4"/>
        <v>177</v>
      </c>
      <c r="F100" s="2">
        <v>2</v>
      </c>
      <c r="G100" s="2">
        <v>0</v>
      </c>
      <c r="H100">
        <f t="shared" si="5"/>
        <v>2</v>
      </c>
    </row>
    <row r="101" spans="1:8" x14ac:dyDescent="0.25">
      <c r="A101" s="2">
        <v>53661072</v>
      </c>
      <c r="B101" s="2">
        <v>59</v>
      </c>
      <c r="C101" s="2">
        <v>84</v>
      </c>
      <c r="D101">
        <f t="shared" si="3"/>
        <v>143</v>
      </c>
      <c r="E101">
        <f t="shared" si="4"/>
        <v>47.666666666666664</v>
      </c>
      <c r="F101" s="2">
        <v>2</v>
      </c>
      <c r="G101" s="2">
        <v>1</v>
      </c>
      <c r="H101">
        <f t="shared" si="5"/>
        <v>3</v>
      </c>
    </row>
    <row r="102" spans="1:8" x14ac:dyDescent="0.25">
      <c r="A102" s="2">
        <v>54648215</v>
      </c>
      <c r="B102" s="2">
        <v>8535</v>
      </c>
      <c r="C102" s="2">
        <v>2182</v>
      </c>
      <c r="D102">
        <f t="shared" si="3"/>
        <v>10717</v>
      </c>
      <c r="E102">
        <f t="shared" si="4"/>
        <v>20.729206963249517</v>
      </c>
      <c r="F102" s="2">
        <v>164</v>
      </c>
      <c r="G102" s="2">
        <v>353</v>
      </c>
      <c r="H102">
        <f t="shared" si="5"/>
        <v>517</v>
      </c>
    </row>
    <row r="103" spans="1:8" x14ac:dyDescent="0.25">
      <c r="A103" s="2">
        <v>54654579</v>
      </c>
      <c r="B103" s="2">
        <v>98</v>
      </c>
      <c r="C103" s="2">
        <v>25</v>
      </c>
      <c r="D103">
        <f t="shared" si="3"/>
        <v>123</v>
      </c>
      <c r="E103">
        <f t="shared" si="4"/>
        <v>123</v>
      </c>
      <c r="F103" s="2">
        <v>1</v>
      </c>
      <c r="G103" s="2">
        <v>0</v>
      </c>
      <c r="H103">
        <f t="shared" si="5"/>
        <v>1</v>
      </c>
    </row>
    <row r="104" spans="1:8" x14ac:dyDescent="0.25">
      <c r="A104" s="2">
        <v>55123746</v>
      </c>
      <c r="B104" s="2">
        <v>6</v>
      </c>
      <c r="C104" s="2">
        <v>76</v>
      </c>
      <c r="D104">
        <f t="shared" si="3"/>
        <v>82</v>
      </c>
      <c r="E104">
        <f t="shared" si="4"/>
        <v>82</v>
      </c>
      <c r="F104" s="2">
        <v>1</v>
      </c>
      <c r="G104" s="2">
        <v>0</v>
      </c>
      <c r="H104">
        <f t="shared" si="5"/>
        <v>1</v>
      </c>
    </row>
    <row r="105" spans="1:8" x14ac:dyDescent="0.25">
      <c r="A105" s="2">
        <v>56406733</v>
      </c>
      <c r="B105" s="2">
        <v>1</v>
      </c>
      <c r="C105" s="2">
        <v>10</v>
      </c>
      <c r="D105">
        <f t="shared" si="3"/>
        <v>11</v>
      </c>
      <c r="E105">
        <f t="shared" si="4"/>
        <v>5.5</v>
      </c>
      <c r="F105" s="2">
        <v>2</v>
      </c>
      <c r="G105" s="2">
        <v>0</v>
      </c>
      <c r="H105">
        <f t="shared" si="5"/>
        <v>2</v>
      </c>
    </row>
    <row r="106" spans="1:8" x14ac:dyDescent="0.25">
      <c r="A106" s="2">
        <v>56740418</v>
      </c>
      <c r="B106" s="2">
        <v>11</v>
      </c>
      <c r="C106" s="2">
        <v>15</v>
      </c>
      <c r="D106">
        <f t="shared" si="3"/>
        <v>26</v>
      </c>
      <c r="E106">
        <f t="shared" si="4"/>
        <v>13</v>
      </c>
      <c r="F106" s="2">
        <v>2</v>
      </c>
      <c r="G106" s="2">
        <v>0</v>
      </c>
      <c r="H106">
        <f t="shared" si="5"/>
        <v>2</v>
      </c>
    </row>
    <row r="107" spans="1:8" x14ac:dyDescent="0.25">
      <c r="A107" s="2">
        <v>71284838</v>
      </c>
      <c r="B107" s="2">
        <v>2</v>
      </c>
      <c r="C107" s="2">
        <v>78</v>
      </c>
      <c r="D107">
        <f t="shared" si="3"/>
        <v>80</v>
      </c>
      <c r="E107">
        <f t="shared" si="4"/>
        <v>2.9629629629629628</v>
      </c>
      <c r="F107" s="2">
        <v>27</v>
      </c>
      <c r="G107" s="2">
        <v>0</v>
      </c>
      <c r="H107">
        <f t="shared" si="5"/>
        <v>27</v>
      </c>
    </row>
    <row r="108" spans="1:8" x14ac:dyDescent="0.25">
      <c r="A108" s="2">
        <v>71301957</v>
      </c>
      <c r="B108" s="2">
        <v>1</v>
      </c>
      <c r="C108" s="2">
        <v>46</v>
      </c>
      <c r="D108">
        <f t="shared" si="3"/>
        <v>47</v>
      </c>
      <c r="E108">
        <f t="shared" si="4"/>
        <v>9.4</v>
      </c>
      <c r="F108" s="2">
        <v>5</v>
      </c>
      <c r="G108" s="2">
        <v>0</v>
      </c>
      <c r="H108">
        <f t="shared" si="5"/>
        <v>5</v>
      </c>
    </row>
    <row r="109" spans="1:8" x14ac:dyDescent="0.25">
      <c r="A109" s="2">
        <v>71376869</v>
      </c>
      <c r="B109" s="2">
        <v>245</v>
      </c>
      <c r="C109" s="2">
        <v>170</v>
      </c>
      <c r="D109">
        <f t="shared" si="3"/>
        <v>415</v>
      </c>
      <c r="E109">
        <f t="shared" si="4"/>
        <v>46.111111111111114</v>
      </c>
      <c r="F109" s="2">
        <v>9</v>
      </c>
      <c r="G109" s="2">
        <v>0</v>
      </c>
      <c r="H109">
        <f t="shared" si="5"/>
        <v>9</v>
      </c>
    </row>
    <row r="110" spans="1:8" x14ac:dyDescent="0.25">
      <c r="A110" s="2">
        <v>71501855</v>
      </c>
      <c r="B110" s="2">
        <v>644</v>
      </c>
      <c r="C110" s="2">
        <v>3765</v>
      </c>
      <c r="D110">
        <f t="shared" si="3"/>
        <v>4409</v>
      </c>
      <c r="E110">
        <f t="shared" si="4"/>
        <v>17.290196078431372</v>
      </c>
      <c r="F110" s="2">
        <v>255</v>
      </c>
      <c r="G110" s="2">
        <v>0</v>
      </c>
      <c r="H110">
        <f t="shared" si="5"/>
        <v>255</v>
      </c>
    </row>
    <row r="111" spans="1:8" x14ac:dyDescent="0.25">
      <c r="A111" s="2">
        <v>72233269</v>
      </c>
      <c r="B111" s="2">
        <v>962</v>
      </c>
      <c r="C111" s="2">
        <v>124</v>
      </c>
      <c r="D111">
        <f t="shared" si="3"/>
        <v>1086</v>
      </c>
      <c r="E111">
        <f t="shared" si="4"/>
        <v>6.5029940119760479</v>
      </c>
      <c r="F111" s="2">
        <v>145</v>
      </c>
      <c r="G111" s="2">
        <v>22</v>
      </c>
      <c r="H111">
        <f t="shared" si="5"/>
        <v>167</v>
      </c>
    </row>
    <row r="112" spans="1:8" x14ac:dyDescent="0.25">
      <c r="A112" s="2">
        <v>72479761</v>
      </c>
      <c r="B112" s="2">
        <v>340</v>
      </c>
      <c r="C112" s="2">
        <v>4758</v>
      </c>
      <c r="D112">
        <f t="shared" si="3"/>
        <v>5098</v>
      </c>
      <c r="E112">
        <f t="shared" si="4"/>
        <v>113.28888888888889</v>
      </c>
      <c r="F112" s="2">
        <v>45</v>
      </c>
      <c r="G112" s="2">
        <v>0</v>
      </c>
      <c r="H112">
        <f t="shared" si="5"/>
        <v>45</v>
      </c>
    </row>
    <row r="113" spans="1:8" x14ac:dyDescent="0.25">
      <c r="A113" s="2">
        <v>74074978</v>
      </c>
      <c r="B113" s="2">
        <v>330</v>
      </c>
      <c r="C113" s="2">
        <v>1578</v>
      </c>
      <c r="D113">
        <f t="shared" si="3"/>
        <v>1908</v>
      </c>
      <c r="E113">
        <f t="shared" si="4"/>
        <v>238.5</v>
      </c>
      <c r="F113" s="2">
        <v>8</v>
      </c>
      <c r="G113" s="2">
        <v>0</v>
      </c>
      <c r="H113">
        <f t="shared" si="5"/>
        <v>8</v>
      </c>
    </row>
    <row r="114" spans="1:8" x14ac:dyDescent="0.25">
      <c r="A114" s="2">
        <v>74510248</v>
      </c>
      <c r="B114" s="2">
        <v>1</v>
      </c>
      <c r="C114" s="2">
        <v>10</v>
      </c>
      <c r="D114">
        <f t="shared" si="3"/>
        <v>11</v>
      </c>
      <c r="E114">
        <f t="shared" si="4"/>
        <v>5.5</v>
      </c>
      <c r="F114" s="2">
        <v>2</v>
      </c>
      <c r="G114" s="2">
        <v>0</v>
      </c>
      <c r="H114">
        <f t="shared" si="5"/>
        <v>2</v>
      </c>
    </row>
    <row r="115" spans="1:8" x14ac:dyDescent="0.25">
      <c r="A115" s="2">
        <v>79148749</v>
      </c>
      <c r="B115" s="2">
        <v>227</v>
      </c>
      <c r="C115" s="2">
        <v>256</v>
      </c>
      <c r="D115">
        <f t="shared" si="3"/>
        <v>483</v>
      </c>
      <c r="E115">
        <f t="shared" si="4"/>
        <v>120.75</v>
      </c>
      <c r="F115" s="2">
        <v>4</v>
      </c>
      <c r="G115" s="2">
        <v>0</v>
      </c>
      <c r="H115">
        <f t="shared" si="5"/>
        <v>4</v>
      </c>
    </row>
    <row r="116" spans="1:8" x14ac:dyDescent="0.25">
      <c r="A116" s="2">
        <v>79465598</v>
      </c>
      <c r="B116" s="2">
        <v>270</v>
      </c>
      <c r="C116" s="2">
        <v>826</v>
      </c>
      <c r="D116">
        <f t="shared" si="3"/>
        <v>1096</v>
      </c>
      <c r="E116">
        <f t="shared" si="4"/>
        <v>13.873417721518987</v>
      </c>
      <c r="F116" s="2">
        <v>66</v>
      </c>
      <c r="G116" s="2">
        <v>13</v>
      </c>
      <c r="H116">
        <f t="shared" si="5"/>
        <v>79</v>
      </c>
    </row>
    <row r="117" spans="1:8" x14ac:dyDescent="0.25">
      <c r="A117" s="2">
        <v>80075516</v>
      </c>
      <c r="B117" s="2">
        <v>1</v>
      </c>
      <c r="C117" s="2">
        <v>174</v>
      </c>
      <c r="D117">
        <f t="shared" si="3"/>
        <v>175</v>
      </c>
      <c r="E117">
        <f t="shared" si="4"/>
        <v>29.166666666666668</v>
      </c>
      <c r="F117" s="2">
        <v>6</v>
      </c>
      <c r="G117" s="2">
        <v>0</v>
      </c>
      <c r="H117">
        <f t="shared" si="5"/>
        <v>6</v>
      </c>
    </row>
    <row r="118" spans="1:8" x14ac:dyDescent="0.25">
      <c r="A118" s="2">
        <v>80777592</v>
      </c>
      <c r="B118" s="2">
        <v>73</v>
      </c>
      <c r="C118" s="2">
        <v>143</v>
      </c>
      <c r="D118">
        <f t="shared" si="3"/>
        <v>216</v>
      </c>
      <c r="E118">
        <f t="shared" si="4"/>
        <v>108</v>
      </c>
      <c r="F118" s="2">
        <v>2</v>
      </c>
      <c r="G118" s="2">
        <v>0</v>
      </c>
      <c r="H118">
        <f t="shared" si="5"/>
        <v>2</v>
      </c>
    </row>
    <row r="119" spans="1:8" x14ac:dyDescent="0.25">
      <c r="A119" s="2">
        <v>81348052</v>
      </c>
      <c r="B119" s="2">
        <v>20</v>
      </c>
      <c r="C119" s="2">
        <v>162</v>
      </c>
      <c r="D119">
        <f t="shared" si="3"/>
        <v>182</v>
      </c>
      <c r="E119">
        <f t="shared" si="4"/>
        <v>60.666666666666664</v>
      </c>
      <c r="F119" s="2">
        <v>3</v>
      </c>
      <c r="G119" s="2">
        <v>0</v>
      </c>
      <c r="H119">
        <f t="shared" si="5"/>
        <v>3</v>
      </c>
    </row>
    <row r="120" spans="1:8" x14ac:dyDescent="0.25">
      <c r="A120" s="2">
        <v>85057381</v>
      </c>
      <c r="B120" s="2">
        <v>189</v>
      </c>
      <c r="C120" s="2">
        <v>33</v>
      </c>
      <c r="D120">
        <f t="shared" si="3"/>
        <v>222</v>
      </c>
      <c r="E120">
        <f t="shared" si="4"/>
        <v>55.5</v>
      </c>
      <c r="F120" s="2">
        <v>4</v>
      </c>
      <c r="G120" s="2">
        <v>0</v>
      </c>
      <c r="H120">
        <f t="shared" si="5"/>
        <v>4</v>
      </c>
    </row>
    <row r="121" spans="1:8" x14ac:dyDescent="0.25">
      <c r="A121" s="2">
        <v>89198960</v>
      </c>
      <c r="B121" s="2">
        <v>61</v>
      </c>
      <c r="C121" s="2">
        <v>12</v>
      </c>
      <c r="D121">
        <f t="shared" si="3"/>
        <v>73</v>
      </c>
      <c r="E121">
        <f t="shared" si="4"/>
        <v>73</v>
      </c>
      <c r="F121" s="2">
        <v>0</v>
      </c>
      <c r="G121" s="2">
        <v>1</v>
      </c>
      <c r="H121">
        <f t="shared" si="5"/>
        <v>1</v>
      </c>
    </row>
    <row r="122" spans="1:8" x14ac:dyDescent="0.25">
      <c r="A122" s="2">
        <v>93316749</v>
      </c>
      <c r="B122" s="2">
        <v>3089</v>
      </c>
      <c r="C122" s="2">
        <v>530</v>
      </c>
      <c r="D122">
        <f t="shared" si="3"/>
        <v>3619</v>
      </c>
      <c r="E122">
        <f t="shared" si="4"/>
        <v>157.34782608695653</v>
      </c>
      <c r="F122" s="2">
        <v>23</v>
      </c>
      <c r="G122" s="2">
        <v>0</v>
      </c>
      <c r="H122">
        <f t="shared" si="5"/>
        <v>23</v>
      </c>
    </row>
    <row r="123" spans="1:8" x14ac:dyDescent="0.25">
      <c r="A123" s="2">
        <v>93964532</v>
      </c>
      <c r="B123" s="2">
        <v>971</v>
      </c>
      <c r="C123" s="2">
        <v>187</v>
      </c>
      <c r="D123">
        <f t="shared" si="3"/>
        <v>1158</v>
      </c>
      <c r="E123">
        <f t="shared" si="4"/>
        <v>1158</v>
      </c>
      <c r="F123" s="2">
        <v>1</v>
      </c>
      <c r="G123" s="2">
        <v>0</v>
      </c>
      <c r="H123">
        <f t="shared" si="5"/>
        <v>1</v>
      </c>
    </row>
    <row r="124" spans="1:8" x14ac:dyDescent="0.25">
      <c r="A124" s="2">
        <v>96530667</v>
      </c>
      <c r="B124" s="2">
        <v>5018</v>
      </c>
      <c r="C124" s="2">
        <v>178</v>
      </c>
      <c r="D124">
        <f t="shared" si="3"/>
        <v>5196</v>
      </c>
      <c r="E124">
        <f t="shared" si="4"/>
        <v>192.44444444444446</v>
      </c>
      <c r="F124" s="2">
        <v>6</v>
      </c>
      <c r="G124" s="2">
        <v>21</v>
      </c>
      <c r="H124">
        <f t="shared" si="5"/>
        <v>27</v>
      </c>
    </row>
    <row r="125" spans="1:8" x14ac:dyDescent="0.25">
      <c r="A125" s="2">
        <v>98208593</v>
      </c>
      <c r="B125" s="2">
        <v>57</v>
      </c>
      <c r="C125" s="2">
        <v>118</v>
      </c>
      <c r="D125">
        <f t="shared" si="3"/>
        <v>175</v>
      </c>
      <c r="E125">
        <f t="shared" si="4"/>
        <v>19.444444444444443</v>
      </c>
      <c r="F125" s="2">
        <v>9</v>
      </c>
      <c r="G125" s="2">
        <v>0</v>
      </c>
      <c r="H125">
        <f t="shared" si="5"/>
        <v>9</v>
      </c>
    </row>
    <row r="126" spans="1:8" x14ac:dyDescent="0.25">
      <c r="A126" s="2">
        <v>117831469</v>
      </c>
      <c r="B126" s="2">
        <v>2677</v>
      </c>
      <c r="C126" s="2">
        <v>822</v>
      </c>
      <c r="D126">
        <f t="shared" si="3"/>
        <v>3499</v>
      </c>
      <c r="E126">
        <f t="shared" si="4"/>
        <v>30.42608695652174</v>
      </c>
      <c r="F126" s="2">
        <v>115</v>
      </c>
      <c r="G126" s="2">
        <v>0</v>
      </c>
      <c r="H126">
        <f t="shared" si="5"/>
        <v>115</v>
      </c>
    </row>
    <row r="127" spans="1:8" x14ac:dyDescent="0.25">
      <c r="A127" s="2">
        <v>118666777</v>
      </c>
      <c r="B127" s="2">
        <v>980</v>
      </c>
      <c r="C127" s="2">
        <v>425</v>
      </c>
      <c r="D127">
        <f t="shared" si="3"/>
        <v>1405</v>
      </c>
      <c r="E127">
        <f t="shared" si="4"/>
        <v>351.25</v>
      </c>
      <c r="F127" s="2">
        <v>4</v>
      </c>
      <c r="G127" s="2">
        <v>0</v>
      </c>
      <c r="H127">
        <f t="shared" si="5"/>
        <v>4</v>
      </c>
    </row>
    <row r="128" spans="1:8" x14ac:dyDescent="0.25">
      <c r="A128" s="2">
        <v>121552656</v>
      </c>
      <c r="B128" s="2">
        <v>3</v>
      </c>
      <c r="C128" s="2">
        <v>47</v>
      </c>
      <c r="D128">
        <f t="shared" si="3"/>
        <v>50</v>
      </c>
      <c r="E128">
        <f t="shared" si="4"/>
        <v>10</v>
      </c>
      <c r="F128" s="2">
        <v>5</v>
      </c>
      <c r="G128" s="2">
        <v>0</v>
      </c>
      <c r="H128">
        <f t="shared" si="5"/>
        <v>5</v>
      </c>
    </row>
    <row r="129" spans="1:8" x14ac:dyDescent="0.25">
      <c r="A129" s="2">
        <v>122976077</v>
      </c>
      <c r="B129" s="2">
        <v>2772</v>
      </c>
      <c r="C129" s="2">
        <v>2463</v>
      </c>
      <c r="D129">
        <f t="shared" si="3"/>
        <v>5235</v>
      </c>
      <c r="E129">
        <f t="shared" si="4"/>
        <v>201.34615384615384</v>
      </c>
      <c r="F129" s="2">
        <v>26</v>
      </c>
      <c r="G129" s="2">
        <v>0</v>
      </c>
      <c r="H129">
        <f t="shared" si="5"/>
        <v>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/>
  </sheetViews>
  <sheetFormatPr defaultRowHeight="15" x14ac:dyDescent="0.25"/>
  <cols>
    <col min="2" max="3" width="19.140625" bestFit="1" customWidth="1"/>
    <col min="4" max="5" width="19.7109375" bestFit="1" customWidth="1"/>
    <col min="9" max="10" width="16.85546875" bestFit="1" customWidth="1"/>
  </cols>
  <sheetData>
    <row r="1" spans="1:5" x14ac:dyDescent="0.25">
      <c r="A1" t="s">
        <v>3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 s="2">
        <v>16694</v>
      </c>
      <c r="B2" s="2">
        <v>3</v>
      </c>
      <c r="C2" s="2">
        <v>3</v>
      </c>
      <c r="D2" s="2">
        <v>386</v>
      </c>
      <c r="E2" s="2">
        <v>835</v>
      </c>
    </row>
    <row r="3" spans="1:5" x14ac:dyDescent="0.25">
      <c r="A3" s="2">
        <v>239610</v>
      </c>
      <c r="B3" s="2">
        <v>2</v>
      </c>
      <c r="C3" s="2">
        <v>0</v>
      </c>
      <c r="D3" s="2">
        <v>1</v>
      </c>
      <c r="E3" s="2">
        <v>0</v>
      </c>
    </row>
    <row r="4" spans="1:5" x14ac:dyDescent="0.25">
      <c r="A4" s="2">
        <v>347655</v>
      </c>
      <c r="B4" s="2">
        <v>2538</v>
      </c>
      <c r="C4" s="2">
        <v>41</v>
      </c>
      <c r="D4" s="2">
        <v>12483</v>
      </c>
      <c r="E4" s="2">
        <v>269</v>
      </c>
    </row>
    <row r="5" spans="1:5" x14ac:dyDescent="0.25">
      <c r="A5" s="2">
        <v>489645</v>
      </c>
      <c r="B5" s="2">
        <v>2476</v>
      </c>
      <c r="C5" s="2">
        <v>0</v>
      </c>
      <c r="D5" s="2">
        <v>10696</v>
      </c>
      <c r="E5" s="2">
        <v>0</v>
      </c>
    </row>
    <row r="6" spans="1:5" x14ac:dyDescent="0.25">
      <c r="A6" s="2">
        <v>500122</v>
      </c>
      <c r="B6" s="2">
        <v>4</v>
      </c>
      <c r="C6" s="2">
        <v>0</v>
      </c>
      <c r="D6" s="2">
        <v>4</v>
      </c>
      <c r="E6" s="2">
        <v>0</v>
      </c>
    </row>
    <row r="7" spans="1:5" x14ac:dyDescent="0.25">
      <c r="A7" s="2">
        <v>806511</v>
      </c>
      <c r="B7" s="2">
        <v>83</v>
      </c>
      <c r="C7" s="2">
        <v>28</v>
      </c>
      <c r="D7" s="2">
        <v>1389</v>
      </c>
      <c r="E7" s="2">
        <v>49</v>
      </c>
    </row>
    <row r="8" spans="1:5" x14ac:dyDescent="0.25">
      <c r="A8" s="2">
        <v>1059929</v>
      </c>
      <c r="B8" s="2">
        <v>84</v>
      </c>
      <c r="C8" s="2">
        <v>0</v>
      </c>
      <c r="D8" s="2">
        <v>2204</v>
      </c>
      <c r="E8" s="2">
        <v>0</v>
      </c>
    </row>
    <row r="9" spans="1:5" x14ac:dyDescent="0.25">
      <c r="A9" s="2">
        <v>1338040</v>
      </c>
      <c r="B9" s="2">
        <v>708</v>
      </c>
      <c r="C9" s="2">
        <v>1138</v>
      </c>
      <c r="D9" s="2">
        <v>13622</v>
      </c>
      <c r="E9" s="2">
        <v>59046</v>
      </c>
    </row>
    <row r="10" spans="1:5" x14ac:dyDescent="0.25">
      <c r="A10" s="2">
        <v>1352520</v>
      </c>
      <c r="B10" s="2">
        <v>3475</v>
      </c>
      <c r="C10" s="2">
        <v>12</v>
      </c>
      <c r="D10" s="2">
        <v>20729</v>
      </c>
      <c r="E10" s="2">
        <v>34</v>
      </c>
    </row>
    <row r="11" spans="1:5" x14ac:dyDescent="0.25">
      <c r="A11" s="2">
        <v>1430636</v>
      </c>
      <c r="B11" s="2">
        <v>3</v>
      </c>
      <c r="C11" s="2">
        <v>0</v>
      </c>
      <c r="D11" s="2">
        <v>1283</v>
      </c>
      <c r="E11" s="2">
        <v>0</v>
      </c>
    </row>
    <row r="12" spans="1:5" x14ac:dyDescent="0.25">
      <c r="A12" s="2">
        <v>1722606</v>
      </c>
      <c r="B12" s="2">
        <v>8</v>
      </c>
      <c r="C12" s="2">
        <v>66</v>
      </c>
      <c r="D12" s="2">
        <v>163</v>
      </c>
      <c r="E12" s="2">
        <v>1320</v>
      </c>
    </row>
    <row r="13" spans="1:5" x14ac:dyDescent="0.25">
      <c r="A13" s="2">
        <v>1799884</v>
      </c>
      <c r="B13" s="2">
        <v>596</v>
      </c>
      <c r="C13" s="2">
        <v>760</v>
      </c>
      <c r="D13" s="2">
        <v>5460</v>
      </c>
      <c r="E13" s="2">
        <v>8617</v>
      </c>
    </row>
    <row r="14" spans="1:5" x14ac:dyDescent="0.25">
      <c r="A14" s="2">
        <v>1848736</v>
      </c>
      <c r="B14" s="2">
        <v>81</v>
      </c>
      <c r="C14" s="2">
        <v>15</v>
      </c>
      <c r="D14" s="2">
        <v>4663</v>
      </c>
      <c r="E14" s="2">
        <v>1617</v>
      </c>
    </row>
    <row r="15" spans="1:5" x14ac:dyDescent="0.25">
      <c r="A15" s="2">
        <v>2263742</v>
      </c>
      <c r="B15" s="2">
        <v>2853</v>
      </c>
      <c r="C15" s="2">
        <v>986</v>
      </c>
      <c r="D15" s="2">
        <v>10483</v>
      </c>
      <c r="E15" s="2">
        <v>2955</v>
      </c>
    </row>
    <row r="16" spans="1:5" x14ac:dyDescent="0.25">
      <c r="A16" s="2">
        <v>2386842</v>
      </c>
      <c r="B16" s="2">
        <v>1</v>
      </c>
      <c r="C16" s="2">
        <v>0</v>
      </c>
      <c r="D16" s="2">
        <v>5</v>
      </c>
      <c r="E16" s="2">
        <v>0</v>
      </c>
    </row>
    <row r="17" spans="1:5" x14ac:dyDescent="0.25">
      <c r="A17" s="2">
        <v>2416064</v>
      </c>
      <c r="B17" s="2">
        <v>1120</v>
      </c>
      <c r="C17" s="2">
        <v>66</v>
      </c>
      <c r="D17" s="2">
        <v>3385</v>
      </c>
      <c r="E17" s="2">
        <v>110</v>
      </c>
    </row>
    <row r="18" spans="1:5" x14ac:dyDescent="0.25">
      <c r="A18" s="2">
        <v>2453389</v>
      </c>
      <c r="B18" s="2">
        <v>6</v>
      </c>
      <c r="C18" s="2">
        <v>2</v>
      </c>
      <c r="D18" s="2">
        <v>0</v>
      </c>
      <c r="E18" s="2">
        <v>1</v>
      </c>
    </row>
    <row r="19" spans="1:5" x14ac:dyDescent="0.25">
      <c r="A19" s="2">
        <v>2457595</v>
      </c>
      <c r="B19" s="2">
        <v>7</v>
      </c>
      <c r="C19" s="2">
        <v>0</v>
      </c>
      <c r="D19" s="2">
        <v>917</v>
      </c>
      <c r="E19" s="2">
        <v>0</v>
      </c>
    </row>
    <row r="20" spans="1:5" x14ac:dyDescent="0.25">
      <c r="A20" s="2">
        <v>2577146</v>
      </c>
      <c r="B20" s="2">
        <v>3</v>
      </c>
      <c r="C20" s="2">
        <v>1</v>
      </c>
      <c r="D20" s="2">
        <v>2610</v>
      </c>
      <c r="E20" s="2">
        <v>0</v>
      </c>
    </row>
    <row r="21" spans="1:5" x14ac:dyDescent="0.25">
      <c r="A21" s="2">
        <v>2665228</v>
      </c>
      <c r="B21" s="2">
        <v>1</v>
      </c>
      <c r="C21" s="2">
        <v>0</v>
      </c>
      <c r="D21" s="2">
        <v>9</v>
      </c>
      <c r="E21" s="2">
        <v>0</v>
      </c>
    </row>
    <row r="22" spans="1:5" x14ac:dyDescent="0.25">
      <c r="A22" s="2">
        <v>2723436</v>
      </c>
      <c r="B22" s="2">
        <v>107</v>
      </c>
      <c r="C22" s="2">
        <v>12</v>
      </c>
      <c r="D22" s="2">
        <v>4038</v>
      </c>
      <c r="E22" s="2">
        <v>96</v>
      </c>
    </row>
    <row r="23" spans="1:5" x14ac:dyDescent="0.25">
      <c r="A23" s="2">
        <v>2995765</v>
      </c>
      <c r="B23" s="2">
        <v>3</v>
      </c>
      <c r="C23" s="2">
        <v>0</v>
      </c>
      <c r="D23" s="2">
        <v>55</v>
      </c>
      <c r="E23" s="2">
        <v>0</v>
      </c>
    </row>
    <row r="24" spans="1:5" x14ac:dyDescent="0.25">
      <c r="A24" s="2">
        <v>3011763</v>
      </c>
      <c r="B24" s="2">
        <v>5</v>
      </c>
      <c r="C24" s="2">
        <v>0</v>
      </c>
      <c r="D24" s="2">
        <v>925</v>
      </c>
      <c r="E24" s="2">
        <v>0</v>
      </c>
    </row>
    <row r="25" spans="1:5" x14ac:dyDescent="0.25">
      <c r="A25" s="2">
        <v>3148994</v>
      </c>
      <c r="B25" s="2">
        <v>36</v>
      </c>
      <c r="C25" s="2">
        <v>133</v>
      </c>
      <c r="D25" s="2">
        <v>66</v>
      </c>
      <c r="E25" s="2">
        <v>145</v>
      </c>
    </row>
    <row r="26" spans="1:5" x14ac:dyDescent="0.25">
      <c r="A26" s="2">
        <v>4295237</v>
      </c>
      <c r="B26" s="2">
        <v>0</v>
      </c>
      <c r="C26" s="2">
        <v>2</v>
      </c>
      <c r="D26" s="2">
        <v>0</v>
      </c>
      <c r="E26" s="2">
        <v>700</v>
      </c>
    </row>
    <row r="27" spans="1:5" x14ac:dyDescent="0.25">
      <c r="A27" s="2">
        <v>4693087</v>
      </c>
      <c r="B27" s="2">
        <v>423</v>
      </c>
      <c r="C27" s="2">
        <v>116</v>
      </c>
      <c r="D27" s="2">
        <v>3451</v>
      </c>
      <c r="E27" s="2">
        <v>2258</v>
      </c>
    </row>
    <row r="28" spans="1:5" x14ac:dyDescent="0.25">
      <c r="A28" s="2">
        <v>5144181</v>
      </c>
      <c r="B28" s="2">
        <v>13</v>
      </c>
      <c r="C28" s="2">
        <v>88</v>
      </c>
      <c r="D28" s="2">
        <v>11</v>
      </c>
      <c r="E28" s="2">
        <v>929</v>
      </c>
    </row>
    <row r="29" spans="1:5" x14ac:dyDescent="0.25">
      <c r="A29" s="2">
        <v>5197539</v>
      </c>
      <c r="B29" s="2">
        <v>233</v>
      </c>
      <c r="C29" s="2">
        <v>330</v>
      </c>
      <c r="D29" s="2">
        <v>357</v>
      </c>
      <c r="E29" s="2">
        <v>485</v>
      </c>
    </row>
    <row r="30" spans="1:5" x14ac:dyDescent="0.25">
      <c r="A30" s="2">
        <v>5203368</v>
      </c>
      <c r="B30" s="2">
        <v>4</v>
      </c>
      <c r="C30" s="2">
        <v>0</v>
      </c>
      <c r="D30" s="2">
        <v>10</v>
      </c>
      <c r="E30" s="2">
        <v>0</v>
      </c>
    </row>
    <row r="31" spans="1:5" x14ac:dyDescent="0.25">
      <c r="A31" s="2">
        <v>5421677</v>
      </c>
      <c r="B31" s="2">
        <v>7</v>
      </c>
      <c r="C31" s="2">
        <v>0</v>
      </c>
      <c r="D31" s="2">
        <v>0</v>
      </c>
      <c r="E31" s="2">
        <v>0</v>
      </c>
    </row>
    <row r="32" spans="1:5" x14ac:dyDescent="0.25">
      <c r="A32" s="2">
        <v>5541660</v>
      </c>
      <c r="B32" s="2">
        <v>67</v>
      </c>
      <c r="C32" s="2">
        <v>103</v>
      </c>
      <c r="D32" s="2">
        <v>1871</v>
      </c>
      <c r="E32" s="2">
        <v>3012</v>
      </c>
    </row>
    <row r="33" spans="1:5" x14ac:dyDescent="0.25">
      <c r="A33" s="2">
        <v>5614312</v>
      </c>
      <c r="B33" s="2">
        <v>2</v>
      </c>
      <c r="C33" s="2">
        <v>0</v>
      </c>
      <c r="D33" s="2">
        <v>378</v>
      </c>
      <c r="E33" s="2">
        <v>0</v>
      </c>
    </row>
    <row r="34" spans="1:5" x14ac:dyDescent="0.25">
      <c r="A34" s="2">
        <v>6127047</v>
      </c>
      <c r="B34" s="2">
        <v>94</v>
      </c>
      <c r="C34" s="2">
        <v>340</v>
      </c>
      <c r="D34" s="2">
        <v>2849</v>
      </c>
      <c r="E34" s="2">
        <v>30752</v>
      </c>
    </row>
    <row r="35" spans="1:5" x14ac:dyDescent="0.25">
      <c r="A35" s="2">
        <v>6388572</v>
      </c>
      <c r="B35" s="2">
        <v>22</v>
      </c>
      <c r="C35" s="2">
        <v>1</v>
      </c>
      <c r="D35" s="2">
        <v>165</v>
      </c>
      <c r="E35" s="2">
        <v>122</v>
      </c>
    </row>
    <row r="36" spans="1:5" x14ac:dyDescent="0.25">
      <c r="A36" s="2">
        <v>7031510</v>
      </c>
      <c r="B36" s="2">
        <v>0</v>
      </c>
      <c r="C36" s="2">
        <v>10</v>
      </c>
      <c r="D36" s="2">
        <v>0</v>
      </c>
      <c r="E36" s="2">
        <v>2</v>
      </c>
    </row>
    <row r="37" spans="1:5" x14ac:dyDescent="0.25">
      <c r="A37" s="2">
        <v>7358191</v>
      </c>
      <c r="B37" s="2">
        <v>3</v>
      </c>
      <c r="C37" s="2">
        <v>0</v>
      </c>
      <c r="D37" s="2">
        <v>1085</v>
      </c>
      <c r="E37" s="2">
        <v>0</v>
      </c>
    </row>
    <row r="38" spans="1:5" x14ac:dyDescent="0.25">
      <c r="A38" s="2">
        <v>8125302</v>
      </c>
      <c r="B38" s="2">
        <v>2</v>
      </c>
      <c r="C38" s="2">
        <v>0</v>
      </c>
      <c r="D38" s="2">
        <v>7</v>
      </c>
      <c r="E38" s="2">
        <v>0</v>
      </c>
    </row>
    <row r="39" spans="1:5" x14ac:dyDescent="0.25">
      <c r="A39" s="2">
        <v>8484604</v>
      </c>
      <c r="B39" s="2">
        <v>255</v>
      </c>
      <c r="C39" s="2">
        <v>987</v>
      </c>
      <c r="D39" s="2">
        <v>517</v>
      </c>
      <c r="E39" s="2">
        <v>3194</v>
      </c>
    </row>
    <row r="40" spans="1:5" x14ac:dyDescent="0.25">
      <c r="A40" s="2">
        <v>8884773</v>
      </c>
      <c r="B40" s="2">
        <v>88</v>
      </c>
      <c r="C40" s="2">
        <v>20</v>
      </c>
      <c r="D40" s="2">
        <v>69</v>
      </c>
      <c r="E40" s="2">
        <v>19</v>
      </c>
    </row>
    <row r="41" spans="1:5" x14ac:dyDescent="0.25">
      <c r="A41" s="2">
        <v>9063331</v>
      </c>
      <c r="B41" s="2">
        <v>3</v>
      </c>
      <c r="C41" s="2">
        <v>2</v>
      </c>
      <c r="D41" s="2">
        <v>15</v>
      </c>
      <c r="E41" s="2">
        <v>13</v>
      </c>
    </row>
    <row r="42" spans="1:5" x14ac:dyDescent="0.25">
      <c r="A42" s="2">
        <v>9422376</v>
      </c>
      <c r="B42" s="2">
        <v>3</v>
      </c>
      <c r="C42" s="2">
        <v>0</v>
      </c>
      <c r="D42" s="2">
        <v>0</v>
      </c>
      <c r="E42" s="2">
        <v>0</v>
      </c>
    </row>
    <row r="43" spans="1:5" x14ac:dyDescent="0.25">
      <c r="A43" s="2">
        <v>10199599</v>
      </c>
      <c r="B43" s="2">
        <v>491</v>
      </c>
      <c r="C43" s="2">
        <v>3989</v>
      </c>
      <c r="D43" s="2">
        <v>4923</v>
      </c>
      <c r="E43" s="2">
        <v>92270</v>
      </c>
    </row>
    <row r="44" spans="1:5" x14ac:dyDescent="0.25">
      <c r="A44" s="2">
        <v>10391073</v>
      </c>
      <c r="B44" s="2">
        <v>841</v>
      </c>
      <c r="C44" s="2">
        <v>0</v>
      </c>
      <c r="D44" s="2">
        <v>6952</v>
      </c>
      <c r="E44" s="2">
        <v>0</v>
      </c>
    </row>
    <row r="45" spans="1:5" x14ac:dyDescent="0.25">
      <c r="A45" s="2">
        <v>10934610</v>
      </c>
      <c r="B45" s="2">
        <v>71</v>
      </c>
      <c r="C45" s="2">
        <v>7</v>
      </c>
      <c r="D45" s="2">
        <v>5385</v>
      </c>
      <c r="E45" s="2">
        <v>712</v>
      </c>
    </row>
    <row r="46" spans="1:5" x14ac:dyDescent="0.25">
      <c r="A46" s="2">
        <v>11027151</v>
      </c>
      <c r="B46" s="2">
        <v>2</v>
      </c>
      <c r="C46" s="2">
        <v>0</v>
      </c>
      <c r="D46" s="2">
        <v>389</v>
      </c>
      <c r="E46" s="2">
        <v>0</v>
      </c>
    </row>
    <row r="47" spans="1:5" x14ac:dyDescent="0.25">
      <c r="A47" s="2">
        <v>11246402</v>
      </c>
      <c r="B47" s="2">
        <v>1</v>
      </c>
      <c r="C47" s="2">
        <v>4</v>
      </c>
      <c r="D47" s="2">
        <v>0</v>
      </c>
      <c r="E47" s="2">
        <v>49</v>
      </c>
    </row>
    <row r="48" spans="1:5" x14ac:dyDescent="0.25">
      <c r="A48" s="2">
        <v>11671912</v>
      </c>
      <c r="B48" s="2">
        <v>57</v>
      </c>
      <c r="C48" s="2">
        <v>22</v>
      </c>
      <c r="D48" s="2">
        <v>620</v>
      </c>
      <c r="E48" s="2">
        <v>1205</v>
      </c>
    </row>
    <row r="49" spans="1:5" x14ac:dyDescent="0.25">
      <c r="A49" s="2">
        <v>12736575</v>
      </c>
      <c r="B49" s="2">
        <v>183</v>
      </c>
      <c r="C49" s="2">
        <v>0</v>
      </c>
      <c r="D49" s="2">
        <v>219</v>
      </c>
      <c r="E49" s="2">
        <v>0</v>
      </c>
    </row>
    <row r="50" spans="1:5" x14ac:dyDescent="0.25">
      <c r="A50" s="2">
        <v>13633443</v>
      </c>
      <c r="B50" s="2">
        <v>315</v>
      </c>
      <c r="C50" s="2">
        <v>131</v>
      </c>
      <c r="D50" s="2">
        <v>9398</v>
      </c>
      <c r="E50" s="2">
        <v>411</v>
      </c>
    </row>
    <row r="51" spans="1:5" x14ac:dyDescent="0.25">
      <c r="A51" s="2">
        <v>14252909</v>
      </c>
      <c r="B51" s="2">
        <v>2</v>
      </c>
      <c r="C51" s="2">
        <v>2</v>
      </c>
      <c r="D51" s="2">
        <v>44</v>
      </c>
      <c r="E51" s="2">
        <v>2</v>
      </c>
    </row>
    <row r="52" spans="1:5" x14ac:dyDescent="0.25">
      <c r="A52" s="2">
        <v>14628316</v>
      </c>
      <c r="B52" s="2">
        <v>3</v>
      </c>
      <c r="C52" s="2">
        <v>0</v>
      </c>
      <c r="D52" s="2">
        <v>1803</v>
      </c>
      <c r="E52" s="2">
        <v>0</v>
      </c>
    </row>
    <row r="53" spans="1:5" x14ac:dyDescent="0.25">
      <c r="A53" s="2">
        <v>14840745</v>
      </c>
      <c r="B53" s="2">
        <v>2</v>
      </c>
      <c r="C53" s="2">
        <v>0</v>
      </c>
      <c r="D53" s="2">
        <v>9</v>
      </c>
      <c r="E53" s="2">
        <v>0</v>
      </c>
    </row>
    <row r="54" spans="1:5" x14ac:dyDescent="0.25">
      <c r="A54" s="2">
        <v>14840944</v>
      </c>
      <c r="B54" s="2">
        <v>1</v>
      </c>
      <c r="C54" s="2">
        <v>0</v>
      </c>
      <c r="D54" s="2">
        <v>0</v>
      </c>
      <c r="E54" s="2">
        <v>0</v>
      </c>
    </row>
    <row r="55" spans="1:5" x14ac:dyDescent="0.25">
      <c r="A55" s="2">
        <v>15344614</v>
      </c>
      <c r="B55" s="2">
        <v>7</v>
      </c>
      <c r="C55" s="2">
        <v>0</v>
      </c>
      <c r="D55" s="2">
        <v>0</v>
      </c>
      <c r="E55" s="2">
        <v>0</v>
      </c>
    </row>
    <row r="56" spans="1:5" x14ac:dyDescent="0.25">
      <c r="A56" s="2">
        <v>16416867</v>
      </c>
      <c r="B56" s="2">
        <v>5000</v>
      </c>
      <c r="C56" s="2">
        <v>0</v>
      </c>
      <c r="D56" s="2">
        <v>85375</v>
      </c>
      <c r="E56" s="2">
        <v>0</v>
      </c>
    </row>
    <row r="57" spans="1:5" x14ac:dyDescent="0.25">
      <c r="A57" s="2">
        <v>16827151</v>
      </c>
      <c r="B57" s="2">
        <v>141</v>
      </c>
      <c r="C57" s="2">
        <v>3</v>
      </c>
      <c r="D57" s="2">
        <v>312</v>
      </c>
      <c r="E57" s="2">
        <v>11</v>
      </c>
    </row>
    <row r="58" spans="1:5" x14ac:dyDescent="0.25">
      <c r="A58" s="2">
        <v>17164513</v>
      </c>
      <c r="B58" s="2">
        <v>1</v>
      </c>
      <c r="C58" s="2">
        <v>600</v>
      </c>
      <c r="D58" s="2">
        <v>0</v>
      </c>
      <c r="E58" s="2">
        <v>2248</v>
      </c>
    </row>
    <row r="59" spans="1:5" x14ac:dyDescent="0.25">
      <c r="A59" s="2">
        <v>17509624</v>
      </c>
      <c r="B59" s="2">
        <v>1</v>
      </c>
      <c r="C59" s="2">
        <v>0</v>
      </c>
      <c r="D59" s="2">
        <v>311</v>
      </c>
      <c r="E59" s="2">
        <v>0</v>
      </c>
    </row>
    <row r="60" spans="1:5" x14ac:dyDescent="0.25">
      <c r="A60" s="2">
        <v>17581811</v>
      </c>
      <c r="B60" s="2">
        <v>19</v>
      </c>
      <c r="C60" s="2">
        <v>0</v>
      </c>
      <c r="D60" s="2">
        <v>262</v>
      </c>
      <c r="E60" s="2">
        <v>0</v>
      </c>
    </row>
    <row r="61" spans="1:5" x14ac:dyDescent="0.25">
      <c r="A61" s="2">
        <v>18299706</v>
      </c>
      <c r="B61" s="2">
        <v>3</v>
      </c>
      <c r="C61" s="2">
        <v>0</v>
      </c>
      <c r="D61" s="2">
        <v>573</v>
      </c>
      <c r="E61" s="2">
        <v>0</v>
      </c>
    </row>
    <row r="62" spans="1:5" x14ac:dyDescent="0.25">
      <c r="A62" s="2">
        <v>19104393</v>
      </c>
      <c r="B62" s="2">
        <v>0</v>
      </c>
      <c r="C62" s="2">
        <v>1</v>
      </c>
      <c r="D62" s="2">
        <v>0</v>
      </c>
      <c r="E62" s="2">
        <v>27</v>
      </c>
    </row>
    <row r="63" spans="1:5" x14ac:dyDescent="0.25">
      <c r="A63" s="2">
        <v>19695722</v>
      </c>
      <c r="B63" s="2">
        <v>68</v>
      </c>
      <c r="C63" s="2">
        <v>50</v>
      </c>
      <c r="D63" s="2">
        <v>299</v>
      </c>
      <c r="E63" s="2">
        <v>91</v>
      </c>
    </row>
    <row r="64" spans="1:5" x14ac:dyDescent="0.25">
      <c r="A64" s="2">
        <v>20538228</v>
      </c>
      <c r="B64" s="2">
        <v>390</v>
      </c>
      <c r="C64" s="2">
        <v>2</v>
      </c>
      <c r="D64" s="2">
        <v>265</v>
      </c>
      <c r="E64" s="2">
        <v>1</v>
      </c>
    </row>
    <row r="65" spans="1:5" x14ac:dyDescent="0.25">
      <c r="A65" s="2">
        <v>20941273</v>
      </c>
      <c r="B65" s="2">
        <v>210</v>
      </c>
      <c r="C65" s="2">
        <v>2</v>
      </c>
      <c r="D65" s="2">
        <v>957</v>
      </c>
      <c r="E65" s="2">
        <v>4</v>
      </c>
    </row>
    <row r="66" spans="1:5" x14ac:dyDescent="0.25">
      <c r="A66" s="2">
        <v>21130146</v>
      </c>
      <c r="B66" s="2">
        <v>0</v>
      </c>
      <c r="C66" s="2">
        <v>1</v>
      </c>
      <c r="D66" s="2">
        <v>0</v>
      </c>
      <c r="E66" s="2">
        <v>2</v>
      </c>
    </row>
    <row r="67" spans="1:5" x14ac:dyDescent="0.25">
      <c r="A67" s="2">
        <v>23112219</v>
      </c>
      <c r="B67" s="2">
        <v>1</v>
      </c>
      <c r="C67" s="2">
        <v>0</v>
      </c>
      <c r="D67" s="2">
        <v>46</v>
      </c>
      <c r="E67" s="2">
        <v>0</v>
      </c>
    </row>
    <row r="68" spans="1:5" x14ac:dyDescent="0.25">
      <c r="A68" s="2">
        <v>23359201</v>
      </c>
      <c r="B68" s="2">
        <v>5</v>
      </c>
      <c r="C68" s="2">
        <v>1</v>
      </c>
      <c r="D68" s="2">
        <v>103</v>
      </c>
      <c r="E68" s="2">
        <v>249</v>
      </c>
    </row>
    <row r="69" spans="1:5" x14ac:dyDescent="0.25">
      <c r="A69" s="2">
        <v>23657117</v>
      </c>
      <c r="B69" s="2">
        <v>12</v>
      </c>
      <c r="C69" s="2">
        <v>0</v>
      </c>
      <c r="D69" s="2">
        <v>533</v>
      </c>
      <c r="E69" s="2">
        <v>0</v>
      </c>
    </row>
    <row r="70" spans="1:5" x14ac:dyDescent="0.25">
      <c r="A70" s="2">
        <v>23722245</v>
      </c>
      <c r="B70" s="2">
        <v>3</v>
      </c>
      <c r="C70" s="2">
        <v>8</v>
      </c>
      <c r="D70" s="2">
        <v>1</v>
      </c>
      <c r="E70" s="2">
        <v>415</v>
      </c>
    </row>
    <row r="71" spans="1:5" x14ac:dyDescent="0.25">
      <c r="A71" s="2">
        <v>24676571</v>
      </c>
      <c r="B71" s="2">
        <v>44</v>
      </c>
      <c r="C71" s="2">
        <v>13</v>
      </c>
      <c r="D71" s="2">
        <v>281</v>
      </c>
      <c r="E71" s="2">
        <v>101</v>
      </c>
    </row>
    <row r="72" spans="1:5" x14ac:dyDescent="0.25">
      <c r="A72" s="2">
        <v>24850244</v>
      </c>
      <c r="B72" s="2">
        <v>1</v>
      </c>
      <c r="C72" s="2">
        <v>0</v>
      </c>
      <c r="D72" s="2">
        <v>0</v>
      </c>
      <c r="E72" s="2">
        <v>0</v>
      </c>
    </row>
    <row r="73" spans="1:5" x14ac:dyDescent="0.25">
      <c r="A73" s="2">
        <v>24998407</v>
      </c>
      <c r="B73" s="2">
        <v>496</v>
      </c>
      <c r="C73" s="2">
        <v>242</v>
      </c>
      <c r="D73" s="2">
        <v>1751</v>
      </c>
      <c r="E73" s="2">
        <v>3033</v>
      </c>
    </row>
    <row r="74" spans="1:5" x14ac:dyDescent="0.25">
      <c r="A74" s="2">
        <v>25266940</v>
      </c>
      <c r="B74" s="2">
        <v>202</v>
      </c>
      <c r="C74" s="2">
        <v>0</v>
      </c>
      <c r="D74" s="2">
        <v>2370</v>
      </c>
      <c r="E74" s="2">
        <v>0</v>
      </c>
    </row>
    <row r="75" spans="1:5" x14ac:dyDescent="0.25">
      <c r="A75" s="2">
        <v>25745061</v>
      </c>
      <c r="B75" s="2">
        <v>292</v>
      </c>
      <c r="C75" s="2">
        <v>163</v>
      </c>
      <c r="D75" s="2">
        <v>1357</v>
      </c>
      <c r="E75" s="2">
        <v>776</v>
      </c>
    </row>
    <row r="76" spans="1:5" x14ac:dyDescent="0.25">
      <c r="A76" s="2">
        <v>26767408</v>
      </c>
      <c r="B76" s="2">
        <v>71</v>
      </c>
      <c r="C76" s="2">
        <v>218</v>
      </c>
      <c r="D76" s="2">
        <v>1100</v>
      </c>
      <c r="E76" s="2">
        <v>3342</v>
      </c>
    </row>
    <row r="77" spans="1:5" x14ac:dyDescent="0.25">
      <c r="A77" s="2">
        <v>26851672</v>
      </c>
      <c r="B77" s="2">
        <v>2</v>
      </c>
      <c r="C77" s="2">
        <v>0</v>
      </c>
      <c r="D77" s="2">
        <v>0</v>
      </c>
      <c r="E77" s="2">
        <v>0</v>
      </c>
    </row>
    <row r="78" spans="1:5" x14ac:dyDescent="0.25">
      <c r="A78" s="2">
        <v>27963475</v>
      </c>
      <c r="B78" s="2">
        <v>78</v>
      </c>
      <c r="C78" s="2">
        <v>26</v>
      </c>
      <c r="D78" s="2">
        <v>3525</v>
      </c>
      <c r="E78" s="2">
        <v>1300</v>
      </c>
    </row>
    <row r="79" spans="1:5" x14ac:dyDescent="0.25">
      <c r="A79" s="2">
        <v>28054380</v>
      </c>
      <c r="B79" s="2">
        <v>144</v>
      </c>
      <c r="C79" s="2">
        <v>7</v>
      </c>
      <c r="D79" s="2">
        <v>150</v>
      </c>
      <c r="E79" s="2">
        <v>2</v>
      </c>
    </row>
    <row r="80" spans="1:5" x14ac:dyDescent="0.25">
      <c r="A80" s="2">
        <v>29340261</v>
      </c>
      <c r="B80" s="2">
        <v>9</v>
      </c>
      <c r="C80" s="2">
        <v>3</v>
      </c>
      <c r="D80" s="2">
        <v>16</v>
      </c>
      <c r="E80" s="2">
        <v>36</v>
      </c>
    </row>
    <row r="81" spans="1:5" x14ac:dyDescent="0.25">
      <c r="A81" s="2">
        <v>29936500</v>
      </c>
      <c r="B81" s="2">
        <v>16</v>
      </c>
      <c r="C81" s="2">
        <v>0</v>
      </c>
      <c r="D81" s="2">
        <v>827</v>
      </c>
      <c r="E81" s="2">
        <v>0</v>
      </c>
    </row>
    <row r="82" spans="1:5" x14ac:dyDescent="0.25">
      <c r="A82" s="2">
        <v>30023801</v>
      </c>
      <c r="B82" s="2">
        <v>6</v>
      </c>
      <c r="C82" s="2">
        <v>16</v>
      </c>
      <c r="D82" s="2">
        <v>13</v>
      </c>
      <c r="E82" s="2">
        <v>368</v>
      </c>
    </row>
    <row r="83" spans="1:5" x14ac:dyDescent="0.25">
      <c r="A83" s="2">
        <v>30175039</v>
      </c>
      <c r="B83" s="2">
        <v>366</v>
      </c>
      <c r="C83" s="2">
        <v>29</v>
      </c>
      <c r="D83" s="2">
        <v>2409</v>
      </c>
      <c r="E83" s="2">
        <v>11</v>
      </c>
    </row>
    <row r="84" spans="1:5" x14ac:dyDescent="0.25">
      <c r="A84" s="2">
        <v>30702818</v>
      </c>
      <c r="B84" s="2">
        <v>26</v>
      </c>
      <c r="C84" s="2">
        <v>0</v>
      </c>
      <c r="D84" s="2">
        <v>321</v>
      </c>
      <c r="E84" s="2">
        <v>0</v>
      </c>
    </row>
    <row r="85" spans="1:5" x14ac:dyDescent="0.25">
      <c r="A85" s="2">
        <v>32340528</v>
      </c>
      <c r="B85" s="2">
        <v>1</v>
      </c>
      <c r="C85" s="2">
        <v>1</v>
      </c>
      <c r="D85" s="2">
        <v>5</v>
      </c>
      <c r="E85" s="2">
        <v>8</v>
      </c>
    </row>
    <row r="86" spans="1:5" x14ac:dyDescent="0.25">
      <c r="A86" s="2">
        <v>34396268</v>
      </c>
      <c r="B86" s="2">
        <v>89</v>
      </c>
      <c r="C86" s="2">
        <v>15</v>
      </c>
      <c r="D86" s="2">
        <v>175</v>
      </c>
      <c r="E86" s="2">
        <v>4</v>
      </c>
    </row>
    <row r="87" spans="1:5" x14ac:dyDescent="0.25">
      <c r="A87" s="2">
        <v>35300278</v>
      </c>
      <c r="B87" s="2">
        <v>14</v>
      </c>
      <c r="C87" s="2">
        <v>30</v>
      </c>
      <c r="D87" s="2">
        <v>26</v>
      </c>
      <c r="E87" s="2">
        <v>43</v>
      </c>
    </row>
    <row r="88" spans="1:5" x14ac:dyDescent="0.25">
      <c r="A88" s="2">
        <v>36121469</v>
      </c>
      <c r="B88" s="2">
        <v>2</v>
      </c>
      <c r="C88" s="2">
        <v>0</v>
      </c>
      <c r="D88" s="2">
        <v>4</v>
      </c>
      <c r="E88" s="2">
        <v>0</v>
      </c>
    </row>
    <row r="89" spans="1:5" x14ac:dyDescent="0.25">
      <c r="A89" s="2">
        <v>36368703</v>
      </c>
      <c r="B89" s="2">
        <v>1</v>
      </c>
      <c r="C89" s="2">
        <v>0</v>
      </c>
      <c r="D89" s="2">
        <v>6</v>
      </c>
      <c r="E89" s="2">
        <v>0</v>
      </c>
    </row>
    <row r="90" spans="1:5" x14ac:dyDescent="0.25">
      <c r="A90" s="2">
        <v>39521291</v>
      </c>
      <c r="B90" s="2">
        <v>1</v>
      </c>
      <c r="C90" s="2">
        <v>0</v>
      </c>
      <c r="D90" s="2">
        <v>38</v>
      </c>
      <c r="E90" s="2">
        <v>0</v>
      </c>
    </row>
    <row r="91" spans="1:5" x14ac:dyDescent="0.25">
      <c r="A91" s="2">
        <v>41607639</v>
      </c>
      <c r="B91" s="2">
        <v>8</v>
      </c>
      <c r="C91" s="2">
        <v>3</v>
      </c>
      <c r="D91" s="2">
        <v>6</v>
      </c>
      <c r="E91" s="2">
        <v>1</v>
      </c>
    </row>
    <row r="92" spans="1:5" x14ac:dyDescent="0.25">
      <c r="A92" s="2">
        <v>42585709</v>
      </c>
      <c r="B92" s="2">
        <v>2</v>
      </c>
      <c r="C92" s="2">
        <v>0</v>
      </c>
      <c r="D92" s="2">
        <v>100</v>
      </c>
      <c r="E92" s="2">
        <v>0</v>
      </c>
    </row>
    <row r="93" spans="1:5" x14ac:dyDescent="0.25">
      <c r="A93" s="2">
        <v>42682761</v>
      </c>
      <c r="B93" s="2">
        <v>0</v>
      </c>
      <c r="C93" s="2">
        <v>7</v>
      </c>
      <c r="D93" s="2">
        <v>0</v>
      </c>
      <c r="E93" s="2">
        <v>191</v>
      </c>
    </row>
    <row r="94" spans="1:5" x14ac:dyDescent="0.25">
      <c r="A94" s="2">
        <v>42875428</v>
      </c>
      <c r="B94" s="2">
        <v>16</v>
      </c>
      <c r="C94" s="2">
        <v>0</v>
      </c>
      <c r="D94" s="2">
        <v>49</v>
      </c>
      <c r="E94" s="2">
        <v>0</v>
      </c>
    </row>
    <row r="95" spans="1:5" x14ac:dyDescent="0.25">
      <c r="A95" s="2">
        <v>43480103</v>
      </c>
      <c r="B95" s="2">
        <v>1</v>
      </c>
      <c r="C95" s="2">
        <v>0</v>
      </c>
      <c r="D95" s="2">
        <v>0</v>
      </c>
      <c r="E95" s="2">
        <v>0</v>
      </c>
    </row>
    <row r="96" spans="1:5" x14ac:dyDescent="0.25">
      <c r="A96" s="2">
        <v>43715318</v>
      </c>
      <c r="B96" s="2">
        <v>1</v>
      </c>
      <c r="C96" s="2">
        <v>0</v>
      </c>
      <c r="D96" s="2">
        <v>2</v>
      </c>
      <c r="E96" s="2">
        <v>0</v>
      </c>
    </row>
    <row r="97" spans="1:5" x14ac:dyDescent="0.25">
      <c r="A97" s="2">
        <v>44443176</v>
      </c>
      <c r="B97" s="2">
        <v>1</v>
      </c>
      <c r="C97" s="2">
        <v>0</v>
      </c>
      <c r="D97" s="2">
        <v>0</v>
      </c>
      <c r="E97" s="2">
        <v>0</v>
      </c>
    </row>
    <row r="98" spans="1:5" x14ac:dyDescent="0.25">
      <c r="A98" s="2">
        <v>45253868</v>
      </c>
      <c r="B98" s="2">
        <v>1</v>
      </c>
      <c r="C98" s="2">
        <v>4</v>
      </c>
      <c r="D98" s="2">
        <v>0</v>
      </c>
      <c r="E98" s="2">
        <v>5</v>
      </c>
    </row>
    <row r="99" spans="1:5" x14ac:dyDescent="0.25">
      <c r="A99" s="2">
        <v>45260412</v>
      </c>
      <c r="B99" s="2">
        <v>46</v>
      </c>
      <c r="C99" s="2">
        <v>10</v>
      </c>
      <c r="D99" s="2">
        <v>768</v>
      </c>
      <c r="E99" s="2">
        <v>58</v>
      </c>
    </row>
    <row r="100" spans="1:5" x14ac:dyDescent="0.25">
      <c r="A100" s="2">
        <v>45716421</v>
      </c>
      <c r="B100" s="2">
        <v>3</v>
      </c>
      <c r="C100" s="2">
        <v>0</v>
      </c>
      <c r="D100" s="2">
        <v>63</v>
      </c>
      <c r="E100" s="2">
        <v>0</v>
      </c>
    </row>
    <row r="101" spans="1:5" x14ac:dyDescent="0.25">
      <c r="A101" s="2">
        <v>45866355</v>
      </c>
      <c r="B101" s="2">
        <v>257</v>
      </c>
      <c r="C101" s="2">
        <v>36</v>
      </c>
      <c r="D101" s="2">
        <v>624</v>
      </c>
      <c r="E101" s="2">
        <v>80</v>
      </c>
    </row>
    <row r="102" spans="1:5" x14ac:dyDescent="0.25">
      <c r="A102" s="2">
        <v>47130424</v>
      </c>
      <c r="B102" s="2">
        <v>1</v>
      </c>
      <c r="C102" s="2">
        <v>0</v>
      </c>
      <c r="D102" s="2">
        <v>0</v>
      </c>
      <c r="E102" s="2">
        <v>0</v>
      </c>
    </row>
    <row r="103" spans="1:5" x14ac:dyDescent="0.25">
      <c r="A103" s="2">
        <v>47632133</v>
      </c>
      <c r="B103" s="2">
        <v>32</v>
      </c>
      <c r="C103" s="2">
        <v>0</v>
      </c>
      <c r="D103" s="2">
        <v>55</v>
      </c>
      <c r="E103" s="2">
        <v>0</v>
      </c>
    </row>
    <row r="104" spans="1:5" x14ac:dyDescent="0.25">
      <c r="A104" s="2">
        <v>49488740</v>
      </c>
      <c r="B104" s="2">
        <v>1</v>
      </c>
      <c r="C104" s="2">
        <v>0</v>
      </c>
      <c r="D104" s="2">
        <v>41</v>
      </c>
      <c r="E104" s="2">
        <v>0</v>
      </c>
    </row>
    <row r="105" spans="1:5" x14ac:dyDescent="0.25">
      <c r="A105" s="2">
        <v>49742114</v>
      </c>
      <c r="B105" s="2">
        <v>2</v>
      </c>
      <c r="C105" s="2">
        <v>0</v>
      </c>
      <c r="D105" s="2">
        <v>7</v>
      </c>
      <c r="E105" s="2">
        <v>0</v>
      </c>
    </row>
    <row r="106" spans="1:5" x14ac:dyDescent="0.25">
      <c r="A106" s="2">
        <v>49892996</v>
      </c>
      <c r="B106" s="2">
        <v>16</v>
      </c>
      <c r="C106" s="2">
        <v>14</v>
      </c>
      <c r="D106" s="2">
        <v>0</v>
      </c>
      <c r="E106" s="2">
        <v>29</v>
      </c>
    </row>
    <row r="107" spans="1:5" x14ac:dyDescent="0.25">
      <c r="A107" s="2">
        <v>50365703</v>
      </c>
      <c r="B107" s="2">
        <v>28</v>
      </c>
      <c r="C107" s="2">
        <v>22</v>
      </c>
      <c r="D107" s="2">
        <v>63</v>
      </c>
      <c r="E107" s="2">
        <v>46</v>
      </c>
    </row>
    <row r="108" spans="1:5" x14ac:dyDescent="0.25">
      <c r="A108" s="2">
        <v>50667950</v>
      </c>
      <c r="B108" s="2">
        <v>32</v>
      </c>
      <c r="C108" s="2">
        <v>39</v>
      </c>
      <c r="D108" s="2">
        <v>94</v>
      </c>
      <c r="E108" s="2">
        <v>81</v>
      </c>
    </row>
    <row r="109" spans="1:5" x14ac:dyDescent="0.25">
      <c r="A109" s="2">
        <v>51581382</v>
      </c>
      <c r="B109" s="2">
        <v>0</v>
      </c>
      <c r="C109" s="2">
        <v>1</v>
      </c>
      <c r="D109" s="2">
        <v>0</v>
      </c>
      <c r="E109" s="2">
        <v>313</v>
      </c>
    </row>
    <row r="110" spans="1:5" x14ac:dyDescent="0.25">
      <c r="A110" s="2">
        <v>53135203</v>
      </c>
      <c r="B110" s="2">
        <v>101</v>
      </c>
      <c r="C110" s="2">
        <v>38</v>
      </c>
      <c r="D110" s="2">
        <v>1369</v>
      </c>
      <c r="E110" s="2">
        <v>1325</v>
      </c>
    </row>
    <row r="111" spans="1:5" x14ac:dyDescent="0.25">
      <c r="A111" s="2">
        <v>53534987</v>
      </c>
      <c r="B111" s="2">
        <v>1</v>
      </c>
      <c r="C111" s="2">
        <v>0</v>
      </c>
      <c r="D111" s="2">
        <v>0</v>
      </c>
      <c r="E111" s="2">
        <v>0</v>
      </c>
    </row>
    <row r="112" spans="1:5" x14ac:dyDescent="0.25">
      <c r="A112" s="2">
        <v>53661072</v>
      </c>
      <c r="B112" s="2">
        <v>1</v>
      </c>
      <c r="C112" s="2">
        <v>1</v>
      </c>
      <c r="D112" s="2">
        <v>0</v>
      </c>
      <c r="E112" s="2">
        <v>1</v>
      </c>
    </row>
    <row r="113" spans="1:5" x14ac:dyDescent="0.25">
      <c r="A113" s="2">
        <v>54071047</v>
      </c>
      <c r="B113" s="2">
        <v>4</v>
      </c>
      <c r="C113" s="2">
        <v>0</v>
      </c>
      <c r="D113" s="2">
        <v>309</v>
      </c>
      <c r="E113" s="2">
        <v>0</v>
      </c>
    </row>
    <row r="114" spans="1:5" x14ac:dyDescent="0.25">
      <c r="A114" s="2">
        <v>54648215</v>
      </c>
      <c r="B114" s="2">
        <v>162</v>
      </c>
      <c r="C114" s="2">
        <v>346</v>
      </c>
      <c r="D114" s="2">
        <v>430</v>
      </c>
      <c r="E114" s="2">
        <v>2162</v>
      </c>
    </row>
    <row r="115" spans="1:5" x14ac:dyDescent="0.25">
      <c r="A115" s="2">
        <v>54654579</v>
      </c>
      <c r="B115" s="2">
        <v>1</v>
      </c>
      <c r="C115" s="2">
        <v>0</v>
      </c>
      <c r="D115" s="2">
        <v>27</v>
      </c>
      <c r="E115" s="2">
        <v>0</v>
      </c>
    </row>
    <row r="116" spans="1:5" x14ac:dyDescent="0.25">
      <c r="A116" s="2">
        <v>55123746</v>
      </c>
      <c r="B116" s="2">
        <v>1</v>
      </c>
      <c r="C116" s="2">
        <v>0</v>
      </c>
      <c r="D116" s="2">
        <v>5</v>
      </c>
      <c r="E116" s="2">
        <v>0</v>
      </c>
    </row>
    <row r="117" spans="1:5" x14ac:dyDescent="0.25">
      <c r="A117" s="2">
        <v>55912925</v>
      </c>
      <c r="B117" s="2">
        <v>1</v>
      </c>
      <c r="C117" s="2">
        <v>0</v>
      </c>
      <c r="D117" s="2">
        <v>0</v>
      </c>
      <c r="E117" s="2">
        <v>0</v>
      </c>
    </row>
    <row r="118" spans="1:5" x14ac:dyDescent="0.25">
      <c r="A118" s="2">
        <v>56406733</v>
      </c>
      <c r="B118" s="2">
        <v>2</v>
      </c>
      <c r="C118" s="2">
        <v>0</v>
      </c>
      <c r="D118" s="2">
        <v>0</v>
      </c>
      <c r="E118" s="2">
        <v>0</v>
      </c>
    </row>
    <row r="119" spans="1:5" x14ac:dyDescent="0.25">
      <c r="A119" s="2">
        <v>56740418</v>
      </c>
      <c r="B119" s="2">
        <v>2</v>
      </c>
      <c r="C119" s="2">
        <v>0</v>
      </c>
      <c r="D119" s="2">
        <v>0</v>
      </c>
      <c r="E119" s="2">
        <v>0</v>
      </c>
    </row>
    <row r="120" spans="1:5" x14ac:dyDescent="0.25">
      <c r="A120" s="2">
        <v>59791768</v>
      </c>
      <c r="B120" s="2">
        <v>0</v>
      </c>
      <c r="C120" s="2">
        <v>4</v>
      </c>
      <c r="D120" s="2">
        <v>0</v>
      </c>
      <c r="E120" s="2">
        <v>4</v>
      </c>
    </row>
    <row r="121" spans="1:5" x14ac:dyDescent="0.25">
      <c r="A121" s="2">
        <v>71301957</v>
      </c>
      <c r="B121" s="2">
        <v>5</v>
      </c>
      <c r="C121" s="2">
        <v>0</v>
      </c>
      <c r="D121" s="2">
        <v>65</v>
      </c>
      <c r="E121" s="2">
        <v>0</v>
      </c>
    </row>
    <row r="122" spans="1:5" x14ac:dyDescent="0.25">
      <c r="A122" s="2">
        <v>71376869</v>
      </c>
      <c r="B122" s="2">
        <v>9</v>
      </c>
      <c r="C122" s="2">
        <v>0</v>
      </c>
      <c r="D122" s="2">
        <v>170</v>
      </c>
      <c r="E122" s="2">
        <v>0</v>
      </c>
    </row>
    <row r="123" spans="1:5" x14ac:dyDescent="0.25">
      <c r="A123" s="2">
        <v>71501855</v>
      </c>
      <c r="B123" s="2">
        <v>221</v>
      </c>
      <c r="C123" s="2">
        <v>0</v>
      </c>
      <c r="D123" s="2">
        <v>5911</v>
      </c>
      <c r="E123" s="2">
        <v>0</v>
      </c>
    </row>
    <row r="124" spans="1:5" x14ac:dyDescent="0.25">
      <c r="A124" s="2">
        <v>72233269</v>
      </c>
      <c r="B124" s="2">
        <v>133</v>
      </c>
      <c r="C124" s="2">
        <v>22</v>
      </c>
      <c r="D124" s="2">
        <v>2109</v>
      </c>
      <c r="E124" s="2">
        <v>15</v>
      </c>
    </row>
    <row r="125" spans="1:5" x14ac:dyDescent="0.25">
      <c r="A125" s="2">
        <v>72479761</v>
      </c>
      <c r="B125" s="2">
        <v>44</v>
      </c>
      <c r="C125" s="2">
        <v>0</v>
      </c>
      <c r="D125" s="2">
        <v>606</v>
      </c>
      <c r="E125" s="2">
        <v>0</v>
      </c>
    </row>
    <row r="126" spans="1:5" x14ac:dyDescent="0.25">
      <c r="A126" s="2">
        <v>73685532</v>
      </c>
      <c r="B126" s="2">
        <v>34</v>
      </c>
      <c r="C126" s="2">
        <v>7</v>
      </c>
      <c r="D126" s="2">
        <v>436</v>
      </c>
      <c r="E126" s="2">
        <v>545</v>
      </c>
    </row>
    <row r="127" spans="1:5" x14ac:dyDescent="0.25">
      <c r="A127" s="2">
        <v>74074978</v>
      </c>
      <c r="B127" s="2">
        <v>8</v>
      </c>
      <c r="C127" s="2">
        <v>0</v>
      </c>
      <c r="D127" s="2">
        <v>6</v>
      </c>
      <c r="E127" s="2">
        <v>0</v>
      </c>
    </row>
    <row r="128" spans="1:5" x14ac:dyDescent="0.25">
      <c r="A128" s="2">
        <v>74510248</v>
      </c>
      <c r="B128" s="2">
        <v>1</v>
      </c>
      <c r="C128" s="2">
        <v>0</v>
      </c>
      <c r="D128" s="2">
        <v>0</v>
      </c>
      <c r="E128" s="2">
        <v>0</v>
      </c>
    </row>
    <row r="129" spans="1:5" x14ac:dyDescent="0.25">
      <c r="A129" s="2">
        <v>79148749</v>
      </c>
      <c r="B129" s="2">
        <v>2</v>
      </c>
      <c r="C129" s="2">
        <v>0</v>
      </c>
      <c r="D129" s="2">
        <v>77</v>
      </c>
      <c r="E129" s="2">
        <v>0</v>
      </c>
    </row>
    <row r="130" spans="1:5" x14ac:dyDescent="0.25">
      <c r="A130" s="2">
        <v>79458915</v>
      </c>
      <c r="B130" s="2">
        <v>1</v>
      </c>
      <c r="C130" s="2">
        <v>0</v>
      </c>
      <c r="D130" s="2">
        <v>1</v>
      </c>
      <c r="E130" s="2">
        <v>0</v>
      </c>
    </row>
    <row r="131" spans="1:5" x14ac:dyDescent="0.25">
      <c r="A131" s="2">
        <v>79465598</v>
      </c>
      <c r="B131" s="2">
        <v>75</v>
      </c>
      <c r="C131" s="2">
        <v>22</v>
      </c>
      <c r="D131" s="2">
        <v>31</v>
      </c>
      <c r="E131" s="2">
        <v>4</v>
      </c>
    </row>
    <row r="132" spans="1:5" x14ac:dyDescent="0.25">
      <c r="A132" s="2">
        <v>80075516</v>
      </c>
      <c r="B132" s="2">
        <v>6</v>
      </c>
      <c r="C132" s="2">
        <v>0</v>
      </c>
      <c r="D132" s="2">
        <v>0</v>
      </c>
      <c r="E132" s="2">
        <v>0</v>
      </c>
    </row>
    <row r="133" spans="1:5" x14ac:dyDescent="0.25">
      <c r="A133" s="2">
        <v>80777592</v>
      </c>
      <c r="B133" s="2">
        <v>2</v>
      </c>
      <c r="C133" s="2">
        <v>0</v>
      </c>
      <c r="D133" s="2">
        <v>0</v>
      </c>
      <c r="E133" s="2">
        <v>0</v>
      </c>
    </row>
    <row r="134" spans="1:5" x14ac:dyDescent="0.25">
      <c r="A134" s="2">
        <v>81348052</v>
      </c>
      <c r="B134" s="2">
        <v>3</v>
      </c>
      <c r="C134" s="2">
        <v>0</v>
      </c>
      <c r="D134" s="2">
        <v>8</v>
      </c>
      <c r="E134" s="2">
        <v>0</v>
      </c>
    </row>
    <row r="135" spans="1:5" x14ac:dyDescent="0.25">
      <c r="A135" s="2">
        <v>83795705</v>
      </c>
      <c r="B135" s="2">
        <v>1</v>
      </c>
      <c r="C135" s="2">
        <v>0</v>
      </c>
      <c r="D135" s="2">
        <v>0</v>
      </c>
      <c r="E135" s="2">
        <v>0</v>
      </c>
    </row>
    <row r="136" spans="1:5" x14ac:dyDescent="0.25">
      <c r="A136" s="2">
        <v>85057381</v>
      </c>
      <c r="B136" s="2">
        <v>4</v>
      </c>
      <c r="C136" s="2">
        <v>0</v>
      </c>
      <c r="D136" s="2">
        <v>4</v>
      </c>
      <c r="E136" s="2">
        <v>0</v>
      </c>
    </row>
    <row r="137" spans="1:5" x14ac:dyDescent="0.25">
      <c r="A137" s="2">
        <v>86282367</v>
      </c>
      <c r="B137" s="2">
        <v>11</v>
      </c>
      <c r="C137" s="2">
        <v>66</v>
      </c>
      <c r="D137" s="2">
        <v>8</v>
      </c>
      <c r="E137" s="2">
        <v>21</v>
      </c>
    </row>
    <row r="138" spans="1:5" x14ac:dyDescent="0.25">
      <c r="A138" s="2">
        <v>87207085</v>
      </c>
      <c r="B138" s="2">
        <v>2</v>
      </c>
      <c r="C138" s="2">
        <v>0</v>
      </c>
      <c r="D138" s="2">
        <v>61</v>
      </c>
      <c r="E138" s="2">
        <v>0</v>
      </c>
    </row>
    <row r="139" spans="1:5" x14ac:dyDescent="0.25">
      <c r="A139" s="2">
        <v>93316749</v>
      </c>
      <c r="B139" s="2">
        <v>8</v>
      </c>
      <c r="C139" s="2">
        <v>0</v>
      </c>
      <c r="D139" s="2">
        <v>328</v>
      </c>
      <c r="E139" s="2">
        <v>0</v>
      </c>
    </row>
    <row r="140" spans="1:5" x14ac:dyDescent="0.25">
      <c r="A140" s="2">
        <v>93964532</v>
      </c>
      <c r="B140" s="2">
        <v>1</v>
      </c>
      <c r="C140" s="2">
        <v>0</v>
      </c>
      <c r="D140" s="2">
        <v>9</v>
      </c>
      <c r="E140" s="2">
        <v>0</v>
      </c>
    </row>
    <row r="141" spans="1:5" x14ac:dyDescent="0.25">
      <c r="A141" s="2">
        <v>96530667</v>
      </c>
      <c r="B141" s="2">
        <v>5</v>
      </c>
      <c r="C141" s="2">
        <v>21</v>
      </c>
      <c r="D141" s="2">
        <v>9</v>
      </c>
      <c r="E141" s="2">
        <v>15</v>
      </c>
    </row>
    <row r="142" spans="1:5" x14ac:dyDescent="0.25">
      <c r="A142" s="2">
        <v>98208593</v>
      </c>
      <c r="B142" s="2">
        <v>5</v>
      </c>
      <c r="C142" s="2">
        <v>0</v>
      </c>
      <c r="D142" s="2">
        <v>30</v>
      </c>
      <c r="E142" s="2">
        <v>0</v>
      </c>
    </row>
    <row r="143" spans="1:5" x14ac:dyDescent="0.25">
      <c r="A143" s="2">
        <v>103375381</v>
      </c>
      <c r="B143" s="2">
        <v>4</v>
      </c>
      <c r="C143" s="2">
        <v>0</v>
      </c>
      <c r="D143" s="2">
        <v>3</v>
      </c>
      <c r="E143" s="2">
        <v>0</v>
      </c>
    </row>
    <row r="144" spans="1:5" x14ac:dyDescent="0.25">
      <c r="A144" s="2">
        <v>107542678</v>
      </c>
      <c r="B144" s="2">
        <v>1</v>
      </c>
      <c r="C144" s="2">
        <v>0</v>
      </c>
      <c r="D144" s="2">
        <v>13</v>
      </c>
      <c r="E144" s="2">
        <v>0</v>
      </c>
    </row>
    <row r="145" spans="1:5" x14ac:dyDescent="0.25">
      <c r="A145" s="2">
        <v>109175311</v>
      </c>
      <c r="B145" s="2">
        <v>65</v>
      </c>
      <c r="C145" s="2">
        <v>0</v>
      </c>
      <c r="D145" s="2">
        <v>0</v>
      </c>
      <c r="E145" s="2">
        <v>0</v>
      </c>
    </row>
    <row r="146" spans="1:5" x14ac:dyDescent="0.25">
      <c r="A146" s="2">
        <v>110738701</v>
      </c>
      <c r="B146" s="2">
        <v>1</v>
      </c>
      <c r="C146" s="2">
        <v>0</v>
      </c>
      <c r="D146" s="2">
        <v>2</v>
      </c>
      <c r="E146" s="2">
        <v>0</v>
      </c>
    </row>
    <row r="147" spans="1:5" x14ac:dyDescent="0.25">
      <c r="A147" s="2">
        <v>117831469</v>
      </c>
      <c r="B147" s="2">
        <v>137</v>
      </c>
      <c r="C147" s="2">
        <v>0</v>
      </c>
      <c r="D147" s="2">
        <v>1952</v>
      </c>
      <c r="E147" s="2">
        <v>0</v>
      </c>
    </row>
    <row r="148" spans="1:5" x14ac:dyDescent="0.25">
      <c r="A148" s="2">
        <v>118666777</v>
      </c>
      <c r="B148" s="2">
        <v>4</v>
      </c>
      <c r="C148" s="2">
        <v>0</v>
      </c>
      <c r="D148" s="2">
        <v>0</v>
      </c>
      <c r="E148" s="2">
        <v>0</v>
      </c>
    </row>
    <row r="149" spans="1:5" x14ac:dyDescent="0.25">
      <c r="A149" s="2">
        <v>121552656</v>
      </c>
      <c r="B149" s="2">
        <v>4</v>
      </c>
      <c r="C149" s="2">
        <v>0</v>
      </c>
      <c r="D149" s="2">
        <v>2</v>
      </c>
      <c r="E149" s="2">
        <v>0</v>
      </c>
    </row>
    <row r="150" spans="1:5" x14ac:dyDescent="0.25">
      <c r="A150" s="2">
        <v>122976077</v>
      </c>
      <c r="B150" s="2">
        <v>20</v>
      </c>
      <c r="C150" s="2">
        <v>0</v>
      </c>
      <c r="D150" s="2">
        <v>194</v>
      </c>
      <c r="E150" s="2">
        <v>0</v>
      </c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</sheetData>
  <autoFilter ref="A1:E231"/>
  <sortState ref="A2:E231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commits</vt:lpstr>
      <vt:lpstr>só_fw</vt:lpstr>
      <vt:lpstr>desenvolvedores</vt:lpstr>
      <vt:lpstr>merges</vt:lpstr>
      <vt:lpstr>merge_v2</vt:lpstr>
      <vt:lpstr>issues_commit</vt:lpstr>
      <vt:lpstr>Plan3</vt:lpstr>
      <vt:lpstr>Plan1</vt:lpstr>
      <vt:lpstr>issues_tempo</vt:lpstr>
      <vt:lpstr>merges_branches</vt:lpstr>
      <vt:lpstr>resumo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2018-05-31T20:58:13Z</dcterms:created>
  <dcterms:modified xsi:type="dcterms:W3CDTF">2018-10-03T03:16:56Z</dcterms:modified>
</cp:coreProperties>
</file>